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watlas\Documents\CCIRA salmon strategy\Coho recovery\Data\"/>
    </mc:Choice>
  </mc:AlternateContent>
  <xr:revisionPtr revIDLastSave="0" documentId="13_ncr:1_{1E9643EB-EC3F-4457-A015-C3922344D857}" xr6:coauthVersionLast="47" xr6:coauthVersionMax="47" xr10:uidLastSave="{00000000-0000-0000-0000-000000000000}"/>
  <bookViews>
    <workbookView xWindow="-28920" yWindow="-2790" windowWidth="29040" windowHeight="15840" firstSheet="4" activeTab="12" xr2:uid="{DAB4271C-8ADB-4EF4-9B40-06196E1C2999}"/>
  </bookViews>
  <sheets>
    <sheet name="Brood_table" sheetId="13" r:id="rId1"/>
    <sheet name="populations" sheetId="15" r:id="rId2"/>
    <sheet name="Coho_ER_byPFMA" sheetId="14" r:id="rId3"/>
    <sheet name="escapement_data" sheetId="1" r:id="rId4"/>
    <sheet name="Nass_ERs" sheetId="3" r:id="rId5"/>
    <sheet name="Skeena_ERs" sheetId="4" r:id="rId6"/>
    <sheet name="Babine_ERs" sheetId="5" r:id="rId7"/>
    <sheet name="Area2-4_ERs" sheetId="6" r:id="rId8"/>
    <sheet name="Recent" sheetId="11" r:id="rId9"/>
    <sheet name="Area6-8_ERs" sheetId="7" r:id="rId10"/>
    <sheet name="Area5-10_Hec&amp;Rivers" sheetId="10" r:id="rId11"/>
    <sheet name="All_ERs_English" sheetId="2" r:id="rId12"/>
    <sheet name="ERs_by_fishery" sheetId="12" r:id="rId13"/>
    <sheet name="Age_PSF_English" sheetId="9" r:id="rId14"/>
  </sheets>
  <definedNames>
    <definedName name="_xlnm._FilterDatabase" localSheetId="0" hidden="1">Brood_table!$A$1:$U$2133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8" i="14" l="1"/>
  <c r="E288" i="14"/>
  <c r="F271" i="14"/>
  <c r="E271" i="14"/>
  <c r="F265" i="14"/>
  <c r="E265" i="14"/>
  <c r="F247" i="14"/>
  <c r="E247" i="14"/>
  <c r="F230" i="14"/>
  <c r="E230" i="14"/>
  <c r="F224" i="14"/>
  <c r="E224" i="14"/>
  <c r="F206" i="14"/>
  <c r="E206" i="14"/>
  <c r="F189" i="14"/>
  <c r="E189" i="14"/>
  <c r="F183" i="14"/>
  <c r="E183" i="14"/>
  <c r="F165" i="14"/>
  <c r="E165" i="14"/>
  <c r="F148" i="14"/>
  <c r="E148" i="14"/>
  <c r="F142" i="14"/>
  <c r="E142" i="14"/>
  <c r="F124" i="14"/>
  <c r="F107" i="14"/>
  <c r="E107" i="14"/>
  <c r="F101" i="14"/>
  <c r="E101" i="14"/>
  <c r="F83" i="14"/>
  <c r="F66" i="14"/>
  <c r="E66" i="14"/>
  <c r="F60" i="14"/>
  <c r="E60" i="14"/>
  <c r="F42" i="14"/>
  <c r="F25" i="14"/>
  <c r="F19" i="14"/>
  <c r="E42" i="14"/>
  <c r="E83" i="14"/>
  <c r="E124" i="14"/>
  <c r="E25" i="14"/>
  <c r="E19" i="14"/>
  <c r="V47" i="12"/>
  <c r="V46" i="12"/>
  <c r="Q47" i="12"/>
  <c r="Q46" i="12"/>
  <c r="T47" i="12"/>
  <c r="T46" i="12"/>
  <c r="S47" i="12"/>
  <c r="S46" i="12"/>
  <c r="P47" i="12"/>
  <c r="P46" i="12"/>
  <c r="K47" i="12"/>
  <c r="K46" i="12"/>
  <c r="M47" i="12"/>
  <c r="M46" i="12"/>
  <c r="L47" i="12"/>
  <c r="L46" i="12"/>
  <c r="I47" i="12"/>
  <c r="H47" i="12"/>
  <c r="I46" i="12"/>
  <c r="H46" i="12"/>
  <c r="F47" i="12"/>
  <c r="F46" i="12"/>
  <c r="E47" i="12"/>
  <c r="E46" i="12"/>
  <c r="C47" i="12"/>
  <c r="C46" i="12"/>
  <c r="B47" i="12"/>
  <c r="B46" i="12"/>
  <c r="J48" i="4"/>
  <c r="I48" i="4"/>
  <c r="J45" i="4"/>
  <c r="I45" i="4"/>
  <c r="J1366" i="13"/>
  <c r="J1365" i="13"/>
  <c r="J1364" i="13"/>
  <c r="J1363" i="13"/>
  <c r="J1361" i="13"/>
  <c r="J1360" i="13"/>
  <c r="J1359" i="13"/>
  <c r="J1358" i="13"/>
  <c r="J1357" i="13"/>
  <c r="J1356" i="13"/>
  <c r="J1355" i="13"/>
  <c r="J1804" i="13"/>
  <c r="J1803" i="13"/>
  <c r="J1802" i="13"/>
  <c r="J1799" i="13"/>
  <c r="J1798" i="13"/>
  <c r="J1797" i="13"/>
  <c r="J1796" i="13"/>
  <c r="J1795" i="13"/>
  <c r="J1794" i="13"/>
  <c r="J1793" i="13"/>
  <c r="J1792" i="13"/>
  <c r="J1791" i="13"/>
  <c r="J1790" i="13"/>
  <c r="J1789" i="13"/>
  <c r="J1788" i="13"/>
  <c r="J1786" i="13"/>
  <c r="J1775" i="13"/>
  <c r="J1745" i="13"/>
  <c r="J1746" i="13"/>
  <c r="J1747" i="13"/>
  <c r="J1748" i="13"/>
  <c r="J1749" i="13"/>
  <c r="J1750" i="13"/>
  <c r="J1751" i="13"/>
  <c r="J1752" i="13"/>
  <c r="J1753" i="13"/>
  <c r="J1754" i="13"/>
  <c r="J1755" i="13"/>
  <c r="J1756" i="13"/>
  <c r="J1757" i="13"/>
  <c r="J1758" i="13"/>
  <c r="J1759" i="13"/>
  <c r="J1760" i="13"/>
  <c r="J1761" i="13"/>
  <c r="J1762" i="13"/>
  <c r="J1763" i="13"/>
  <c r="J1744" i="13"/>
  <c r="J1848" i="13"/>
  <c r="J1849" i="13"/>
  <c r="J1850" i="13"/>
  <c r="J1851" i="13"/>
  <c r="J1852" i="13"/>
  <c r="J1853" i="13"/>
  <c r="J1854" i="13"/>
  <c r="J1855" i="13"/>
  <c r="J1856" i="13"/>
  <c r="J1857" i="13"/>
  <c r="J1858" i="13"/>
  <c r="J1859" i="13"/>
  <c r="J1860" i="13"/>
  <c r="J1861" i="13"/>
  <c r="J1862" i="13"/>
  <c r="J1863" i="13"/>
  <c r="J1864" i="13"/>
  <c r="J1865" i="13"/>
  <c r="J1866" i="13"/>
  <c r="J1867" i="13"/>
  <c r="J1868" i="13"/>
  <c r="J1869" i="13"/>
  <c r="J1870" i="13"/>
  <c r="J1871" i="13"/>
  <c r="J1872" i="13"/>
  <c r="J1873" i="13"/>
  <c r="J1874" i="13"/>
  <c r="J1875" i="13"/>
  <c r="J1876" i="13"/>
  <c r="J1877" i="13"/>
  <c r="J1878" i="13"/>
  <c r="J1879" i="13"/>
  <c r="J1880" i="13"/>
  <c r="J1881" i="13"/>
  <c r="J1882" i="13"/>
  <c r="J1883" i="13"/>
  <c r="J1884" i="13"/>
  <c r="J1885" i="13"/>
  <c r="J1886" i="13"/>
  <c r="J1887" i="13"/>
  <c r="J1847" i="13"/>
  <c r="L1348" i="13"/>
  <c r="K1348" i="13"/>
  <c r="J1348" i="13"/>
  <c r="L1347" i="13"/>
  <c r="K1347" i="13"/>
  <c r="J1347" i="13"/>
  <c r="L1346" i="13"/>
  <c r="K1346" i="13"/>
  <c r="J1346" i="13"/>
  <c r="L1345" i="13"/>
  <c r="K1345" i="13"/>
  <c r="J1345" i="13"/>
  <c r="L1344" i="13"/>
  <c r="K1344" i="13"/>
  <c r="J1344" i="13"/>
  <c r="L1343" i="13"/>
  <c r="K1343" i="13"/>
  <c r="J1343" i="13"/>
  <c r="L1342" i="13"/>
  <c r="K1342" i="13"/>
  <c r="J1342" i="13"/>
  <c r="L1341" i="13"/>
  <c r="K1341" i="13"/>
  <c r="J1341" i="13"/>
  <c r="L1340" i="13"/>
  <c r="K1340" i="13"/>
  <c r="J1340" i="13"/>
  <c r="L1339" i="13"/>
  <c r="K1339" i="13"/>
  <c r="J1339" i="13"/>
  <c r="L1338" i="13"/>
  <c r="K1338" i="13"/>
  <c r="J1338" i="13"/>
  <c r="L1337" i="13"/>
  <c r="K1337" i="13"/>
  <c r="J1337" i="13"/>
  <c r="L1336" i="13"/>
  <c r="K1336" i="13"/>
  <c r="J1336" i="13"/>
  <c r="L1335" i="13"/>
  <c r="K1335" i="13"/>
  <c r="J1335" i="13"/>
  <c r="L1334" i="13"/>
  <c r="K1334" i="13"/>
  <c r="J1334" i="13"/>
  <c r="L1333" i="13"/>
  <c r="K1333" i="13"/>
  <c r="J1333" i="13"/>
  <c r="K1332" i="13"/>
  <c r="L1332" i="13"/>
  <c r="J1332" i="13"/>
  <c r="J1274" i="13"/>
  <c r="K1274" i="13"/>
  <c r="L1274" i="13"/>
  <c r="J1275" i="13"/>
  <c r="K1275" i="13"/>
  <c r="L1275" i="13"/>
  <c r="J1276" i="13"/>
  <c r="K1276" i="13"/>
  <c r="L1276" i="13"/>
  <c r="J1277" i="13"/>
  <c r="K1277" i="13"/>
  <c r="L1277" i="13"/>
  <c r="J1278" i="13"/>
  <c r="K1278" i="13"/>
  <c r="L1278" i="13"/>
  <c r="J1279" i="13"/>
  <c r="K1279" i="13"/>
  <c r="L1279" i="13"/>
  <c r="J1281" i="13"/>
  <c r="K1281" i="13"/>
  <c r="L1281" i="13"/>
  <c r="J1283" i="13"/>
  <c r="K1283" i="13"/>
  <c r="L1283" i="13"/>
  <c r="J1291" i="13"/>
  <c r="K1291" i="13"/>
  <c r="L1291" i="13"/>
  <c r="J1292" i="13"/>
  <c r="K1292" i="13"/>
  <c r="L1292" i="13"/>
  <c r="J1293" i="13"/>
  <c r="K1293" i="13"/>
  <c r="L1293" i="13"/>
  <c r="J1295" i="13"/>
  <c r="K1295" i="13"/>
  <c r="L1295" i="13"/>
  <c r="J1297" i="13"/>
  <c r="K1297" i="13"/>
  <c r="L1297" i="13"/>
  <c r="J1298" i="13"/>
  <c r="K1298" i="13"/>
  <c r="L1298" i="13"/>
  <c r="J1300" i="13"/>
  <c r="K1300" i="13"/>
  <c r="L1300" i="13"/>
  <c r="J1301" i="13"/>
  <c r="K1301" i="13"/>
  <c r="L1301" i="13"/>
  <c r="J1302" i="13"/>
  <c r="K1302" i="13"/>
  <c r="L1302" i="13"/>
  <c r="J1303" i="13"/>
  <c r="K1303" i="13"/>
  <c r="L1303" i="13"/>
  <c r="J1304" i="13"/>
  <c r="K1304" i="13"/>
  <c r="L1304" i="13"/>
  <c r="J1305" i="13"/>
  <c r="K1305" i="13"/>
  <c r="L1305" i="13"/>
  <c r="J1306" i="13"/>
  <c r="K1306" i="13"/>
  <c r="L1306" i="13"/>
  <c r="K1273" i="13"/>
  <c r="L1273" i="13"/>
  <c r="J1273" i="13"/>
  <c r="J1930" i="13"/>
  <c r="J1931" i="13"/>
  <c r="J1932" i="13"/>
  <c r="J1933" i="13"/>
  <c r="J1935" i="13"/>
  <c r="J1936" i="13"/>
  <c r="J1937" i="13"/>
  <c r="J1938" i="13"/>
  <c r="J1939" i="13"/>
  <c r="J1940" i="13"/>
  <c r="J1941" i="13"/>
  <c r="J1942" i="13"/>
  <c r="J1943" i="13"/>
  <c r="J1944" i="13"/>
  <c r="J1945" i="13"/>
  <c r="J1946" i="13"/>
  <c r="J1947" i="13"/>
  <c r="J1948" i="13"/>
  <c r="J1949" i="13"/>
  <c r="J1950" i="13"/>
  <c r="J1951" i="13"/>
  <c r="J1952" i="13"/>
  <c r="J1967" i="13"/>
  <c r="J1929" i="13"/>
  <c r="J741" i="13"/>
  <c r="K741" i="13"/>
  <c r="L741" i="13"/>
  <c r="J742" i="13"/>
  <c r="K742" i="13"/>
  <c r="L742" i="13"/>
  <c r="J743" i="13"/>
  <c r="K743" i="13"/>
  <c r="L743" i="13"/>
  <c r="J744" i="13"/>
  <c r="K744" i="13"/>
  <c r="L744" i="13"/>
  <c r="J745" i="13"/>
  <c r="K745" i="13"/>
  <c r="L745" i="13"/>
  <c r="J746" i="13"/>
  <c r="K746" i="13"/>
  <c r="L746" i="13"/>
  <c r="J747" i="13"/>
  <c r="K747" i="13"/>
  <c r="L747" i="13"/>
  <c r="J748" i="13"/>
  <c r="K748" i="13"/>
  <c r="L748" i="13"/>
  <c r="J749" i="13"/>
  <c r="K749" i="13"/>
  <c r="L749" i="13"/>
  <c r="J750" i="13"/>
  <c r="K750" i="13"/>
  <c r="L750" i="13"/>
  <c r="J751" i="13"/>
  <c r="K751" i="13"/>
  <c r="L751" i="13"/>
  <c r="J752" i="13"/>
  <c r="K752" i="13"/>
  <c r="L752" i="13"/>
  <c r="J753" i="13"/>
  <c r="K753" i="13"/>
  <c r="L753" i="13"/>
  <c r="J754" i="13"/>
  <c r="K754" i="13"/>
  <c r="L754" i="13"/>
  <c r="J755" i="13"/>
  <c r="K755" i="13"/>
  <c r="L755" i="13"/>
  <c r="J756" i="13"/>
  <c r="K756" i="13"/>
  <c r="L756" i="13"/>
  <c r="J757" i="13"/>
  <c r="K757" i="13"/>
  <c r="L757" i="13"/>
  <c r="J758" i="13"/>
  <c r="K758" i="13"/>
  <c r="L758" i="13"/>
  <c r="J759" i="13"/>
  <c r="K759" i="13"/>
  <c r="L759" i="13"/>
  <c r="J760" i="13"/>
  <c r="K760" i="13"/>
  <c r="L760" i="13"/>
  <c r="J761" i="13"/>
  <c r="K761" i="13"/>
  <c r="L761" i="13"/>
  <c r="J762" i="13"/>
  <c r="K762" i="13"/>
  <c r="L762" i="13"/>
  <c r="J763" i="13"/>
  <c r="K763" i="13"/>
  <c r="L763" i="13"/>
  <c r="J764" i="13"/>
  <c r="K764" i="13"/>
  <c r="L764" i="13"/>
  <c r="J765" i="13"/>
  <c r="K765" i="13"/>
  <c r="L765" i="13"/>
  <c r="J766" i="13"/>
  <c r="K766" i="13"/>
  <c r="L766" i="13"/>
  <c r="J767" i="13"/>
  <c r="K767" i="13"/>
  <c r="L767" i="13"/>
  <c r="J768" i="13"/>
  <c r="K768" i="13"/>
  <c r="L768" i="13"/>
  <c r="J769" i="13"/>
  <c r="K769" i="13"/>
  <c r="L769" i="13"/>
  <c r="J770" i="13"/>
  <c r="K770" i="13"/>
  <c r="L770" i="13"/>
  <c r="J771" i="13"/>
  <c r="K771" i="13"/>
  <c r="L771" i="13"/>
  <c r="J772" i="13"/>
  <c r="K772" i="13"/>
  <c r="L772" i="13"/>
  <c r="J773" i="13"/>
  <c r="K773" i="13"/>
  <c r="Q770" i="13" s="1"/>
  <c r="T770" i="13" s="1"/>
  <c r="L773" i="13"/>
  <c r="J774" i="13"/>
  <c r="K774" i="13"/>
  <c r="L774" i="13"/>
  <c r="J776" i="13"/>
  <c r="K776" i="13"/>
  <c r="L776" i="13"/>
  <c r="J778" i="13"/>
  <c r="K778" i="13"/>
  <c r="L778" i="13"/>
  <c r="J779" i="13"/>
  <c r="K779" i="13"/>
  <c r="L779" i="13"/>
  <c r="L740" i="13"/>
  <c r="K740" i="13"/>
  <c r="J740" i="13"/>
  <c r="J1723" i="13"/>
  <c r="J1722" i="13"/>
  <c r="J1721" i="13"/>
  <c r="J1720" i="13"/>
  <c r="J1719" i="13"/>
  <c r="J1718" i="13"/>
  <c r="J1717" i="13"/>
  <c r="J1716" i="13"/>
  <c r="J1715" i="13"/>
  <c r="J1712" i="13"/>
  <c r="J1711" i="13"/>
  <c r="J1710" i="13"/>
  <c r="J1709" i="13"/>
  <c r="J1708" i="13"/>
  <c r="J1706" i="13"/>
  <c r="J1704" i="13"/>
  <c r="J1695" i="13"/>
  <c r="J1694" i="13"/>
  <c r="J1693" i="13"/>
  <c r="J1692" i="13"/>
  <c r="J1690" i="13"/>
  <c r="J1689" i="13"/>
  <c r="J1688" i="13"/>
  <c r="J1687" i="13"/>
  <c r="J1686" i="13"/>
  <c r="J1685" i="13"/>
  <c r="J1684" i="13"/>
  <c r="J1683" i="13"/>
  <c r="J1681" i="13"/>
  <c r="J1680" i="13"/>
  <c r="J1679" i="13"/>
  <c r="J1678" i="13"/>
  <c r="J1677" i="13"/>
  <c r="J1676" i="13"/>
  <c r="J1675" i="13"/>
  <c r="J1674" i="13"/>
  <c r="J1673" i="13"/>
  <c r="J1672" i="13"/>
  <c r="J1671" i="13"/>
  <c r="J1670" i="13"/>
  <c r="J1669" i="13"/>
  <c r="J1668" i="13"/>
  <c r="J1667" i="13"/>
  <c r="J1666" i="13"/>
  <c r="J1665" i="13"/>
  <c r="J1664" i="13"/>
  <c r="J1654" i="13"/>
  <c r="J1652" i="13"/>
  <c r="J1651" i="13"/>
  <c r="J1650" i="13"/>
  <c r="J1649" i="13"/>
  <c r="J1648" i="13"/>
  <c r="J1647" i="13"/>
  <c r="J1646" i="13"/>
  <c r="J1645" i="13"/>
  <c r="J1644" i="13"/>
  <c r="J1643" i="13"/>
  <c r="J1642" i="13"/>
  <c r="J1641" i="13"/>
  <c r="J1640" i="13"/>
  <c r="J1639" i="13"/>
  <c r="J1638" i="13"/>
  <c r="J1637" i="13"/>
  <c r="J1636" i="13"/>
  <c r="J1635" i="13"/>
  <c r="J1634" i="13"/>
  <c r="J1633" i="13"/>
  <c r="J1632" i="13"/>
  <c r="J1631" i="13"/>
  <c r="J1630" i="13"/>
  <c r="J1629" i="13"/>
  <c r="J1628" i="13"/>
  <c r="J1627" i="13"/>
  <c r="J1626" i="13"/>
  <c r="J1625" i="13"/>
  <c r="J1624" i="13"/>
  <c r="J1623" i="13"/>
  <c r="J1622" i="13"/>
  <c r="J1621" i="13"/>
  <c r="J1620" i="13"/>
  <c r="J1619" i="13"/>
  <c r="J1618" i="13"/>
  <c r="J1617" i="13"/>
  <c r="J1616" i="13"/>
  <c r="J1615" i="13"/>
  <c r="J1614" i="13"/>
  <c r="J1613" i="13"/>
  <c r="J1612" i="13"/>
  <c r="J1611" i="13"/>
  <c r="J1610" i="13"/>
  <c r="J1609" i="13"/>
  <c r="J1608" i="13"/>
  <c r="J1607" i="13"/>
  <c r="J1606" i="13"/>
  <c r="J1605" i="13"/>
  <c r="J1604" i="13"/>
  <c r="J1603" i="13"/>
  <c r="J1602" i="13"/>
  <c r="J1601" i="13"/>
  <c r="J1600" i="13"/>
  <c r="J1599" i="13"/>
  <c r="J1598" i="13"/>
  <c r="J1597" i="13"/>
  <c r="J1596" i="13"/>
  <c r="J1595" i="13"/>
  <c r="J1594" i="13"/>
  <c r="J1592" i="13"/>
  <c r="J1591" i="13"/>
  <c r="J1590" i="13"/>
  <c r="J1589" i="13"/>
  <c r="J1587" i="13"/>
  <c r="J1582" i="13"/>
  <c r="J1581" i="13"/>
  <c r="J1580" i="13"/>
  <c r="J1579" i="13"/>
  <c r="J1578" i="13"/>
  <c r="J1577" i="13"/>
  <c r="J1576" i="13"/>
  <c r="J1575" i="13"/>
  <c r="J1574" i="13"/>
  <c r="J1572" i="13"/>
  <c r="J1571" i="13"/>
  <c r="J1570" i="13"/>
  <c r="J1569" i="13"/>
  <c r="J1564" i="13"/>
  <c r="J1563" i="13"/>
  <c r="J1562" i="13"/>
  <c r="J1561" i="13"/>
  <c r="J1560" i="13"/>
  <c r="J1555" i="13"/>
  <c r="J1554" i="13"/>
  <c r="J1553" i="13"/>
  <c r="J1552" i="13"/>
  <c r="J1551" i="13"/>
  <c r="J1550" i="13"/>
  <c r="J1549" i="13"/>
  <c r="J1546" i="13"/>
  <c r="J1543" i="13"/>
  <c r="J1538" i="13"/>
  <c r="J1537" i="13"/>
  <c r="J1536" i="13"/>
  <c r="J1535" i="13"/>
  <c r="J1534" i="13"/>
  <c r="J1533" i="13"/>
  <c r="J1532" i="13"/>
  <c r="J1531" i="13"/>
  <c r="J1530" i="13"/>
  <c r="J1529" i="13"/>
  <c r="J1525" i="13"/>
  <c r="J1524" i="13"/>
  <c r="J1523" i="13"/>
  <c r="J1522" i="13"/>
  <c r="J1521" i="13"/>
  <c r="J1520" i="13"/>
  <c r="J1519" i="13"/>
  <c r="J1518" i="13"/>
  <c r="J1515" i="13"/>
  <c r="J1514" i="13"/>
  <c r="J1513" i="13"/>
  <c r="J1512" i="13"/>
  <c r="J1511" i="13"/>
  <c r="J1510" i="13"/>
  <c r="J1509" i="13"/>
  <c r="J1508" i="13"/>
  <c r="J1507" i="13"/>
  <c r="J1506" i="13"/>
  <c r="J1504" i="13"/>
  <c r="J1501" i="13"/>
  <c r="J1500" i="13"/>
  <c r="J1499" i="13"/>
  <c r="J1498" i="13"/>
  <c r="J1497" i="13"/>
  <c r="J1496" i="13"/>
  <c r="J1495" i="13"/>
  <c r="J1494" i="13"/>
  <c r="J1493" i="13"/>
  <c r="J1492" i="13"/>
  <c r="J1491" i="13"/>
  <c r="J1490" i="13"/>
  <c r="J1489" i="13"/>
  <c r="J1488" i="13"/>
  <c r="J1482" i="13"/>
  <c r="J1481" i="13"/>
  <c r="J1480" i="13"/>
  <c r="J1479" i="13"/>
  <c r="J1478" i="13"/>
  <c r="J1477" i="13"/>
  <c r="J1476" i="13"/>
  <c r="J1475" i="13"/>
  <c r="J1474" i="13"/>
  <c r="J1473" i="13"/>
  <c r="J1472" i="13"/>
  <c r="J1471" i="13"/>
  <c r="J1470" i="13"/>
  <c r="J1469" i="13"/>
  <c r="J1468" i="13"/>
  <c r="J1467" i="13"/>
  <c r="J1466" i="13"/>
  <c r="J1465" i="13"/>
  <c r="J1464" i="13"/>
  <c r="J1463" i="13"/>
  <c r="J1461" i="13"/>
  <c r="J1460" i="13"/>
  <c r="J1459" i="13"/>
  <c r="J1458" i="13"/>
  <c r="J1457" i="13"/>
  <c r="J1456" i="13"/>
  <c r="J1455" i="13"/>
  <c r="J1454" i="13"/>
  <c r="J1453" i="13"/>
  <c r="J1452" i="13"/>
  <c r="J1451" i="13"/>
  <c r="J1450" i="13"/>
  <c r="J1449" i="13"/>
  <c r="J1448" i="13"/>
  <c r="J1447" i="13"/>
  <c r="J1443" i="13"/>
  <c r="J1442" i="13"/>
  <c r="J1441" i="13"/>
  <c r="J1440" i="13"/>
  <c r="J1439" i="13"/>
  <c r="J1438" i="13"/>
  <c r="J1437" i="13"/>
  <c r="J1430" i="13"/>
  <c r="J1428" i="13"/>
  <c r="J1427" i="13"/>
  <c r="J1426" i="13"/>
  <c r="J1425" i="13"/>
  <c r="J1424" i="13"/>
  <c r="J1422" i="13"/>
  <c r="J1421" i="13"/>
  <c r="J1420" i="13"/>
  <c r="J1419" i="13"/>
  <c r="J1418" i="13"/>
  <c r="J1417" i="13"/>
  <c r="J1416" i="13"/>
  <c r="J1415" i="13"/>
  <c r="J1414" i="13"/>
  <c r="J1413" i="13"/>
  <c r="J1412" i="13"/>
  <c r="J1411" i="13"/>
  <c r="J1409" i="13"/>
  <c r="J1407" i="13"/>
  <c r="J1406" i="13"/>
  <c r="J1405" i="13"/>
  <c r="J1404" i="13"/>
  <c r="J1403" i="13"/>
  <c r="J1402" i="13"/>
  <c r="J1401" i="13"/>
  <c r="J1400" i="13"/>
  <c r="J1398" i="13"/>
  <c r="J1395" i="13"/>
  <c r="J1394" i="13"/>
  <c r="J1393" i="13"/>
  <c r="J1392" i="13"/>
  <c r="J1391" i="13"/>
  <c r="J1390" i="13"/>
  <c r="J1389" i="13"/>
  <c r="J1388" i="13"/>
  <c r="J1387" i="13"/>
  <c r="J1386" i="13"/>
  <c r="J1385" i="13"/>
  <c r="J1384" i="13"/>
  <c r="J1383" i="13"/>
  <c r="J1382" i="13"/>
  <c r="J1381" i="13"/>
  <c r="J1380" i="13"/>
  <c r="J1379" i="13"/>
  <c r="J1378" i="13"/>
  <c r="J1377" i="13"/>
  <c r="J1376" i="13"/>
  <c r="J1375" i="13"/>
  <c r="J1374" i="13"/>
  <c r="J1373" i="13"/>
  <c r="J1372" i="13"/>
  <c r="J1371" i="13"/>
  <c r="J1370" i="13"/>
  <c r="J1369" i="13"/>
  <c r="J1368" i="13"/>
  <c r="J1367" i="13"/>
  <c r="P1795" i="13" l="1"/>
  <c r="S1795" i="13" s="1"/>
  <c r="P1511" i="13"/>
  <c r="S1511" i="13" s="1"/>
  <c r="P1521" i="13"/>
  <c r="S1521" i="13" s="1"/>
  <c r="P1361" i="13"/>
  <c r="S1361" i="13" s="1"/>
  <c r="Q1294" i="13"/>
  <c r="Q1344" i="13"/>
  <c r="T1344" i="13" s="1"/>
  <c r="P1759" i="13"/>
  <c r="S1759" i="13" s="1"/>
  <c r="P1356" i="13"/>
  <c r="S1356" i="13" s="1"/>
  <c r="P1790" i="13"/>
  <c r="S1790" i="13" s="1"/>
  <c r="P1368" i="13"/>
  <c r="S1368" i="13" s="1"/>
  <c r="P1376" i="13"/>
  <c r="S1376" i="13" s="1"/>
  <c r="P1384" i="13"/>
  <c r="S1384" i="13" s="1"/>
  <c r="P1403" i="13"/>
  <c r="S1403" i="13" s="1"/>
  <c r="P1947" i="13"/>
  <c r="S1947" i="13" s="1"/>
  <c r="P1939" i="13"/>
  <c r="S1939" i="13" s="1"/>
  <c r="R1300" i="13"/>
  <c r="U1300" i="13" s="1"/>
  <c r="P1298" i="13"/>
  <c r="S1298" i="13" s="1"/>
  <c r="R1289" i="13"/>
  <c r="Q1329" i="13"/>
  <c r="Q1332" i="13"/>
  <c r="T1332" i="13" s="1"/>
  <c r="P1335" i="13"/>
  <c r="S1335" i="13" s="1"/>
  <c r="R1337" i="13"/>
  <c r="U1337" i="13" s="1"/>
  <c r="Q1340" i="13"/>
  <c r="T1340" i="13" s="1"/>
  <c r="P1343" i="13"/>
  <c r="S1343" i="13" s="1"/>
  <c r="P1878" i="13"/>
  <c r="S1878" i="13" s="1"/>
  <c r="P1870" i="13"/>
  <c r="S1870" i="13" s="1"/>
  <c r="P1755" i="13"/>
  <c r="S1755" i="13" s="1"/>
  <c r="P1747" i="13"/>
  <c r="S1747" i="13" s="1"/>
  <c r="P1785" i="13"/>
  <c r="P1793" i="13"/>
  <c r="S1793" i="13" s="1"/>
  <c r="P1413" i="13"/>
  <c r="S1413" i="13" s="1"/>
  <c r="P1422" i="13"/>
  <c r="S1422" i="13" s="1"/>
  <c r="P1437" i="13"/>
  <c r="S1437" i="13" s="1"/>
  <c r="P1448" i="13"/>
  <c r="S1448" i="13" s="1"/>
  <c r="P1456" i="13"/>
  <c r="S1456" i="13" s="1"/>
  <c r="P1791" i="13"/>
  <c r="S1791" i="13" s="1"/>
  <c r="P1948" i="13"/>
  <c r="S1948" i="13" s="1"/>
  <c r="P1940" i="13"/>
  <c r="S1940" i="13" s="1"/>
  <c r="P1932" i="13"/>
  <c r="S1932" i="13" s="1"/>
  <c r="R1329" i="13"/>
  <c r="P1332" i="13"/>
  <c r="S1332" i="13" s="1"/>
  <c r="R1334" i="13"/>
  <c r="U1334" i="13" s="1"/>
  <c r="Q1337" i="13"/>
  <c r="T1337" i="13" s="1"/>
  <c r="P1340" i="13"/>
  <c r="S1340" i="13" s="1"/>
  <c r="R1342" i="13"/>
  <c r="U1342" i="13" s="1"/>
  <c r="P1879" i="13"/>
  <c r="S1879" i="13" s="1"/>
  <c r="P1756" i="13"/>
  <c r="S1756" i="13" s="1"/>
  <c r="P1748" i="13"/>
  <c r="S1748" i="13" s="1"/>
  <c r="P1792" i="13"/>
  <c r="S1792" i="13" s="1"/>
  <c r="P1360" i="13"/>
  <c r="S1360" i="13" s="1"/>
  <c r="P1371" i="13"/>
  <c r="S1371" i="13" s="1"/>
  <c r="P1379" i="13"/>
  <c r="S1379" i="13" s="1"/>
  <c r="P1387" i="13"/>
  <c r="S1387" i="13" s="1"/>
  <c r="P1398" i="13"/>
  <c r="S1398" i="13" s="1"/>
  <c r="P1408" i="13"/>
  <c r="P1416" i="13"/>
  <c r="S1416" i="13" s="1"/>
  <c r="P1451" i="13"/>
  <c r="S1451" i="13" s="1"/>
  <c r="P1460" i="13"/>
  <c r="S1460" i="13" s="1"/>
  <c r="P1468" i="13"/>
  <c r="S1468" i="13" s="1"/>
  <c r="P1489" i="13"/>
  <c r="S1489" i="13" s="1"/>
  <c r="P1497" i="13"/>
  <c r="S1497" i="13" s="1"/>
  <c r="P1508" i="13"/>
  <c r="S1508" i="13" s="1"/>
  <c r="P1529" i="13"/>
  <c r="S1529" i="13" s="1"/>
  <c r="P1578" i="13"/>
  <c r="S1578" i="13" s="1"/>
  <c r="P1592" i="13"/>
  <c r="S1592" i="13" s="1"/>
  <c r="P1608" i="13"/>
  <c r="S1608" i="13" s="1"/>
  <c r="P1616" i="13"/>
  <c r="S1616" i="13" s="1"/>
  <c r="P1624" i="13"/>
  <c r="S1624" i="13" s="1"/>
  <c r="P1632" i="13"/>
  <c r="S1632" i="13" s="1"/>
  <c r="P1648" i="13"/>
  <c r="S1648" i="13" s="1"/>
  <c r="P1666" i="13"/>
  <c r="S1666" i="13" s="1"/>
  <c r="P1674" i="13"/>
  <c r="S1674" i="13" s="1"/>
  <c r="P1683" i="13"/>
  <c r="S1683" i="13" s="1"/>
  <c r="P1712" i="13"/>
  <c r="S1712" i="13" s="1"/>
  <c r="R770" i="13"/>
  <c r="U770" i="13" s="1"/>
  <c r="P768" i="13"/>
  <c r="S768" i="13" s="1"/>
  <c r="Q765" i="13"/>
  <c r="T765" i="13" s="1"/>
  <c r="R762" i="13"/>
  <c r="U762" i="13" s="1"/>
  <c r="P760" i="13"/>
  <c r="S760" i="13" s="1"/>
  <c r="Q757" i="13"/>
  <c r="T757" i="13" s="1"/>
  <c r="R754" i="13"/>
  <c r="U754" i="13" s="1"/>
  <c r="P752" i="13"/>
  <c r="S752" i="13" s="1"/>
  <c r="P1946" i="13"/>
  <c r="S1946" i="13" s="1"/>
  <c r="P1938" i="13"/>
  <c r="S1938" i="13" s="1"/>
  <c r="Q1300" i="13"/>
  <c r="T1300" i="13" s="1"/>
  <c r="R1297" i="13"/>
  <c r="U1297" i="13" s="1"/>
  <c r="P1294" i="13"/>
  <c r="P1754" i="13"/>
  <c r="S1754" i="13" s="1"/>
  <c r="P1746" i="13"/>
  <c r="S1746" i="13" s="1"/>
  <c r="P1786" i="13"/>
  <c r="S1786" i="13" s="1"/>
  <c r="P1794" i="13"/>
  <c r="S1794" i="13" s="1"/>
  <c r="P1745" i="13"/>
  <c r="S1745" i="13" s="1"/>
  <c r="P1344" i="13"/>
  <c r="S1344" i="13" s="1"/>
  <c r="P1883" i="13"/>
  <c r="S1883" i="13" s="1"/>
  <c r="P1875" i="13"/>
  <c r="S1875" i="13" s="1"/>
  <c r="P1752" i="13"/>
  <c r="S1752" i="13" s="1"/>
  <c r="P1744" i="13"/>
  <c r="S1744" i="13" s="1"/>
  <c r="P1355" i="13"/>
  <c r="S1355" i="13" s="1"/>
  <c r="P1753" i="13"/>
  <c r="S1753" i="13" s="1"/>
  <c r="P1492" i="13"/>
  <c r="S1492" i="13" s="1"/>
  <c r="P1503" i="13"/>
  <c r="P1532" i="13"/>
  <c r="S1532" i="13" s="1"/>
  <c r="P1548" i="13"/>
  <c r="P1573" i="13"/>
  <c r="P1586" i="13"/>
  <c r="P1595" i="13"/>
  <c r="S1595" i="13" s="1"/>
  <c r="P1603" i="13"/>
  <c r="S1603" i="13" s="1"/>
  <c r="P1611" i="13"/>
  <c r="S1611" i="13" s="1"/>
  <c r="P1619" i="13"/>
  <c r="S1619" i="13" s="1"/>
  <c r="P1627" i="13"/>
  <c r="S1627" i="13" s="1"/>
  <c r="P1635" i="13"/>
  <c r="S1635" i="13" s="1"/>
  <c r="P1643" i="13"/>
  <c r="S1643" i="13" s="1"/>
  <c r="P1661" i="13"/>
  <c r="P1669" i="13"/>
  <c r="S1669" i="13" s="1"/>
  <c r="P1677" i="13"/>
  <c r="S1677" i="13" s="1"/>
  <c r="P1715" i="13"/>
  <c r="S1715" i="13" s="1"/>
  <c r="P1943" i="13"/>
  <c r="S1943" i="13" s="1"/>
  <c r="P1935" i="13"/>
  <c r="S1935" i="13" s="1"/>
  <c r="Q1288" i="13"/>
  <c r="P1274" i="13"/>
  <c r="S1274" i="13" s="1"/>
  <c r="P1331" i="13"/>
  <c r="R1333" i="13"/>
  <c r="U1333" i="13" s="1"/>
  <c r="Q1336" i="13"/>
  <c r="T1336" i="13" s="1"/>
  <c r="P1339" i="13"/>
  <c r="S1339" i="13" s="1"/>
  <c r="R1341" i="13"/>
  <c r="U1341" i="13" s="1"/>
  <c r="P1882" i="13"/>
  <c r="S1882" i="13" s="1"/>
  <c r="P1874" i="13"/>
  <c r="S1874" i="13" s="1"/>
  <c r="P1866" i="13"/>
  <c r="S1866" i="13" s="1"/>
  <c r="P1858" i="13"/>
  <c r="P1850" i="13"/>
  <c r="S1850" i="13" s="1"/>
  <c r="P1751" i="13"/>
  <c r="S1751" i="13" s="1"/>
  <c r="P1743" i="13"/>
  <c r="P1789" i="13"/>
  <c r="S1789" i="13" s="1"/>
  <c r="P1799" i="13"/>
  <c r="S1799" i="13" s="1"/>
  <c r="P1596" i="13"/>
  <c r="S1596" i="13" s="1"/>
  <c r="P1716" i="13"/>
  <c r="S1716" i="13" s="1"/>
  <c r="Q745" i="13"/>
  <c r="T745" i="13" s="1"/>
  <c r="R742" i="13"/>
  <c r="U742" i="13" s="1"/>
  <c r="P740" i="13"/>
  <c r="S740" i="13" s="1"/>
  <c r="P1800" i="13"/>
  <c r="P1357" i="13"/>
  <c r="S1357" i="13" s="1"/>
  <c r="P1787" i="13"/>
  <c r="P1594" i="13"/>
  <c r="S1594" i="13" s="1"/>
  <c r="P1602" i="13"/>
  <c r="S1602" i="13" s="1"/>
  <c r="P1642" i="13"/>
  <c r="S1642" i="13" s="1"/>
  <c r="P1668" i="13"/>
  <c r="S1668" i="13" s="1"/>
  <c r="P1676" i="13"/>
  <c r="S1676" i="13" s="1"/>
  <c r="P1714" i="13"/>
  <c r="P1944" i="13"/>
  <c r="S1944" i="13" s="1"/>
  <c r="P1936" i="13"/>
  <c r="S1936" i="13" s="1"/>
  <c r="P1788" i="13"/>
  <c r="S1788" i="13" s="1"/>
  <c r="P1741" i="13"/>
  <c r="P1302" i="13"/>
  <c r="S1302" i="13" s="1"/>
  <c r="P1367" i="13"/>
  <c r="S1367" i="13" s="1"/>
  <c r="P1942" i="13"/>
  <c r="S1942" i="13" s="1"/>
  <c r="P1934" i="13"/>
  <c r="P1758" i="13"/>
  <c r="S1758" i="13" s="1"/>
  <c r="P1750" i="13"/>
  <c r="S1750" i="13" s="1"/>
  <c r="P1742" i="13"/>
  <c r="P1757" i="13"/>
  <c r="S1757" i="13" s="1"/>
  <c r="Q1299" i="13"/>
  <c r="P1941" i="13"/>
  <c r="S1941" i="13" s="1"/>
  <c r="P1933" i="13"/>
  <c r="S1933" i="13" s="1"/>
  <c r="P1937" i="13"/>
  <c r="S1937" i="13" s="1"/>
  <c r="Q740" i="13"/>
  <c r="T740" i="13" s="1"/>
  <c r="P1749" i="13"/>
  <c r="S1749" i="13" s="1"/>
  <c r="P1945" i="13"/>
  <c r="S1945" i="13" s="1"/>
  <c r="P1375" i="13"/>
  <c r="S1375" i="13" s="1"/>
  <c r="P1383" i="13"/>
  <c r="S1383" i="13" s="1"/>
  <c r="P1391" i="13"/>
  <c r="S1391" i="13" s="1"/>
  <c r="P1402" i="13"/>
  <c r="S1402" i="13" s="1"/>
  <c r="P1412" i="13"/>
  <c r="S1412" i="13" s="1"/>
  <c r="P1421" i="13"/>
  <c r="S1421" i="13" s="1"/>
  <c r="P1447" i="13"/>
  <c r="S1447" i="13" s="1"/>
  <c r="P1455" i="13"/>
  <c r="S1455" i="13" s="1"/>
  <c r="P1464" i="13"/>
  <c r="S1464" i="13" s="1"/>
  <c r="P1472" i="13"/>
  <c r="S1472" i="13" s="1"/>
  <c r="P1485" i="13"/>
  <c r="P1493" i="13"/>
  <c r="S1493" i="13" s="1"/>
  <c r="P1504" i="13"/>
  <c r="S1504" i="13" s="1"/>
  <c r="P1533" i="13"/>
  <c r="S1533" i="13" s="1"/>
  <c r="P1549" i="13"/>
  <c r="S1549" i="13" s="1"/>
  <c r="P1574" i="13"/>
  <c r="S1574" i="13" s="1"/>
  <c r="P1587" i="13"/>
  <c r="S1587" i="13" s="1"/>
  <c r="P1604" i="13"/>
  <c r="S1604" i="13" s="1"/>
  <c r="P1612" i="13"/>
  <c r="S1612" i="13" s="1"/>
  <c r="P1620" i="13"/>
  <c r="S1620" i="13" s="1"/>
  <c r="P1628" i="13"/>
  <c r="S1628" i="13" s="1"/>
  <c r="P1636" i="13"/>
  <c r="S1636" i="13" s="1"/>
  <c r="P1644" i="13"/>
  <c r="S1644" i="13" s="1"/>
  <c r="P1662" i="13"/>
  <c r="P1670" i="13"/>
  <c r="S1670" i="13" s="1"/>
  <c r="P1706" i="13"/>
  <c r="S1706" i="13" s="1"/>
  <c r="Q1331" i="13"/>
  <c r="P1334" i="13"/>
  <c r="S1334" i="13" s="1"/>
  <c r="R1336" i="13"/>
  <c r="U1336" i="13" s="1"/>
  <c r="Q1339" i="13"/>
  <c r="T1339" i="13" s="1"/>
  <c r="P1342" i="13"/>
  <c r="S1342" i="13" s="1"/>
  <c r="R1344" i="13"/>
  <c r="U1344" i="13" s="1"/>
  <c r="P1465" i="13"/>
  <c r="S1465" i="13" s="1"/>
  <c r="P1473" i="13"/>
  <c r="S1473" i="13" s="1"/>
  <c r="P1486" i="13"/>
  <c r="P1494" i="13"/>
  <c r="S1494" i="13" s="1"/>
  <c r="P1505" i="13"/>
  <c r="P1526" i="13"/>
  <c r="P1534" i="13"/>
  <c r="S1534" i="13" s="1"/>
  <c r="P1550" i="13"/>
  <c r="S1550" i="13" s="1"/>
  <c r="P1566" i="13"/>
  <c r="P1575" i="13"/>
  <c r="S1575" i="13" s="1"/>
  <c r="P1588" i="13"/>
  <c r="P1605" i="13"/>
  <c r="S1605" i="13" s="1"/>
  <c r="P1613" i="13"/>
  <c r="S1613" i="13" s="1"/>
  <c r="P1621" i="13"/>
  <c r="S1621" i="13" s="1"/>
  <c r="P1629" i="13"/>
  <c r="S1629" i="13" s="1"/>
  <c r="P1637" i="13"/>
  <c r="S1637" i="13" s="1"/>
  <c r="P1871" i="13"/>
  <c r="S1871" i="13" s="1"/>
  <c r="P1863" i="13"/>
  <c r="S1863" i="13" s="1"/>
  <c r="P1855" i="13"/>
  <c r="S1855" i="13" s="1"/>
  <c r="P1847" i="13"/>
  <c r="S1847" i="13" s="1"/>
  <c r="P1719" i="13"/>
  <c r="S1719" i="13" s="1"/>
  <c r="P1667" i="13"/>
  <c r="S1667" i="13" s="1"/>
  <c r="P1675" i="13"/>
  <c r="S1675" i="13" s="1"/>
  <c r="P1684" i="13"/>
  <c r="S1684" i="13" s="1"/>
  <c r="P1713" i="13"/>
  <c r="R767" i="13"/>
  <c r="U767" i="13" s="1"/>
  <c r="P765" i="13"/>
  <c r="S765" i="13" s="1"/>
  <c r="Q762" i="13"/>
  <c r="T762" i="13" s="1"/>
  <c r="R759" i="13"/>
  <c r="U759" i="13" s="1"/>
  <c r="P757" i="13"/>
  <c r="S757" i="13" s="1"/>
  <c r="Q754" i="13"/>
  <c r="T754" i="13" s="1"/>
  <c r="R751" i="13"/>
  <c r="U751" i="13" s="1"/>
  <c r="Q1330" i="13"/>
  <c r="P1333" i="13"/>
  <c r="S1333" i="13" s="1"/>
  <c r="R1335" i="13"/>
  <c r="U1335" i="13" s="1"/>
  <c r="Q1338" i="13"/>
  <c r="T1338" i="13" s="1"/>
  <c r="P1341" i="13"/>
  <c r="S1341" i="13" s="1"/>
  <c r="R1343" i="13"/>
  <c r="U1343" i="13" s="1"/>
  <c r="P1876" i="13"/>
  <c r="S1876" i="13" s="1"/>
  <c r="P1868" i="13"/>
  <c r="S1868" i="13" s="1"/>
  <c r="P1852" i="13"/>
  <c r="S1852" i="13" s="1"/>
  <c r="R1330" i="13"/>
  <c r="Q1333" i="13"/>
  <c r="T1333" i="13" s="1"/>
  <c r="P1336" i="13"/>
  <c r="S1336" i="13" s="1"/>
  <c r="R1338" i="13"/>
  <c r="U1338" i="13" s="1"/>
  <c r="Q1341" i="13"/>
  <c r="T1341" i="13" s="1"/>
  <c r="P1867" i="13"/>
  <c r="S1867" i="13" s="1"/>
  <c r="P1859" i="13"/>
  <c r="S1859" i="13" s="1"/>
  <c r="P1851" i="13"/>
  <c r="S1851" i="13" s="1"/>
  <c r="Q749" i="13"/>
  <c r="T749" i="13" s="1"/>
  <c r="R746" i="13"/>
  <c r="U746" i="13" s="1"/>
  <c r="P744" i="13"/>
  <c r="S744" i="13" s="1"/>
  <c r="Q741" i="13"/>
  <c r="T741" i="13" s="1"/>
  <c r="Q1289" i="13"/>
  <c r="P1275" i="13"/>
  <c r="S1275" i="13" s="1"/>
  <c r="P1330" i="13"/>
  <c r="R1332" i="13"/>
  <c r="U1332" i="13" s="1"/>
  <c r="Q1335" i="13"/>
  <c r="T1335" i="13" s="1"/>
  <c r="P1338" i="13"/>
  <c r="S1338" i="13" s="1"/>
  <c r="R1340" i="13"/>
  <c r="U1340" i="13" s="1"/>
  <c r="Q1343" i="13"/>
  <c r="T1343" i="13" s="1"/>
  <c r="P1877" i="13"/>
  <c r="S1877" i="13" s="1"/>
  <c r="P1869" i="13"/>
  <c r="S1869" i="13" s="1"/>
  <c r="P1861" i="13"/>
  <c r="S1861" i="13" s="1"/>
  <c r="P1853" i="13"/>
  <c r="S1853" i="13" s="1"/>
  <c r="P1364" i="13"/>
  <c r="S1364" i="13" s="1"/>
  <c r="P1372" i="13"/>
  <c r="S1372" i="13" s="1"/>
  <c r="P1380" i="13"/>
  <c r="S1380" i="13" s="1"/>
  <c r="P1388" i="13"/>
  <c r="S1388" i="13" s="1"/>
  <c r="P1399" i="13"/>
  <c r="P1409" i="13"/>
  <c r="S1409" i="13" s="1"/>
  <c r="P1417" i="13"/>
  <c r="S1417" i="13" s="1"/>
  <c r="P1444" i="13"/>
  <c r="P1452" i="13"/>
  <c r="S1452" i="13" s="1"/>
  <c r="P1461" i="13"/>
  <c r="S1461" i="13" s="1"/>
  <c r="P1469" i="13"/>
  <c r="S1469" i="13" s="1"/>
  <c r="P1490" i="13"/>
  <c r="S1490" i="13" s="1"/>
  <c r="P1509" i="13"/>
  <c r="S1509" i="13" s="1"/>
  <c r="P1519" i="13"/>
  <c r="S1519" i="13" s="1"/>
  <c r="P1530" i="13"/>
  <c r="S1530" i="13" s="1"/>
  <c r="P1546" i="13"/>
  <c r="S1546" i="13" s="1"/>
  <c r="P1571" i="13"/>
  <c r="S1571" i="13" s="1"/>
  <c r="P1593" i="13"/>
  <c r="P1601" i="13"/>
  <c r="S1601" i="13" s="1"/>
  <c r="P1609" i="13"/>
  <c r="S1609" i="13" s="1"/>
  <c r="P1617" i="13"/>
  <c r="S1617" i="13" s="1"/>
  <c r="P1625" i="13"/>
  <c r="S1625" i="13" s="1"/>
  <c r="P1633" i="13"/>
  <c r="S1633" i="13" s="1"/>
  <c r="P749" i="13"/>
  <c r="S749" i="13" s="1"/>
  <c r="Q746" i="13"/>
  <c r="T746" i="13" s="1"/>
  <c r="R743" i="13"/>
  <c r="U743" i="13" s="1"/>
  <c r="P741" i="13"/>
  <c r="S741" i="13" s="1"/>
  <c r="R1302" i="13"/>
  <c r="U1302" i="13" s="1"/>
  <c r="P1300" i="13"/>
  <c r="S1300" i="13" s="1"/>
  <c r="Q1297" i="13"/>
  <c r="T1297" i="13" s="1"/>
  <c r="P1289" i="13"/>
  <c r="R1274" i="13"/>
  <c r="U1274" i="13" s="1"/>
  <c r="P1860" i="13"/>
  <c r="S1860" i="13" s="1"/>
  <c r="P1365" i="13"/>
  <c r="S1365" i="13" s="1"/>
  <c r="P1373" i="13"/>
  <c r="S1373" i="13" s="1"/>
  <c r="P1381" i="13"/>
  <c r="S1381" i="13" s="1"/>
  <c r="P1389" i="13"/>
  <c r="S1389" i="13" s="1"/>
  <c r="P1400" i="13"/>
  <c r="S1400" i="13" s="1"/>
  <c r="P1410" i="13"/>
  <c r="P1418" i="13"/>
  <c r="S1418" i="13" s="1"/>
  <c r="P1445" i="13"/>
  <c r="P1453" i="13"/>
  <c r="S1453" i="13" s="1"/>
  <c r="P1462" i="13"/>
  <c r="P1470" i="13"/>
  <c r="S1470" i="13" s="1"/>
  <c r="P1478" i="13"/>
  <c r="S1478" i="13" s="1"/>
  <c r="P1491" i="13"/>
  <c r="S1491" i="13" s="1"/>
  <c r="P1510" i="13"/>
  <c r="S1510" i="13" s="1"/>
  <c r="P1520" i="13"/>
  <c r="S1520" i="13" s="1"/>
  <c r="P1531" i="13"/>
  <c r="S1531" i="13" s="1"/>
  <c r="P1547" i="13"/>
  <c r="P1572" i="13"/>
  <c r="S1572" i="13" s="1"/>
  <c r="P1610" i="13"/>
  <c r="S1610" i="13" s="1"/>
  <c r="P1618" i="13"/>
  <c r="S1618" i="13" s="1"/>
  <c r="P1626" i="13"/>
  <c r="S1626" i="13" s="1"/>
  <c r="P1634" i="13"/>
  <c r="S1634" i="13" s="1"/>
  <c r="P1685" i="13"/>
  <c r="S1685" i="13" s="1"/>
  <c r="P770" i="13"/>
  <c r="S770" i="13" s="1"/>
  <c r="Q767" i="13"/>
  <c r="T767" i="13" s="1"/>
  <c r="R764" i="13"/>
  <c r="U764" i="13" s="1"/>
  <c r="P762" i="13"/>
  <c r="S762" i="13" s="1"/>
  <c r="Q759" i="13"/>
  <c r="T759" i="13" s="1"/>
  <c r="R756" i="13"/>
  <c r="U756" i="13" s="1"/>
  <c r="P754" i="13"/>
  <c r="S754" i="13" s="1"/>
  <c r="Q751" i="13"/>
  <c r="T751" i="13" s="1"/>
  <c r="R748" i="13"/>
  <c r="U748" i="13" s="1"/>
  <c r="P746" i="13"/>
  <c r="S746" i="13" s="1"/>
  <c r="Q743" i="13"/>
  <c r="T743" i="13" s="1"/>
  <c r="R740" i="13"/>
  <c r="U740" i="13" s="1"/>
  <c r="Q1302" i="13"/>
  <c r="T1302" i="13" s="1"/>
  <c r="R1299" i="13"/>
  <c r="P1297" i="13"/>
  <c r="S1297" i="13" s="1"/>
  <c r="R1288" i="13"/>
  <c r="Q1274" i="13"/>
  <c r="T1274" i="13" s="1"/>
  <c r="P1366" i="13"/>
  <c r="S1366" i="13" s="1"/>
  <c r="P1374" i="13"/>
  <c r="S1374" i="13" s="1"/>
  <c r="P1382" i="13"/>
  <c r="S1382" i="13" s="1"/>
  <c r="P1390" i="13"/>
  <c r="S1390" i="13" s="1"/>
  <c r="P1401" i="13"/>
  <c r="S1401" i="13" s="1"/>
  <c r="P1411" i="13"/>
  <c r="S1411" i="13" s="1"/>
  <c r="P1446" i="13"/>
  <c r="P1454" i="13"/>
  <c r="S1454" i="13" s="1"/>
  <c r="P1463" i="13"/>
  <c r="S1463" i="13" s="1"/>
  <c r="P1471" i="13"/>
  <c r="S1471" i="13" s="1"/>
  <c r="P1686" i="13"/>
  <c r="S1686" i="13" s="1"/>
  <c r="P1705" i="13"/>
  <c r="R769" i="13"/>
  <c r="U769" i="13" s="1"/>
  <c r="P767" i="13"/>
  <c r="S767" i="13" s="1"/>
  <c r="Q764" i="13"/>
  <c r="T764" i="13" s="1"/>
  <c r="R761" i="13"/>
  <c r="U761" i="13" s="1"/>
  <c r="P759" i="13"/>
  <c r="S759" i="13" s="1"/>
  <c r="Q756" i="13"/>
  <c r="T756" i="13" s="1"/>
  <c r="R753" i="13"/>
  <c r="U753" i="13" s="1"/>
  <c r="P751" i="13"/>
  <c r="S751" i="13" s="1"/>
  <c r="Q748" i="13"/>
  <c r="T748" i="13" s="1"/>
  <c r="R745" i="13"/>
  <c r="U745" i="13" s="1"/>
  <c r="P743" i="13"/>
  <c r="S743" i="13" s="1"/>
  <c r="Q769" i="13"/>
  <c r="T769" i="13" s="1"/>
  <c r="R766" i="13"/>
  <c r="U766" i="13" s="1"/>
  <c r="P764" i="13"/>
  <c r="S764" i="13" s="1"/>
  <c r="Q761" i="13"/>
  <c r="T761" i="13" s="1"/>
  <c r="R758" i="13"/>
  <c r="U758" i="13" s="1"/>
  <c r="P756" i="13"/>
  <c r="S756" i="13" s="1"/>
  <c r="Q753" i="13"/>
  <c r="T753" i="13" s="1"/>
  <c r="R750" i="13"/>
  <c r="U750" i="13" s="1"/>
  <c r="P748" i="13"/>
  <c r="S748" i="13" s="1"/>
  <c r="R1301" i="13"/>
  <c r="U1301" i="13" s="1"/>
  <c r="P1299" i="13"/>
  <c r="P1288" i="13"/>
  <c r="R1273" i="13"/>
  <c r="U1273" i="13" s="1"/>
  <c r="P1881" i="13"/>
  <c r="S1881" i="13" s="1"/>
  <c r="P1873" i="13"/>
  <c r="S1873" i="13" s="1"/>
  <c r="P1865" i="13"/>
  <c r="S1865" i="13" s="1"/>
  <c r="P1857" i="13"/>
  <c r="S1857" i="13" s="1"/>
  <c r="P1849" i="13"/>
  <c r="S1849" i="13" s="1"/>
  <c r="P1645" i="13"/>
  <c r="S1645" i="13" s="1"/>
  <c r="P1663" i="13"/>
  <c r="P1671" i="13"/>
  <c r="S1671" i="13" s="1"/>
  <c r="P1689" i="13"/>
  <c r="S1689" i="13" s="1"/>
  <c r="P1707" i="13"/>
  <c r="P1717" i="13"/>
  <c r="S1717" i="13" s="1"/>
  <c r="P769" i="13"/>
  <c r="S769" i="13" s="1"/>
  <c r="Q766" i="13"/>
  <c r="T766" i="13" s="1"/>
  <c r="R763" i="13"/>
  <c r="U763" i="13" s="1"/>
  <c r="P761" i="13"/>
  <c r="S761" i="13" s="1"/>
  <c r="Q758" i="13"/>
  <c r="T758" i="13" s="1"/>
  <c r="R755" i="13"/>
  <c r="U755" i="13" s="1"/>
  <c r="P753" i="13"/>
  <c r="S753" i="13" s="1"/>
  <c r="Q750" i="13"/>
  <c r="T750" i="13" s="1"/>
  <c r="R747" i="13"/>
  <c r="U747" i="13" s="1"/>
  <c r="P745" i="13"/>
  <c r="S745" i="13" s="1"/>
  <c r="Q742" i="13"/>
  <c r="T742" i="13" s="1"/>
  <c r="Q1301" i="13"/>
  <c r="T1301" i="13" s="1"/>
  <c r="R1298" i="13"/>
  <c r="U1298" i="13" s="1"/>
  <c r="Q1273" i="13"/>
  <c r="T1273" i="13" s="1"/>
  <c r="P1329" i="13"/>
  <c r="R1331" i="13"/>
  <c r="Q1334" i="13"/>
  <c r="T1334" i="13" s="1"/>
  <c r="P1337" i="13"/>
  <c r="S1337" i="13" s="1"/>
  <c r="R1339" i="13"/>
  <c r="U1339" i="13" s="1"/>
  <c r="Q1342" i="13"/>
  <c r="T1342" i="13" s="1"/>
  <c r="P1880" i="13"/>
  <c r="S1880" i="13" s="1"/>
  <c r="P1872" i="13"/>
  <c r="S1872" i="13" s="1"/>
  <c r="P1864" i="13"/>
  <c r="S1864" i="13" s="1"/>
  <c r="P1856" i="13"/>
  <c r="S1856" i="13" s="1"/>
  <c r="P1848" i="13"/>
  <c r="S1848" i="13" s="1"/>
  <c r="P1369" i="13"/>
  <c r="S1369" i="13" s="1"/>
  <c r="P1377" i="13"/>
  <c r="S1377" i="13" s="1"/>
  <c r="P1385" i="13"/>
  <c r="S1385" i="13" s="1"/>
  <c r="P1414" i="13"/>
  <c r="S1414" i="13" s="1"/>
  <c r="P1423" i="13"/>
  <c r="P1438" i="13"/>
  <c r="S1438" i="13" s="1"/>
  <c r="P1449" i="13"/>
  <c r="S1449" i="13" s="1"/>
  <c r="P1457" i="13"/>
  <c r="S1457" i="13" s="1"/>
  <c r="P1466" i="13"/>
  <c r="S1466" i="13" s="1"/>
  <c r="P1487" i="13"/>
  <c r="P1495" i="13"/>
  <c r="S1495" i="13" s="1"/>
  <c r="P1506" i="13"/>
  <c r="S1506" i="13" s="1"/>
  <c r="P1527" i="13"/>
  <c r="P1551" i="13"/>
  <c r="S1551" i="13" s="1"/>
  <c r="P1567" i="13"/>
  <c r="P1576" i="13"/>
  <c r="S1576" i="13" s="1"/>
  <c r="P1606" i="13"/>
  <c r="S1606" i="13" s="1"/>
  <c r="P1614" i="13"/>
  <c r="S1614" i="13" s="1"/>
  <c r="P1622" i="13"/>
  <c r="S1622" i="13" s="1"/>
  <c r="P1630" i="13"/>
  <c r="S1630" i="13" s="1"/>
  <c r="P1646" i="13"/>
  <c r="S1646" i="13" s="1"/>
  <c r="P1664" i="13"/>
  <c r="S1664" i="13" s="1"/>
  <c r="P1672" i="13"/>
  <c r="S1672" i="13" s="1"/>
  <c r="P1690" i="13"/>
  <c r="S1690" i="13" s="1"/>
  <c r="P1708" i="13"/>
  <c r="S1708" i="13" s="1"/>
  <c r="P1718" i="13"/>
  <c r="S1718" i="13" s="1"/>
  <c r="R768" i="13"/>
  <c r="U768" i="13" s="1"/>
  <c r="P766" i="13"/>
  <c r="S766" i="13" s="1"/>
  <c r="Q763" i="13"/>
  <c r="T763" i="13" s="1"/>
  <c r="R760" i="13"/>
  <c r="U760" i="13" s="1"/>
  <c r="P758" i="13"/>
  <c r="S758" i="13" s="1"/>
  <c r="Q755" i="13"/>
  <c r="T755" i="13" s="1"/>
  <c r="R752" i="13"/>
  <c r="U752" i="13" s="1"/>
  <c r="P750" i="13"/>
  <c r="S750" i="13" s="1"/>
  <c r="Q747" i="13"/>
  <c r="T747" i="13" s="1"/>
  <c r="R744" i="13"/>
  <c r="U744" i="13" s="1"/>
  <c r="P742" i="13"/>
  <c r="S742" i="13" s="1"/>
  <c r="P1301" i="13"/>
  <c r="S1301" i="13" s="1"/>
  <c r="Q1298" i="13"/>
  <c r="T1298" i="13" s="1"/>
  <c r="R1294" i="13"/>
  <c r="R1275" i="13"/>
  <c r="U1275" i="13" s="1"/>
  <c r="P1273" i="13"/>
  <c r="S1273" i="13" s="1"/>
  <c r="P1370" i="13"/>
  <c r="S1370" i="13" s="1"/>
  <c r="P1378" i="13"/>
  <c r="S1378" i="13" s="1"/>
  <c r="P1386" i="13"/>
  <c r="S1386" i="13" s="1"/>
  <c r="P1397" i="13"/>
  <c r="P1415" i="13"/>
  <c r="S1415" i="13" s="1"/>
  <c r="P1424" i="13"/>
  <c r="S1424" i="13" s="1"/>
  <c r="P1439" i="13"/>
  <c r="S1439" i="13" s="1"/>
  <c r="P1450" i="13"/>
  <c r="S1450" i="13" s="1"/>
  <c r="P1467" i="13"/>
  <c r="S1467" i="13" s="1"/>
  <c r="P1488" i="13"/>
  <c r="S1488" i="13" s="1"/>
  <c r="P1496" i="13"/>
  <c r="S1496" i="13" s="1"/>
  <c r="P1507" i="13"/>
  <c r="S1507" i="13" s="1"/>
  <c r="P1528" i="13"/>
  <c r="P1568" i="13"/>
  <c r="P1577" i="13"/>
  <c r="S1577" i="13" s="1"/>
  <c r="P1591" i="13"/>
  <c r="S1591" i="13" s="1"/>
  <c r="P1607" i="13"/>
  <c r="S1607" i="13" s="1"/>
  <c r="P1615" i="13"/>
  <c r="S1615" i="13" s="1"/>
  <c r="P1623" i="13"/>
  <c r="S1623" i="13" s="1"/>
  <c r="P1631" i="13"/>
  <c r="S1631" i="13" s="1"/>
  <c r="P1647" i="13"/>
  <c r="S1647" i="13" s="1"/>
  <c r="P1665" i="13"/>
  <c r="S1665" i="13" s="1"/>
  <c r="P1673" i="13"/>
  <c r="S1673" i="13" s="1"/>
  <c r="P1691" i="13"/>
  <c r="Q768" i="13"/>
  <c r="T768" i="13" s="1"/>
  <c r="R765" i="13"/>
  <c r="U765" i="13" s="1"/>
  <c r="P763" i="13"/>
  <c r="S763" i="13" s="1"/>
  <c r="Q760" i="13"/>
  <c r="T760" i="13" s="1"/>
  <c r="R757" i="13"/>
  <c r="U757" i="13" s="1"/>
  <c r="P755" i="13"/>
  <c r="S755" i="13" s="1"/>
  <c r="Q752" i="13"/>
  <c r="T752" i="13" s="1"/>
  <c r="R749" i="13"/>
  <c r="U749" i="13" s="1"/>
  <c r="P747" i="13"/>
  <c r="S747" i="13" s="1"/>
  <c r="Q744" i="13"/>
  <c r="T744" i="13" s="1"/>
  <c r="R741" i="13"/>
  <c r="U741" i="13" s="1"/>
  <c r="Q1275" i="13"/>
  <c r="T1275" i="13" s="1"/>
  <c r="P1862" i="13"/>
  <c r="S1862" i="13" s="1"/>
  <c r="P1854" i="13"/>
  <c r="S1854" i="13" s="1"/>
  <c r="P1362" i="13"/>
  <c r="P1363" i="13"/>
  <c r="S1363" i="13" s="1"/>
  <c r="J1889" i="13"/>
  <c r="J1890" i="13"/>
  <c r="J1891" i="13"/>
  <c r="J1892" i="13"/>
  <c r="J1893" i="13"/>
  <c r="J1908" i="13"/>
  <c r="J1909" i="13"/>
  <c r="J1910" i="13"/>
  <c r="J1911" i="13"/>
  <c r="J1912" i="13"/>
  <c r="J1913" i="13"/>
  <c r="J1914" i="13"/>
  <c r="J1915" i="13"/>
  <c r="J1916" i="13"/>
  <c r="J1917" i="13"/>
  <c r="J1918" i="13"/>
  <c r="J1919" i="13"/>
  <c r="J1920" i="13"/>
  <c r="J1921" i="13"/>
  <c r="J1922" i="13"/>
  <c r="J1923" i="13"/>
  <c r="J1924" i="13"/>
  <c r="J1925" i="13"/>
  <c r="J1927" i="13"/>
  <c r="J1928" i="13"/>
  <c r="J1888" i="13"/>
  <c r="J1807" i="13"/>
  <c r="J1808" i="13"/>
  <c r="J1809" i="13"/>
  <c r="J1810" i="13"/>
  <c r="J1811" i="13"/>
  <c r="J1812" i="13"/>
  <c r="J1813" i="13"/>
  <c r="J1815" i="13"/>
  <c r="J1816" i="13"/>
  <c r="J1817" i="13"/>
  <c r="J1818" i="13"/>
  <c r="J1819" i="13"/>
  <c r="J1820" i="13"/>
  <c r="J1821" i="13"/>
  <c r="J1822" i="13"/>
  <c r="J1823" i="13"/>
  <c r="J1824" i="13"/>
  <c r="J1825" i="13"/>
  <c r="J1826" i="13"/>
  <c r="J1827" i="13"/>
  <c r="J1828" i="13"/>
  <c r="J1829" i="13"/>
  <c r="J1830" i="13"/>
  <c r="J1831" i="13"/>
  <c r="J1832" i="13"/>
  <c r="J1833" i="13"/>
  <c r="J1835" i="13"/>
  <c r="J1836" i="13"/>
  <c r="J1837" i="13"/>
  <c r="J1838" i="13"/>
  <c r="J1839" i="13"/>
  <c r="J1840" i="13"/>
  <c r="J1841" i="13"/>
  <c r="J1842" i="13"/>
  <c r="J1843" i="13"/>
  <c r="J1844" i="13"/>
  <c r="J1845" i="13"/>
  <c r="J1846" i="13"/>
  <c r="J1806" i="13"/>
  <c r="J1971" i="13"/>
  <c r="J1972" i="13"/>
  <c r="J1973" i="13"/>
  <c r="J1974" i="13"/>
  <c r="J1975" i="13"/>
  <c r="J1976" i="13"/>
  <c r="J1977" i="13"/>
  <c r="J1978" i="13"/>
  <c r="J1979" i="13"/>
  <c r="J1980" i="13"/>
  <c r="J1981" i="13"/>
  <c r="J1982" i="13"/>
  <c r="J1983" i="13"/>
  <c r="J1984" i="13"/>
  <c r="J1985" i="13"/>
  <c r="J1986" i="13"/>
  <c r="J1987" i="13"/>
  <c r="J1988" i="13"/>
  <c r="J1989" i="13"/>
  <c r="J1990" i="13"/>
  <c r="J1991" i="13"/>
  <c r="J1995" i="13"/>
  <c r="J1996" i="13"/>
  <c r="J1997" i="13"/>
  <c r="J1998" i="13"/>
  <c r="J1999" i="13"/>
  <c r="J2000" i="13"/>
  <c r="J2001" i="13"/>
  <c r="J2002" i="13"/>
  <c r="J2005" i="13"/>
  <c r="J2006" i="13"/>
  <c r="J2007" i="13"/>
  <c r="J2008" i="13"/>
  <c r="J2009" i="13"/>
  <c r="J2011" i="13"/>
  <c r="J2012" i="13"/>
  <c r="J2013" i="13"/>
  <c r="J2014" i="13"/>
  <c r="J2015" i="13"/>
  <c r="J2016" i="13"/>
  <c r="J2017" i="13"/>
  <c r="J2018" i="13"/>
  <c r="J2019" i="13"/>
  <c r="J2020" i="13"/>
  <c r="J2021" i="13"/>
  <c r="J2022" i="13"/>
  <c r="J2023" i="13"/>
  <c r="J2024" i="13"/>
  <c r="J2025" i="13"/>
  <c r="J2026" i="13"/>
  <c r="J2027" i="13"/>
  <c r="J2028" i="13"/>
  <c r="J2029" i="13"/>
  <c r="J2030" i="13"/>
  <c r="J2031" i="13"/>
  <c r="J2032" i="13"/>
  <c r="J2033" i="13"/>
  <c r="J2034" i="13"/>
  <c r="J2035" i="13"/>
  <c r="J2036" i="13"/>
  <c r="J2037" i="13"/>
  <c r="J2039" i="13"/>
  <c r="J2040" i="13"/>
  <c r="J2041" i="13"/>
  <c r="J2042" i="13"/>
  <c r="J2043" i="13"/>
  <c r="J2044" i="13"/>
  <c r="J2045" i="13"/>
  <c r="J2046" i="13"/>
  <c r="J2048" i="13"/>
  <c r="J2050" i="13"/>
  <c r="J2051" i="13"/>
  <c r="J2052" i="13"/>
  <c r="J2053" i="13"/>
  <c r="J2054" i="13"/>
  <c r="J2055" i="13"/>
  <c r="J2056" i="13"/>
  <c r="J2057" i="13"/>
  <c r="J2058" i="13"/>
  <c r="J2059" i="13"/>
  <c r="J2060" i="13"/>
  <c r="J2061" i="13"/>
  <c r="J2062" i="13"/>
  <c r="J2063" i="13"/>
  <c r="J2064" i="13"/>
  <c r="J2065" i="13"/>
  <c r="J2066" i="13"/>
  <c r="J2067" i="13"/>
  <c r="J2068" i="13"/>
  <c r="J2069" i="13"/>
  <c r="J2070" i="13"/>
  <c r="J2071" i="13"/>
  <c r="J2072" i="13"/>
  <c r="J2073" i="13"/>
  <c r="J2074" i="13"/>
  <c r="J2075" i="13"/>
  <c r="J2076" i="13"/>
  <c r="J2077" i="13"/>
  <c r="J2078" i="13"/>
  <c r="J2079" i="13"/>
  <c r="J2080" i="13"/>
  <c r="J2081" i="13"/>
  <c r="J2082" i="13"/>
  <c r="J2083" i="13"/>
  <c r="J2085" i="13"/>
  <c r="J2087" i="13"/>
  <c r="J2088" i="13"/>
  <c r="J2089" i="13"/>
  <c r="J2091" i="13"/>
  <c r="J1970" i="13"/>
  <c r="D42" i="12"/>
  <c r="D41" i="12"/>
  <c r="D40" i="12"/>
  <c r="L1190" i="13"/>
  <c r="K1190" i="13"/>
  <c r="J1190" i="13"/>
  <c r="L1189" i="13"/>
  <c r="K1189" i="13"/>
  <c r="J1189" i="13"/>
  <c r="L1188" i="13"/>
  <c r="K1188" i="13"/>
  <c r="J1188" i="13"/>
  <c r="L1185" i="13"/>
  <c r="K1185" i="13"/>
  <c r="J1185" i="13"/>
  <c r="L1184" i="13"/>
  <c r="K1184" i="13"/>
  <c r="J1184" i="13"/>
  <c r="L1183" i="13"/>
  <c r="K1183" i="13"/>
  <c r="J1183" i="13"/>
  <c r="L1182" i="13"/>
  <c r="K1182" i="13"/>
  <c r="J1182" i="13"/>
  <c r="L1181" i="13"/>
  <c r="K1181" i="13"/>
  <c r="J1181" i="13"/>
  <c r="L1180" i="13"/>
  <c r="K1180" i="13"/>
  <c r="J1180" i="13"/>
  <c r="L1179" i="13"/>
  <c r="K1179" i="13"/>
  <c r="J1179" i="13"/>
  <c r="L1177" i="13"/>
  <c r="K1177" i="13"/>
  <c r="J1177" i="13"/>
  <c r="L1176" i="13"/>
  <c r="K1176" i="13"/>
  <c r="J1176" i="13"/>
  <c r="L1175" i="13"/>
  <c r="K1175" i="13"/>
  <c r="J1175" i="13"/>
  <c r="L1174" i="13"/>
  <c r="K1174" i="13"/>
  <c r="J1174" i="13"/>
  <c r="L1173" i="13"/>
  <c r="K1173" i="13"/>
  <c r="J1173" i="13"/>
  <c r="L1172" i="13"/>
  <c r="K1172" i="13"/>
  <c r="J1172" i="13"/>
  <c r="L1171" i="13"/>
  <c r="K1171" i="13"/>
  <c r="J1171" i="13"/>
  <c r="L1170" i="13"/>
  <c r="K1170" i="13"/>
  <c r="J1170" i="13"/>
  <c r="L1168" i="13"/>
  <c r="K1168" i="13"/>
  <c r="J1168" i="13"/>
  <c r="L1163" i="13"/>
  <c r="K1163" i="13"/>
  <c r="J1163" i="13"/>
  <c r="L1161" i="13"/>
  <c r="K1161" i="13"/>
  <c r="J1161" i="13"/>
  <c r="L1157" i="13"/>
  <c r="K1157" i="13"/>
  <c r="J1157" i="13"/>
  <c r="L1155" i="13"/>
  <c r="K1155" i="13"/>
  <c r="J1155" i="13"/>
  <c r="L1154" i="13"/>
  <c r="K1154" i="13"/>
  <c r="J1154" i="13"/>
  <c r="L1153" i="13"/>
  <c r="K1153" i="13"/>
  <c r="J1153" i="13"/>
  <c r="L1150" i="13"/>
  <c r="K1150" i="13"/>
  <c r="J1150" i="13"/>
  <c r="L1149" i="13"/>
  <c r="K1149" i="13"/>
  <c r="J1149" i="13"/>
  <c r="L1148" i="13"/>
  <c r="K1148" i="13"/>
  <c r="J1148" i="13"/>
  <c r="L1147" i="13"/>
  <c r="K1147" i="13"/>
  <c r="J1147" i="13"/>
  <c r="L1144" i="13"/>
  <c r="K1144" i="13"/>
  <c r="J1144" i="13"/>
  <c r="L1143" i="13"/>
  <c r="K1143" i="13"/>
  <c r="J1143" i="13"/>
  <c r="L1142" i="13"/>
  <c r="K1142" i="13"/>
  <c r="J1142" i="13"/>
  <c r="L1141" i="13"/>
  <c r="K1141" i="13"/>
  <c r="J1141" i="13"/>
  <c r="L1140" i="13"/>
  <c r="K1140" i="13"/>
  <c r="J1140" i="13"/>
  <c r="L1139" i="13"/>
  <c r="K1139" i="13"/>
  <c r="J1139" i="13"/>
  <c r="L1138" i="13"/>
  <c r="K1138" i="13"/>
  <c r="J1138" i="13"/>
  <c r="L1137" i="13"/>
  <c r="K1137" i="13"/>
  <c r="J1137" i="13"/>
  <c r="L1136" i="13"/>
  <c r="K1136" i="13"/>
  <c r="J1136" i="13"/>
  <c r="L1135" i="13"/>
  <c r="K1135" i="13"/>
  <c r="J1135" i="13"/>
  <c r="L1134" i="13"/>
  <c r="K1134" i="13"/>
  <c r="J1134" i="13"/>
  <c r="L1133" i="13"/>
  <c r="K1133" i="13"/>
  <c r="J1133" i="13"/>
  <c r="L1132" i="13"/>
  <c r="K1132" i="13"/>
  <c r="J1132" i="13"/>
  <c r="L1131" i="13"/>
  <c r="K1131" i="13"/>
  <c r="J1131" i="13"/>
  <c r="L1127" i="13"/>
  <c r="K1127" i="13"/>
  <c r="J1127" i="13"/>
  <c r="L1121" i="13"/>
  <c r="K1121" i="13"/>
  <c r="J1121" i="13"/>
  <c r="L1120" i="13"/>
  <c r="K1120" i="13"/>
  <c r="J1120" i="13"/>
  <c r="L1114" i="13"/>
  <c r="K1114" i="13"/>
  <c r="J1114" i="13"/>
  <c r="L1113" i="13"/>
  <c r="K1113" i="13"/>
  <c r="J1113" i="13"/>
  <c r="L1112" i="13"/>
  <c r="K1112" i="13"/>
  <c r="J1112" i="13"/>
  <c r="L1111" i="13"/>
  <c r="K1111" i="13"/>
  <c r="J1111" i="13"/>
  <c r="L1110" i="13"/>
  <c r="K1110" i="13"/>
  <c r="J1110" i="13"/>
  <c r="L1109" i="13"/>
  <c r="K1109" i="13"/>
  <c r="J1109" i="13"/>
  <c r="L1108" i="13"/>
  <c r="K1108" i="13"/>
  <c r="J1108" i="13"/>
  <c r="L1107" i="13"/>
  <c r="K1107" i="13"/>
  <c r="J1107" i="13"/>
  <c r="L1106" i="13"/>
  <c r="K1106" i="13"/>
  <c r="J1106" i="13"/>
  <c r="L1103" i="13"/>
  <c r="K1103" i="13"/>
  <c r="J1103" i="13"/>
  <c r="L1102" i="13"/>
  <c r="K1102" i="13"/>
  <c r="J1102" i="13"/>
  <c r="L1101" i="13"/>
  <c r="K1101" i="13"/>
  <c r="J1101" i="13"/>
  <c r="L1100" i="13"/>
  <c r="K1100" i="13"/>
  <c r="J1100" i="13"/>
  <c r="L1099" i="13"/>
  <c r="K1099" i="13"/>
  <c r="J1099" i="13"/>
  <c r="L1098" i="13"/>
  <c r="K1098" i="13"/>
  <c r="J1098" i="13"/>
  <c r="L1097" i="13"/>
  <c r="K1097" i="13"/>
  <c r="J1097" i="13"/>
  <c r="L1096" i="13"/>
  <c r="K1096" i="13"/>
  <c r="J1096" i="13"/>
  <c r="L1095" i="13"/>
  <c r="K1095" i="13"/>
  <c r="J1095" i="13"/>
  <c r="L1094" i="13"/>
  <c r="K1094" i="13"/>
  <c r="J1094" i="13"/>
  <c r="L1093" i="13"/>
  <c r="K1093" i="13"/>
  <c r="J1093" i="13"/>
  <c r="L1092" i="13"/>
  <c r="K1092" i="13"/>
  <c r="J1092" i="13"/>
  <c r="L1091" i="13"/>
  <c r="K1091" i="13"/>
  <c r="J1091" i="13"/>
  <c r="L1090" i="13"/>
  <c r="K1090" i="13"/>
  <c r="J1090" i="13"/>
  <c r="L1089" i="13"/>
  <c r="K1089" i="13"/>
  <c r="J1089" i="13"/>
  <c r="L1088" i="13"/>
  <c r="K1088" i="13"/>
  <c r="J1088" i="13"/>
  <c r="L1087" i="13"/>
  <c r="K1087" i="13"/>
  <c r="J1087" i="13"/>
  <c r="L1086" i="13"/>
  <c r="K1086" i="13"/>
  <c r="J1086" i="13"/>
  <c r="L1084" i="13"/>
  <c r="K1084" i="13"/>
  <c r="J1084" i="13"/>
  <c r="L1083" i="13"/>
  <c r="K1083" i="13"/>
  <c r="J1083" i="13"/>
  <c r="L1081" i="13"/>
  <c r="K1081" i="13"/>
  <c r="J1081" i="13"/>
  <c r="L1080" i="13"/>
  <c r="K1080" i="13"/>
  <c r="J1080" i="13"/>
  <c r="L1079" i="13"/>
  <c r="K1079" i="13"/>
  <c r="J1079" i="13"/>
  <c r="L1078" i="13"/>
  <c r="K1078" i="13"/>
  <c r="J1078" i="13"/>
  <c r="L1077" i="13"/>
  <c r="K1077" i="13"/>
  <c r="J1077" i="13"/>
  <c r="L1076" i="13"/>
  <c r="K1076" i="13"/>
  <c r="J1076" i="13"/>
  <c r="L1075" i="13"/>
  <c r="K1075" i="13"/>
  <c r="J1075" i="13"/>
  <c r="L1074" i="13"/>
  <c r="K1074" i="13"/>
  <c r="J1074" i="13"/>
  <c r="L1073" i="13"/>
  <c r="K1073" i="13"/>
  <c r="J1073" i="13"/>
  <c r="L1072" i="13"/>
  <c r="K1072" i="13"/>
  <c r="J1072" i="13"/>
  <c r="L1071" i="13"/>
  <c r="K1071" i="13"/>
  <c r="J1071" i="13"/>
  <c r="L1070" i="13"/>
  <c r="K1070" i="13"/>
  <c r="J1070" i="13"/>
  <c r="L1069" i="13"/>
  <c r="K1069" i="13"/>
  <c r="J1069" i="13"/>
  <c r="L1068" i="13"/>
  <c r="K1068" i="13"/>
  <c r="J1068" i="13"/>
  <c r="L1067" i="13"/>
  <c r="K1067" i="13"/>
  <c r="J1067" i="13"/>
  <c r="L1066" i="13"/>
  <c r="K1066" i="13"/>
  <c r="J1066" i="13"/>
  <c r="L1065" i="13"/>
  <c r="K1065" i="13"/>
  <c r="J1065" i="13"/>
  <c r="L1062" i="13"/>
  <c r="K1062" i="13"/>
  <c r="J1062" i="13"/>
  <c r="L1061" i="13"/>
  <c r="K1061" i="13"/>
  <c r="J1061" i="13"/>
  <c r="L1060" i="13"/>
  <c r="K1060" i="13"/>
  <c r="J1060" i="13"/>
  <c r="L1059" i="13"/>
  <c r="K1059" i="13"/>
  <c r="J1059" i="13"/>
  <c r="L1058" i="13"/>
  <c r="K1058" i="13"/>
  <c r="J1058" i="13"/>
  <c r="L1057" i="13"/>
  <c r="K1057" i="13"/>
  <c r="J1057" i="13"/>
  <c r="L1056" i="13"/>
  <c r="K1056" i="13"/>
  <c r="J1056" i="13"/>
  <c r="L1055" i="13"/>
  <c r="K1055" i="13"/>
  <c r="J1055" i="13"/>
  <c r="L1053" i="13"/>
  <c r="K1053" i="13"/>
  <c r="J1053" i="13"/>
  <c r="L1052" i="13"/>
  <c r="K1052" i="13"/>
  <c r="J1052" i="13"/>
  <c r="L1051" i="13"/>
  <c r="K1051" i="13"/>
  <c r="J1051" i="13"/>
  <c r="L1050" i="13"/>
  <c r="K1050" i="13"/>
  <c r="J1050" i="13"/>
  <c r="L1049" i="13"/>
  <c r="K1049" i="13"/>
  <c r="J1049" i="13"/>
  <c r="L1048" i="13"/>
  <c r="K1048" i="13"/>
  <c r="J1048" i="13"/>
  <c r="L1047" i="13"/>
  <c r="K1047" i="13"/>
  <c r="J1047" i="13"/>
  <c r="L1046" i="13"/>
  <c r="K1046" i="13"/>
  <c r="J1046" i="13"/>
  <c r="L1045" i="13"/>
  <c r="K1045" i="13"/>
  <c r="J1045" i="13"/>
  <c r="L1040" i="13"/>
  <c r="K1040" i="13"/>
  <c r="J1040" i="13"/>
  <c r="L1039" i="13"/>
  <c r="K1039" i="13"/>
  <c r="J1039" i="13"/>
  <c r="L1038" i="13"/>
  <c r="K1038" i="13"/>
  <c r="J1038" i="13"/>
  <c r="L1037" i="13"/>
  <c r="K1037" i="13"/>
  <c r="J1037" i="13"/>
  <c r="L1035" i="13"/>
  <c r="K1035" i="13"/>
  <c r="J1035" i="13"/>
  <c r="L1033" i="13"/>
  <c r="K1033" i="13"/>
  <c r="J1033" i="13"/>
  <c r="L1032" i="13"/>
  <c r="K1032" i="13"/>
  <c r="J1032" i="13"/>
  <c r="L1031" i="13"/>
  <c r="K1031" i="13"/>
  <c r="J1031" i="13"/>
  <c r="L1029" i="13"/>
  <c r="K1029" i="13"/>
  <c r="J1029" i="13"/>
  <c r="L1026" i="13"/>
  <c r="K1026" i="13"/>
  <c r="J1026" i="13"/>
  <c r="L1025" i="13"/>
  <c r="K1025" i="13"/>
  <c r="J1025" i="13"/>
  <c r="L1024" i="13"/>
  <c r="K1024" i="13"/>
  <c r="J1024" i="13"/>
  <c r="L1023" i="13"/>
  <c r="K1023" i="13"/>
  <c r="J1023" i="13"/>
  <c r="L1021" i="13"/>
  <c r="K1021" i="13"/>
  <c r="J1021" i="13"/>
  <c r="L1020" i="13"/>
  <c r="K1020" i="13"/>
  <c r="J1020" i="13"/>
  <c r="L1019" i="13"/>
  <c r="K1019" i="13"/>
  <c r="J1019" i="13"/>
  <c r="L1018" i="13"/>
  <c r="K1018" i="13"/>
  <c r="J1018" i="13"/>
  <c r="L1017" i="13"/>
  <c r="K1017" i="13"/>
  <c r="J1017" i="13"/>
  <c r="L1016" i="13"/>
  <c r="K1016" i="13"/>
  <c r="J1016" i="13"/>
  <c r="L1015" i="13"/>
  <c r="K1015" i="13"/>
  <c r="J1015" i="13"/>
  <c r="L1014" i="13"/>
  <c r="K1014" i="13"/>
  <c r="J1014" i="13"/>
  <c r="L1013" i="13"/>
  <c r="K1013" i="13"/>
  <c r="J1013" i="13"/>
  <c r="L1012" i="13"/>
  <c r="K1012" i="13"/>
  <c r="J1012" i="13"/>
  <c r="L1011" i="13"/>
  <c r="K1011" i="13"/>
  <c r="J1011" i="13"/>
  <c r="L1010" i="13"/>
  <c r="K1010" i="13"/>
  <c r="J1010" i="13"/>
  <c r="L1009" i="13"/>
  <c r="K1009" i="13"/>
  <c r="J1009" i="13"/>
  <c r="L1008" i="13"/>
  <c r="K1008" i="13"/>
  <c r="J1008" i="13"/>
  <c r="L1007" i="13"/>
  <c r="K1007" i="13"/>
  <c r="J1007" i="13"/>
  <c r="L1006" i="13"/>
  <c r="K1006" i="13"/>
  <c r="J1006" i="13"/>
  <c r="L1005" i="13"/>
  <c r="K1005" i="13"/>
  <c r="J1005" i="13"/>
  <c r="L1004" i="13"/>
  <c r="K1004" i="13"/>
  <c r="J1004" i="13"/>
  <c r="L999" i="13"/>
  <c r="K999" i="13"/>
  <c r="J999" i="13"/>
  <c r="L998" i="13"/>
  <c r="K998" i="13"/>
  <c r="J998" i="13"/>
  <c r="L997" i="13"/>
  <c r="K997" i="13"/>
  <c r="J997" i="13"/>
  <c r="L995" i="13"/>
  <c r="K995" i="13"/>
  <c r="J995" i="13"/>
  <c r="L994" i="13"/>
  <c r="K994" i="13"/>
  <c r="J994" i="13"/>
  <c r="L993" i="13"/>
  <c r="K993" i="13"/>
  <c r="J993" i="13"/>
  <c r="L992" i="13"/>
  <c r="K992" i="13"/>
  <c r="J992" i="13"/>
  <c r="L991" i="13"/>
  <c r="K991" i="13"/>
  <c r="J991" i="13"/>
  <c r="L990" i="13"/>
  <c r="K990" i="13"/>
  <c r="J990" i="13"/>
  <c r="L988" i="13"/>
  <c r="K988" i="13"/>
  <c r="J988" i="13"/>
  <c r="L732" i="13"/>
  <c r="K732" i="13"/>
  <c r="J732" i="13"/>
  <c r="L731" i="13"/>
  <c r="K731" i="13"/>
  <c r="J731" i="13"/>
  <c r="L730" i="13"/>
  <c r="K730" i="13"/>
  <c r="J730" i="13"/>
  <c r="L729" i="13"/>
  <c r="K729" i="13"/>
  <c r="J729" i="13"/>
  <c r="L728" i="13"/>
  <c r="K728" i="13"/>
  <c r="J728" i="13"/>
  <c r="L727" i="13"/>
  <c r="K727" i="13"/>
  <c r="J727" i="13"/>
  <c r="L726" i="13"/>
  <c r="K726" i="13"/>
  <c r="J726" i="13"/>
  <c r="L725" i="13"/>
  <c r="K725" i="13"/>
  <c r="J725" i="13"/>
  <c r="L724" i="13"/>
  <c r="K724" i="13"/>
  <c r="J724" i="13"/>
  <c r="L723" i="13"/>
  <c r="K723" i="13"/>
  <c r="J723" i="13"/>
  <c r="L722" i="13"/>
  <c r="K722" i="13"/>
  <c r="J722" i="13"/>
  <c r="L721" i="13"/>
  <c r="K721" i="13"/>
  <c r="J721" i="13"/>
  <c r="L720" i="13"/>
  <c r="K720" i="13"/>
  <c r="J720" i="13"/>
  <c r="L719" i="13"/>
  <c r="K719" i="13"/>
  <c r="J719" i="13"/>
  <c r="L718" i="13"/>
  <c r="K718" i="13"/>
  <c r="J718" i="13"/>
  <c r="L717" i="13"/>
  <c r="K717" i="13"/>
  <c r="J717" i="13"/>
  <c r="L716" i="13"/>
  <c r="K716" i="13"/>
  <c r="J716" i="13"/>
  <c r="L715" i="13"/>
  <c r="K715" i="13"/>
  <c r="J715" i="13"/>
  <c r="L714" i="13"/>
  <c r="K714" i="13"/>
  <c r="J714" i="13"/>
  <c r="L713" i="13"/>
  <c r="K713" i="13"/>
  <c r="J713" i="13"/>
  <c r="L712" i="13"/>
  <c r="K712" i="13"/>
  <c r="J712" i="13"/>
  <c r="L711" i="13"/>
  <c r="K711" i="13"/>
  <c r="J711" i="13"/>
  <c r="L710" i="13"/>
  <c r="K710" i="13"/>
  <c r="J710" i="13"/>
  <c r="L709" i="13"/>
  <c r="K709" i="13"/>
  <c r="J709" i="13"/>
  <c r="L708" i="13"/>
  <c r="K708" i="13"/>
  <c r="J708" i="13"/>
  <c r="L707" i="13"/>
  <c r="K707" i="13"/>
  <c r="J707" i="13"/>
  <c r="L706" i="13"/>
  <c r="K706" i="13"/>
  <c r="J706" i="13"/>
  <c r="L705" i="13"/>
  <c r="K705" i="13"/>
  <c r="J705" i="13"/>
  <c r="L704" i="13"/>
  <c r="K704" i="13"/>
  <c r="J704" i="13"/>
  <c r="L698" i="13"/>
  <c r="K698" i="13"/>
  <c r="J698" i="13"/>
  <c r="L697" i="13"/>
  <c r="K697" i="13"/>
  <c r="J697" i="13"/>
  <c r="L696" i="13"/>
  <c r="K696" i="13"/>
  <c r="J696" i="13"/>
  <c r="L695" i="13"/>
  <c r="K695" i="13"/>
  <c r="J695" i="13"/>
  <c r="L694" i="13"/>
  <c r="K694" i="13"/>
  <c r="J694" i="13"/>
  <c r="L693" i="13"/>
  <c r="K693" i="13"/>
  <c r="J693" i="13"/>
  <c r="L692" i="13"/>
  <c r="K692" i="13"/>
  <c r="J692" i="13"/>
  <c r="L691" i="13"/>
  <c r="K691" i="13"/>
  <c r="J691" i="13"/>
  <c r="L690" i="13"/>
  <c r="K690" i="13"/>
  <c r="J690" i="13"/>
  <c r="L689" i="13"/>
  <c r="K689" i="13"/>
  <c r="J689" i="13"/>
  <c r="L688" i="13"/>
  <c r="K688" i="13"/>
  <c r="J688" i="13"/>
  <c r="L687" i="13"/>
  <c r="K687" i="13"/>
  <c r="J687" i="13"/>
  <c r="L686" i="13"/>
  <c r="K686" i="13"/>
  <c r="J686" i="13"/>
  <c r="L685" i="13"/>
  <c r="K685" i="13"/>
  <c r="J685" i="13"/>
  <c r="L684" i="13"/>
  <c r="K684" i="13"/>
  <c r="J684" i="13"/>
  <c r="L683" i="13"/>
  <c r="K683" i="13"/>
  <c r="J683" i="13"/>
  <c r="L682" i="13"/>
  <c r="K682" i="13"/>
  <c r="J682" i="13"/>
  <c r="L681" i="13"/>
  <c r="K681" i="13"/>
  <c r="J681" i="13"/>
  <c r="L680" i="13"/>
  <c r="K680" i="13"/>
  <c r="J680" i="13"/>
  <c r="L679" i="13"/>
  <c r="K679" i="13"/>
  <c r="J679" i="13"/>
  <c r="L678" i="13"/>
  <c r="K678" i="13"/>
  <c r="J678" i="13"/>
  <c r="L676" i="13"/>
  <c r="K676" i="13"/>
  <c r="J676" i="13"/>
  <c r="L675" i="13"/>
  <c r="K675" i="13"/>
  <c r="J675" i="13"/>
  <c r="L674" i="13"/>
  <c r="K674" i="13"/>
  <c r="J674" i="13"/>
  <c r="L673" i="13"/>
  <c r="K673" i="13"/>
  <c r="J673" i="13"/>
  <c r="L672" i="13"/>
  <c r="K672" i="13"/>
  <c r="J672" i="13"/>
  <c r="L666" i="13"/>
  <c r="K666" i="13"/>
  <c r="J666" i="13"/>
  <c r="L665" i="13"/>
  <c r="K665" i="13"/>
  <c r="J665" i="13"/>
  <c r="L664" i="13"/>
  <c r="K664" i="13"/>
  <c r="J664" i="13"/>
  <c r="L663" i="13"/>
  <c r="K663" i="13"/>
  <c r="J663" i="13"/>
  <c r="L662" i="13"/>
  <c r="K662" i="13"/>
  <c r="J662" i="13"/>
  <c r="L661" i="13"/>
  <c r="K661" i="13"/>
  <c r="J661" i="13"/>
  <c r="L660" i="13"/>
  <c r="K660" i="13"/>
  <c r="J660" i="13"/>
  <c r="L659" i="13"/>
  <c r="K659" i="13"/>
  <c r="J659" i="13"/>
  <c r="L658" i="13"/>
  <c r="K658" i="13"/>
  <c r="J658" i="13"/>
  <c r="L616" i="13"/>
  <c r="K616" i="13"/>
  <c r="J616" i="13"/>
  <c r="L615" i="13"/>
  <c r="K615" i="13"/>
  <c r="J615" i="13"/>
  <c r="L614" i="13"/>
  <c r="K614" i="13"/>
  <c r="J614" i="13"/>
  <c r="L613" i="13"/>
  <c r="K613" i="13"/>
  <c r="J613" i="13"/>
  <c r="L612" i="13"/>
  <c r="K612" i="13"/>
  <c r="J612" i="13"/>
  <c r="L611" i="13"/>
  <c r="K611" i="13"/>
  <c r="J611" i="13"/>
  <c r="L610" i="13"/>
  <c r="K610" i="13"/>
  <c r="J610" i="13"/>
  <c r="L609" i="13"/>
  <c r="K609" i="13"/>
  <c r="J609" i="13"/>
  <c r="L608" i="13"/>
  <c r="K608" i="13"/>
  <c r="J608" i="13"/>
  <c r="L607" i="13"/>
  <c r="K607" i="13"/>
  <c r="J607" i="13"/>
  <c r="L606" i="13"/>
  <c r="K606" i="13"/>
  <c r="J606" i="13"/>
  <c r="L605" i="13"/>
  <c r="K605" i="13"/>
  <c r="J605" i="13"/>
  <c r="L604" i="13"/>
  <c r="K604" i="13"/>
  <c r="J604" i="13"/>
  <c r="L603" i="13"/>
  <c r="K603" i="13"/>
  <c r="J603" i="13"/>
  <c r="L602" i="13"/>
  <c r="K602" i="13"/>
  <c r="J602" i="13"/>
  <c r="L601" i="13"/>
  <c r="K601" i="13"/>
  <c r="J601" i="13"/>
  <c r="L600" i="13"/>
  <c r="K600" i="13"/>
  <c r="J600" i="13"/>
  <c r="L599" i="13"/>
  <c r="K599" i="13"/>
  <c r="J599" i="13"/>
  <c r="L598" i="13"/>
  <c r="K598" i="13"/>
  <c r="J598" i="13"/>
  <c r="L597" i="13"/>
  <c r="K597" i="13"/>
  <c r="J597" i="13"/>
  <c r="L596" i="13"/>
  <c r="K596" i="13"/>
  <c r="J596" i="13"/>
  <c r="L595" i="13"/>
  <c r="K595" i="13"/>
  <c r="J595" i="13"/>
  <c r="L593" i="13"/>
  <c r="K593" i="13"/>
  <c r="J593" i="13"/>
  <c r="L592" i="13"/>
  <c r="K592" i="13"/>
  <c r="J592" i="13"/>
  <c r="L591" i="13"/>
  <c r="K591" i="13"/>
  <c r="J591" i="13"/>
  <c r="L590" i="13"/>
  <c r="K590" i="13"/>
  <c r="J590" i="13"/>
  <c r="L589" i="13"/>
  <c r="K589" i="13"/>
  <c r="J589" i="13"/>
  <c r="L588" i="13"/>
  <c r="K588" i="13"/>
  <c r="J588" i="13"/>
  <c r="L583" i="13"/>
  <c r="K583" i="13"/>
  <c r="J583" i="13"/>
  <c r="L582" i="13"/>
  <c r="K582" i="13"/>
  <c r="J582" i="13"/>
  <c r="L581" i="13"/>
  <c r="K581" i="13"/>
  <c r="J581" i="13"/>
  <c r="L580" i="13"/>
  <c r="K580" i="13"/>
  <c r="J580" i="13"/>
  <c r="L579" i="13"/>
  <c r="K579" i="13"/>
  <c r="J579" i="13"/>
  <c r="L578" i="13"/>
  <c r="K578" i="13"/>
  <c r="J578" i="13"/>
  <c r="L577" i="13"/>
  <c r="K577" i="13"/>
  <c r="J577" i="13"/>
  <c r="L576" i="13"/>
  <c r="K576" i="13"/>
  <c r="J576" i="13"/>
  <c r="L575" i="13"/>
  <c r="K575" i="13"/>
  <c r="J575" i="13"/>
  <c r="L574" i="13"/>
  <c r="K574" i="13"/>
  <c r="J574" i="13"/>
  <c r="L573" i="13"/>
  <c r="K573" i="13"/>
  <c r="J573" i="13"/>
  <c r="L572" i="13"/>
  <c r="K572" i="13"/>
  <c r="J572" i="13"/>
  <c r="L571" i="13"/>
  <c r="K571" i="13"/>
  <c r="J571" i="13"/>
  <c r="L570" i="13"/>
  <c r="K570" i="13"/>
  <c r="J570" i="13"/>
  <c r="L569" i="13"/>
  <c r="K569" i="13"/>
  <c r="J569" i="13"/>
  <c r="L568" i="13"/>
  <c r="K568" i="13"/>
  <c r="J568" i="13"/>
  <c r="L567" i="13"/>
  <c r="K567" i="13"/>
  <c r="J567" i="13"/>
  <c r="L566" i="13"/>
  <c r="K566" i="13"/>
  <c r="J566" i="13"/>
  <c r="L565" i="13"/>
  <c r="K565" i="13"/>
  <c r="J565" i="13"/>
  <c r="L564" i="13"/>
  <c r="K564" i="13"/>
  <c r="J564" i="13"/>
  <c r="L563" i="13"/>
  <c r="K563" i="13"/>
  <c r="J563" i="13"/>
  <c r="L562" i="13"/>
  <c r="K562" i="13"/>
  <c r="J562" i="13"/>
  <c r="L561" i="13"/>
  <c r="K561" i="13"/>
  <c r="J561" i="13"/>
  <c r="L560" i="13"/>
  <c r="K560" i="13"/>
  <c r="J560" i="13"/>
  <c r="L559" i="13"/>
  <c r="K559" i="13"/>
  <c r="J559" i="13"/>
  <c r="L558" i="13"/>
  <c r="K558" i="13"/>
  <c r="J558" i="13"/>
  <c r="L557" i="13"/>
  <c r="K557" i="13"/>
  <c r="J557" i="13"/>
  <c r="L556" i="13"/>
  <c r="K556" i="13"/>
  <c r="J556" i="13"/>
  <c r="L555" i="13"/>
  <c r="K555" i="13"/>
  <c r="J555" i="13"/>
  <c r="L554" i="13"/>
  <c r="K554" i="13"/>
  <c r="J554" i="13"/>
  <c r="L551" i="13"/>
  <c r="K551" i="13"/>
  <c r="J551" i="13"/>
  <c r="L550" i="13"/>
  <c r="K550" i="13"/>
  <c r="J550" i="13"/>
  <c r="L549" i="13"/>
  <c r="K549" i="13"/>
  <c r="J549" i="13"/>
  <c r="L548" i="13"/>
  <c r="K548" i="13"/>
  <c r="J548" i="13"/>
  <c r="L547" i="13"/>
  <c r="K547" i="13"/>
  <c r="J547" i="13"/>
  <c r="L546" i="13"/>
  <c r="K546" i="13"/>
  <c r="J546" i="13"/>
  <c r="L544" i="13"/>
  <c r="K544" i="13"/>
  <c r="J544" i="13"/>
  <c r="L543" i="13"/>
  <c r="K543" i="13"/>
  <c r="J543" i="13"/>
  <c r="L542" i="13"/>
  <c r="K542" i="13"/>
  <c r="J542" i="13"/>
  <c r="L541" i="13"/>
  <c r="K541" i="13"/>
  <c r="J541" i="13"/>
  <c r="L540" i="13"/>
  <c r="K540" i="13"/>
  <c r="J540" i="13"/>
  <c r="L539" i="13"/>
  <c r="K539" i="13"/>
  <c r="J539" i="13"/>
  <c r="L538" i="13"/>
  <c r="K538" i="13"/>
  <c r="J538" i="13"/>
  <c r="L537" i="13"/>
  <c r="K537" i="13"/>
  <c r="J537" i="13"/>
  <c r="L536" i="13"/>
  <c r="K536" i="13"/>
  <c r="J536" i="13"/>
  <c r="L535" i="13"/>
  <c r="K535" i="13"/>
  <c r="J535" i="13"/>
  <c r="L452" i="13"/>
  <c r="K452" i="13"/>
  <c r="J452" i="13"/>
  <c r="L451" i="13"/>
  <c r="K451" i="13"/>
  <c r="J451" i="13"/>
  <c r="L450" i="13"/>
  <c r="K450" i="13"/>
  <c r="J450" i="13"/>
  <c r="L449" i="13"/>
  <c r="K449" i="13"/>
  <c r="J449" i="13"/>
  <c r="L448" i="13"/>
  <c r="K448" i="13"/>
  <c r="J448" i="13"/>
  <c r="L447" i="13"/>
  <c r="K447" i="13"/>
  <c r="J447" i="13"/>
  <c r="L446" i="13"/>
  <c r="K446" i="13"/>
  <c r="J446" i="13"/>
  <c r="L445" i="13"/>
  <c r="K445" i="13"/>
  <c r="J445" i="13"/>
  <c r="L444" i="13"/>
  <c r="K444" i="13"/>
  <c r="J444" i="13"/>
  <c r="L443" i="13"/>
  <c r="K443" i="13"/>
  <c r="J443" i="13"/>
  <c r="L442" i="13"/>
  <c r="K442" i="13"/>
  <c r="J442" i="13"/>
  <c r="L441" i="13"/>
  <c r="K441" i="13"/>
  <c r="J441" i="13"/>
  <c r="L440" i="13"/>
  <c r="K440" i="13"/>
  <c r="J440" i="13"/>
  <c r="L439" i="13"/>
  <c r="K439" i="13"/>
  <c r="J439" i="13"/>
  <c r="L438" i="13"/>
  <c r="K438" i="13"/>
  <c r="J438" i="13"/>
  <c r="L437" i="13"/>
  <c r="K437" i="13"/>
  <c r="J437" i="13"/>
  <c r="L436" i="13"/>
  <c r="K436" i="13"/>
  <c r="J436" i="13"/>
  <c r="L435" i="13"/>
  <c r="K435" i="13"/>
  <c r="J435" i="13"/>
  <c r="L434" i="13"/>
  <c r="K434" i="13"/>
  <c r="J434" i="13"/>
  <c r="L433" i="13"/>
  <c r="K433" i="13"/>
  <c r="J433" i="13"/>
  <c r="L432" i="13"/>
  <c r="K432" i="13"/>
  <c r="J432" i="13"/>
  <c r="L431" i="13"/>
  <c r="K431" i="13"/>
  <c r="J431" i="13"/>
  <c r="L430" i="13"/>
  <c r="K430" i="13"/>
  <c r="J430" i="13"/>
  <c r="L429" i="13"/>
  <c r="K429" i="13"/>
  <c r="J429" i="13"/>
  <c r="L428" i="13"/>
  <c r="K428" i="13"/>
  <c r="J428" i="13"/>
  <c r="L426" i="13"/>
  <c r="K426" i="13"/>
  <c r="J426" i="13"/>
  <c r="L425" i="13"/>
  <c r="K425" i="13"/>
  <c r="J425" i="13"/>
  <c r="L423" i="13"/>
  <c r="K423" i="13"/>
  <c r="J423" i="13"/>
  <c r="L421" i="13"/>
  <c r="K421" i="13"/>
  <c r="J421" i="13"/>
  <c r="L420" i="13"/>
  <c r="K420" i="13"/>
  <c r="J420" i="13"/>
  <c r="L419" i="13"/>
  <c r="K419" i="13"/>
  <c r="J419" i="13"/>
  <c r="L418" i="13"/>
  <c r="K418" i="13"/>
  <c r="J418" i="13"/>
  <c r="L417" i="13"/>
  <c r="K417" i="13"/>
  <c r="J417" i="13"/>
  <c r="L416" i="13"/>
  <c r="K416" i="13"/>
  <c r="J416" i="13"/>
  <c r="L415" i="13"/>
  <c r="K415" i="13"/>
  <c r="J415" i="13"/>
  <c r="L414" i="13"/>
  <c r="K414" i="13"/>
  <c r="J414" i="13"/>
  <c r="L413" i="13"/>
  <c r="K413" i="13"/>
  <c r="J413" i="13"/>
  <c r="L412" i="13"/>
  <c r="K412" i="13"/>
  <c r="J412" i="13"/>
  <c r="I167" i="13"/>
  <c r="I168" i="13"/>
  <c r="I169" i="13"/>
  <c r="I170" i="13"/>
  <c r="I171" i="13"/>
  <c r="L171" i="13" s="1"/>
  <c r="I172" i="13"/>
  <c r="I173" i="13"/>
  <c r="L173" i="13" s="1"/>
  <c r="I174" i="13"/>
  <c r="L174" i="13" s="1"/>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L198" i="13" s="1"/>
  <c r="I199" i="13"/>
  <c r="I200" i="13"/>
  <c r="L200" i="13" s="1"/>
  <c r="I201" i="13"/>
  <c r="I202" i="13"/>
  <c r="I203" i="13"/>
  <c r="L203" i="13" s="1"/>
  <c r="I204" i="13"/>
  <c r="L204" i="13" s="1"/>
  <c r="I205" i="13"/>
  <c r="L205" i="13" s="1"/>
  <c r="I206" i="13"/>
  <c r="L206" i="13" s="1"/>
  <c r="I166" i="13"/>
  <c r="K167" i="13"/>
  <c r="K175" i="13"/>
  <c r="K199" i="13"/>
  <c r="K206" i="13"/>
  <c r="L287" i="13"/>
  <c r="K287" i="13"/>
  <c r="J287" i="13"/>
  <c r="L286" i="13"/>
  <c r="K286" i="13"/>
  <c r="J286" i="13"/>
  <c r="L285" i="13"/>
  <c r="K285" i="13"/>
  <c r="J285" i="13"/>
  <c r="L284" i="13"/>
  <c r="K284" i="13"/>
  <c r="J284" i="13"/>
  <c r="L283" i="13"/>
  <c r="K283" i="13"/>
  <c r="J283" i="13"/>
  <c r="L282" i="13"/>
  <c r="K282" i="13"/>
  <c r="J282" i="13"/>
  <c r="L281" i="13"/>
  <c r="K281" i="13"/>
  <c r="J281" i="13"/>
  <c r="L280" i="13"/>
  <c r="K280" i="13"/>
  <c r="J280" i="13"/>
  <c r="L279" i="13"/>
  <c r="K279" i="13"/>
  <c r="J279" i="13"/>
  <c r="L278" i="13"/>
  <c r="K278" i="13"/>
  <c r="J278" i="13"/>
  <c r="L277" i="13"/>
  <c r="K277" i="13"/>
  <c r="J277" i="13"/>
  <c r="L276" i="13"/>
  <c r="K276" i="13"/>
  <c r="J276" i="13"/>
  <c r="L275" i="13"/>
  <c r="K275" i="13"/>
  <c r="J275" i="13"/>
  <c r="L274" i="13"/>
  <c r="K274" i="13"/>
  <c r="J274" i="13"/>
  <c r="L273" i="13"/>
  <c r="K273" i="13"/>
  <c r="J273" i="13"/>
  <c r="L272" i="13"/>
  <c r="K272" i="13"/>
  <c r="J272" i="13"/>
  <c r="L271" i="13"/>
  <c r="K271" i="13"/>
  <c r="J271" i="13"/>
  <c r="L270" i="13"/>
  <c r="K270" i="13"/>
  <c r="J270" i="13"/>
  <c r="L269" i="13"/>
  <c r="K269" i="13"/>
  <c r="J269" i="13"/>
  <c r="L267" i="13"/>
  <c r="K267" i="13"/>
  <c r="J267" i="13"/>
  <c r="L266" i="13"/>
  <c r="K266" i="13"/>
  <c r="J266" i="13"/>
  <c r="L265" i="13"/>
  <c r="K265" i="13"/>
  <c r="J265" i="13"/>
  <c r="L264" i="13"/>
  <c r="K264" i="13"/>
  <c r="J264" i="13"/>
  <c r="L263" i="13"/>
  <c r="K263" i="13"/>
  <c r="J263" i="13"/>
  <c r="L261" i="13"/>
  <c r="K261" i="13"/>
  <c r="J261" i="13"/>
  <c r="L260" i="13"/>
  <c r="K260" i="13"/>
  <c r="J260" i="13"/>
  <c r="L259" i="13"/>
  <c r="K259" i="13"/>
  <c r="J259" i="13"/>
  <c r="L257" i="13"/>
  <c r="K257" i="13"/>
  <c r="J257" i="13"/>
  <c r="L256" i="13"/>
  <c r="K256" i="13"/>
  <c r="J256" i="13"/>
  <c r="L255" i="13"/>
  <c r="K255" i="13"/>
  <c r="J255" i="13"/>
  <c r="L254" i="13"/>
  <c r="K254" i="13"/>
  <c r="J254" i="13"/>
  <c r="L253" i="13"/>
  <c r="K253" i="13"/>
  <c r="J253" i="13"/>
  <c r="L252" i="13"/>
  <c r="K252" i="13"/>
  <c r="J252" i="13"/>
  <c r="L251" i="13"/>
  <c r="K251" i="13"/>
  <c r="J251" i="13"/>
  <c r="L250" i="13"/>
  <c r="K250" i="13"/>
  <c r="J250" i="13"/>
  <c r="L249" i="13"/>
  <c r="K249" i="13"/>
  <c r="J249" i="13"/>
  <c r="L248" i="13"/>
  <c r="K248" i="13"/>
  <c r="J248" i="13"/>
  <c r="L247" i="13"/>
  <c r="K247" i="13"/>
  <c r="J247" i="13"/>
  <c r="L246" i="13"/>
  <c r="K246" i="13"/>
  <c r="J246" i="13"/>
  <c r="L245" i="13"/>
  <c r="K245" i="13"/>
  <c r="J245" i="13"/>
  <c r="L244" i="13"/>
  <c r="K244" i="13"/>
  <c r="J244" i="13"/>
  <c r="L243" i="13"/>
  <c r="K243" i="13"/>
  <c r="J243" i="13"/>
  <c r="L242" i="13"/>
  <c r="K242" i="13"/>
  <c r="J242" i="13"/>
  <c r="L240" i="13"/>
  <c r="K240" i="13"/>
  <c r="J240" i="13"/>
  <c r="L239" i="13"/>
  <c r="K239" i="13"/>
  <c r="J239" i="13"/>
  <c r="L238" i="13"/>
  <c r="K238" i="13"/>
  <c r="J238" i="13"/>
  <c r="L237" i="13"/>
  <c r="K237" i="13"/>
  <c r="J237" i="13"/>
  <c r="L236" i="13"/>
  <c r="K236" i="13"/>
  <c r="J236" i="13"/>
  <c r="L235" i="13"/>
  <c r="K235" i="13"/>
  <c r="J235" i="13"/>
  <c r="L234" i="13"/>
  <c r="K234" i="13"/>
  <c r="J234" i="13"/>
  <c r="L233" i="13"/>
  <c r="K233" i="13"/>
  <c r="J233" i="13"/>
  <c r="L232" i="13"/>
  <c r="K232" i="13"/>
  <c r="J232" i="13"/>
  <c r="L231" i="13"/>
  <c r="K231" i="13"/>
  <c r="J231" i="13"/>
  <c r="L230" i="13"/>
  <c r="K230" i="13"/>
  <c r="J230" i="13"/>
  <c r="L229" i="13"/>
  <c r="K229" i="13"/>
  <c r="J229" i="13"/>
  <c r="L228" i="13"/>
  <c r="K228" i="13"/>
  <c r="J228" i="13"/>
  <c r="L227" i="13"/>
  <c r="K227" i="13"/>
  <c r="J227" i="13"/>
  <c r="L226" i="13"/>
  <c r="K226" i="13"/>
  <c r="J226" i="13"/>
  <c r="L225" i="13"/>
  <c r="K225" i="13"/>
  <c r="J225" i="13"/>
  <c r="L224" i="13"/>
  <c r="K224" i="13"/>
  <c r="J224" i="13"/>
  <c r="L222" i="13"/>
  <c r="K222" i="13"/>
  <c r="J222" i="13"/>
  <c r="L215" i="13"/>
  <c r="K215" i="13"/>
  <c r="J215" i="13"/>
  <c r="L214" i="13"/>
  <c r="K214" i="13"/>
  <c r="J214" i="13"/>
  <c r="L213" i="13"/>
  <c r="K213" i="13"/>
  <c r="J213" i="13"/>
  <c r="L212" i="13"/>
  <c r="K212" i="13"/>
  <c r="J212" i="13"/>
  <c r="L211" i="13"/>
  <c r="K211" i="13"/>
  <c r="J211" i="13"/>
  <c r="L210" i="13"/>
  <c r="K210" i="13"/>
  <c r="J210" i="13"/>
  <c r="L209" i="13"/>
  <c r="K209" i="13"/>
  <c r="J209" i="13"/>
  <c r="L208" i="13"/>
  <c r="K208" i="13"/>
  <c r="J208" i="13"/>
  <c r="L207" i="13"/>
  <c r="K207" i="13"/>
  <c r="J207" i="13"/>
  <c r="J206" i="13"/>
  <c r="K205" i="13"/>
  <c r="J205" i="13"/>
  <c r="K204" i="13"/>
  <c r="J204" i="13"/>
  <c r="K203" i="13"/>
  <c r="J203" i="13"/>
  <c r="L202" i="13"/>
  <c r="K202" i="13"/>
  <c r="J202" i="13"/>
  <c r="K200" i="13"/>
  <c r="J200" i="13"/>
  <c r="L199" i="13"/>
  <c r="J199" i="13"/>
  <c r="K198" i="13"/>
  <c r="J198" i="13"/>
  <c r="L184" i="13"/>
  <c r="K184" i="13"/>
  <c r="J184" i="13"/>
  <c r="L178" i="13"/>
  <c r="K178" i="13"/>
  <c r="J178" i="13"/>
  <c r="L177" i="13"/>
  <c r="K177" i="13"/>
  <c r="J177" i="13"/>
  <c r="L175" i="13"/>
  <c r="J175" i="13"/>
  <c r="K174" i="13"/>
  <c r="Q171" i="13" s="1"/>
  <c r="T171" i="13" s="1"/>
  <c r="J174" i="13"/>
  <c r="K173" i="13"/>
  <c r="J173" i="13"/>
  <c r="L172" i="13"/>
  <c r="K172" i="13"/>
  <c r="J172" i="13"/>
  <c r="K171" i="13"/>
  <c r="J171" i="13"/>
  <c r="L170" i="13"/>
  <c r="K170" i="13"/>
  <c r="J170" i="13"/>
  <c r="L169" i="13"/>
  <c r="K169" i="13"/>
  <c r="J169" i="13"/>
  <c r="L168" i="13"/>
  <c r="K168" i="13"/>
  <c r="J168" i="13"/>
  <c r="L167" i="13"/>
  <c r="J167" i="13"/>
  <c r="L166" i="13"/>
  <c r="K166" i="13"/>
  <c r="J166" i="13"/>
  <c r="L493" i="13"/>
  <c r="K493" i="13"/>
  <c r="J493" i="13"/>
  <c r="L492" i="13"/>
  <c r="K492" i="13"/>
  <c r="J492" i="13"/>
  <c r="L491" i="13"/>
  <c r="K491" i="13"/>
  <c r="J491" i="13"/>
  <c r="L490" i="13"/>
  <c r="K490" i="13"/>
  <c r="J490" i="13"/>
  <c r="L489" i="13"/>
  <c r="K489" i="13"/>
  <c r="J489" i="13"/>
  <c r="L486" i="13"/>
  <c r="K486" i="13"/>
  <c r="J486" i="13"/>
  <c r="L481" i="13"/>
  <c r="K481" i="13"/>
  <c r="J481" i="13"/>
  <c r="L480" i="13"/>
  <c r="K480" i="13"/>
  <c r="J480" i="13"/>
  <c r="L479" i="13"/>
  <c r="K479" i="13"/>
  <c r="J479" i="13"/>
  <c r="L478" i="13"/>
  <c r="K478" i="13"/>
  <c r="J478" i="13"/>
  <c r="L475" i="13"/>
  <c r="K475" i="13"/>
  <c r="J475" i="13"/>
  <c r="L471" i="13"/>
  <c r="K471" i="13"/>
  <c r="J471" i="13"/>
  <c r="L470" i="13"/>
  <c r="K470" i="13"/>
  <c r="J470" i="13"/>
  <c r="L469" i="13"/>
  <c r="K469" i="13"/>
  <c r="J469" i="13"/>
  <c r="L468" i="13"/>
  <c r="K468" i="13"/>
  <c r="J468" i="13"/>
  <c r="L467" i="13"/>
  <c r="K467" i="13"/>
  <c r="J467" i="13"/>
  <c r="L466" i="13"/>
  <c r="K466" i="13"/>
  <c r="J466" i="13"/>
  <c r="L465" i="13"/>
  <c r="K465" i="13"/>
  <c r="J465" i="13"/>
  <c r="L464" i="13"/>
  <c r="K464" i="13"/>
  <c r="J464" i="13"/>
  <c r="L462" i="13"/>
  <c r="K462" i="13"/>
  <c r="J462" i="13"/>
  <c r="L461" i="13"/>
  <c r="K461" i="13"/>
  <c r="J461" i="13"/>
  <c r="L460" i="13"/>
  <c r="K460" i="13"/>
  <c r="J460" i="13"/>
  <c r="L459" i="13"/>
  <c r="K459" i="13"/>
  <c r="J459" i="13"/>
  <c r="L458" i="13"/>
  <c r="K458" i="13"/>
  <c r="J458" i="13"/>
  <c r="L457" i="13"/>
  <c r="K457" i="13"/>
  <c r="J457" i="13"/>
  <c r="L456" i="13"/>
  <c r="K456" i="13"/>
  <c r="J456" i="13"/>
  <c r="L455" i="13"/>
  <c r="K455" i="13"/>
  <c r="J455" i="13"/>
  <c r="L454" i="13"/>
  <c r="K454" i="13"/>
  <c r="J454" i="13"/>
  <c r="L453" i="13"/>
  <c r="K453" i="13"/>
  <c r="J453" i="13"/>
  <c r="L411" i="13"/>
  <c r="K411" i="13"/>
  <c r="J411" i="13"/>
  <c r="L410" i="13"/>
  <c r="K410" i="13"/>
  <c r="J410" i="13"/>
  <c r="L409" i="13"/>
  <c r="K409" i="13"/>
  <c r="J409" i="13"/>
  <c r="L408" i="13"/>
  <c r="K408" i="13"/>
  <c r="J408" i="13"/>
  <c r="L407" i="13"/>
  <c r="K407" i="13"/>
  <c r="J407" i="13"/>
  <c r="L406" i="13"/>
  <c r="K406" i="13"/>
  <c r="J406" i="13"/>
  <c r="L405" i="13"/>
  <c r="K405" i="13"/>
  <c r="J405" i="13"/>
  <c r="L404" i="13"/>
  <c r="K404" i="13"/>
  <c r="J404" i="13"/>
  <c r="L403" i="13"/>
  <c r="K403" i="13"/>
  <c r="J403" i="13"/>
  <c r="L402" i="13"/>
  <c r="K402" i="13"/>
  <c r="J402" i="13"/>
  <c r="L401" i="13"/>
  <c r="K401" i="13"/>
  <c r="J401" i="13"/>
  <c r="L400" i="13"/>
  <c r="K400" i="13"/>
  <c r="J400" i="13"/>
  <c r="L399" i="13"/>
  <c r="K399" i="13"/>
  <c r="J399" i="13"/>
  <c r="L398" i="13"/>
  <c r="K398" i="13"/>
  <c r="J398" i="13"/>
  <c r="L397" i="13"/>
  <c r="K397" i="13"/>
  <c r="J397" i="13"/>
  <c r="L396" i="13"/>
  <c r="K396" i="13"/>
  <c r="J396" i="13"/>
  <c r="L394" i="13"/>
  <c r="K394" i="13"/>
  <c r="J394" i="13"/>
  <c r="L393" i="13"/>
  <c r="K393" i="13"/>
  <c r="J393" i="13"/>
  <c r="L381" i="13"/>
  <c r="K381" i="13"/>
  <c r="J381" i="13"/>
  <c r="L380" i="13"/>
  <c r="K380" i="13"/>
  <c r="J380" i="13"/>
  <c r="L379" i="13"/>
  <c r="K379" i="13"/>
  <c r="J379" i="13"/>
  <c r="L378" i="13"/>
  <c r="K378" i="13"/>
  <c r="J378" i="13"/>
  <c r="L377" i="13"/>
  <c r="K377" i="13"/>
  <c r="J377" i="13"/>
  <c r="L376" i="13"/>
  <c r="K376" i="13"/>
  <c r="J376" i="13"/>
  <c r="L375" i="13"/>
  <c r="K375" i="13"/>
  <c r="J375" i="13"/>
  <c r="L374" i="13"/>
  <c r="K374" i="13"/>
  <c r="J374" i="13"/>
  <c r="L373" i="13"/>
  <c r="K373" i="13"/>
  <c r="J373" i="13"/>
  <c r="L372" i="13"/>
  <c r="K372" i="13"/>
  <c r="J372" i="13"/>
  <c r="L371" i="13"/>
  <c r="K371" i="13"/>
  <c r="J371" i="13"/>
  <c r="L370" i="13"/>
  <c r="K370" i="13"/>
  <c r="J370" i="13"/>
  <c r="L369" i="13"/>
  <c r="K369" i="13"/>
  <c r="J369" i="13"/>
  <c r="L368" i="13"/>
  <c r="K368" i="13"/>
  <c r="J368" i="13"/>
  <c r="L367" i="13"/>
  <c r="K367" i="13"/>
  <c r="J367" i="13"/>
  <c r="L366" i="13"/>
  <c r="K366" i="13"/>
  <c r="J366" i="13"/>
  <c r="L365" i="13"/>
  <c r="K365" i="13"/>
  <c r="J365" i="13"/>
  <c r="L364" i="13"/>
  <c r="K364" i="13"/>
  <c r="J364" i="13"/>
  <c r="L363" i="13"/>
  <c r="K363" i="13"/>
  <c r="J363" i="13"/>
  <c r="L362" i="13"/>
  <c r="K362" i="13"/>
  <c r="J362" i="13"/>
  <c r="L361" i="13"/>
  <c r="K361" i="13"/>
  <c r="J361" i="13"/>
  <c r="L360" i="13"/>
  <c r="K360" i="13"/>
  <c r="J360" i="13"/>
  <c r="L359" i="13"/>
  <c r="K359" i="13"/>
  <c r="J359" i="13"/>
  <c r="L358" i="13"/>
  <c r="K358" i="13"/>
  <c r="J358" i="13"/>
  <c r="L357" i="13"/>
  <c r="K357" i="13"/>
  <c r="J357" i="13"/>
  <c r="L356" i="13"/>
  <c r="K356" i="13"/>
  <c r="J356" i="13"/>
  <c r="L355" i="13"/>
  <c r="K355" i="13"/>
  <c r="J355" i="13"/>
  <c r="L353" i="13"/>
  <c r="K353" i="13"/>
  <c r="J353" i="13"/>
  <c r="L352" i="13"/>
  <c r="K352" i="13"/>
  <c r="J352" i="13"/>
  <c r="L351" i="13"/>
  <c r="K351" i="13"/>
  <c r="J351" i="13"/>
  <c r="L350" i="13"/>
  <c r="K350" i="13"/>
  <c r="J350" i="13"/>
  <c r="L349" i="13"/>
  <c r="K349" i="13"/>
  <c r="J349" i="13"/>
  <c r="L341" i="13"/>
  <c r="K341" i="13"/>
  <c r="J341" i="13"/>
  <c r="L340" i="13"/>
  <c r="K340" i="13"/>
  <c r="J340" i="13"/>
  <c r="L339" i="13"/>
  <c r="K339" i="13"/>
  <c r="J339" i="13"/>
  <c r="L338" i="13"/>
  <c r="K338" i="13"/>
  <c r="J338" i="13"/>
  <c r="L337" i="13"/>
  <c r="K337" i="13"/>
  <c r="J337" i="13"/>
  <c r="L336" i="13"/>
  <c r="K336" i="13"/>
  <c r="J336" i="13"/>
  <c r="L335" i="13"/>
  <c r="K335" i="13"/>
  <c r="J335" i="13"/>
  <c r="L334" i="13"/>
  <c r="K334" i="13"/>
  <c r="J334" i="13"/>
  <c r="L333" i="13"/>
  <c r="K333" i="13"/>
  <c r="J333" i="13"/>
  <c r="L332" i="13"/>
  <c r="K332" i="13"/>
  <c r="J332" i="13"/>
  <c r="L331" i="13"/>
  <c r="K331" i="13"/>
  <c r="J331" i="13"/>
  <c r="L330" i="13"/>
  <c r="K330" i="13"/>
  <c r="J330" i="13"/>
  <c r="L329" i="13"/>
  <c r="K329" i="13"/>
  <c r="J329" i="13"/>
  <c r="L328" i="13"/>
  <c r="K328" i="13"/>
  <c r="J328" i="13"/>
  <c r="L327" i="13"/>
  <c r="K327" i="13"/>
  <c r="J327" i="13"/>
  <c r="L326" i="13"/>
  <c r="K326" i="13"/>
  <c r="J326" i="13"/>
  <c r="L325" i="13"/>
  <c r="K325" i="13"/>
  <c r="J325" i="13"/>
  <c r="L324" i="13"/>
  <c r="K324" i="13"/>
  <c r="J324" i="13"/>
  <c r="L323" i="13"/>
  <c r="K323" i="13"/>
  <c r="J323" i="13"/>
  <c r="L322" i="13"/>
  <c r="K322" i="13"/>
  <c r="J322" i="13"/>
  <c r="L321" i="13"/>
  <c r="K321" i="13"/>
  <c r="J321" i="13"/>
  <c r="L320" i="13"/>
  <c r="K320" i="13"/>
  <c r="J320" i="13"/>
  <c r="L319" i="13"/>
  <c r="K319" i="13"/>
  <c r="J319" i="13"/>
  <c r="L318" i="13"/>
  <c r="K318" i="13"/>
  <c r="J318" i="13"/>
  <c r="L317" i="13"/>
  <c r="K317" i="13"/>
  <c r="J317" i="13"/>
  <c r="L316" i="13"/>
  <c r="K316" i="13"/>
  <c r="J316" i="13"/>
  <c r="L315" i="13"/>
  <c r="K315" i="13"/>
  <c r="J315" i="13"/>
  <c r="L314" i="13"/>
  <c r="K314" i="13"/>
  <c r="J314" i="13"/>
  <c r="L313" i="13"/>
  <c r="K313" i="13"/>
  <c r="J313" i="13"/>
  <c r="L312" i="13"/>
  <c r="K312" i="13"/>
  <c r="J312" i="13"/>
  <c r="L311" i="13"/>
  <c r="K311" i="13"/>
  <c r="J311" i="13"/>
  <c r="L310" i="13"/>
  <c r="K310" i="13"/>
  <c r="J310" i="13"/>
  <c r="L309" i="13"/>
  <c r="K309" i="13"/>
  <c r="J309" i="13"/>
  <c r="L308" i="13"/>
  <c r="K308" i="13"/>
  <c r="J308" i="13"/>
  <c r="L306" i="13"/>
  <c r="K306" i="13"/>
  <c r="J306" i="13"/>
  <c r="L305" i="13"/>
  <c r="K305" i="13"/>
  <c r="J305" i="13"/>
  <c r="L304" i="13"/>
  <c r="K304" i="13"/>
  <c r="J304" i="13"/>
  <c r="L303" i="13"/>
  <c r="K303" i="13"/>
  <c r="J303" i="13"/>
  <c r="L301" i="13"/>
  <c r="K301" i="13"/>
  <c r="J301" i="13"/>
  <c r="L300" i="13"/>
  <c r="K300" i="13"/>
  <c r="J300" i="13"/>
  <c r="L296" i="13"/>
  <c r="K296" i="13"/>
  <c r="J296" i="13"/>
  <c r="L295" i="13"/>
  <c r="K295" i="13"/>
  <c r="J295" i="13"/>
  <c r="L294" i="13"/>
  <c r="K294" i="13"/>
  <c r="J294" i="13"/>
  <c r="L293" i="13"/>
  <c r="K293" i="13"/>
  <c r="J293" i="13"/>
  <c r="L292" i="13"/>
  <c r="K292" i="13"/>
  <c r="J292" i="13"/>
  <c r="L291" i="13"/>
  <c r="K291" i="13"/>
  <c r="J291" i="13"/>
  <c r="L290" i="13"/>
  <c r="K290" i="13"/>
  <c r="J290" i="13"/>
  <c r="L289" i="13"/>
  <c r="K289" i="13"/>
  <c r="J289" i="13"/>
  <c r="J165" i="13"/>
  <c r="J164" i="13"/>
  <c r="J163" i="13"/>
  <c r="J162" i="13"/>
  <c r="J161" i="13"/>
  <c r="J160" i="13"/>
  <c r="J159" i="13"/>
  <c r="J158" i="13"/>
  <c r="J157" i="13"/>
  <c r="J156" i="13"/>
  <c r="J155" i="13"/>
  <c r="J154" i="13"/>
  <c r="J153" i="13"/>
  <c r="J152" i="13"/>
  <c r="J151" i="13"/>
  <c r="J150" i="13"/>
  <c r="J149" i="13"/>
  <c r="J148" i="13"/>
  <c r="J147" i="13"/>
  <c r="L146" i="13"/>
  <c r="J146" i="13"/>
  <c r="J145" i="13"/>
  <c r="J144" i="13"/>
  <c r="J143" i="13"/>
  <c r="L139" i="13"/>
  <c r="J139" i="13"/>
  <c r="J137" i="13"/>
  <c r="J136" i="13"/>
  <c r="J134" i="13"/>
  <c r="J133" i="13"/>
  <c r="L132" i="13"/>
  <c r="J132" i="13"/>
  <c r="J131" i="13"/>
  <c r="J130" i="13"/>
  <c r="J129" i="13"/>
  <c r="J128" i="13"/>
  <c r="J127" i="13"/>
  <c r="J126" i="13"/>
  <c r="J125" i="13"/>
  <c r="I126" i="13"/>
  <c r="L126" i="13" s="1"/>
  <c r="I127" i="13"/>
  <c r="L127" i="13" s="1"/>
  <c r="I128" i="13"/>
  <c r="L128" i="13" s="1"/>
  <c r="I129" i="13"/>
  <c r="L129" i="13" s="1"/>
  <c r="I130" i="13"/>
  <c r="L130" i="13" s="1"/>
  <c r="I131" i="13"/>
  <c r="L131" i="13" s="1"/>
  <c r="I132" i="13"/>
  <c r="I133" i="13"/>
  <c r="L133" i="13" s="1"/>
  <c r="I134" i="13"/>
  <c r="L134" i="13" s="1"/>
  <c r="I135" i="13"/>
  <c r="I136" i="13"/>
  <c r="L136" i="13" s="1"/>
  <c r="I137" i="13"/>
  <c r="L137" i="13" s="1"/>
  <c r="I138" i="13"/>
  <c r="I139" i="13"/>
  <c r="I140" i="13"/>
  <c r="I141" i="13"/>
  <c r="I142" i="13"/>
  <c r="I143" i="13"/>
  <c r="L143" i="13" s="1"/>
  <c r="I144" i="13"/>
  <c r="L144" i="13" s="1"/>
  <c r="I145" i="13"/>
  <c r="L145" i="13" s="1"/>
  <c r="I146" i="13"/>
  <c r="I147" i="13"/>
  <c r="L147" i="13" s="1"/>
  <c r="I148" i="13"/>
  <c r="L148" i="13" s="1"/>
  <c r="I149" i="13"/>
  <c r="L149" i="13" s="1"/>
  <c r="I150" i="13"/>
  <c r="L150" i="13" s="1"/>
  <c r="I151" i="13"/>
  <c r="L151" i="13" s="1"/>
  <c r="I152" i="13"/>
  <c r="L152" i="13" s="1"/>
  <c r="I153" i="13"/>
  <c r="L153" i="13" s="1"/>
  <c r="I154" i="13"/>
  <c r="L154" i="13" s="1"/>
  <c r="I155" i="13"/>
  <c r="L155" i="13" s="1"/>
  <c r="I156" i="13"/>
  <c r="L156" i="13" s="1"/>
  <c r="I157" i="13"/>
  <c r="L157" i="13" s="1"/>
  <c r="I158" i="13"/>
  <c r="L158" i="13" s="1"/>
  <c r="I159" i="13"/>
  <c r="L159" i="13" s="1"/>
  <c r="I160" i="13"/>
  <c r="L160" i="13" s="1"/>
  <c r="I161" i="13"/>
  <c r="L161" i="13" s="1"/>
  <c r="I162" i="13"/>
  <c r="L162" i="13" s="1"/>
  <c r="I163" i="13"/>
  <c r="L163" i="13" s="1"/>
  <c r="I164" i="13"/>
  <c r="L164" i="13" s="1"/>
  <c r="I165" i="13"/>
  <c r="L165" i="13" s="1"/>
  <c r="I125" i="13"/>
  <c r="L125" i="13" s="1"/>
  <c r="H126" i="13"/>
  <c r="K126" i="13" s="1"/>
  <c r="H127" i="13"/>
  <c r="K127" i="13" s="1"/>
  <c r="H128" i="13"/>
  <c r="K128" i="13" s="1"/>
  <c r="H129" i="13"/>
  <c r="K129" i="13" s="1"/>
  <c r="H130" i="13"/>
  <c r="K130" i="13" s="1"/>
  <c r="H131" i="13"/>
  <c r="K131" i="13" s="1"/>
  <c r="H132" i="13"/>
  <c r="K132" i="13" s="1"/>
  <c r="H133" i="13"/>
  <c r="K133" i="13" s="1"/>
  <c r="H134" i="13"/>
  <c r="K134" i="13" s="1"/>
  <c r="H135" i="13"/>
  <c r="H136" i="13"/>
  <c r="K136" i="13" s="1"/>
  <c r="H137" i="13"/>
  <c r="K137" i="13" s="1"/>
  <c r="H138" i="13"/>
  <c r="H139" i="13"/>
  <c r="K139" i="13" s="1"/>
  <c r="H140" i="13"/>
  <c r="H141" i="13"/>
  <c r="H142" i="13"/>
  <c r="H143" i="13"/>
  <c r="K143" i="13" s="1"/>
  <c r="H144" i="13"/>
  <c r="K144" i="13" s="1"/>
  <c r="H145" i="13"/>
  <c r="K145" i="13" s="1"/>
  <c r="H146" i="13"/>
  <c r="K146" i="13" s="1"/>
  <c r="H147" i="13"/>
  <c r="K147" i="13" s="1"/>
  <c r="H148" i="13"/>
  <c r="K148" i="13" s="1"/>
  <c r="H149" i="13"/>
  <c r="K149" i="13" s="1"/>
  <c r="H150" i="13"/>
  <c r="K150" i="13" s="1"/>
  <c r="H151" i="13"/>
  <c r="K151" i="13" s="1"/>
  <c r="H152" i="13"/>
  <c r="K152" i="13" s="1"/>
  <c r="H153" i="13"/>
  <c r="K153" i="13" s="1"/>
  <c r="H154" i="13"/>
  <c r="K154" i="13" s="1"/>
  <c r="H155" i="13"/>
  <c r="K155" i="13" s="1"/>
  <c r="H156" i="13"/>
  <c r="K156" i="13" s="1"/>
  <c r="H157" i="13"/>
  <c r="K157" i="13" s="1"/>
  <c r="H158" i="13"/>
  <c r="K158" i="13" s="1"/>
  <c r="H159" i="13"/>
  <c r="K159" i="13" s="1"/>
  <c r="H160" i="13"/>
  <c r="K160" i="13" s="1"/>
  <c r="H161" i="13"/>
  <c r="K161" i="13" s="1"/>
  <c r="H162" i="13"/>
  <c r="K162" i="13" s="1"/>
  <c r="H163" i="13"/>
  <c r="K163" i="13" s="1"/>
  <c r="H164" i="13"/>
  <c r="K164" i="13" s="1"/>
  <c r="H165" i="13"/>
  <c r="K165" i="13" s="1"/>
  <c r="H125" i="13"/>
  <c r="K125" i="13" s="1"/>
  <c r="L2130" i="13"/>
  <c r="R2127" i="13" s="1"/>
  <c r="U2127" i="13" s="1"/>
  <c r="K2130" i="13"/>
  <c r="Q2127" i="13" s="1"/>
  <c r="T2127" i="13" s="1"/>
  <c r="J2130" i="13"/>
  <c r="P2127" i="13" s="1"/>
  <c r="S2127" i="13" s="1"/>
  <c r="L2129" i="13"/>
  <c r="K2129" i="13"/>
  <c r="J2129" i="13"/>
  <c r="L2128" i="13"/>
  <c r="K2128" i="13"/>
  <c r="J2128" i="13"/>
  <c r="L2127" i="13"/>
  <c r="K2127" i="13"/>
  <c r="J2127" i="13"/>
  <c r="L2126" i="13"/>
  <c r="K2126" i="13"/>
  <c r="J2126" i="13"/>
  <c r="L2125" i="13"/>
  <c r="K2125" i="13"/>
  <c r="J2125" i="13"/>
  <c r="L2124" i="13"/>
  <c r="K2124" i="13"/>
  <c r="J2124" i="13"/>
  <c r="L2123" i="13"/>
  <c r="K2123" i="13"/>
  <c r="J2123" i="13"/>
  <c r="L2122" i="13"/>
  <c r="K2122" i="13"/>
  <c r="J2122" i="13"/>
  <c r="L2120" i="13"/>
  <c r="R2117" i="13" s="1"/>
  <c r="U2117" i="13" s="1"/>
  <c r="K2120" i="13"/>
  <c r="Q2117" i="13" s="1"/>
  <c r="T2117" i="13" s="1"/>
  <c r="J2120" i="13"/>
  <c r="P2117" i="13" s="1"/>
  <c r="S2117" i="13" s="1"/>
  <c r="L2119" i="13"/>
  <c r="K2119" i="13"/>
  <c r="Q2116" i="13" s="1"/>
  <c r="T2116" i="13" s="1"/>
  <c r="J2119" i="13"/>
  <c r="L2118" i="13"/>
  <c r="K2118" i="13"/>
  <c r="J2118" i="13"/>
  <c r="L2117" i="13"/>
  <c r="K2117" i="13"/>
  <c r="J2117" i="13"/>
  <c r="L2116" i="13"/>
  <c r="K2116" i="13"/>
  <c r="J2116" i="13"/>
  <c r="J1234" i="13"/>
  <c r="K1234" i="13"/>
  <c r="L1234" i="13"/>
  <c r="J1235" i="13"/>
  <c r="P1232" i="13" s="1"/>
  <c r="S1232" i="13" s="1"/>
  <c r="K1235" i="13"/>
  <c r="Q1232" i="13" s="1"/>
  <c r="T1232" i="13" s="1"/>
  <c r="L1235" i="13"/>
  <c r="R1232" i="13" s="1"/>
  <c r="U1232" i="13" s="1"/>
  <c r="J1250" i="13"/>
  <c r="K1250" i="13"/>
  <c r="L1250" i="13"/>
  <c r="J1251" i="13"/>
  <c r="K1251" i="13"/>
  <c r="L1251" i="13"/>
  <c r="J1252" i="13"/>
  <c r="K1252" i="13"/>
  <c r="L1252" i="13"/>
  <c r="J1253" i="13"/>
  <c r="K1253" i="13"/>
  <c r="L1253" i="13"/>
  <c r="J1254" i="13"/>
  <c r="K1254" i="13"/>
  <c r="L1254" i="13"/>
  <c r="J1255" i="13"/>
  <c r="K1255" i="13"/>
  <c r="L1255" i="13"/>
  <c r="J1256" i="13"/>
  <c r="K1256" i="13"/>
  <c r="L1256" i="13"/>
  <c r="J1257" i="13"/>
  <c r="P1254" i="13" s="1"/>
  <c r="S1254" i="13" s="1"/>
  <c r="K1257" i="13"/>
  <c r="Q1254" i="13" s="1"/>
  <c r="T1254" i="13" s="1"/>
  <c r="L1257" i="13"/>
  <c r="R1254" i="13" s="1"/>
  <c r="U1254" i="13" s="1"/>
  <c r="J1260" i="13"/>
  <c r="K1260" i="13"/>
  <c r="L1260" i="13"/>
  <c r="J1261" i="13"/>
  <c r="K1261" i="13"/>
  <c r="L1261" i="13"/>
  <c r="J1262" i="13"/>
  <c r="K1262" i="13"/>
  <c r="L1262" i="13"/>
  <c r="J1263" i="13"/>
  <c r="K1263" i="13"/>
  <c r="L1263" i="13"/>
  <c r="J1264" i="13"/>
  <c r="K1264" i="13"/>
  <c r="L1264" i="13"/>
  <c r="J1265" i="13"/>
  <c r="K1265" i="13"/>
  <c r="L1265" i="13"/>
  <c r="J1266" i="13"/>
  <c r="K1266" i="13"/>
  <c r="L1266" i="13"/>
  <c r="J1267" i="13"/>
  <c r="K1267" i="13"/>
  <c r="L1267" i="13"/>
  <c r="J1268" i="13"/>
  <c r="K1268" i="13"/>
  <c r="L1268" i="13"/>
  <c r="J1269" i="13"/>
  <c r="K1269" i="13"/>
  <c r="L1269" i="13"/>
  <c r="J1270" i="13"/>
  <c r="K1270" i="13"/>
  <c r="L1270" i="13"/>
  <c r="J1271" i="13"/>
  <c r="K1271" i="13"/>
  <c r="L1271" i="13"/>
  <c r="J1272" i="13"/>
  <c r="P1269" i="13" s="1"/>
  <c r="S1269" i="13" s="1"/>
  <c r="K1272" i="13"/>
  <c r="Q1269" i="13" s="1"/>
  <c r="T1269" i="13" s="1"/>
  <c r="L1272" i="13"/>
  <c r="R1269" i="13" s="1"/>
  <c r="U1269" i="13" s="1"/>
  <c r="L1232" i="13"/>
  <c r="K1232" i="13"/>
  <c r="J1232" i="13"/>
  <c r="L1218" i="13"/>
  <c r="R1215" i="13" s="1"/>
  <c r="U1215" i="13" s="1"/>
  <c r="L1217" i="13"/>
  <c r="L1216" i="13"/>
  <c r="L1215" i="13"/>
  <c r="L1214" i="13"/>
  <c r="L1213" i="13"/>
  <c r="L1212" i="13"/>
  <c r="L1211" i="13"/>
  <c r="L1210" i="13"/>
  <c r="L1209" i="13"/>
  <c r="L1208" i="13"/>
  <c r="L1207" i="13"/>
  <c r="L1206" i="13"/>
  <c r="L1205" i="13"/>
  <c r="L1204" i="13"/>
  <c r="L1203" i="13"/>
  <c r="L1202" i="13"/>
  <c r="L1201" i="13"/>
  <c r="L1200" i="13"/>
  <c r="L1199" i="13"/>
  <c r="L1198" i="13"/>
  <c r="L1197" i="13"/>
  <c r="L1196" i="13"/>
  <c r="L1195" i="13"/>
  <c r="L1194" i="13"/>
  <c r="L1193" i="13"/>
  <c r="L1192" i="13"/>
  <c r="L1191" i="13"/>
  <c r="K1218" i="13"/>
  <c r="Q1215" i="13" s="1"/>
  <c r="T1215" i="13" s="1"/>
  <c r="K1217" i="13"/>
  <c r="K1216" i="13"/>
  <c r="K1215" i="13"/>
  <c r="K1214" i="13"/>
  <c r="K1213" i="13"/>
  <c r="K1212" i="13"/>
  <c r="K1211" i="13"/>
  <c r="K1210" i="13"/>
  <c r="K1209" i="13"/>
  <c r="K1208" i="13"/>
  <c r="K1207" i="13"/>
  <c r="K1206" i="13"/>
  <c r="K1205" i="13"/>
  <c r="K1204" i="13"/>
  <c r="K1203" i="13"/>
  <c r="K1202" i="13"/>
  <c r="K1201" i="13"/>
  <c r="K1200" i="13"/>
  <c r="K1199" i="13"/>
  <c r="K1198" i="13"/>
  <c r="K1197" i="13"/>
  <c r="K1196" i="13"/>
  <c r="K1195" i="13"/>
  <c r="K1194" i="13"/>
  <c r="K1193" i="13"/>
  <c r="K1192" i="13"/>
  <c r="K1191" i="13"/>
  <c r="J1191" i="13"/>
  <c r="J1218" i="13"/>
  <c r="P1215" i="13" s="1"/>
  <c r="S1215" i="13" s="1"/>
  <c r="J1217" i="13"/>
  <c r="J1216" i="13"/>
  <c r="J1215" i="13"/>
  <c r="J1214" i="13"/>
  <c r="J1213" i="13"/>
  <c r="J1212" i="13"/>
  <c r="J1211" i="13"/>
  <c r="J1210" i="13"/>
  <c r="J1209" i="13"/>
  <c r="J1208" i="13"/>
  <c r="J1207" i="13"/>
  <c r="J1206" i="13"/>
  <c r="J1205" i="13"/>
  <c r="J1204" i="13"/>
  <c r="J1203" i="13"/>
  <c r="J1202" i="13"/>
  <c r="J1201" i="13"/>
  <c r="J1200" i="13"/>
  <c r="J1199" i="13"/>
  <c r="J1198" i="13"/>
  <c r="J1197" i="13"/>
  <c r="J1196" i="13"/>
  <c r="J1195" i="13"/>
  <c r="J1194" i="13"/>
  <c r="J1193" i="13"/>
  <c r="J1192" i="13"/>
  <c r="L984" i="13"/>
  <c r="K984" i="13"/>
  <c r="J984" i="13"/>
  <c r="L973" i="13"/>
  <c r="K973" i="13"/>
  <c r="J973" i="13"/>
  <c r="L969" i="13"/>
  <c r="K969" i="13"/>
  <c r="J969" i="13"/>
  <c r="L968" i="13"/>
  <c r="R965" i="13" s="1"/>
  <c r="U965" i="13" s="1"/>
  <c r="K968" i="13"/>
  <c r="J968" i="13"/>
  <c r="L967" i="13"/>
  <c r="K967" i="13"/>
  <c r="J967" i="13"/>
  <c r="L966" i="13"/>
  <c r="K966" i="13"/>
  <c r="J966" i="13"/>
  <c r="L965" i="13"/>
  <c r="K965" i="13"/>
  <c r="J965" i="13"/>
  <c r="L964" i="13"/>
  <c r="K964" i="13"/>
  <c r="J964" i="13"/>
  <c r="L963" i="13"/>
  <c r="K963" i="13"/>
  <c r="J963" i="13"/>
  <c r="L962" i="13"/>
  <c r="K962" i="13"/>
  <c r="J962" i="13"/>
  <c r="L960" i="13"/>
  <c r="K960" i="13"/>
  <c r="J960" i="13"/>
  <c r="L959" i="13"/>
  <c r="R956" i="13" s="1"/>
  <c r="U956" i="13" s="1"/>
  <c r="K959" i="13"/>
  <c r="J959" i="13"/>
  <c r="L958" i="13"/>
  <c r="K958" i="13"/>
  <c r="J958" i="13"/>
  <c r="L957" i="13"/>
  <c r="K957" i="13"/>
  <c r="J957" i="13"/>
  <c r="L956" i="13"/>
  <c r="K956" i="13"/>
  <c r="J956" i="13"/>
  <c r="L955" i="13"/>
  <c r="K955" i="13"/>
  <c r="J955" i="13"/>
  <c r="L954" i="13"/>
  <c r="K954" i="13"/>
  <c r="J954" i="13"/>
  <c r="L953" i="13"/>
  <c r="K953" i="13"/>
  <c r="J953" i="13"/>
  <c r="L952" i="13"/>
  <c r="K952" i="13"/>
  <c r="J952" i="13"/>
  <c r="L951" i="13"/>
  <c r="K951" i="13"/>
  <c r="J951" i="13"/>
  <c r="L950" i="13"/>
  <c r="K950" i="13"/>
  <c r="J950" i="13"/>
  <c r="L949" i="13"/>
  <c r="K949" i="13"/>
  <c r="J949" i="13"/>
  <c r="L948" i="13"/>
  <c r="K948" i="13"/>
  <c r="J948" i="13"/>
  <c r="L947" i="13"/>
  <c r="K947" i="13"/>
  <c r="J947" i="13"/>
  <c r="L946" i="13"/>
  <c r="K946" i="13"/>
  <c r="J946" i="13"/>
  <c r="L945" i="13"/>
  <c r="K945" i="13"/>
  <c r="J945" i="13"/>
  <c r="L943" i="13"/>
  <c r="K943" i="13"/>
  <c r="J943" i="13"/>
  <c r="L927" i="13"/>
  <c r="K927" i="13"/>
  <c r="J927" i="13"/>
  <c r="L926" i="13"/>
  <c r="K926" i="13"/>
  <c r="J926" i="13"/>
  <c r="L925" i="13"/>
  <c r="K925" i="13"/>
  <c r="J925" i="13"/>
  <c r="L924" i="13"/>
  <c r="K924" i="13"/>
  <c r="J924" i="13"/>
  <c r="L923" i="13"/>
  <c r="K923" i="13"/>
  <c r="J923" i="13"/>
  <c r="L922" i="13"/>
  <c r="K922" i="13"/>
  <c r="J922" i="13"/>
  <c r="L921" i="13"/>
  <c r="K921" i="13"/>
  <c r="J921" i="13"/>
  <c r="L920" i="13"/>
  <c r="K920" i="13"/>
  <c r="J920" i="13"/>
  <c r="L919" i="13"/>
  <c r="K919" i="13"/>
  <c r="J919" i="13"/>
  <c r="L918" i="13"/>
  <c r="K918" i="13"/>
  <c r="J918" i="13"/>
  <c r="L917" i="13"/>
  <c r="K917" i="13"/>
  <c r="J917" i="13"/>
  <c r="L916" i="13"/>
  <c r="K916" i="13"/>
  <c r="J916" i="13"/>
  <c r="L915" i="13"/>
  <c r="K915" i="13"/>
  <c r="J915" i="13"/>
  <c r="L914" i="13"/>
  <c r="K914" i="13"/>
  <c r="J914" i="13"/>
  <c r="L913" i="13"/>
  <c r="K913" i="13"/>
  <c r="J913" i="13"/>
  <c r="L912" i="13"/>
  <c r="K912" i="13"/>
  <c r="J912" i="13"/>
  <c r="L911" i="13"/>
  <c r="K911" i="13"/>
  <c r="J911" i="13"/>
  <c r="L910" i="13"/>
  <c r="K910" i="13"/>
  <c r="J910" i="13"/>
  <c r="L909" i="13"/>
  <c r="K909" i="13"/>
  <c r="J909" i="13"/>
  <c r="L908" i="13"/>
  <c r="K908" i="13"/>
  <c r="J908" i="13"/>
  <c r="L907" i="13"/>
  <c r="K907" i="13"/>
  <c r="J907" i="13"/>
  <c r="L906" i="13"/>
  <c r="K906" i="13"/>
  <c r="J906" i="13"/>
  <c r="L905" i="13"/>
  <c r="K905" i="13"/>
  <c r="J905" i="13"/>
  <c r="L904" i="13"/>
  <c r="K904" i="13"/>
  <c r="J904" i="13"/>
  <c r="L902" i="13"/>
  <c r="K902" i="13"/>
  <c r="J902" i="13"/>
  <c r="L886" i="13"/>
  <c r="K886" i="13"/>
  <c r="J886" i="13"/>
  <c r="L885" i="13"/>
  <c r="K885" i="13"/>
  <c r="J885" i="13"/>
  <c r="P882" i="13" s="1"/>
  <c r="S882" i="13" s="1"/>
  <c r="L884" i="13"/>
  <c r="K884" i="13"/>
  <c r="J884" i="13"/>
  <c r="L883" i="13"/>
  <c r="K883" i="13"/>
  <c r="J883" i="13"/>
  <c r="L882" i="13"/>
  <c r="K882" i="13"/>
  <c r="J882" i="13"/>
  <c r="L881" i="13"/>
  <c r="K881" i="13"/>
  <c r="J881" i="13"/>
  <c r="L880" i="13"/>
  <c r="K880" i="13"/>
  <c r="J880" i="13"/>
  <c r="L879" i="13"/>
  <c r="K879" i="13"/>
  <c r="J879" i="13"/>
  <c r="L878" i="13"/>
  <c r="K878" i="13"/>
  <c r="J878" i="13"/>
  <c r="L877" i="13"/>
  <c r="K877" i="13"/>
  <c r="J877" i="13"/>
  <c r="L876" i="13"/>
  <c r="K876" i="13"/>
  <c r="J876" i="13"/>
  <c r="L875" i="13"/>
  <c r="K875" i="13"/>
  <c r="J875" i="13"/>
  <c r="L874" i="13"/>
  <c r="K874" i="13"/>
  <c r="J874" i="13"/>
  <c r="L873" i="13"/>
  <c r="K873" i="13"/>
  <c r="J873" i="13"/>
  <c r="L872" i="13"/>
  <c r="K872" i="13"/>
  <c r="J872" i="13"/>
  <c r="L871" i="13"/>
  <c r="K871" i="13"/>
  <c r="J871" i="13"/>
  <c r="L870" i="13"/>
  <c r="K870" i="13"/>
  <c r="J870" i="13"/>
  <c r="L869" i="13"/>
  <c r="K869" i="13"/>
  <c r="J869" i="13"/>
  <c r="L868" i="13"/>
  <c r="K868" i="13"/>
  <c r="J868" i="13"/>
  <c r="L867" i="13"/>
  <c r="K867" i="13"/>
  <c r="J867" i="13"/>
  <c r="L866" i="13"/>
  <c r="K866" i="13"/>
  <c r="J866" i="13"/>
  <c r="L865" i="13"/>
  <c r="K865" i="13"/>
  <c r="J865" i="13"/>
  <c r="L864" i="13"/>
  <c r="K864" i="13"/>
  <c r="J864" i="13"/>
  <c r="L863" i="13"/>
  <c r="K863" i="13"/>
  <c r="J863" i="13"/>
  <c r="L862" i="13"/>
  <c r="K862" i="13"/>
  <c r="J862" i="13"/>
  <c r="L861" i="13"/>
  <c r="K861" i="13"/>
  <c r="J861" i="13"/>
  <c r="P858" i="13" s="1"/>
  <c r="S858" i="13" s="1"/>
  <c r="L860" i="13"/>
  <c r="K860" i="13"/>
  <c r="J860" i="13"/>
  <c r="L858" i="13"/>
  <c r="K858" i="13"/>
  <c r="J858" i="13"/>
  <c r="L857" i="13"/>
  <c r="K857" i="13"/>
  <c r="Q854" i="13" s="1"/>
  <c r="T854" i="13" s="1"/>
  <c r="J857" i="13"/>
  <c r="L856" i="13"/>
  <c r="K856" i="13"/>
  <c r="J856" i="13"/>
  <c r="L855" i="13"/>
  <c r="K855" i="13"/>
  <c r="J855" i="13"/>
  <c r="L854" i="13"/>
  <c r="K854" i="13"/>
  <c r="J854" i="13"/>
  <c r="L853" i="13"/>
  <c r="K853" i="13"/>
  <c r="J853" i="13"/>
  <c r="L852" i="13"/>
  <c r="K852" i="13"/>
  <c r="J852" i="13"/>
  <c r="L850" i="13"/>
  <c r="K850" i="13"/>
  <c r="J850" i="13"/>
  <c r="L849" i="13"/>
  <c r="K849" i="13"/>
  <c r="J849" i="13"/>
  <c r="L848" i="13"/>
  <c r="K848" i="13"/>
  <c r="J848" i="13"/>
  <c r="L847" i="13"/>
  <c r="K847" i="13"/>
  <c r="J847" i="13"/>
  <c r="L846" i="13"/>
  <c r="K846" i="13"/>
  <c r="J846" i="13"/>
  <c r="L845" i="13"/>
  <c r="K845" i="13"/>
  <c r="J845" i="13"/>
  <c r="L844" i="13"/>
  <c r="K844" i="13"/>
  <c r="J844" i="13"/>
  <c r="L843" i="13"/>
  <c r="K843" i="13"/>
  <c r="J843" i="13"/>
  <c r="L842" i="13"/>
  <c r="K842" i="13"/>
  <c r="J842" i="13"/>
  <c r="L841" i="13"/>
  <c r="K841" i="13"/>
  <c r="J841" i="13"/>
  <c r="L840" i="13"/>
  <c r="K840" i="13"/>
  <c r="J840" i="13"/>
  <c r="L839" i="13"/>
  <c r="K839" i="13"/>
  <c r="J839" i="13"/>
  <c r="L838" i="13"/>
  <c r="K838" i="13"/>
  <c r="J838" i="13"/>
  <c r="L837" i="13"/>
  <c r="K837" i="13"/>
  <c r="J837" i="13"/>
  <c r="L829" i="13"/>
  <c r="K829" i="13"/>
  <c r="J829" i="13"/>
  <c r="L828" i="13"/>
  <c r="K828" i="13"/>
  <c r="J828" i="13"/>
  <c r="P825" i="13" s="1"/>
  <c r="L827" i="13"/>
  <c r="K827" i="13"/>
  <c r="J827" i="13"/>
  <c r="L826" i="13"/>
  <c r="K826" i="13"/>
  <c r="J826" i="13"/>
  <c r="L824" i="13"/>
  <c r="K824" i="13"/>
  <c r="J824" i="13"/>
  <c r="L823" i="13"/>
  <c r="K823" i="13"/>
  <c r="J823" i="13"/>
  <c r="L819" i="13"/>
  <c r="K819" i="13"/>
  <c r="J819" i="13"/>
  <c r="L817" i="13"/>
  <c r="K817" i="13"/>
  <c r="J817" i="13"/>
  <c r="L816" i="13"/>
  <c r="K816" i="13"/>
  <c r="J816" i="13"/>
  <c r="L814" i="13"/>
  <c r="K814" i="13"/>
  <c r="J814" i="13"/>
  <c r="L813" i="13"/>
  <c r="K813" i="13"/>
  <c r="J813" i="13"/>
  <c r="L812" i="13"/>
  <c r="K812" i="13"/>
  <c r="J812" i="13"/>
  <c r="L810" i="13"/>
  <c r="K810" i="13"/>
  <c r="J810" i="13"/>
  <c r="L809" i="13"/>
  <c r="K809" i="13"/>
  <c r="J809" i="13"/>
  <c r="L805" i="13"/>
  <c r="K805" i="13"/>
  <c r="J805" i="13"/>
  <c r="L804" i="13"/>
  <c r="R801" i="13" s="1"/>
  <c r="U801" i="13" s="1"/>
  <c r="K804" i="13"/>
  <c r="J804" i="13"/>
  <c r="L803" i="13"/>
  <c r="K803" i="13"/>
  <c r="J803" i="13"/>
  <c r="L802" i="13"/>
  <c r="K802" i="13"/>
  <c r="J802" i="13"/>
  <c r="L801" i="13"/>
  <c r="K801" i="13"/>
  <c r="J801" i="13"/>
  <c r="L800" i="13"/>
  <c r="K800" i="13"/>
  <c r="J800" i="13"/>
  <c r="L799" i="13"/>
  <c r="K799" i="13"/>
  <c r="J799" i="13"/>
  <c r="L798" i="13"/>
  <c r="K798" i="13"/>
  <c r="J798" i="13"/>
  <c r="L797" i="13"/>
  <c r="K797" i="13"/>
  <c r="J797" i="13"/>
  <c r="L796" i="13"/>
  <c r="K796" i="13"/>
  <c r="J796" i="13"/>
  <c r="L788" i="13"/>
  <c r="K788" i="13"/>
  <c r="J788" i="13"/>
  <c r="L787" i="13"/>
  <c r="K787" i="13"/>
  <c r="J787" i="13"/>
  <c r="P784" i="13" s="1"/>
  <c r="L786" i="13"/>
  <c r="K786" i="13"/>
  <c r="J786" i="13"/>
  <c r="L785" i="13"/>
  <c r="K785" i="13"/>
  <c r="J785" i="13"/>
  <c r="L783" i="13"/>
  <c r="K783" i="13"/>
  <c r="J783" i="13"/>
  <c r="L782" i="13"/>
  <c r="K782" i="13"/>
  <c r="J782" i="13"/>
  <c r="L657" i="13"/>
  <c r="K657" i="13"/>
  <c r="J657" i="13"/>
  <c r="L656" i="13"/>
  <c r="K656" i="13"/>
  <c r="J656" i="13"/>
  <c r="L655" i="13"/>
  <c r="K655" i="13"/>
  <c r="J655" i="13"/>
  <c r="L654" i="13"/>
  <c r="K654" i="13"/>
  <c r="J654" i="13"/>
  <c r="L653" i="13"/>
  <c r="K653" i="13"/>
  <c r="J653" i="13"/>
  <c r="L652" i="13"/>
  <c r="K652" i="13"/>
  <c r="J652" i="13"/>
  <c r="L650" i="13"/>
  <c r="K650" i="13"/>
  <c r="J650" i="13"/>
  <c r="L645" i="13"/>
  <c r="K645" i="13"/>
  <c r="J645" i="13"/>
  <c r="L643" i="13"/>
  <c r="K643" i="13"/>
  <c r="J643" i="13"/>
  <c r="L641" i="13"/>
  <c r="K641" i="13"/>
  <c r="J641" i="13"/>
  <c r="L639" i="13"/>
  <c r="K639" i="13"/>
  <c r="J639" i="13"/>
  <c r="L638" i="13"/>
  <c r="K638" i="13"/>
  <c r="J638" i="13"/>
  <c r="P635" i="13" s="1"/>
  <c r="S635" i="13" s="1"/>
  <c r="L637" i="13"/>
  <c r="K637" i="13"/>
  <c r="J637" i="13"/>
  <c r="L636" i="13"/>
  <c r="K636" i="13"/>
  <c r="J636" i="13"/>
  <c r="L635" i="13"/>
  <c r="K635" i="13"/>
  <c r="J635" i="13"/>
  <c r="L633" i="13"/>
  <c r="K633" i="13"/>
  <c r="J633" i="13"/>
  <c r="L632" i="13"/>
  <c r="K632" i="13"/>
  <c r="J632" i="13"/>
  <c r="L631" i="13"/>
  <c r="K631" i="13"/>
  <c r="J631" i="13"/>
  <c r="L630" i="13"/>
  <c r="K630" i="13"/>
  <c r="J630" i="13"/>
  <c r="L629" i="13"/>
  <c r="K629" i="13"/>
  <c r="J629" i="13"/>
  <c r="L627" i="13"/>
  <c r="K627" i="13"/>
  <c r="J627" i="13"/>
  <c r="L625" i="13"/>
  <c r="K625" i="13"/>
  <c r="J625" i="13"/>
  <c r="L624" i="13"/>
  <c r="K624" i="13"/>
  <c r="Q621" i="13" s="1"/>
  <c r="T621" i="13" s="1"/>
  <c r="J624" i="13"/>
  <c r="L623" i="13"/>
  <c r="K623" i="13"/>
  <c r="J623" i="13"/>
  <c r="L622" i="13"/>
  <c r="K622" i="13"/>
  <c r="J622" i="13"/>
  <c r="L621" i="13"/>
  <c r="K621" i="13"/>
  <c r="J621" i="13"/>
  <c r="L620" i="13"/>
  <c r="K620" i="13"/>
  <c r="J620" i="13"/>
  <c r="L619" i="13"/>
  <c r="K619" i="13"/>
  <c r="J619" i="13"/>
  <c r="L618" i="13"/>
  <c r="K618" i="13"/>
  <c r="J618" i="13"/>
  <c r="L617" i="13"/>
  <c r="K617" i="13"/>
  <c r="J617" i="13"/>
  <c r="L533" i="13"/>
  <c r="K533" i="13"/>
  <c r="J533" i="13"/>
  <c r="L530" i="13"/>
  <c r="K530" i="13"/>
  <c r="J530" i="13"/>
  <c r="L528" i="13"/>
  <c r="K528" i="13"/>
  <c r="J528" i="13"/>
  <c r="L527" i="13"/>
  <c r="R524" i="13" s="1"/>
  <c r="U524" i="13" s="1"/>
  <c r="K527" i="13"/>
  <c r="J527" i="13"/>
  <c r="L526" i="13"/>
  <c r="K526" i="13"/>
  <c r="J526" i="13"/>
  <c r="L525" i="13"/>
  <c r="K525" i="13"/>
  <c r="J525" i="13"/>
  <c r="L524" i="13"/>
  <c r="K524" i="13"/>
  <c r="J524" i="13"/>
  <c r="L523" i="13"/>
  <c r="K523" i="13"/>
  <c r="J523" i="13"/>
  <c r="L522" i="13"/>
  <c r="K522" i="13"/>
  <c r="J522" i="13"/>
  <c r="L521" i="13"/>
  <c r="K521" i="13"/>
  <c r="J521" i="13"/>
  <c r="L520" i="13"/>
  <c r="K520" i="13"/>
  <c r="J520" i="13"/>
  <c r="L519" i="13"/>
  <c r="K519" i="13"/>
  <c r="J519" i="13"/>
  <c r="L518" i="13"/>
  <c r="K518" i="13"/>
  <c r="J518" i="13"/>
  <c r="L517" i="13"/>
  <c r="K517" i="13"/>
  <c r="J517" i="13"/>
  <c r="L516" i="13"/>
  <c r="K516" i="13"/>
  <c r="J516" i="13"/>
  <c r="L515" i="13"/>
  <c r="K515" i="13"/>
  <c r="J515" i="13"/>
  <c r="L514" i="13"/>
  <c r="K514" i="13"/>
  <c r="J514" i="13"/>
  <c r="L512" i="13"/>
  <c r="K512" i="13"/>
  <c r="J512" i="13"/>
  <c r="L510" i="13"/>
  <c r="K510" i="13"/>
  <c r="J510" i="13"/>
  <c r="L507" i="13"/>
  <c r="K507" i="13"/>
  <c r="J507" i="13"/>
  <c r="L506" i="13"/>
  <c r="K506" i="13"/>
  <c r="J506" i="13"/>
  <c r="L505" i="13"/>
  <c r="K505" i="13"/>
  <c r="J505" i="13"/>
  <c r="L503" i="13"/>
  <c r="K503" i="13"/>
  <c r="J503" i="13"/>
  <c r="L501" i="13"/>
  <c r="K501" i="13"/>
  <c r="J501" i="13"/>
  <c r="L500" i="13"/>
  <c r="K500" i="13"/>
  <c r="Q497" i="13" s="1"/>
  <c r="T497" i="13" s="1"/>
  <c r="J500" i="13"/>
  <c r="L499" i="13"/>
  <c r="K499" i="13"/>
  <c r="J499" i="13"/>
  <c r="L498" i="13"/>
  <c r="K498" i="13"/>
  <c r="J498" i="13"/>
  <c r="L497" i="13"/>
  <c r="K497" i="13"/>
  <c r="J497" i="13"/>
  <c r="L496" i="13"/>
  <c r="K496" i="13"/>
  <c r="J496" i="13"/>
  <c r="L495" i="13"/>
  <c r="K495" i="13"/>
  <c r="J495" i="13"/>
  <c r="L494" i="13"/>
  <c r="K494" i="13"/>
  <c r="J494" i="13"/>
  <c r="L119" i="13"/>
  <c r="K119" i="13"/>
  <c r="J119" i="13"/>
  <c r="L118" i="13"/>
  <c r="K118" i="13"/>
  <c r="Q115" i="13" s="1"/>
  <c r="T115" i="13" s="1"/>
  <c r="J118" i="13"/>
  <c r="L117" i="13"/>
  <c r="K117" i="13"/>
  <c r="J117" i="13"/>
  <c r="L116" i="13"/>
  <c r="K116" i="13"/>
  <c r="J116" i="13"/>
  <c r="L115" i="13"/>
  <c r="K115" i="13"/>
  <c r="J115" i="13"/>
  <c r="L114" i="13"/>
  <c r="K114" i="13"/>
  <c r="J114" i="13"/>
  <c r="L113" i="13"/>
  <c r="K113" i="13"/>
  <c r="J113" i="13"/>
  <c r="L112" i="13"/>
  <c r="K112" i="13"/>
  <c r="J112" i="13"/>
  <c r="L111" i="13"/>
  <c r="K111" i="13"/>
  <c r="J111" i="13"/>
  <c r="L110" i="13"/>
  <c r="K110" i="13"/>
  <c r="J110" i="13"/>
  <c r="L109" i="13"/>
  <c r="K109" i="13"/>
  <c r="J109" i="13"/>
  <c r="L107" i="13"/>
  <c r="K107" i="13"/>
  <c r="J107" i="13"/>
  <c r="L106" i="13"/>
  <c r="K106" i="13"/>
  <c r="J106" i="13"/>
  <c r="L97" i="13"/>
  <c r="K97" i="13"/>
  <c r="J97" i="13"/>
  <c r="L96" i="13"/>
  <c r="K96" i="13"/>
  <c r="J96" i="13"/>
  <c r="L94" i="13"/>
  <c r="K94" i="13"/>
  <c r="J94" i="13"/>
  <c r="L90" i="13"/>
  <c r="K90" i="13"/>
  <c r="J90" i="13"/>
  <c r="L89" i="13"/>
  <c r="K89" i="13"/>
  <c r="J89" i="13"/>
  <c r="L88" i="13"/>
  <c r="K88" i="13"/>
  <c r="J88" i="13"/>
  <c r="L87" i="13"/>
  <c r="K87" i="13"/>
  <c r="J87" i="13"/>
  <c r="L85" i="13"/>
  <c r="K85" i="13"/>
  <c r="J85" i="13"/>
  <c r="L84" i="13"/>
  <c r="K84" i="13"/>
  <c r="J84" i="13"/>
  <c r="J66" i="13"/>
  <c r="K66" i="13"/>
  <c r="L66" i="13"/>
  <c r="J67" i="13"/>
  <c r="K67" i="13"/>
  <c r="L67" i="13"/>
  <c r="J68" i="13"/>
  <c r="K68" i="13"/>
  <c r="L68" i="13"/>
  <c r="J69" i="13"/>
  <c r="K69" i="13"/>
  <c r="L69" i="13"/>
  <c r="J70" i="13"/>
  <c r="K70" i="13"/>
  <c r="L70" i="13"/>
  <c r="J71" i="13"/>
  <c r="K71" i="13"/>
  <c r="L71" i="13"/>
  <c r="J72" i="13"/>
  <c r="K72" i="13"/>
  <c r="L72" i="13"/>
  <c r="J73" i="13"/>
  <c r="K73" i="13"/>
  <c r="L73" i="13"/>
  <c r="J74" i="13"/>
  <c r="K74" i="13"/>
  <c r="L74" i="13"/>
  <c r="J75" i="13"/>
  <c r="K75" i="13"/>
  <c r="L75" i="13"/>
  <c r="J76" i="13"/>
  <c r="K76" i="13"/>
  <c r="L76" i="13"/>
  <c r="J77" i="13"/>
  <c r="K77" i="13"/>
  <c r="L77" i="13"/>
  <c r="J78" i="13"/>
  <c r="K78" i="13"/>
  <c r="L78" i="13"/>
  <c r="J79" i="13"/>
  <c r="K79" i="13"/>
  <c r="L79" i="13"/>
  <c r="J80" i="13"/>
  <c r="K80" i="13"/>
  <c r="L80" i="13"/>
  <c r="J81" i="13"/>
  <c r="K81" i="13"/>
  <c r="L81" i="13"/>
  <c r="J82" i="13"/>
  <c r="K82" i="13"/>
  <c r="L82" i="13"/>
  <c r="L65" i="13"/>
  <c r="K65" i="13"/>
  <c r="J65" i="13"/>
  <c r="J63" i="13"/>
  <c r="K63" i="13"/>
  <c r="L63" i="13"/>
  <c r="L62" i="13"/>
  <c r="K62" i="13"/>
  <c r="J62" i="13"/>
  <c r="L41" i="13"/>
  <c r="L40" i="13"/>
  <c r="L39" i="13"/>
  <c r="L38" i="13"/>
  <c r="L37" i="13"/>
  <c r="L36" i="13"/>
  <c r="L35" i="13"/>
  <c r="L34" i="13"/>
  <c r="L33" i="13"/>
  <c r="L32" i="13"/>
  <c r="L31" i="13"/>
  <c r="L30" i="13"/>
  <c r="L29" i="13"/>
  <c r="L28" i="13"/>
  <c r="L27" i="13"/>
  <c r="L26" i="13"/>
  <c r="L25" i="13"/>
  <c r="L24" i="13"/>
  <c r="L23" i="13"/>
  <c r="L22" i="13"/>
  <c r="L21" i="13"/>
  <c r="L20" i="13"/>
  <c r="L8" i="13"/>
  <c r="L6" i="13"/>
  <c r="L3" i="13"/>
  <c r="L2" i="13"/>
  <c r="K41" i="13"/>
  <c r="K40" i="13"/>
  <c r="K39" i="13"/>
  <c r="K38" i="13"/>
  <c r="K37" i="13"/>
  <c r="K36" i="13"/>
  <c r="K35" i="13"/>
  <c r="K34" i="13"/>
  <c r="K33" i="13"/>
  <c r="K32" i="13"/>
  <c r="K31" i="13"/>
  <c r="K30" i="13"/>
  <c r="K29" i="13"/>
  <c r="K28" i="13"/>
  <c r="K27" i="13"/>
  <c r="K26" i="13"/>
  <c r="K25" i="13"/>
  <c r="K24" i="13"/>
  <c r="K23" i="13"/>
  <c r="K22" i="13"/>
  <c r="K21" i="13"/>
  <c r="K20" i="13"/>
  <c r="K8" i="13"/>
  <c r="K6" i="13"/>
  <c r="K3" i="13"/>
  <c r="K2" i="13"/>
  <c r="J3" i="13"/>
  <c r="J6" i="13"/>
  <c r="J8" i="13"/>
  <c r="J20" i="13"/>
  <c r="J21" i="13"/>
  <c r="J22" i="13"/>
  <c r="J23" i="13"/>
  <c r="J24" i="13"/>
  <c r="J25" i="13"/>
  <c r="J26" i="13"/>
  <c r="J27" i="13"/>
  <c r="J28" i="13"/>
  <c r="J29" i="13"/>
  <c r="J30" i="13"/>
  <c r="J31" i="13"/>
  <c r="J32" i="13"/>
  <c r="J33" i="13"/>
  <c r="J34" i="13"/>
  <c r="J35" i="13"/>
  <c r="J36" i="13"/>
  <c r="J37" i="13"/>
  <c r="J38" i="13"/>
  <c r="J39" i="13"/>
  <c r="J40" i="13"/>
  <c r="J41" i="13"/>
  <c r="J2" i="13"/>
  <c r="AA40" i="12"/>
  <c r="AA41" i="12"/>
  <c r="AA42" i="12"/>
  <c r="AA39" i="12"/>
  <c r="Y40" i="12"/>
  <c r="Y41" i="12"/>
  <c r="Y42" i="12"/>
  <c r="Y39" i="12"/>
  <c r="Z40" i="12"/>
  <c r="Z41" i="12"/>
  <c r="Z42" i="12"/>
  <c r="Z38" i="12"/>
  <c r="Z39" i="12"/>
  <c r="X20" i="12"/>
  <c r="X21" i="12"/>
  <c r="X22" i="12"/>
  <c r="X23" i="12"/>
  <c r="X24" i="12"/>
  <c r="X25" i="12"/>
  <c r="X26" i="12"/>
  <c r="X27" i="12"/>
  <c r="X28" i="12"/>
  <c r="X29" i="12"/>
  <c r="X30" i="12"/>
  <c r="X31" i="12"/>
  <c r="X32" i="12"/>
  <c r="X33" i="12"/>
  <c r="X34" i="12"/>
  <c r="X35" i="12"/>
  <c r="X36" i="12"/>
  <c r="X37" i="12"/>
  <c r="X38" i="12"/>
  <c r="X39" i="12"/>
  <c r="X40" i="12"/>
  <c r="X41" i="12"/>
  <c r="X42" i="12"/>
  <c r="X19" i="12"/>
  <c r="V40" i="12"/>
  <c r="V41" i="12"/>
  <c r="V42" i="12"/>
  <c r="V39" i="12"/>
  <c r="W40" i="12"/>
  <c r="W41" i="12"/>
  <c r="W42" i="12"/>
  <c r="W38" i="12"/>
  <c r="W39" i="12"/>
  <c r="U20" i="12"/>
  <c r="U21" i="12"/>
  <c r="U22" i="12"/>
  <c r="U23" i="12"/>
  <c r="U24" i="12"/>
  <c r="U25" i="12"/>
  <c r="U26" i="12"/>
  <c r="U27" i="12"/>
  <c r="U28" i="12"/>
  <c r="U29" i="12"/>
  <c r="U30" i="12"/>
  <c r="U31" i="12"/>
  <c r="U32" i="12"/>
  <c r="U33" i="12"/>
  <c r="U34" i="12"/>
  <c r="U35" i="12"/>
  <c r="U36" i="12"/>
  <c r="U37" i="12"/>
  <c r="U38" i="12"/>
  <c r="U39" i="12"/>
  <c r="U40" i="12"/>
  <c r="U41" i="12"/>
  <c r="U42" i="12"/>
  <c r="U19" i="12"/>
  <c r="T40" i="12"/>
  <c r="T41" i="12"/>
  <c r="T42" i="12"/>
  <c r="T38" i="12"/>
  <c r="T39" i="12"/>
  <c r="S40" i="12"/>
  <c r="S41" i="12"/>
  <c r="S42" i="12"/>
  <c r="S38" i="12"/>
  <c r="S39" i="12"/>
  <c r="Q40" i="12"/>
  <c r="R40" i="12" s="1"/>
  <c r="Q41" i="12"/>
  <c r="Q42" i="12"/>
  <c r="R42" i="12" s="1"/>
  <c r="Q39" i="12"/>
  <c r="P40" i="12"/>
  <c r="P41" i="12"/>
  <c r="P42" i="12"/>
  <c r="P39" i="12"/>
  <c r="R20" i="12"/>
  <c r="R21" i="12"/>
  <c r="R22" i="12"/>
  <c r="R23" i="12"/>
  <c r="R24" i="12"/>
  <c r="R25" i="12"/>
  <c r="R26" i="12"/>
  <c r="R27" i="12"/>
  <c r="R28" i="12"/>
  <c r="R29" i="12"/>
  <c r="R30" i="12"/>
  <c r="R31" i="12"/>
  <c r="R32" i="12"/>
  <c r="R33" i="12"/>
  <c r="R34" i="12"/>
  <c r="R35" i="12"/>
  <c r="R36" i="12"/>
  <c r="R37" i="12"/>
  <c r="R38" i="12"/>
  <c r="R41" i="12"/>
  <c r="R19"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2" i="12"/>
  <c r="R653" i="13" l="1"/>
  <c r="U653" i="13" s="1"/>
  <c r="Q545" i="13"/>
  <c r="R552" i="13"/>
  <c r="Q555" i="13"/>
  <c r="T555" i="13" s="1"/>
  <c r="P558" i="13"/>
  <c r="S558" i="13" s="1"/>
  <c r="R560" i="13"/>
  <c r="U560" i="13" s="1"/>
  <c r="Q563" i="13"/>
  <c r="T563" i="13" s="1"/>
  <c r="P566" i="13"/>
  <c r="S566" i="13" s="1"/>
  <c r="R568" i="13"/>
  <c r="U568" i="13" s="1"/>
  <c r="Q571" i="13"/>
  <c r="T571" i="13" s="1"/>
  <c r="R576" i="13"/>
  <c r="U576" i="13" s="1"/>
  <c r="Q579" i="13"/>
  <c r="T579" i="13" s="1"/>
  <c r="P586" i="13"/>
  <c r="R588" i="13"/>
  <c r="U588" i="13" s="1"/>
  <c r="Q592" i="13"/>
  <c r="T592" i="13" s="1"/>
  <c r="P595" i="13"/>
  <c r="R597" i="13"/>
  <c r="U597" i="13" s="1"/>
  <c r="Q600" i="13"/>
  <c r="T600" i="13" s="1"/>
  <c r="P603" i="13"/>
  <c r="S603" i="13" s="1"/>
  <c r="R605" i="13"/>
  <c r="U605" i="13" s="1"/>
  <c r="Q608" i="13"/>
  <c r="T608" i="13" s="1"/>
  <c r="P611" i="13"/>
  <c r="S611" i="13" s="1"/>
  <c r="P660" i="13"/>
  <c r="S660" i="13" s="1"/>
  <c r="R662" i="13"/>
  <c r="U662" i="13" s="1"/>
  <c r="Q670" i="13"/>
  <c r="R676" i="13"/>
  <c r="U676" i="13" s="1"/>
  <c r="Q679" i="13"/>
  <c r="T679" i="13" s="1"/>
  <c r="P682" i="13"/>
  <c r="S682" i="13" s="1"/>
  <c r="R684" i="13"/>
  <c r="U684" i="13" s="1"/>
  <c r="Q687" i="13"/>
  <c r="T687" i="13" s="1"/>
  <c r="P690" i="13"/>
  <c r="S690" i="13" s="1"/>
  <c r="R692" i="13"/>
  <c r="U692" i="13" s="1"/>
  <c r="P703" i="13"/>
  <c r="R705" i="13"/>
  <c r="U705" i="13" s="1"/>
  <c r="Q708" i="13"/>
  <c r="T708" i="13" s="1"/>
  <c r="P711" i="13"/>
  <c r="S711" i="13" s="1"/>
  <c r="R713" i="13"/>
  <c r="U713" i="13" s="1"/>
  <c r="Q716" i="13"/>
  <c r="T716" i="13" s="1"/>
  <c r="P719" i="13"/>
  <c r="S719" i="13" s="1"/>
  <c r="R721" i="13"/>
  <c r="U721" i="13" s="1"/>
  <c r="Q724" i="13"/>
  <c r="T724" i="13" s="1"/>
  <c r="P727" i="13"/>
  <c r="S727" i="13" s="1"/>
  <c r="Q988" i="13"/>
  <c r="T988" i="13" s="1"/>
  <c r="P991" i="13"/>
  <c r="S991" i="13" s="1"/>
  <c r="R994" i="13"/>
  <c r="U994" i="13" s="1"/>
  <c r="Q1001" i="13"/>
  <c r="P1004" i="13"/>
  <c r="S1004" i="13" s="1"/>
  <c r="R1006" i="13"/>
  <c r="U1006" i="13" s="1"/>
  <c r="Q1009" i="13"/>
  <c r="T1009" i="13" s="1"/>
  <c r="P1012" i="13"/>
  <c r="S1012" i="13" s="1"/>
  <c r="R1014" i="13"/>
  <c r="U1014" i="13" s="1"/>
  <c r="Q1017" i="13"/>
  <c r="T1017" i="13" s="1"/>
  <c r="P1021" i="13"/>
  <c r="S1021" i="13" s="1"/>
  <c r="Q1029" i="13"/>
  <c r="T1029" i="13" s="1"/>
  <c r="P1034" i="13"/>
  <c r="R1036" i="13"/>
  <c r="Q1043" i="13"/>
  <c r="P1046" i="13"/>
  <c r="S1046" i="13" s="1"/>
  <c r="R1048" i="13"/>
  <c r="U1048" i="13" s="1"/>
  <c r="Q1052" i="13"/>
  <c r="T1052" i="13" s="1"/>
  <c r="P1055" i="13"/>
  <c r="S1055" i="13" s="1"/>
  <c r="P2126" i="13"/>
  <c r="S2126" i="13" s="1"/>
  <c r="R1057" i="13"/>
  <c r="U1057" i="13" s="1"/>
  <c r="Q1062" i="13"/>
  <c r="T1062" i="13" s="1"/>
  <c r="Q1070" i="13"/>
  <c r="T1070" i="13" s="1"/>
  <c r="P1073" i="13"/>
  <c r="S1073" i="13" s="1"/>
  <c r="R1075" i="13"/>
  <c r="U1075" i="13" s="1"/>
  <c r="P1083" i="13"/>
  <c r="S1083" i="13" s="1"/>
  <c r="R1085" i="13"/>
  <c r="Q1088" i="13"/>
  <c r="T1088" i="13" s="1"/>
  <c r="P1091" i="13"/>
  <c r="S1091" i="13" s="1"/>
  <c r="R1093" i="13"/>
  <c r="U1093" i="13" s="1"/>
  <c r="Q1096" i="13"/>
  <c r="T1096" i="13" s="1"/>
  <c r="P1099" i="13"/>
  <c r="S1099" i="13" s="1"/>
  <c r="R1103" i="13"/>
  <c r="U1103" i="13" s="1"/>
  <c r="P1109" i="13"/>
  <c r="S1109" i="13" s="1"/>
  <c r="P1130" i="13"/>
  <c r="R1132" i="13"/>
  <c r="U1132" i="13" s="1"/>
  <c r="Q1135" i="13"/>
  <c r="T1135" i="13" s="1"/>
  <c r="P1138" i="13"/>
  <c r="S1138" i="13" s="1"/>
  <c r="R1140" i="13"/>
  <c r="U1140" i="13" s="1"/>
  <c r="Q1145" i="13"/>
  <c r="P1150" i="13"/>
  <c r="S1150" i="13" s="1"/>
  <c r="P1168" i="13"/>
  <c r="S1168" i="13" s="1"/>
  <c r="R1170" i="13"/>
  <c r="U1170" i="13" s="1"/>
  <c r="R202" i="13"/>
  <c r="U202" i="13" s="1"/>
  <c r="Q236" i="13"/>
  <c r="T236" i="13" s="1"/>
  <c r="R2122" i="13"/>
  <c r="U2122" i="13" s="1"/>
  <c r="P292" i="13"/>
  <c r="S292" i="13" s="1"/>
  <c r="R2113" i="13"/>
  <c r="P2120" i="13"/>
  <c r="S2120" i="13" s="1"/>
  <c r="Q1173" i="13"/>
  <c r="T1173" i="13" s="1"/>
  <c r="P1177" i="13"/>
  <c r="S1177" i="13" s="1"/>
  <c r="R1179" i="13"/>
  <c r="U1179" i="13" s="1"/>
  <c r="P2076" i="13"/>
  <c r="S2076" i="13" s="1"/>
  <c r="P2068" i="13"/>
  <c r="S2068" i="13" s="1"/>
  <c r="R71" i="13"/>
  <c r="U71" i="13" s="1"/>
  <c r="Q107" i="13"/>
  <c r="T107" i="13" s="1"/>
  <c r="R112" i="13"/>
  <c r="U112" i="13" s="1"/>
  <c r="P502" i="13"/>
  <c r="P514" i="13"/>
  <c r="S514" i="13" s="1"/>
  <c r="Q519" i="13"/>
  <c r="T519" i="13" s="1"/>
  <c r="R618" i="13"/>
  <c r="U618" i="13" s="1"/>
  <c r="P626" i="13"/>
  <c r="P651" i="13"/>
  <c r="R793" i="13"/>
  <c r="Q796" i="13"/>
  <c r="T796" i="13" s="1"/>
  <c r="P799" i="13"/>
  <c r="S799" i="13" s="1"/>
  <c r="R834" i="13"/>
  <c r="Q837" i="13"/>
  <c r="T837" i="13" s="1"/>
  <c r="P840" i="13"/>
  <c r="S840" i="13" s="1"/>
  <c r="R842" i="13"/>
  <c r="U842" i="13" s="1"/>
  <c r="Q845" i="13"/>
  <c r="T845" i="13" s="1"/>
  <c r="P849" i="13"/>
  <c r="S849" i="13" s="1"/>
  <c r="R851" i="13"/>
  <c r="Q863" i="13"/>
  <c r="T863" i="13" s="1"/>
  <c r="Q2125" i="13"/>
  <c r="T2125" i="13" s="1"/>
  <c r="P77" i="13"/>
  <c r="S77" i="13" s="1"/>
  <c r="P69" i="13"/>
  <c r="S69" i="13" s="1"/>
  <c r="P110" i="13"/>
  <c r="S110" i="13" s="1"/>
  <c r="R516" i="13"/>
  <c r="U516" i="13" s="1"/>
  <c r="Q632" i="13"/>
  <c r="T632" i="13" s="1"/>
  <c r="R76" i="13"/>
  <c r="U76" i="13" s="1"/>
  <c r="P74" i="13"/>
  <c r="S74" i="13" s="1"/>
  <c r="Q71" i="13"/>
  <c r="T71" i="13" s="1"/>
  <c r="R68" i="13"/>
  <c r="U68" i="13" s="1"/>
  <c r="P66" i="13"/>
  <c r="S66" i="13" s="1"/>
  <c r="Q63" i="13"/>
  <c r="T63" i="13" s="1"/>
  <c r="R2116" i="13"/>
  <c r="U2116" i="13" s="1"/>
  <c r="Q292" i="13"/>
  <c r="T292" i="13" s="1"/>
  <c r="Q337" i="13"/>
  <c r="T337" i="13" s="1"/>
  <c r="R349" i="13"/>
  <c r="U349" i="13" s="1"/>
  <c r="Q377" i="13"/>
  <c r="T377" i="13" s="1"/>
  <c r="P694" i="13"/>
  <c r="S694" i="13" s="1"/>
  <c r="Q728" i="13"/>
  <c r="T728" i="13" s="1"/>
  <c r="Q1022" i="13"/>
  <c r="P1077" i="13"/>
  <c r="S1077" i="13" s="1"/>
  <c r="R1080" i="13"/>
  <c r="U1080" i="13" s="1"/>
  <c r="Q1110" i="13"/>
  <c r="T1110" i="13" s="1"/>
  <c r="Q1151" i="13"/>
  <c r="Q74" i="13"/>
  <c r="T74" i="13" s="1"/>
  <c r="Q66" i="13"/>
  <c r="T66" i="13" s="1"/>
  <c r="Q511" i="13"/>
  <c r="P522" i="13"/>
  <c r="S522" i="13" s="1"/>
  <c r="R628" i="13"/>
  <c r="R1178" i="13"/>
  <c r="R63" i="13"/>
  <c r="U63" i="13" s="1"/>
  <c r="R494" i="13"/>
  <c r="U494" i="13" s="1"/>
  <c r="Q1267" i="13"/>
  <c r="T1267" i="13" s="1"/>
  <c r="R1264" i="13"/>
  <c r="U1264" i="13" s="1"/>
  <c r="P1262" i="13"/>
  <c r="S1262" i="13" s="1"/>
  <c r="Q1259" i="13"/>
  <c r="P1252" i="13"/>
  <c r="S1252" i="13" s="1"/>
  <c r="Q1249" i="13"/>
  <c r="P337" i="13"/>
  <c r="S337" i="13" s="1"/>
  <c r="Q349" i="13"/>
  <c r="T349" i="13" s="1"/>
  <c r="P377" i="13"/>
  <c r="S377" i="13" s="1"/>
  <c r="P207" i="13"/>
  <c r="S207" i="13" s="1"/>
  <c r="R209" i="13"/>
  <c r="U209" i="13" s="1"/>
  <c r="P222" i="13"/>
  <c r="S222" i="13" s="1"/>
  <c r="R224" i="13"/>
  <c r="U224" i="13" s="1"/>
  <c r="Q227" i="13"/>
  <c r="T227" i="13" s="1"/>
  <c r="P230" i="13"/>
  <c r="S230" i="13" s="1"/>
  <c r="R232" i="13"/>
  <c r="U232" i="13" s="1"/>
  <c r="Q235" i="13"/>
  <c r="T235" i="13" s="1"/>
  <c r="P239" i="13"/>
  <c r="S239" i="13" s="1"/>
  <c r="R241" i="13"/>
  <c r="R249" i="13"/>
  <c r="U249" i="13" s="1"/>
  <c r="Q252" i="13"/>
  <c r="T252" i="13" s="1"/>
  <c r="P256" i="13"/>
  <c r="S256" i="13" s="1"/>
  <c r="Q262" i="13"/>
  <c r="P266" i="13"/>
  <c r="S266" i="13" s="1"/>
  <c r="R268" i="13"/>
  <c r="Q271" i="13"/>
  <c r="T271" i="13" s="1"/>
  <c r="P274" i="13"/>
  <c r="S274" i="13" s="1"/>
  <c r="R276" i="13"/>
  <c r="U276" i="13" s="1"/>
  <c r="Q279" i="13"/>
  <c r="T279" i="13" s="1"/>
  <c r="P282" i="13"/>
  <c r="S282" i="13" s="1"/>
  <c r="Q412" i="13"/>
  <c r="T412" i="13" s="1"/>
  <c r="P415" i="13"/>
  <c r="S415" i="13" s="1"/>
  <c r="R417" i="13"/>
  <c r="U417" i="13" s="1"/>
  <c r="P426" i="13"/>
  <c r="S426" i="13" s="1"/>
  <c r="R428" i="13"/>
  <c r="U428" i="13" s="1"/>
  <c r="Q431" i="13"/>
  <c r="T431" i="13" s="1"/>
  <c r="P434" i="13"/>
  <c r="S434" i="13" s="1"/>
  <c r="R436" i="13"/>
  <c r="U436" i="13" s="1"/>
  <c r="Q439" i="13"/>
  <c r="T439" i="13" s="1"/>
  <c r="P442" i="13"/>
  <c r="S442" i="13" s="1"/>
  <c r="R444" i="13"/>
  <c r="U444" i="13" s="1"/>
  <c r="Q447" i="13"/>
  <c r="T447" i="13" s="1"/>
  <c r="Q537" i="13"/>
  <c r="T537" i="13" s="1"/>
  <c r="P540" i="13"/>
  <c r="S540" i="13" s="1"/>
  <c r="R543" i="13"/>
  <c r="U543" i="13" s="1"/>
  <c r="Q546" i="13"/>
  <c r="T546" i="13" s="1"/>
  <c r="P551" i="13"/>
  <c r="S551" i="13" s="1"/>
  <c r="R553" i="13"/>
  <c r="Q556" i="13"/>
  <c r="T556" i="13" s="1"/>
  <c r="P559" i="13"/>
  <c r="S559" i="13" s="1"/>
  <c r="R561" i="13"/>
  <c r="U561" i="13" s="1"/>
  <c r="Q564" i="13"/>
  <c r="T564" i="13" s="1"/>
  <c r="P567" i="13"/>
  <c r="S567" i="13" s="1"/>
  <c r="R569" i="13"/>
  <c r="U569" i="13" s="1"/>
  <c r="R589" i="13"/>
  <c r="U589" i="13" s="1"/>
  <c r="P728" i="13"/>
  <c r="S728" i="13" s="1"/>
  <c r="R995" i="13"/>
  <c r="U995" i="13" s="1"/>
  <c r="P1022" i="13"/>
  <c r="R1049" i="13"/>
  <c r="U1049" i="13" s="1"/>
  <c r="R1058" i="13"/>
  <c r="U1058" i="13" s="1"/>
  <c r="Q1080" i="13"/>
  <c r="T1080" i="13" s="1"/>
  <c r="P1110" i="13"/>
  <c r="S1110" i="13" s="1"/>
  <c r="R1117" i="13"/>
  <c r="P1151" i="13"/>
  <c r="P171" i="13"/>
  <c r="S171" i="13" s="1"/>
  <c r="P201" i="13"/>
  <c r="P1181" i="13"/>
  <c r="S1181" i="13" s="1"/>
  <c r="P1921" i="13"/>
  <c r="S1921" i="13" s="1"/>
  <c r="P1268" i="13"/>
  <c r="S1268" i="13" s="1"/>
  <c r="P32" i="13"/>
  <c r="S32" i="13" s="1"/>
  <c r="P24" i="13"/>
  <c r="S24" i="13" s="1"/>
  <c r="Q18" i="13"/>
  <c r="Q26" i="13"/>
  <c r="T26" i="13" s="1"/>
  <c r="Q34" i="13"/>
  <c r="T34" i="13" s="1"/>
  <c r="R24" i="13"/>
  <c r="U24" i="13" s="1"/>
  <c r="R32" i="13"/>
  <c r="U32" i="13" s="1"/>
  <c r="P1195" i="13"/>
  <c r="S1195" i="13" s="1"/>
  <c r="P1203" i="13"/>
  <c r="S1203" i="13" s="1"/>
  <c r="P1211" i="13"/>
  <c r="S1211" i="13" s="1"/>
  <c r="Q1198" i="13"/>
  <c r="T1198" i="13" s="1"/>
  <c r="Q1206" i="13"/>
  <c r="T1206" i="13" s="1"/>
  <c r="Q1214" i="13"/>
  <c r="T1214" i="13" s="1"/>
  <c r="R1194" i="13"/>
  <c r="U1194" i="13" s="1"/>
  <c r="R1202" i="13"/>
  <c r="U1202" i="13" s="1"/>
  <c r="R1210" i="13"/>
  <c r="U1210" i="13" s="1"/>
  <c r="P130" i="13"/>
  <c r="S130" i="13" s="1"/>
  <c r="Q149" i="13"/>
  <c r="T149" i="13" s="1"/>
  <c r="R170" i="13"/>
  <c r="U170" i="13" s="1"/>
  <c r="R577" i="13"/>
  <c r="U577" i="13" s="1"/>
  <c r="P587" i="13"/>
  <c r="P2073" i="13"/>
  <c r="S2073" i="13" s="1"/>
  <c r="P2065" i="13"/>
  <c r="S2065" i="13" s="1"/>
  <c r="P2057" i="13"/>
  <c r="S2057" i="13" s="1"/>
  <c r="P2039" i="13"/>
  <c r="S2039" i="13" s="1"/>
  <c r="P2030" i="13"/>
  <c r="S2030" i="13" s="1"/>
  <c r="P2022" i="13"/>
  <c r="S2022" i="13" s="1"/>
  <c r="P2014" i="13"/>
  <c r="S2014" i="13" s="1"/>
  <c r="P2005" i="13"/>
  <c r="S2005" i="13" s="1"/>
  <c r="P1995" i="13"/>
  <c r="S1995" i="13" s="1"/>
  <c r="P1984" i="13"/>
  <c r="S1984" i="13" s="1"/>
  <c r="P1976" i="13"/>
  <c r="S1976" i="13" s="1"/>
  <c r="P1837" i="13"/>
  <c r="S1837" i="13" s="1"/>
  <c r="P1828" i="13"/>
  <c r="S1828" i="13" s="1"/>
  <c r="P1820" i="13"/>
  <c r="S1820" i="13" s="1"/>
  <c r="P1812" i="13"/>
  <c r="S1812" i="13" s="1"/>
  <c r="P1909" i="13"/>
  <c r="S1909" i="13" s="1"/>
  <c r="Q129" i="13"/>
  <c r="T129" i="13" s="1"/>
  <c r="P126" i="13"/>
  <c r="S126" i="13" s="1"/>
  <c r="P141" i="13"/>
  <c r="P161" i="13"/>
  <c r="S161" i="13" s="1"/>
  <c r="Q168" i="13"/>
  <c r="T168" i="13" s="1"/>
  <c r="P2079" i="13"/>
  <c r="S2079" i="13" s="1"/>
  <c r="P2071" i="13"/>
  <c r="S2071" i="13" s="1"/>
  <c r="P2063" i="13"/>
  <c r="S2063" i="13" s="1"/>
  <c r="P2055" i="13"/>
  <c r="S2055" i="13" s="1"/>
  <c r="P2047" i="13"/>
  <c r="P2037" i="13"/>
  <c r="S2037" i="13" s="1"/>
  <c r="P2020" i="13"/>
  <c r="S2020" i="13" s="1"/>
  <c r="P2012" i="13"/>
  <c r="S2012" i="13" s="1"/>
  <c r="P2003" i="13"/>
  <c r="P1993" i="13"/>
  <c r="P1982" i="13"/>
  <c r="S1982" i="13" s="1"/>
  <c r="P1974" i="13"/>
  <c r="S1974" i="13" s="1"/>
  <c r="P1835" i="13"/>
  <c r="S1835" i="13" s="1"/>
  <c r="P1826" i="13"/>
  <c r="S1826" i="13" s="1"/>
  <c r="P1818" i="13"/>
  <c r="S1818" i="13" s="1"/>
  <c r="P1809" i="13"/>
  <c r="S1809" i="13" s="1"/>
  <c r="P1924" i="13"/>
  <c r="S1924" i="13" s="1"/>
  <c r="P1915" i="13"/>
  <c r="S1915" i="13" s="1"/>
  <c r="P1907" i="13"/>
  <c r="R2125" i="13"/>
  <c r="U2125" i="13" s="1"/>
  <c r="P308" i="13"/>
  <c r="S308" i="13" s="1"/>
  <c r="P316" i="13"/>
  <c r="S316" i="13" s="1"/>
  <c r="Q321" i="13"/>
  <c r="T321" i="13" s="1"/>
  <c r="R334" i="13"/>
  <c r="U334" i="13" s="1"/>
  <c r="P347" i="13"/>
  <c r="P356" i="13"/>
  <c r="S356" i="13" s="1"/>
  <c r="Q361" i="13"/>
  <c r="T361" i="13" s="1"/>
  <c r="R556" i="13"/>
  <c r="U556" i="13" s="1"/>
  <c r="Q567" i="13"/>
  <c r="T567" i="13" s="1"/>
  <c r="Q587" i="13"/>
  <c r="Q596" i="13"/>
  <c r="T596" i="13" s="1"/>
  <c r="Q604" i="13"/>
  <c r="T604" i="13" s="1"/>
  <c r="P669" i="13"/>
  <c r="P678" i="13"/>
  <c r="S678" i="13" s="1"/>
  <c r="Q683" i="13"/>
  <c r="T683" i="13" s="1"/>
  <c r="Q691" i="13"/>
  <c r="T691" i="13" s="1"/>
  <c r="R709" i="13"/>
  <c r="U709" i="13" s="1"/>
  <c r="Q1005" i="13"/>
  <c r="T1005" i="13" s="1"/>
  <c r="Q1013" i="13"/>
  <c r="T1013" i="13" s="1"/>
  <c r="P1042" i="13"/>
  <c r="R1063" i="13"/>
  <c r="R1071" i="13"/>
  <c r="U1071" i="13" s="1"/>
  <c r="R1089" i="13"/>
  <c r="U1089" i="13" s="1"/>
  <c r="R1097" i="13"/>
  <c r="U1097" i="13" s="1"/>
  <c r="R1128" i="13"/>
  <c r="R1136" i="13"/>
  <c r="U1136" i="13" s="1"/>
  <c r="P1144" i="13"/>
  <c r="S1144" i="13" s="1"/>
  <c r="R1185" i="13"/>
  <c r="U1185" i="13" s="1"/>
  <c r="P202" i="13"/>
  <c r="S202" i="13" s="1"/>
  <c r="Q2120" i="13"/>
  <c r="T2120" i="13" s="1"/>
  <c r="R289" i="13"/>
  <c r="U289" i="13" s="1"/>
  <c r="Q305" i="13"/>
  <c r="T305" i="13" s="1"/>
  <c r="Q313" i="13"/>
  <c r="T313" i="13" s="1"/>
  <c r="P324" i="13"/>
  <c r="S324" i="13" s="1"/>
  <c r="Q353" i="13"/>
  <c r="T353" i="13" s="1"/>
  <c r="P364" i="13"/>
  <c r="S364" i="13" s="1"/>
  <c r="P372" i="13"/>
  <c r="S372" i="13" s="1"/>
  <c r="Q551" i="13"/>
  <c r="T551" i="13" s="1"/>
  <c r="Q559" i="13"/>
  <c r="T559" i="13" s="1"/>
  <c r="R564" i="13"/>
  <c r="U564" i="13" s="1"/>
  <c r="P599" i="13"/>
  <c r="S599" i="13" s="1"/>
  <c r="P607" i="13"/>
  <c r="S607" i="13" s="1"/>
  <c r="Q661" i="13"/>
  <c r="T661" i="13" s="1"/>
  <c r="Q675" i="13"/>
  <c r="T675" i="13" s="1"/>
  <c r="P686" i="13"/>
  <c r="S686" i="13" s="1"/>
  <c r="Q704" i="13"/>
  <c r="T704" i="13" s="1"/>
  <c r="Q712" i="13"/>
  <c r="T712" i="13" s="1"/>
  <c r="Q720" i="13"/>
  <c r="T720" i="13" s="1"/>
  <c r="R725" i="13"/>
  <c r="U725" i="13" s="1"/>
  <c r="R989" i="13"/>
  <c r="R1002" i="13"/>
  <c r="R1010" i="13"/>
  <c r="U1010" i="13" s="1"/>
  <c r="P1028" i="13"/>
  <c r="R1044" i="13"/>
  <c r="R1053" i="13"/>
  <c r="U1053" i="13" s="1"/>
  <c r="P1069" i="13"/>
  <c r="S1069" i="13" s="1"/>
  <c r="Q1074" i="13"/>
  <c r="T1074" i="13" s="1"/>
  <c r="Q1084" i="13"/>
  <c r="T1084" i="13" s="1"/>
  <c r="Q1092" i="13"/>
  <c r="T1092" i="13" s="1"/>
  <c r="Q1131" i="13"/>
  <c r="T1131" i="13" s="1"/>
  <c r="Q1139" i="13"/>
  <c r="T1139" i="13" s="1"/>
  <c r="Q1169" i="13"/>
  <c r="Q1178" i="13"/>
  <c r="Q503" i="13"/>
  <c r="T503" i="13" s="1"/>
  <c r="P806" i="13"/>
  <c r="Q813" i="13"/>
  <c r="T813" i="13" s="1"/>
  <c r="R846" i="13"/>
  <c r="U846" i="13" s="1"/>
  <c r="Q923" i="13"/>
  <c r="T923" i="13" s="1"/>
  <c r="R2126" i="13"/>
  <c r="U2126" i="13" s="1"/>
  <c r="R302" i="13"/>
  <c r="P458" i="13"/>
  <c r="S458" i="13" s="1"/>
  <c r="P467" i="13"/>
  <c r="S467" i="13" s="1"/>
  <c r="P211" i="13"/>
  <c r="S211" i="13" s="1"/>
  <c r="R236" i="13"/>
  <c r="U236" i="13" s="1"/>
  <c r="R253" i="13"/>
  <c r="U253" i="13" s="1"/>
  <c r="Q257" i="13"/>
  <c r="T257" i="13" s="1"/>
  <c r="R263" i="13"/>
  <c r="U263" i="13" s="1"/>
  <c r="Q283" i="13"/>
  <c r="T283" i="13" s="1"/>
  <c r="R547" i="13"/>
  <c r="U547" i="13" s="1"/>
  <c r="P579" i="13"/>
  <c r="S579" i="13" s="1"/>
  <c r="Q662" i="13"/>
  <c r="T662" i="13" s="1"/>
  <c r="R672" i="13"/>
  <c r="U672" i="13" s="1"/>
  <c r="P1017" i="13"/>
  <c r="S1017" i="13" s="1"/>
  <c r="P1029" i="13"/>
  <c r="S1029" i="13" s="1"/>
  <c r="Q1036" i="13"/>
  <c r="Q1140" i="13"/>
  <c r="T1140" i="13" s="1"/>
  <c r="P1173" i="13"/>
  <c r="S1173" i="13" s="1"/>
  <c r="P2114" i="13"/>
  <c r="P2123" i="13"/>
  <c r="S2123" i="13" s="1"/>
  <c r="R301" i="13"/>
  <c r="U301" i="13" s="1"/>
  <c r="R310" i="13"/>
  <c r="U310" i="13" s="1"/>
  <c r="R318" i="13"/>
  <c r="U318" i="13" s="1"/>
  <c r="P332" i="13"/>
  <c r="S332" i="13" s="1"/>
  <c r="R358" i="13"/>
  <c r="U358" i="13" s="1"/>
  <c r="R366" i="13"/>
  <c r="U366" i="13" s="1"/>
  <c r="R374" i="13"/>
  <c r="U374" i="13" s="1"/>
  <c r="R546" i="13"/>
  <c r="U546" i="13" s="1"/>
  <c r="P554" i="13"/>
  <c r="P562" i="13"/>
  <c r="S562" i="13" s="1"/>
  <c r="P570" i="13"/>
  <c r="S570" i="13" s="1"/>
  <c r="P578" i="13"/>
  <c r="S578" i="13" s="1"/>
  <c r="R593" i="13"/>
  <c r="U593" i="13" s="1"/>
  <c r="R601" i="13"/>
  <c r="U601" i="13" s="1"/>
  <c r="R609" i="13"/>
  <c r="U609" i="13" s="1"/>
  <c r="R658" i="13"/>
  <c r="U658" i="13" s="1"/>
  <c r="R671" i="13"/>
  <c r="R680" i="13"/>
  <c r="U680" i="13" s="1"/>
  <c r="R688" i="13"/>
  <c r="U688" i="13" s="1"/>
  <c r="R701" i="13"/>
  <c r="P707" i="13"/>
  <c r="S707" i="13" s="1"/>
  <c r="P715" i="13"/>
  <c r="S715" i="13" s="1"/>
  <c r="R717" i="13"/>
  <c r="U717" i="13" s="1"/>
  <c r="P723" i="13"/>
  <c r="S723" i="13" s="1"/>
  <c r="P1008" i="13"/>
  <c r="S1008" i="13" s="1"/>
  <c r="P1016" i="13"/>
  <c r="S1016" i="13" s="1"/>
  <c r="Q1035" i="13"/>
  <c r="T1035" i="13" s="1"/>
  <c r="Q1047" i="13"/>
  <c r="T1047" i="13" s="1"/>
  <c r="Q1056" i="13"/>
  <c r="T1056" i="13" s="1"/>
  <c r="P1087" i="13"/>
  <c r="S1087" i="13" s="1"/>
  <c r="P1095" i="13"/>
  <c r="S1095" i="13" s="1"/>
  <c r="P1134" i="13"/>
  <c r="S1134" i="13" s="1"/>
  <c r="P1172" i="13"/>
  <c r="S1172" i="13" s="1"/>
  <c r="P156" i="13"/>
  <c r="S156" i="13" s="1"/>
  <c r="P376" i="13"/>
  <c r="S376" i="13" s="1"/>
  <c r="Q393" i="13"/>
  <c r="T393" i="13" s="1"/>
  <c r="P396" i="13"/>
  <c r="S396" i="13" s="1"/>
  <c r="R398" i="13"/>
  <c r="U398" i="13" s="1"/>
  <c r="Q401" i="13"/>
  <c r="T401" i="13" s="1"/>
  <c r="P404" i="13"/>
  <c r="S404" i="13" s="1"/>
  <c r="R406" i="13"/>
  <c r="U406" i="13" s="1"/>
  <c r="P453" i="13"/>
  <c r="S453" i="13" s="1"/>
  <c r="R455" i="13"/>
  <c r="U455" i="13" s="1"/>
  <c r="Q458" i="13"/>
  <c r="T458" i="13" s="1"/>
  <c r="P462" i="13"/>
  <c r="S462" i="13" s="1"/>
  <c r="R464" i="13"/>
  <c r="U464" i="13" s="1"/>
  <c r="Q467" i="13"/>
  <c r="T467" i="13" s="1"/>
  <c r="P475" i="13"/>
  <c r="S475" i="13" s="1"/>
  <c r="R477" i="13"/>
  <c r="Q486" i="13"/>
  <c r="T486" i="13" s="1"/>
  <c r="R166" i="13"/>
  <c r="U166" i="13" s="1"/>
  <c r="R169" i="13"/>
  <c r="U169" i="13" s="1"/>
  <c r="P174" i="13"/>
  <c r="S174" i="13" s="1"/>
  <c r="P2060" i="13"/>
  <c r="S2060" i="13" s="1"/>
  <c r="P2052" i="13"/>
  <c r="S2052" i="13" s="1"/>
  <c r="P2042" i="13"/>
  <c r="S2042" i="13" s="1"/>
  <c r="P2033" i="13"/>
  <c r="S2033" i="13" s="1"/>
  <c r="P2025" i="13"/>
  <c r="S2025" i="13" s="1"/>
  <c r="P2017" i="13"/>
  <c r="S2017" i="13" s="1"/>
  <c r="P1998" i="13"/>
  <c r="S1998" i="13" s="1"/>
  <c r="P1979" i="13"/>
  <c r="S1979" i="13" s="1"/>
  <c r="P1971" i="13"/>
  <c r="S1971" i="13" s="1"/>
  <c r="P1840" i="13"/>
  <c r="S1840" i="13" s="1"/>
  <c r="P1832" i="13"/>
  <c r="S1832" i="13" s="1"/>
  <c r="P1823" i="13"/>
  <c r="S1823" i="13" s="1"/>
  <c r="P1815" i="13"/>
  <c r="S1815" i="13" s="1"/>
  <c r="P1806" i="13"/>
  <c r="S1806" i="13" s="1"/>
  <c r="P1920" i="13"/>
  <c r="S1920" i="13" s="1"/>
  <c r="P1912" i="13"/>
  <c r="S1912" i="13" s="1"/>
  <c r="R201" i="13"/>
  <c r="Q19" i="13"/>
  <c r="Q27" i="13"/>
  <c r="T27" i="13" s="1"/>
  <c r="Q35" i="13"/>
  <c r="T35" i="13" s="1"/>
  <c r="R17" i="13"/>
  <c r="R25" i="13"/>
  <c r="U25" i="13" s="1"/>
  <c r="R33" i="13"/>
  <c r="U33" i="13" s="1"/>
  <c r="P1196" i="13"/>
  <c r="S1196" i="13" s="1"/>
  <c r="P1204" i="13"/>
  <c r="S1204" i="13" s="1"/>
  <c r="P1212" i="13"/>
  <c r="S1212" i="13" s="1"/>
  <c r="Q1191" i="13"/>
  <c r="T1191" i="13" s="1"/>
  <c r="Q1199" i="13"/>
  <c r="T1199" i="13" s="1"/>
  <c r="Q1207" i="13"/>
  <c r="T1207" i="13" s="1"/>
  <c r="R1195" i="13"/>
  <c r="U1195" i="13" s="1"/>
  <c r="R1203" i="13"/>
  <c r="U1203" i="13" s="1"/>
  <c r="R1211" i="13"/>
  <c r="U1211" i="13" s="1"/>
  <c r="Q154" i="13"/>
  <c r="T154" i="13" s="1"/>
  <c r="Q146" i="13"/>
  <c r="T146" i="13" s="1"/>
  <c r="R147" i="13"/>
  <c r="U147" i="13" s="1"/>
  <c r="P160" i="13"/>
  <c r="S160" i="13" s="1"/>
  <c r="P2072" i="13"/>
  <c r="S2072" i="13" s="1"/>
  <c r="P2064" i="13"/>
  <c r="S2064" i="13" s="1"/>
  <c r="P2056" i="13"/>
  <c r="S2056" i="13" s="1"/>
  <c r="P2038" i="13"/>
  <c r="P2029" i="13"/>
  <c r="S2029" i="13" s="1"/>
  <c r="P2021" i="13"/>
  <c r="S2021" i="13" s="1"/>
  <c r="P2013" i="13"/>
  <c r="S2013" i="13" s="1"/>
  <c r="P2004" i="13"/>
  <c r="P1994" i="13"/>
  <c r="P1983" i="13"/>
  <c r="S1983" i="13" s="1"/>
  <c r="P1975" i="13"/>
  <c r="S1975" i="13" s="1"/>
  <c r="P1836" i="13"/>
  <c r="S1836" i="13" s="1"/>
  <c r="P1827" i="13"/>
  <c r="S1827" i="13" s="1"/>
  <c r="P1819" i="13"/>
  <c r="S1819" i="13" s="1"/>
  <c r="P1908" i="13"/>
  <c r="S1908" i="13" s="1"/>
  <c r="R2120" i="13"/>
  <c r="U2120" i="13" s="1"/>
  <c r="P37" i="13"/>
  <c r="S37" i="13" s="1"/>
  <c r="R2114" i="13"/>
  <c r="P2121" i="13"/>
  <c r="R2123" i="13"/>
  <c r="U2123" i="13" s="1"/>
  <c r="Q2126" i="13"/>
  <c r="T2126" i="13" s="1"/>
  <c r="Q160" i="13"/>
  <c r="T160" i="13" s="1"/>
  <c r="R161" i="13"/>
  <c r="U161" i="13" s="1"/>
  <c r="P133" i="13"/>
  <c r="S133" i="13" s="1"/>
  <c r="R154" i="13"/>
  <c r="U154" i="13" s="1"/>
  <c r="P208" i="13"/>
  <c r="S208" i="13" s="1"/>
  <c r="R210" i="13"/>
  <c r="U210" i="13" s="1"/>
  <c r="P223" i="13"/>
  <c r="R225" i="13"/>
  <c r="U225" i="13" s="1"/>
  <c r="Q228" i="13"/>
  <c r="T228" i="13" s="1"/>
  <c r="P231" i="13"/>
  <c r="S231" i="13" s="1"/>
  <c r="R233" i="13"/>
  <c r="U233" i="13" s="1"/>
  <c r="P240" i="13"/>
  <c r="S240" i="13" s="1"/>
  <c r="R242" i="13"/>
  <c r="U242" i="13" s="1"/>
  <c r="P248" i="13"/>
  <c r="S248" i="13" s="1"/>
  <c r="R250" i="13"/>
  <c r="U250" i="13" s="1"/>
  <c r="Q253" i="13"/>
  <c r="T253" i="13" s="1"/>
  <c r="P257" i="13"/>
  <c r="S257" i="13" s="1"/>
  <c r="R260" i="13"/>
  <c r="U260" i="13" s="1"/>
  <c r="Q263" i="13"/>
  <c r="T263" i="13" s="1"/>
  <c r="P267" i="13"/>
  <c r="R269" i="13"/>
  <c r="U269" i="13" s="1"/>
  <c r="Q272" i="13"/>
  <c r="T272" i="13" s="1"/>
  <c r="P275" i="13"/>
  <c r="S275" i="13" s="1"/>
  <c r="R277" i="13"/>
  <c r="U277" i="13" s="1"/>
  <c r="Q280" i="13"/>
  <c r="T280" i="13" s="1"/>
  <c r="P283" i="13"/>
  <c r="S283" i="13" s="1"/>
  <c r="P2078" i="13"/>
  <c r="S2078" i="13" s="1"/>
  <c r="P2070" i="13"/>
  <c r="S2070" i="13" s="1"/>
  <c r="P2062" i="13"/>
  <c r="S2062" i="13" s="1"/>
  <c r="P2054" i="13"/>
  <c r="S2054" i="13" s="1"/>
  <c r="P2036" i="13"/>
  <c r="S2036" i="13" s="1"/>
  <c r="P2019" i="13"/>
  <c r="S2019" i="13" s="1"/>
  <c r="P2011" i="13"/>
  <c r="S2011" i="13" s="1"/>
  <c r="P2002" i="13"/>
  <c r="S2002" i="13" s="1"/>
  <c r="P1992" i="13"/>
  <c r="P1981" i="13"/>
  <c r="S1981" i="13" s="1"/>
  <c r="P1973" i="13"/>
  <c r="S1973" i="13" s="1"/>
  <c r="P1842" i="13"/>
  <c r="S1842" i="13" s="1"/>
  <c r="P1834" i="13"/>
  <c r="P1825" i="13"/>
  <c r="S1825" i="13" s="1"/>
  <c r="P1817" i="13"/>
  <c r="S1817" i="13" s="1"/>
  <c r="P1808" i="13"/>
  <c r="S1808" i="13" s="1"/>
  <c r="P1914" i="13"/>
  <c r="S1914" i="13" s="1"/>
  <c r="P1906" i="13"/>
  <c r="Q2123" i="13"/>
  <c r="T2123" i="13" s="1"/>
  <c r="P36" i="13"/>
  <c r="S36" i="13" s="1"/>
  <c r="P28" i="13"/>
  <c r="S28" i="13" s="1"/>
  <c r="P20" i="13"/>
  <c r="S20" i="13" s="1"/>
  <c r="Q22" i="13"/>
  <c r="T22" i="13" s="1"/>
  <c r="Q30" i="13"/>
  <c r="T30" i="13" s="1"/>
  <c r="R20" i="13"/>
  <c r="U20" i="13" s="1"/>
  <c r="R28" i="13"/>
  <c r="U28" i="13" s="1"/>
  <c r="R36" i="13"/>
  <c r="U36" i="13" s="1"/>
  <c r="Q78" i="13"/>
  <c r="T78" i="13" s="1"/>
  <c r="R75" i="13"/>
  <c r="U75" i="13" s="1"/>
  <c r="P73" i="13"/>
  <c r="S73" i="13" s="1"/>
  <c r="Q70" i="13"/>
  <c r="T70" i="13" s="1"/>
  <c r="R67" i="13"/>
  <c r="U67" i="13" s="1"/>
  <c r="P65" i="13"/>
  <c r="S65" i="13" s="1"/>
  <c r="P85" i="13"/>
  <c r="S85" i="13" s="1"/>
  <c r="P106" i="13"/>
  <c r="S106" i="13" s="1"/>
  <c r="R108" i="13"/>
  <c r="Q111" i="13"/>
  <c r="T111" i="13" s="1"/>
  <c r="P114" i="13"/>
  <c r="S114" i="13" s="1"/>
  <c r="P496" i="13"/>
  <c r="S496" i="13" s="1"/>
  <c r="R512" i="13"/>
  <c r="U512" i="13" s="1"/>
  <c r="Q515" i="13"/>
  <c r="T515" i="13" s="1"/>
  <c r="P518" i="13"/>
  <c r="S518" i="13" s="1"/>
  <c r="R520" i="13"/>
  <c r="U520" i="13" s="1"/>
  <c r="Q523" i="13"/>
  <c r="T523" i="13" s="1"/>
  <c r="Q617" i="13"/>
  <c r="T617" i="13" s="1"/>
  <c r="P620" i="13"/>
  <c r="S620" i="13" s="1"/>
  <c r="Q627" i="13"/>
  <c r="T627" i="13" s="1"/>
  <c r="R633" i="13"/>
  <c r="U633" i="13" s="1"/>
  <c r="R649" i="13"/>
  <c r="Q652" i="13"/>
  <c r="T652" i="13" s="1"/>
  <c r="R782" i="13"/>
  <c r="U782" i="13" s="1"/>
  <c r="P795" i="13"/>
  <c r="R797" i="13"/>
  <c r="U797" i="13" s="1"/>
  <c r="Q800" i="13"/>
  <c r="T800" i="13" s="1"/>
  <c r="R809" i="13"/>
  <c r="U809" i="13" s="1"/>
  <c r="R823" i="13"/>
  <c r="U823" i="13" s="1"/>
  <c r="P836" i="13"/>
  <c r="R838" i="13"/>
  <c r="U838" i="13" s="1"/>
  <c r="Q841" i="13"/>
  <c r="T841" i="13" s="1"/>
  <c r="P844" i="13"/>
  <c r="S844" i="13" s="1"/>
  <c r="Q850" i="13"/>
  <c r="T850" i="13" s="1"/>
  <c r="P853" i="13"/>
  <c r="S853" i="13" s="1"/>
  <c r="R864" i="13"/>
  <c r="U864" i="13" s="1"/>
  <c r="Q867" i="13"/>
  <c r="T867" i="13" s="1"/>
  <c r="P870" i="13"/>
  <c r="S870" i="13" s="1"/>
  <c r="R872" i="13"/>
  <c r="U872" i="13" s="1"/>
  <c r="Q875" i="13"/>
  <c r="T875" i="13" s="1"/>
  <c r="P878" i="13"/>
  <c r="S878" i="13" s="1"/>
  <c r="R880" i="13"/>
  <c r="U880" i="13" s="1"/>
  <c r="R904" i="13"/>
  <c r="U904" i="13" s="1"/>
  <c r="Q907" i="13"/>
  <c r="T907" i="13" s="1"/>
  <c r="P910" i="13"/>
  <c r="S910" i="13" s="1"/>
  <c r="R912" i="13"/>
  <c r="U912" i="13" s="1"/>
  <c r="Q915" i="13"/>
  <c r="T915" i="13" s="1"/>
  <c r="P918" i="13"/>
  <c r="S918" i="13" s="1"/>
  <c r="R920" i="13"/>
  <c r="U920" i="13" s="1"/>
  <c r="Q947" i="13"/>
  <c r="T947" i="13" s="1"/>
  <c r="P950" i="13"/>
  <c r="S950" i="13" s="1"/>
  <c r="R952" i="13"/>
  <c r="U952" i="13" s="1"/>
  <c r="Q955" i="13"/>
  <c r="T955" i="13" s="1"/>
  <c r="P959" i="13"/>
  <c r="S959" i="13" s="1"/>
  <c r="R961" i="13"/>
  <c r="Q964" i="13"/>
  <c r="T964" i="13" s="1"/>
  <c r="P1191" i="13"/>
  <c r="S1191" i="13" s="1"/>
  <c r="P1199" i="13"/>
  <c r="S1199" i="13" s="1"/>
  <c r="P1207" i="13"/>
  <c r="S1207" i="13" s="1"/>
  <c r="Q1194" i="13"/>
  <c r="T1194" i="13" s="1"/>
  <c r="Q1202" i="13"/>
  <c r="T1202" i="13" s="1"/>
  <c r="R1214" i="13"/>
  <c r="U1214" i="13" s="1"/>
  <c r="R1268" i="13"/>
  <c r="U1268" i="13" s="1"/>
  <c r="Q1253" i="13"/>
  <c r="T1253" i="13" s="1"/>
  <c r="P2115" i="13"/>
  <c r="Q2121" i="13"/>
  <c r="P2124" i="13"/>
  <c r="S2124" i="13" s="1"/>
  <c r="Q127" i="13"/>
  <c r="T127" i="13" s="1"/>
  <c r="R152" i="13"/>
  <c r="U152" i="13" s="1"/>
  <c r="R128" i="13"/>
  <c r="U128" i="13" s="1"/>
  <c r="P147" i="13"/>
  <c r="S147" i="13" s="1"/>
  <c r="Q202" i="13"/>
  <c r="T202" i="13" s="1"/>
  <c r="Q208" i="13"/>
  <c r="T208" i="13" s="1"/>
  <c r="Q223" i="13"/>
  <c r="P226" i="13"/>
  <c r="S226" i="13" s="1"/>
  <c r="R228" i="13"/>
  <c r="U228" i="13" s="1"/>
  <c r="Q231" i="13"/>
  <c r="T231" i="13" s="1"/>
  <c r="P234" i="13"/>
  <c r="S234" i="13" s="1"/>
  <c r="Q240" i="13"/>
  <c r="T240" i="13" s="1"/>
  <c r="P243" i="13"/>
  <c r="S243" i="13" s="1"/>
  <c r="Q248" i="13"/>
  <c r="T248" i="13" s="1"/>
  <c r="P251" i="13"/>
  <c r="S251" i="13" s="1"/>
  <c r="P261" i="13"/>
  <c r="S261" i="13" s="1"/>
  <c r="Q267" i="13"/>
  <c r="P270" i="13"/>
  <c r="S270" i="13" s="1"/>
  <c r="R272" i="13"/>
  <c r="U272" i="13" s="1"/>
  <c r="Q275" i="13"/>
  <c r="T275" i="13" s="1"/>
  <c r="P278" i="13"/>
  <c r="S278" i="13" s="1"/>
  <c r="R280" i="13"/>
  <c r="U280" i="13" s="1"/>
  <c r="R413" i="13"/>
  <c r="U413" i="13" s="1"/>
  <c r="Q416" i="13"/>
  <c r="T416" i="13" s="1"/>
  <c r="Q427" i="13"/>
  <c r="P430" i="13"/>
  <c r="S430" i="13" s="1"/>
  <c r="R432" i="13"/>
  <c r="U432" i="13" s="1"/>
  <c r="Q435" i="13"/>
  <c r="T435" i="13" s="1"/>
  <c r="P438" i="13"/>
  <c r="S438" i="13" s="1"/>
  <c r="R440" i="13"/>
  <c r="U440" i="13" s="1"/>
  <c r="Q443" i="13"/>
  <c r="T443" i="13" s="1"/>
  <c r="P446" i="13"/>
  <c r="S446" i="13" s="1"/>
  <c r="P536" i="13"/>
  <c r="S536" i="13" s="1"/>
  <c r="R538" i="13"/>
  <c r="U538" i="13" s="1"/>
  <c r="P545" i="13"/>
  <c r="Q552" i="13"/>
  <c r="P555" i="13"/>
  <c r="S555" i="13" s="1"/>
  <c r="R557" i="13"/>
  <c r="U557" i="13" s="1"/>
  <c r="Q560" i="13"/>
  <c r="T560" i="13" s="1"/>
  <c r="P563" i="13"/>
  <c r="S563" i="13" s="1"/>
  <c r="R565" i="13"/>
  <c r="U565" i="13" s="1"/>
  <c r="Q568" i="13"/>
  <c r="T568" i="13" s="1"/>
  <c r="P571" i="13"/>
  <c r="S571" i="13" s="1"/>
  <c r="Q576" i="13"/>
  <c r="T576" i="13" s="1"/>
  <c r="R585" i="13"/>
  <c r="Q588" i="13"/>
  <c r="T588" i="13" s="1"/>
  <c r="P592" i="13"/>
  <c r="S592" i="13" s="1"/>
  <c r="R594" i="13"/>
  <c r="P716" i="13"/>
  <c r="S716" i="13" s="1"/>
  <c r="R726" i="13"/>
  <c r="U726" i="13" s="1"/>
  <c r="P988" i="13"/>
  <c r="S988" i="13" s="1"/>
  <c r="P2077" i="13"/>
  <c r="S2077" i="13" s="1"/>
  <c r="P2069" i="13"/>
  <c r="S2069" i="13" s="1"/>
  <c r="P2061" i="13"/>
  <c r="S2061" i="13" s="1"/>
  <c r="P2053" i="13"/>
  <c r="S2053" i="13" s="1"/>
  <c r="P2018" i="13"/>
  <c r="S2018" i="13" s="1"/>
  <c r="P1980" i="13"/>
  <c r="S1980" i="13" s="1"/>
  <c r="P1972" i="13"/>
  <c r="S1972" i="13" s="1"/>
  <c r="P1841" i="13"/>
  <c r="S1841" i="13" s="1"/>
  <c r="P1833" i="13"/>
  <c r="S1833" i="13" s="1"/>
  <c r="P1824" i="13"/>
  <c r="S1824" i="13" s="1"/>
  <c r="P1816" i="13"/>
  <c r="P1807" i="13"/>
  <c r="S1807" i="13" s="1"/>
  <c r="P1913" i="13"/>
  <c r="S1913" i="13" s="1"/>
  <c r="P1905" i="13"/>
  <c r="Q75" i="13"/>
  <c r="T75" i="13" s="1"/>
  <c r="P70" i="13"/>
  <c r="S70" i="13" s="1"/>
  <c r="P1263" i="13"/>
  <c r="S1263" i="13" s="1"/>
  <c r="P1253" i="13"/>
  <c r="S1253" i="13" s="1"/>
  <c r="R1247" i="13"/>
  <c r="P2119" i="13"/>
  <c r="S2119" i="13" s="1"/>
  <c r="R2121" i="13"/>
  <c r="R306" i="13"/>
  <c r="U306" i="13" s="1"/>
  <c r="P312" i="13"/>
  <c r="S312" i="13" s="1"/>
  <c r="Q317" i="13"/>
  <c r="T317" i="13" s="1"/>
  <c r="R322" i="13"/>
  <c r="U322" i="13" s="1"/>
  <c r="Q333" i="13"/>
  <c r="T333" i="13" s="1"/>
  <c r="Q348" i="13"/>
  <c r="R354" i="13"/>
  <c r="Q357" i="13"/>
  <c r="T357" i="13" s="1"/>
  <c r="P360" i="13"/>
  <c r="S360" i="13" s="1"/>
  <c r="R362" i="13"/>
  <c r="U362" i="13" s="1"/>
  <c r="Q373" i="13"/>
  <c r="T373" i="13" s="1"/>
  <c r="Q199" i="13"/>
  <c r="T199" i="13" s="1"/>
  <c r="Q2114" i="13"/>
  <c r="P78" i="13"/>
  <c r="S78" i="13" s="1"/>
  <c r="R72" i="13"/>
  <c r="U72" i="13" s="1"/>
  <c r="Q67" i="13"/>
  <c r="T67" i="13" s="1"/>
  <c r="R1265" i="13"/>
  <c r="U1265" i="13" s="1"/>
  <c r="Q1260" i="13"/>
  <c r="T1260" i="13" s="1"/>
  <c r="Q1250" i="13"/>
  <c r="T1250" i="13" s="1"/>
  <c r="P653" i="13"/>
  <c r="S653" i="13" s="1"/>
  <c r="P801" i="13"/>
  <c r="S801" i="13" s="1"/>
  <c r="R806" i="13"/>
  <c r="Q810" i="13"/>
  <c r="T810" i="13" s="1"/>
  <c r="P956" i="13"/>
  <c r="S956" i="13" s="1"/>
  <c r="P965" i="13"/>
  <c r="S965" i="13" s="1"/>
  <c r="P1193" i="13"/>
  <c r="S1193" i="13" s="1"/>
  <c r="P1201" i="13"/>
  <c r="S1201" i="13" s="1"/>
  <c r="P1209" i="13"/>
  <c r="S1209" i="13" s="1"/>
  <c r="Q1196" i="13"/>
  <c r="T1196" i="13" s="1"/>
  <c r="Q1204" i="13"/>
  <c r="T1204" i="13" s="1"/>
  <c r="Q1212" i="13"/>
  <c r="T1212" i="13" s="1"/>
  <c r="R1192" i="13"/>
  <c r="U1192" i="13" s="1"/>
  <c r="R1200" i="13"/>
  <c r="U1200" i="13" s="1"/>
  <c r="R1208" i="13"/>
  <c r="U1208" i="13" s="1"/>
  <c r="Q1265" i="13"/>
  <c r="T1265" i="13" s="1"/>
  <c r="R1262" i="13"/>
  <c r="U1262" i="13" s="1"/>
  <c r="P1260" i="13"/>
  <c r="S1260" i="13" s="1"/>
  <c r="Q1257" i="13"/>
  <c r="T1257" i="13" s="1"/>
  <c r="R1252" i="13"/>
  <c r="U1252" i="13" s="1"/>
  <c r="P1250" i="13"/>
  <c r="S1250" i="13" s="1"/>
  <c r="Q1247" i="13"/>
  <c r="P2113" i="13"/>
  <c r="R2115" i="13"/>
  <c r="Q2119" i="13"/>
  <c r="T2119" i="13" s="1"/>
  <c r="P2122" i="13"/>
  <c r="S2122" i="13" s="1"/>
  <c r="R2124" i="13"/>
  <c r="U2124" i="13" s="1"/>
  <c r="Q157" i="13"/>
  <c r="T157" i="13" s="1"/>
  <c r="Q141" i="13"/>
  <c r="Q133" i="13"/>
  <c r="T133" i="13" s="1"/>
  <c r="R158" i="13"/>
  <c r="U158" i="13" s="1"/>
  <c r="R150" i="13"/>
  <c r="U150" i="13" s="1"/>
  <c r="R142" i="13"/>
  <c r="P129" i="13"/>
  <c r="S129" i="13" s="1"/>
  <c r="Q352" i="13"/>
  <c r="T352" i="13" s="1"/>
  <c r="P355" i="13"/>
  <c r="S355" i="13" s="1"/>
  <c r="R357" i="13"/>
  <c r="U357" i="13" s="1"/>
  <c r="Q360" i="13"/>
  <c r="T360" i="13" s="1"/>
  <c r="P363" i="13"/>
  <c r="S363" i="13" s="1"/>
  <c r="R365" i="13"/>
  <c r="U365" i="13" s="1"/>
  <c r="P371" i="13"/>
  <c r="S371" i="13" s="1"/>
  <c r="R373" i="13"/>
  <c r="U373" i="13" s="1"/>
  <c r="Q376" i="13"/>
  <c r="T376" i="13" s="1"/>
  <c r="R393" i="13"/>
  <c r="U393" i="13" s="1"/>
  <c r="Q396" i="13"/>
  <c r="T396" i="13" s="1"/>
  <c r="P399" i="13"/>
  <c r="S399" i="13" s="1"/>
  <c r="R401" i="13"/>
  <c r="U401" i="13" s="1"/>
  <c r="Q404" i="13"/>
  <c r="T404" i="13" s="1"/>
  <c r="P407" i="13"/>
  <c r="S407" i="13" s="1"/>
  <c r="Q453" i="13"/>
  <c r="T453" i="13" s="1"/>
  <c r="P456" i="13"/>
  <c r="S456" i="13" s="1"/>
  <c r="R458" i="13"/>
  <c r="U458" i="13" s="1"/>
  <c r="Q462" i="13"/>
  <c r="T462" i="13" s="1"/>
  <c r="P465" i="13"/>
  <c r="S465" i="13" s="1"/>
  <c r="R467" i="13"/>
  <c r="U467" i="13" s="1"/>
  <c r="Q475" i="13"/>
  <c r="T475" i="13" s="1"/>
  <c r="R486" i="13"/>
  <c r="U486" i="13" s="1"/>
  <c r="P167" i="13"/>
  <c r="S167" i="13" s="1"/>
  <c r="P170" i="13"/>
  <c r="S170" i="13" s="1"/>
  <c r="Q174" i="13"/>
  <c r="T174" i="13" s="1"/>
  <c r="R211" i="13"/>
  <c r="U211" i="13" s="1"/>
  <c r="Q703" i="13"/>
  <c r="P706" i="13"/>
  <c r="S706" i="13" s="1"/>
  <c r="R708" i="13"/>
  <c r="U708" i="13" s="1"/>
  <c r="Q711" i="13"/>
  <c r="T711" i="13" s="1"/>
  <c r="P714" i="13"/>
  <c r="S714" i="13" s="1"/>
  <c r="R716" i="13"/>
  <c r="U716" i="13" s="1"/>
  <c r="Q719" i="13"/>
  <c r="T719" i="13" s="1"/>
  <c r="P722" i="13"/>
  <c r="S722" i="13" s="1"/>
  <c r="R724" i="13"/>
  <c r="U724" i="13" s="1"/>
  <c r="Q727" i="13"/>
  <c r="T727" i="13" s="1"/>
  <c r="R988" i="13"/>
  <c r="U988" i="13" s="1"/>
  <c r="Q991" i="13"/>
  <c r="T991" i="13" s="1"/>
  <c r="P995" i="13"/>
  <c r="S995" i="13" s="1"/>
  <c r="R1001" i="13"/>
  <c r="Q1004" i="13"/>
  <c r="T1004" i="13" s="1"/>
  <c r="P1007" i="13"/>
  <c r="S1007" i="13" s="1"/>
  <c r="R1009" i="13"/>
  <c r="U1009" i="13" s="1"/>
  <c r="Q1012" i="13"/>
  <c r="T1012" i="13" s="1"/>
  <c r="P1015" i="13"/>
  <c r="S1015" i="13" s="1"/>
  <c r="R1017" i="13"/>
  <c r="U1017" i="13" s="1"/>
  <c r="Q1021" i="13"/>
  <c r="T1021" i="13" s="1"/>
  <c r="R1029" i="13"/>
  <c r="U1029" i="13" s="1"/>
  <c r="Q1034" i="13"/>
  <c r="R1043" i="13"/>
  <c r="Q1046" i="13"/>
  <c r="T1046" i="13" s="1"/>
  <c r="P1049" i="13"/>
  <c r="S1049" i="13" s="1"/>
  <c r="R1052" i="13"/>
  <c r="U1052" i="13" s="1"/>
  <c r="Q1055" i="13"/>
  <c r="T1055" i="13" s="1"/>
  <c r="P1058" i="13"/>
  <c r="S1058" i="13" s="1"/>
  <c r="R1062" i="13"/>
  <c r="U1062" i="13" s="1"/>
  <c r="P1068" i="13"/>
  <c r="S1068" i="13" s="1"/>
  <c r="R1070" i="13"/>
  <c r="U1070" i="13" s="1"/>
  <c r="Q1073" i="13"/>
  <c r="T1073" i="13" s="1"/>
  <c r="P1076" i="13"/>
  <c r="S1076" i="13" s="1"/>
  <c r="Q1083" i="13"/>
  <c r="T1083" i="13" s="1"/>
  <c r="P1086" i="13"/>
  <c r="S1086" i="13" s="1"/>
  <c r="R1088" i="13"/>
  <c r="U1088" i="13" s="1"/>
  <c r="Q1091" i="13"/>
  <c r="T1091" i="13" s="1"/>
  <c r="P1094" i="13"/>
  <c r="S1094" i="13" s="1"/>
  <c r="R1096" i="13"/>
  <c r="U1096" i="13" s="1"/>
  <c r="Q1099" i="13"/>
  <c r="T1099" i="13" s="1"/>
  <c r="P1104" i="13"/>
  <c r="Q1109" i="13"/>
  <c r="T1109" i="13" s="1"/>
  <c r="P1117" i="13"/>
  <c r="Q1130" i="13"/>
  <c r="P1133" i="13"/>
  <c r="S1133" i="13" s="1"/>
  <c r="R1135" i="13"/>
  <c r="U1135" i="13" s="1"/>
  <c r="Q1138" i="13"/>
  <c r="T1138" i="13" s="1"/>
  <c r="R1145" i="13"/>
  <c r="Q1150" i="13"/>
  <c r="T1150" i="13" s="1"/>
  <c r="Q1168" i="13"/>
  <c r="T1168" i="13" s="1"/>
  <c r="P1171" i="13"/>
  <c r="S1171" i="13" s="1"/>
  <c r="R1173" i="13"/>
  <c r="U1173" i="13" s="1"/>
  <c r="Q1177" i="13"/>
  <c r="T1177" i="13" s="1"/>
  <c r="P1180" i="13"/>
  <c r="S1180" i="13" s="1"/>
  <c r="P2085" i="13"/>
  <c r="S2085" i="13" s="1"/>
  <c r="P2075" i="13"/>
  <c r="S2075" i="13" s="1"/>
  <c r="P2067" i="13"/>
  <c r="S2067" i="13" s="1"/>
  <c r="P2059" i="13"/>
  <c r="S2059" i="13" s="1"/>
  <c r="P2041" i="13"/>
  <c r="S2041" i="13" s="1"/>
  <c r="P2032" i="13"/>
  <c r="S2032" i="13" s="1"/>
  <c r="P2024" i="13"/>
  <c r="S2024" i="13" s="1"/>
  <c r="P2016" i="13"/>
  <c r="S2016" i="13" s="1"/>
  <c r="P1997" i="13"/>
  <c r="S1997" i="13" s="1"/>
  <c r="P1978" i="13"/>
  <c r="S1978" i="13" s="1"/>
  <c r="P1970" i="13"/>
  <c r="S1970" i="13" s="1"/>
  <c r="P1839" i="13"/>
  <c r="S1839" i="13" s="1"/>
  <c r="P1822" i="13"/>
  <c r="S1822" i="13" s="1"/>
  <c r="P1814" i="13"/>
  <c r="P1919" i="13"/>
  <c r="S1919" i="13" s="1"/>
  <c r="P1911" i="13"/>
  <c r="S1911" i="13" s="1"/>
  <c r="P1889" i="13"/>
  <c r="S1889" i="13" s="1"/>
  <c r="P62" i="13"/>
  <c r="S62" i="13" s="1"/>
  <c r="R64" i="13"/>
  <c r="Q1268" i="13"/>
  <c r="T1268" i="13" s="1"/>
  <c r="R1257" i="13"/>
  <c r="U1257" i="13" s="1"/>
  <c r="Q2115" i="13"/>
  <c r="Q2124" i="13"/>
  <c r="T2124" i="13" s="1"/>
  <c r="P152" i="13"/>
  <c r="S152" i="13" s="1"/>
  <c r="P291" i="13"/>
  <c r="S291" i="13" s="1"/>
  <c r="Q300" i="13"/>
  <c r="T300" i="13" s="1"/>
  <c r="Q309" i="13"/>
  <c r="T309" i="13" s="1"/>
  <c r="R314" i="13"/>
  <c r="U314" i="13" s="1"/>
  <c r="P320" i="13"/>
  <c r="S320" i="13" s="1"/>
  <c r="Q325" i="13"/>
  <c r="T325" i="13" s="1"/>
  <c r="R330" i="13"/>
  <c r="U330" i="13" s="1"/>
  <c r="P336" i="13"/>
  <c r="S336" i="13" s="1"/>
  <c r="P352" i="13"/>
  <c r="S352" i="13" s="1"/>
  <c r="Q365" i="13"/>
  <c r="T365" i="13" s="1"/>
  <c r="P115" i="13"/>
  <c r="S115" i="13" s="1"/>
  <c r="P497" i="13"/>
  <c r="S497" i="13" s="1"/>
  <c r="Q524" i="13"/>
  <c r="T524" i="13" s="1"/>
  <c r="P621" i="13"/>
  <c r="S621" i="13" s="1"/>
  <c r="Q653" i="13"/>
  <c r="T653" i="13" s="1"/>
  <c r="Q801" i="13"/>
  <c r="T801" i="13" s="1"/>
  <c r="R810" i="13"/>
  <c r="U810" i="13" s="1"/>
  <c r="P854" i="13"/>
  <c r="S854" i="13" s="1"/>
  <c r="Q956" i="13"/>
  <c r="T956" i="13" s="1"/>
  <c r="Q965" i="13"/>
  <c r="T965" i="13" s="1"/>
  <c r="Q2113" i="13"/>
  <c r="P2116" i="13"/>
  <c r="S2116" i="13" s="1"/>
  <c r="R2119" i="13"/>
  <c r="U2119" i="13" s="1"/>
  <c r="Q2122" i="13"/>
  <c r="T2122" i="13" s="1"/>
  <c r="P2125" i="13"/>
  <c r="S2125" i="13" s="1"/>
  <c r="P144" i="13"/>
  <c r="S144" i="13" s="1"/>
  <c r="P149" i="13"/>
  <c r="S149" i="13" s="1"/>
  <c r="Q195" i="13"/>
  <c r="P2084" i="13"/>
  <c r="P2074" i="13"/>
  <c r="S2074" i="13" s="1"/>
  <c r="P2066" i="13"/>
  <c r="S2066" i="13" s="1"/>
  <c r="P2058" i="13"/>
  <c r="S2058" i="13" s="1"/>
  <c r="P2040" i="13"/>
  <c r="S2040" i="13" s="1"/>
  <c r="P2031" i="13"/>
  <c r="S2031" i="13" s="1"/>
  <c r="P2023" i="13"/>
  <c r="S2023" i="13" s="1"/>
  <c r="P2015" i="13"/>
  <c r="S2015" i="13" s="1"/>
  <c r="P1996" i="13"/>
  <c r="S1996" i="13" s="1"/>
  <c r="P1977" i="13"/>
  <c r="S1977" i="13" s="1"/>
  <c r="P1838" i="13"/>
  <c r="S1838" i="13" s="1"/>
  <c r="P1829" i="13"/>
  <c r="S1829" i="13" s="1"/>
  <c r="P1821" i="13"/>
  <c r="S1821" i="13" s="1"/>
  <c r="P1813" i="13"/>
  <c r="S1813" i="13" s="1"/>
  <c r="P1910" i="13"/>
  <c r="S1910" i="13" s="1"/>
  <c r="P1888" i="13"/>
  <c r="S1888" i="13" s="1"/>
  <c r="P1987" i="13"/>
  <c r="S1987" i="13" s="1"/>
  <c r="P1986" i="13"/>
  <c r="S1986" i="13" s="1"/>
  <c r="P1985" i="13"/>
  <c r="S1985" i="13" s="1"/>
  <c r="P2026" i="13"/>
  <c r="S2026" i="13" s="1"/>
  <c r="P2028" i="13"/>
  <c r="S2028" i="13" s="1"/>
  <c r="P2027" i="13"/>
  <c r="S2027" i="13" s="1"/>
  <c r="P1916" i="13"/>
  <c r="S1916" i="13" s="1"/>
  <c r="P1917" i="13"/>
  <c r="S1917" i="13" s="1"/>
  <c r="P1918" i="13"/>
  <c r="S1918" i="13" s="1"/>
  <c r="P34" i="13"/>
  <c r="S34" i="13" s="1"/>
  <c r="P18" i="13"/>
  <c r="Q24" i="13"/>
  <c r="T24" i="13" s="1"/>
  <c r="R22" i="13"/>
  <c r="U22" i="13" s="1"/>
  <c r="R77" i="13"/>
  <c r="U77" i="13" s="1"/>
  <c r="Q72" i="13"/>
  <c r="T72" i="13" s="1"/>
  <c r="P67" i="13"/>
  <c r="S67" i="13" s="1"/>
  <c r="R85" i="13"/>
  <c r="U85" i="13" s="1"/>
  <c r="R106" i="13"/>
  <c r="U106" i="13" s="1"/>
  <c r="P112" i="13"/>
  <c r="S112" i="13" s="1"/>
  <c r="P494" i="13"/>
  <c r="S494" i="13" s="1"/>
  <c r="Q513" i="13"/>
  <c r="R518" i="13"/>
  <c r="U518" i="13" s="1"/>
  <c r="P524" i="13"/>
  <c r="S524" i="13" s="1"/>
  <c r="P618" i="13"/>
  <c r="S618" i="13" s="1"/>
  <c r="Q634" i="13"/>
  <c r="P793" i="13"/>
  <c r="Q798" i="13"/>
  <c r="T798" i="13" s="1"/>
  <c r="P834" i="13"/>
  <c r="Q839" i="13"/>
  <c r="T839" i="13" s="1"/>
  <c r="R844" i="13"/>
  <c r="U844" i="13" s="1"/>
  <c r="R853" i="13"/>
  <c r="U853" i="13" s="1"/>
  <c r="P868" i="13"/>
  <c r="S868" i="13" s="1"/>
  <c r="Q873" i="13"/>
  <c r="T873" i="13" s="1"/>
  <c r="R878" i="13"/>
  <c r="U878" i="13" s="1"/>
  <c r="Q905" i="13"/>
  <c r="T905" i="13" s="1"/>
  <c r="P908" i="13"/>
  <c r="S908" i="13" s="1"/>
  <c r="Q913" i="13"/>
  <c r="T913" i="13" s="1"/>
  <c r="R918" i="13"/>
  <c r="U918" i="13" s="1"/>
  <c r="P948" i="13"/>
  <c r="S948" i="13" s="1"/>
  <c r="Q953" i="13"/>
  <c r="T953" i="13" s="1"/>
  <c r="R959" i="13"/>
  <c r="U959" i="13" s="1"/>
  <c r="Q125" i="13"/>
  <c r="T125" i="13" s="1"/>
  <c r="R126" i="13"/>
  <c r="U126" i="13" s="1"/>
  <c r="P26" i="13"/>
  <c r="S26" i="13" s="1"/>
  <c r="Q32" i="13"/>
  <c r="T32" i="13" s="1"/>
  <c r="R30" i="13"/>
  <c r="U30" i="13" s="1"/>
  <c r="Q62" i="13"/>
  <c r="T62" i="13" s="1"/>
  <c r="P75" i="13"/>
  <c r="S75" i="13" s="1"/>
  <c r="R69" i="13"/>
  <c r="U69" i="13" s="1"/>
  <c r="Q64" i="13"/>
  <c r="Q109" i="13"/>
  <c r="T109" i="13" s="1"/>
  <c r="R114" i="13"/>
  <c r="U114" i="13" s="1"/>
  <c r="R496" i="13"/>
  <c r="U496" i="13" s="1"/>
  <c r="P516" i="13"/>
  <c r="S516" i="13" s="1"/>
  <c r="Q521" i="13"/>
  <c r="T521" i="13" s="1"/>
  <c r="R620" i="13"/>
  <c r="U620" i="13" s="1"/>
  <c r="P628" i="13"/>
  <c r="Q650" i="13"/>
  <c r="T650" i="13" s="1"/>
  <c r="Q783" i="13"/>
  <c r="T783" i="13" s="1"/>
  <c r="R795" i="13"/>
  <c r="Q824" i="13"/>
  <c r="T824" i="13" s="1"/>
  <c r="R836" i="13"/>
  <c r="P842" i="13"/>
  <c r="S842" i="13" s="1"/>
  <c r="P851" i="13"/>
  <c r="Q857" i="13"/>
  <c r="T857" i="13" s="1"/>
  <c r="Q865" i="13"/>
  <c r="T865" i="13" s="1"/>
  <c r="R870" i="13"/>
  <c r="U870" i="13" s="1"/>
  <c r="P876" i="13"/>
  <c r="S876" i="13" s="1"/>
  <c r="Q881" i="13"/>
  <c r="T881" i="13" s="1"/>
  <c r="R910" i="13"/>
  <c r="U910" i="13" s="1"/>
  <c r="P916" i="13"/>
  <c r="S916" i="13" s="1"/>
  <c r="Q921" i="13"/>
  <c r="T921" i="13" s="1"/>
  <c r="Q945" i="13"/>
  <c r="T945" i="13" s="1"/>
  <c r="R950" i="13"/>
  <c r="U950" i="13" s="1"/>
  <c r="Q962" i="13"/>
  <c r="T962" i="13" s="1"/>
  <c r="Q156" i="13"/>
  <c r="T156" i="13" s="1"/>
  <c r="R157" i="13"/>
  <c r="U157" i="13" s="1"/>
  <c r="R149" i="13"/>
  <c r="U149" i="13" s="1"/>
  <c r="Q152" i="13"/>
  <c r="T152" i="13" s="1"/>
  <c r="P113" i="13"/>
  <c r="S113" i="13" s="1"/>
  <c r="P495" i="13"/>
  <c r="S495" i="13" s="1"/>
  <c r="Q502" i="13"/>
  <c r="Q514" i="13"/>
  <c r="T514" i="13" s="1"/>
  <c r="R519" i="13"/>
  <c r="U519" i="13" s="1"/>
  <c r="Q626" i="13"/>
  <c r="P23" i="13"/>
  <c r="S23" i="13" s="1"/>
  <c r="P84" i="13"/>
  <c r="S84" i="13" s="1"/>
  <c r="Q110" i="13"/>
  <c r="T110" i="13" s="1"/>
  <c r="R115" i="13"/>
  <c r="U115" i="13" s="1"/>
  <c r="R497" i="13"/>
  <c r="U497" i="13" s="1"/>
  <c r="R511" i="13"/>
  <c r="P517" i="13"/>
  <c r="S517" i="13" s="1"/>
  <c r="Q522" i="13"/>
  <c r="T522" i="13" s="1"/>
  <c r="R621" i="13"/>
  <c r="U621" i="13" s="1"/>
  <c r="P629" i="13"/>
  <c r="S629" i="13" s="1"/>
  <c r="R130" i="13"/>
  <c r="U130" i="13" s="1"/>
  <c r="P31" i="13"/>
  <c r="S31" i="13" s="1"/>
  <c r="R107" i="13"/>
  <c r="U107" i="13" s="1"/>
  <c r="P619" i="13"/>
  <c r="S619" i="13" s="1"/>
  <c r="P29" i="13"/>
  <c r="S29" i="13" s="1"/>
  <c r="P21" i="13"/>
  <c r="S21" i="13" s="1"/>
  <c r="Q21" i="13"/>
  <c r="T21" i="13" s="1"/>
  <c r="Q29" i="13"/>
  <c r="T29" i="13" s="1"/>
  <c r="Q37" i="13"/>
  <c r="T37" i="13" s="1"/>
  <c r="R19" i="13"/>
  <c r="R27" i="13"/>
  <c r="U27" i="13" s="1"/>
  <c r="R35" i="13"/>
  <c r="U35" i="13" s="1"/>
  <c r="Q144" i="13"/>
  <c r="T144" i="13" s="1"/>
  <c r="R145" i="13"/>
  <c r="U145" i="13" s="1"/>
  <c r="P35" i="13"/>
  <c r="S35" i="13" s="1"/>
  <c r="P27" i="13"/>
  <c r="S27" i="13" s="1"/>
  <c r="P19" i="13"/>
  <c r="Q23" i="13"/>
  <c r="T23" i="13" s="1"/>
  <c r="Q31" i="13"/>
  <c r="T31" i="13" s="1"/>
  <c r="R21" i="13"/>
  <c r="U21" i="13" s="1"/>
  <c r="R29" i="13"/>
  <c r="U29" i="13" s="1"/>
  <c r="R37" i="13"/>
  <c r="U37" i="13" s="1"/>
  <c r="Q85" i="13"/>
  <c r="T85" i="13" s="1"/>
  <c r="Q106" i="13"/>
  <c r="T106" i="13" s="1"/>
  <c r="Q142" i="13"/>
  <c r="Q126" i="13"/>
  <c r="T126" i="13" s="1"/>
  <c r="Q1210" i="13"/>
  <c r="T1210" i="13" s="1"/>
  <c r="R1198" i="13"/>
  <c r="U1198" i="13" s="1"/>
  <c r="R1206" i="13"/>
  <c r="U1206" i="13" s="1"/>
  <c r="P1266" i="13"/>
  <c r="S1266" i="13" s="1"/>
  <c r="Q1263" i="13"/>
  <c r="T1263" i="13" s="1"/>
  <c r="R1260" i="13"/>
  <c r="U1260" i="13" s="1"/>
  <c r="P1258" i="13"/>
  <c r="R1250" i="13"/>
  <c r="U1250" i="13" s="1"/>
  <c r="P1248" i="13"/>
  <c r="Q159" i="13"/>
  <c r="T159" i="13" s="1"/>
  <c r="Q151" i="13"/>
  <c r="T151" i="13" s="1"/>
  <c r="Q143" i="13"/>
  <c r="T143" i="13" s="1"/>
  <c r="R160" i="13"/>
  <c r="U160" i="13" s="1"/>
  <c r="R144" i="13"/>
  <c r="U144" i="13" s="1"/>
  <c r="Q128" i="13"/>
  <c r="T128" i="13" s="1"/>
  <c r="Q145" i="13"/>
  <c r="T145" i="13" s="1"/>
  <c r="Q148" i="13"/>
  <c r="T148" i="13" s="1"/>
  <c r="R151" i="13"/>
  <c r="U151" i="13" s="1"/>
  <c r="P489" i="13"/>
  <c r="S489" i="13" s="1"/>
  <c r="P109" i="13"/>
  <c r="S109" i="13" s="1"/>
  <c r="R111" i="13"/>
  <c r="U111" i="13" s="1"/>
  <c r="Q114" i="13"/>
  <c r="T114" i="13" s="1"/>
  <c r="Q496" i="13"/>
  <c r="T496" i="13" s="1"/>
  <c r="R503" i="13"/>
  <c r="U503" i="13" s="1"/>
  <c r="P513" i="13"/>
  <c r="R515" i="13"/>
  <c r="U515" i="13" s="1"/>
  <c r="Q518" i="13"/>
  <c r="T518" i="13" s="1"/>
  <c r="P521" i="13"/>
  <c r="S521" i="13" s="1"/>
  <c r="R523" i="13"/>
  <c r="U523" i="13" s="1"/>
  <c r="R617" i="13"/>
  <c r="U617" i="13" s="1"/>
  <c r="Q620" i="13"/>
  <c r="T620" i="13" s="1"/>
  <c r="R627" i="13"/>
  <c r="U627" i="13" s="1"/>
  <c r="P634" i="13"/>
  <c r="P650" i="13"/>
  <c r="S650" i="13" s="1"/>
  <c r="R652" i="13"/>
  <c r="U652" i="13" s="1"/>
  <c r="P783" i="13"/>
  <c r="S783" i="13" s="1"/>
  <c r="Q795" i="13"/>
  <c r="P798" i="13"/>
  <c r="S798" i="13" s="1"/>
  <c r="R800" i="13"/>
  <c r="U800" i="13" s="1"/>
  <c r="Q806" i="13"/>
  <c r="P810" i="13"/>
  <c r="S810" i="13" s="1"/>
  <c r="R813" i="13"/>
  <c r="U813" i="13" s="1"/>
  <c r="P824" i="13"/>
  <c r="S824" i="13" s="1"/>
  <c r="Q836" i="13"/>
  <c r="P839" i="13"/>
  <c r="S839" i="13" s="1"/>
  <c r="R841" i="13"/>
  <c r="U841" i="13" s="1"/>
  <c r="Q844" i="13"/>
  <c r="T844" i="13" s="1"/>
  <c r="R850" i="13"/>
  <c r="U850" i="13" s="1"/>
  <c r="Q853" i="13"/>
  <c r="T853" i="13" s="1"/>
  <c r="P857" i="13"/>
  <c r="S857" i="13" s="1"/>
  <c r="P865" i="13"/>
  <c r="S865" i="13" s="1"/>
  <c r="R867" i="13"/>
  <c r="U867" i="13" s="1"/>
  <c r="Q870" i="13"/>
  <c r="T870" i="13" s="1"/>
  <c r="P873" i="13"/>
  <c r="S873" i="13" s="1"/>
  <c r="R875" i="13"/>
  <c r="U875" i="13" s="1"/>
  <c r="Q878" i="13"/>
  <c r="T878" i="13" s="1"/>
  <c r="P881" i="13"/>
  <c r="S881" i="13" s="1"/>
  <c r="P905" i="13"/>
  <c r="S905" i="13" s="1"/>
  <c r="R907" i="13"/>
  <c r="U907" i="13" s="1"/>
  <c r="Q910" i="13"/>
  <c r="T910" i="13" s="1"/>
  <c r="P913" i="13"/>
  <c r="S913" i="13" s="1"/>
  <c r="R915" i="13"/>
  <c r="U915" i="13" s="1"/>
  <c r="Q918" i="13"/>
  <c r="T918" i="13" s="1"/>
  <c r="P921" i="13"/>
  <c r="S921" i="13" s="1"/>
  <c r="R923" i="13"/>
  <c r="U923" i="13" s="1"/>
  <c r="P945" i="13"/>
  <c r="S945" i="13" s="1"/>
  <c r="R947" i="13"/>
  <c r="U947" i="13" s="1"/>
  <c r="Q950" i="13"/>
  <c r="T950" i="13" s="1"/>
  <c r="P953" i="13"/>
  <c r="S953" i="13" s="1"/>
  <c r="R955" i="13"/>
  <c r="U955" i="13" s="1"/>
  <c r="Q959" i="13"/>
  <c r="T959" i="13" s="1"/>
  <c r="P962" i="13"/>
  <c r="S962" i="13" s="1"/>
  <c r="R964" i="13"/>
  <c r="U964" i="13" s="1"/>
  <c r="P1192" i="13"/>
  <c r="S1192" i="13" s="1"/>
  <c r="P1200" i="13"/>
  <c r="S1200" i="13" s="1"/>
  <c r="P1208" i="13"/>
  <c r="S1208" i="13" s="1"/>
  <c r="Q1195" i="13"/>
  <c r="T1195" i="13" s="1"/>
  <c r="Q1203" i="13"/>
  <c r="T1203" i="13" s="1"/>
  <c r="Q1211" i="13"/>
  <c r="T1211" i="13" s="1"/>
  <c r="R1191" i="13"/>
  <c r="U1191" i="13" s="1"/>
  <c r="R1199" i="13"/>
  <c r="U1199" i="13" s="1"/>
  <c r="R1207" i="13"/>
  <c r="U1207" i="13" s="1"/>
  <c r="Q158" i="13"/>
  <c r="T158" i="13" s="1"/>
  <c r="R159" i="13"/>
  <c r="U159" i="13" s="1"/>
  <c r="R127" i="13"/>
  <c r="U127" i="13" s="1"/>
  <c r="R125" i="13"/>
  <c r="U125" i="13" s="1"/>
  <c r="P155" i="13"/>
  <c r="S155" i="13" s="1"/>
  <c r="P159" i="13"/>
  <c r="S159" i="13" s="1"/>
  <c r="Q291" i="13"/>
  <c r="T291" i="13" s="1"/>
  <c r="R300" i="13"/>
  <c r="U300" i="13" s="1"/>
  <c r="P307" i="13"/>
  <c r="R309" i="13"/>
  <c r="U309" i="13" s="1"/>
  <c r="Q312" i="13"/>
  <c r="T312" i="13" s="1"/>
  <c r="P315" i="13"/>
  <c r="S315" i="13" s="1"/>
  <c r="R317" i="13"/>
  <c r="U317" i="13" s="1"/>
  <c r="Q320" i="13"/>
  <c r="T320" i="13" s="1"/>
  <c r="P323" i="13"/>
  <c r="S323" i="13" s="1"/>
  <c r="R325" i="13"/>
  <c r="U325" i="13" s="1"/>
  <c r="P331" i="13"/>
  <c r="S331" i="13" s="1"/>
  <c r="R333" i="13"/>
  <c r="U333" i="13" s="1"/>
  <c r="Q336" i="13"/>
  <c r="T336" i="13" s="1"/>
  <c r="P346" i="13"/>
  <c r="R348" i="13"/>
  <c r="Q489" i="13"/>
  <c r="T489" i="13" s="1"/>
  <c r="P195" i="13"/>
  <c r="P33" i="13"/>
  <c r="S33" i="13" s="1"/>
  <c r="P25" i="13"/>
  <c r="S25" i="13" s="1"/>
  <c r="P17" i="13"/>
  <c r="Q17" i="13"/>
  <c r="Q25" i="13"/>
  <c r="T25" i="13" s="1"/>
  <c r="Q33" i="13"/>
  <c r="T33" i="13" s="1"/>
  <c r="R23" i="13"/>
  <c r="U23" i="13" s="1"/>
  <c r="R31" i="13"/>
  <c r="U31" i="13" s="1"/>
  <c r="R62" i="13"/>
  <c r="U62" i="13" s="1"/>
  <c r="Q77" i="13"/>
  <c r="T77" i="13" s="1"/>
  <c r="R74" i="13"/>
  <c r="U74" i="13" s="1"/>
  <c r="P72" i="13"/>
  <c r="S72" i="13" s="1"/>
  <c r="Q69" i="13"/>
  <c r="T69" i="13" s="1"/>
  <c r="R66" i="13"/>
  <c r="U66" i="13" s="1"/>
  <c r="P64" i="13"/>
  <c r="P107" i="13"/>
  <c r="S107" i="13" s="1"/>
  <c r="R109" i="13"/>
  <c r="U109" i="13" s="1"/>
  <c r="Q112" i="13"/>
  <c r="T112" i="13" s="1"/>
  <c r="Q494" i="13"/>
  <c r="T494" i="13" s="1"/>
  <c r="P511" i="13"/>
  <c r="R513" i="13"/>
  <c r="Q516" i="13"/>
  <c r="T516" i="13" s="1"/>
  <c r="P519" i="13"/>
  <c r="S519" i="13" s="1"/>
  <c r="R521" i="13"/>
  <c r="U521" i="13" s="1"/>
  <c r="Q618" i="13"/>
  <c r="T618" i="13" s="1"/>
  <c r="Q628" i="13"/>
  <c r="P632" i="13"/>
  <c r="S632" i="13" s="1"/>
  <c r="R634" i="13"/>
  <c r="R650" i="13"/>
  <c r="U650" i="13" s="1"/>
  <c r="R783" i="13"/>
  <c r="U783" i="13" s="1"/>
  <c r="Q793" i="13"/>
  <c r="P796" i="13"/>
  <c r="S796" i="13" s="1"/>
  <c r="R798" i="13"/>
  <c r="U798" i="13" s="1"/>
  <c r="R824" i="13"/>
  <c r="U824" i="13" s="1"/>
  <c r="Q834" i="13"/>
  <c r="P837" i="13"/>
  <c r="S837" i="13" s="1"/>
  <c r="R839" i="13"/>
  <c r="U839" i="13" s="1"/>
  <c r="Q842" i="13"/>
  <c r="T842" i="13" s="1"/>
  <c r="P845" i="13"/>
  <c r="S845" i="13" s="1"/>
  <c r="Q851" i="13"/>
  <c r="R857" i="13"/>
  <c r="U857" i="13" s="1"/>
  <c r="P863" i="13"/>
  <c r="S863" i="13" s="1"/>
  <c r="R865" i="13"/>
  <c r="U865" i="13" s="1"/>
  <c r="Q868" i="13"/>
  <c r="T868" i="13" s="1"/>
  <c r="P871" i="13"/>
  <c r="S871" i="13" s="1"/>
  <c r="R873" i="13"/>
  <c r="U873" i="13" s="1"/>
  <c r="Q876" i="13"/>
  <c r="T876" i="13" s="1"/>
  <c r="P879" i="13"/>
  <c r="S879" i="13" s="1"/>
  <c r="R881" i="13"/>
  <c r="U881" i="13" s="1"/>
  <c r="R905" i="13"/>
  <c r="U905" i="13" s="1"/>
  <c r="Q908" i="13"/>
  <c r="T908" i="13" s="1"/>
  <c r="P911" i="13"/>
  <c r="S911" i="13" s="1"/>
  <c r="R913" i="13"/>
  <c r="U913" i="13" s="1"/>
  <c r="Q916" i="13"/>
  <c r="T916" i="13" s="1"/>
  <c r="P919" i="13"/>
  <c r="S919" i="13" s="1"/>
  <c r="R921" i="13"/>
  <c r="U921" i="13" s="1"/>
  <c r="R945" i="13"/>
  <c r="U945" i="13" s="1"/>
  <c r="Q948" i="13"/>
  <c r="T948" i="13" s="1"/>
  <c r="P951" i="13"/>
  <c r="S951" i="13" s="1"/>
  <c r="R953" i="13"/>
  <c r="U953" i="13" s="1"/>
  <c r="P960" i="13"/>
  <c r="S960" i="13" s="1"/>
  <c r="R962" i="13"/>
  <c r="U962" i="13" s="1"/>
  <c r="P1194" i="13"/>
  <c r="S1194" i="13" s="1"/>
  <c r="P1202" i="13"/>
  <c r="S1202" i="13" s="1"/>
  <c r="P1210" i="13"/>
  <c r="S1210" i="13" s="1"/>
  <c r="Q1197" i="13"/>
  <c r="T1197" i="13" s="1"/>
  <c r="Q1205" i="13"/>
  <c r="T1205" i="13" s="1"/>
  <c r="Q1213" i="13"/>
  <c r="T1213" i="13" s="1"/>
  <c r="R1193" i="13"/>
  <c r="U1193" i="13" s="1"/>
  <c r="R1201" i="13"/>
  <c r="U1201" i="13" s="1"/>
  <c r="R1209" i="13"/>
  <c r="U1209" i="13" s="1"/>
  <c r="R1267" i="13"/>
  <c r="U1267" i="13" s="1"/>
  <c r="P1265" i="13"/>
  <c r="S1265" i="13" s="1"/>
  <c r="Q1262" i="13"/>
  <c r="T1262" i="13" s="1"/>
  <c r="R1259" i="13"/>
  <c r="P1257" i="13"/>
  <c r="S1257" i="13" s="1"/>
  <c r="Q1252" i="13"/>
  <c r="T1252" i="13" s="1"/>
  <c r="R1249" i="13"/>
  <c r="P1247" i="13"/>
  <c r="P140" i="13"/>
  <c r="P143" i="13"/>
  <c r="S143" i="13" s="1"/>
  <c r="P153" i="13"/>
  <c r="S153" i="13" s="1"/>
  <c r="P866" i="13"/>
  <c r="S866" i="13" s="1"/>
  <c r="R868" i="13"/>
  <c r="U868" i="13" s="1"/>
  <c r="Q871" i="13"/>
  <c r="T871" i="13" s="1"/>
  <c r="P874" i="13"/>
  <c r="S874" i="13" s="1"/>
  <c r="R876" i="13"/>
  <c r="U876" i="13" s="1"/>
  <c r="Q879" i="13"/>
  <c r="T879" i="13" s="1"/>
  <c r="P906" i="13"/>
  <c r="S906" i="13" s="1"/>
  <c r="R908" i="13"/>
  <c r="U908" i="13" s="1"/>
  <c r="Q911" i="13"/>
  <c r="T911" i="13" s="1"/>
  <c r="P914" i="13"/>
  <c r="S914" i="13" s="1"/>
  <c r="R916" i="13"/>
  <c r="U916" i="13" s="1"/>
  <c r="Q919" i="13"/>
  <c r="T919" i="13" s="1"/>
  <c r="P922" i="13"/>
  <c r="S922" i="13" s="1"/>
  <c r="P946" i="13"/>
  <c r="S946" i="13" s="1"/>
  <c r="R948" i="13"/>
  <c r="U948" i="13" s="1"/>
  <c r="Q951" i="13"/>
  <c r="T951" i="13" s="1"/>
  <c r="P954" i="13"/>
  <c r="S954" i="13" s="1"/>
  <c r="Q960" i="13"/>
  <c r="T960" i="13" s="1"/>
  <c r="P963" i="13"/>
  <c r="S963" i="13" s="1"/>
  <c r="Q155" i="13"/>
  <c r="T155" i="13" s="1"/>
  <c r="Q147" i="13"/>
  <c r="T147" i="13" s="1"/>
  <c r="R156" i="13"/>
  <c r="U156" i="13" s="1"/>
  <c r="R148" i="13"/>
  <c r="U148" i="13" s="1"/>
  <c r="R140" i="13"/>
  <c r="R129" i="13"/>
  <c r="U129" i="13" s="1"/>
  <c r="R133" i="13"/>
  <c r="U133" i="13" s="1"/>
  <c r="Q140" i="13"/>
  <c r="R143" i="13"/>
  <c r="U143" i="13" s="1"/>
  <c r="R146" i="13"/>
  <c r="U146" i="13" s="1"/>
  <c r="Q153" i="13"/>
  <c r="T153" i="13" s="1"/>
  <c r="R632" i="13"/>
  <c r="U632" i="13" s="1"/>
  <c r="Q651" i="13"/>
  <c r="Q784" i="13"/>
  <c r="P794" i="13"/>
  <c r="Q799" i="13"/>
  <c r="T799" i="13" s="1"/>
  <c r="Q825" i="13"/>
  <c r="R837" i="13"/>
  <c r="U837" i="13" s="1"/>
  <c r="Q840" i="13"/>
  <c r="T840" i="13" s="1"/>
  <c r="P843" i="13"/>
  <c r="S843" i="13" s="1"/>
  <c r="R845" i="13"/>
  <c r="U845" i="13" s="1"/>
  <c r="Q849" i="13"/>
  <c r="T849" i="13" s="1"/>
  <c r="P852" i="13"/>
  <c r="S852" i="13" s="1"/>
  <c r="R854" i="13"/>
  <c r="U854" i="13" s="1"/>
  <c r="Q858" i="13"/>
  <c r="T858" i="13" s="1"/>
  <c r="R863" i="13"/>
  <c r="U863" i="13" s="1"/>
  <c r="Q866" i="13"/>
  <c r="T866" i="13" s="1"/>
  <c r="P869" i="13"/>
  <c r="S869" i="13" s="1"/>
  <c r="R871" i="13"/>
  <c r="U871" i="13" s="1"/>
  <c r="Q874" i="13"/>
  <c r="T874" i="13" s="1"/>
  <c r="P877" i="13"/>
  <c r="S877" i="13" s="1"/>
  <c r="R879" i="13"/>
  <c r="U879" i="13" s="1"/>
  <c r="Q882" i="13"/>
  <c r="T882" i="13" s="1"/>
  <c r="Q906" i="13"/>
  <c r="T906" i="13" s="1"/>
  <c r="P909" i="13"/>
  <c r="S909" i="13" s="1"/>
  <c r="R911" i="13"/>
  <c r="U911" i="13" s="1"/>
  <c r="Q914" i="13"/>
  <c r="T914" i="13" s="1"/>
  <c r="P917" i="13"/>
  <c r="S917" i="13" s="1"/>
  <c r="R919" i="13"/>
  <c r="U919" i="13" s="1"/>
  <c r="Q922" i="13"/>
  <c r="T922" i="13" s="1"/>
  <c r="Q946" i="13"/>
  <c r="T946" i="13" s="1"/>
  <c r="P949" i="13"/>
  <c r="S949" i="13" s="1"/>
  <c r="R951" i="13"/>
  <c r="U951" i="13" s="1"/>
  <c r="Q954" i="13"/>
  <c r="T954" i="13" s="1"/>
  <c r="R960" i="13"/>
  <c r="U960" i="13" s="1"/>
  <c r="Q963" i="13"/>
  <c r="T963" i="13" s="1"/>
  <c r="P1267" i="13"/>
  <c r="S1267" i="13" s="1"/>
  <c r="Q1264" i="13"/>
  <c r="T1264" i="13" s="1"/>
  <c r="R1261" i="13"/>
  <c r="U1261" i="13" s="1"/>
  <c r="P1259" i="13"/>
  <c r="R1251" i="13"/>
  <c r="U1251" i="13" s="1"/>
  <c r="P1249" i="13"/>
  <c r="Q130" i="13"/>
  <c r="T130" i="13" s="1"/>
  <c r="R155" i="13"/>
  <c r="U155" i="13" s="1"/>
  <c r="P127" i="13"/>
  <c r="S127" i="13" s="1"/>
  <c r="Q150" i="13"/>
  <c r="T150" i="13" s="1"/>
  <c r="R153" i="13"/>
  <c r="U153" i="13" s="1"/>
  <c r="Q161" i="13"/>
  <c r="T161" i="13" s="1"/>
  <c r="P290" i="13"/>
  <c r="S290" i="13" s="1"/>
  <c r="R292" i="13"/>
  <c r="U292" i="13" s="1"/>
  <c r="P302" i="13"/>
  <c r="R305" i="13"/>
  <c r="U305" i="13" s="1"/>
  <c r="Q308" i="13"/>
  <c r="T308" i="13" s="1"/>
  <c r="P311" i="13"/>
  <c r="S311" i="13" s="1"/>
  <c r="R313" i="13"/>
  <c r="U313" i="13" s="1"/>
  <c r="Q316" i="13"/>
  <c r="T316" i="13" s="1"/>
  <c r="P319" i="13"/>
  <c r="S319" i="13" s="1"/>
  <c r="R321" i="13"/>
  <c r="U321" i="13" s="1"/>
  <c r="Q324" i="13"/>
  <c r="T324" i="13" s="1"/>
  <c r="Q332" i="13"/>
  <c r="T332" i="13" s="1"/>
  <c r="P335" i="13"/>
  <c r="S335" i="13" s="1"/>
  <c r="R337" i="13"/>
  <c r="U337" i="13" s="1"/>
  <c r="Q347" i="13"/>
  <c r="R353" i="13"/>
  <c r="U353" i="13" s="1"/>
  <c r="Q356" i="13"/>
  <c r="T356" i="13" s="1"/>
  <c r="P359" i="13"/>
  <c r="S359" i="13" s="1"/>
  <c r="R361" i="13"/>
  <c r="U361" i="13" s="1"/>
  <c r="Q364" i="13"/>
  <c r="T364" i="13" s="1"/>
  <c r="Q372" i="13"/>
  <c r="T372" i="13" s="1"/>
  <c r="P375" i="13"/>
  <c r="S375" i="13" s="1"/>
  <c r="R377" i="13"/>
  <c r="U377" i="13" s="1"/>
  <c r="P395" i="13"/>
  <c r="R397" i="13"/>
  <c r="U397" i="13" s="1"/>
  <c r="Q400" i="13"/>
  <c r="T400" i="13" s="1"/>
  <c r="P403" i="13"/>
  <c r="S403" i="13" s="1"/>
  <c r="R405" i="13"/>
  <c r="U405" i="13" s="1"/>
  <c r="R454" i="13"/>
  <c r="U454" i="13" s="1"/>
  <c r="Q457" i="13"/>
  <c r="T457" i="13" s="1"/>
  <c r="P461" i="13"/>
  <c r="S461" i="13" s="1"/>
  <c r="R463" i="13"/>
  <c r="U463" i="13" s="1"/>
  <c r="Q466" i="13"/>
  <c r="T466" i="13" s="1"/>
  <c r="R476" i="13"/>
  <c r="P488" i="13"/>
  <c r="Q635" i="13"/>
  <c r="T635" i="13" s="1"/>
  <c r="R796" i="13"/>
  <c r="U796" i="13" s="1"/>
  <c r="P835" i="13"/>
  <c r="P30" i="13"/>
  <c r="S30" i="13" s="1"/>
  <c r="P22" i="13"/>
  <c r="S22" i="13" s="1"/>
  <c r="Q20" i="13"/>
  <c r="T20" i="13" s="1"/>
  <c r="Q28" i="13"/>
  <c r="T28" i="13" s="1"/>
  <c r="Q36" i="13"/>
  <c r="T36" i="13" s="1"/>
  <c r="R18" i="13"/>
  <c r="R26" i="13"/>
  <c r="U26" i="13" s="1"/>
  <c r="R34" i="13"/>
  <c r="U34" i="13" s="1"/>
  <c r="Q76" i="13"/>
  <c r="T76" i="13" s="1"/>
  <c r="R73" i="13"/>
  <c r="U73" i="13" s="1"/>
  <c r="P71" i="13"/>
  <c r="S71" i="13" s="1"/>
  <c r="Q68" i="13"/>
  <c r="T68" i="13" s="1"/>
  <c r="R65" i="13"/>
  <c r="U65" i="13" s="1"/>
  <c r="P63" i="13"/>
  <c r="S63" i="13" s="1"/>
  <c r="Q84" i="13"/>
  <c r="T84" i="13" s="1"/>
  <c r="P108" i="13"/>
  <c r="R110" i="13"/>
  <c r="U110" i="13" s="1"/>
  <c r="Q113" i="13"/>
  <c r="T113" i="13" s="1"/>
  <c r="Q495" i="13"/>
  <c r="T495" i="13" s="1"/>
  <c r="R502" i="13"/>
  <c r="P512" i="13"/>
  <c r="S512" i="13" s="1"/>
  <c r="R514" i="13"/>
  <c r="U514" i="13" s="1"/>
  <c r="Q517" i="13"/>
  <c r="T517" i="13" s="1"/>
  <c r="P520" i="13"/>
  <c r="S520" i="13" s="1"/>
  <c r="R522" i="13"/>
  <c r="U522" i="13" s="1"/>
  <c r="Q619" i="13"/>
  <c r="T619" i="13" s="1"/>
  <c r="R626" i="13"/>
  <c r="Q629" i="13"/>
  <c r="T629" i="13" s="1"/>
  <c r="P633" i="13"/>
  <c r="S633" i="13" s="1"/>
  <c r="R635" i="13"/>
  <c r="U635" i="13" s="1"/>
  <c r="P649" i="13"/>
  <c r="R651" i="13"/>
  <c r="P782" i="13"/>
  <c r="S782" i="13" s="1"/>
  <c r="R784" i="13"/>
  <c r="Q794" i="13"/>
  <c r="P797" i="13"/>
  <c r="S797" i="13" s="1"/>
  <c r="R799" i="13"/>
  <c r="U799" i="13" s="1"/>
  <c r="P809" i="13"/>
  <c r="S809" i="13" s="1"/>
  <c r="P823" i="13"/>
  <c r="S823" i="13" s="1"/>
  <c r="R825" i="13"/>
  <c r="Q835" i="13"/>
  <c r="P838" i="13"/>
  <c r="S838" i="13" s="1"/>
  <c r="R840" i="13"/>
  <c r="U840" i="13" s="1"/>
  <c r="Q843" i="13"/>
  <c r="T843" i="13" s="1"/>
  <c r="P846" i="13"/>
  <c r="S846" i="13" s="1"/>
  <c r="R849" i="13"/>
  <c r="U849" i="13" s="1"/>
  <c r="Q852" i="13"/>
  <c r="T852" i="13" s="1"/>
  <c r="R858" i="13"/>
  <c r="U858" i="13" s="1"/>
  <c r="P864" i="13"/>
  <c r="S864" i="13" s="1"/>
  <c r="R866" i="13"/>
  <c r="U866" i="13" s="1"/>
  <c r="Q869" i="13"/>
  <c r="T869" i="13" s="1"/>
  <c r="P872" i="13"/>
  <c r="S872" i="13" s="1"/>
  <c r="R874" i="13"/>
  <c r="U874" i="13" s="1"/>
  <c r="Q877" i="13"/>
  <c r="T877" i="13" s="1"/>
  <c r="P880" i="13"/>
  <c r="S880" i="13" s="1"/>
  <c r="R882" i="13"/>
  <c r="U882" i="13" s="1"/>
  <c r="P904" i="13"/>
  <c r="S904" i="13" s="1"/>
  <c r="R906" i="13"/>
  <c r="U906" i="13" s="1"/>
  <c r="Q909" i="13"/>
  <c r="T909" i="13" s="1"/>
  <c r="P912" i="13"/>
  <c r="S912" i="13" s="1"/>
  <c r="R914" i="13"/>
  <c r="U914" i="13" s="1"/>
  <c r="Q917" i="13"/>
  <c r="T917" i="13" s="1"/>
  <c r="P920" i="13"/>
  <c r="S920" i="13" s="1"/>
  <c r="R922" i="13"/>
  <c r="U922" i="13" s="1"/>
  <c r="R946" i="13"/>
  <c r="U946" i="13" s="1"/>
  <c r="Q949" i="13"/>
  <c r="T949" i="13" s="1"/>
  <c r="P952" i="13"/>
  <c r="S952" i="13" s="1"/>
  <c r="R954" i="13"/>
  <c r="U954" i="13" s="1"/>
  <c r="P961" i="13"/>
  <c r="R963" i="13"/>
  <c r="U963" i="13" s="1"/>
  <c r="P1197" i="13"/>
  <c r="S1197" i="13" s="1"/>
  <c r="P1205" i="13"/>
  <c r="S1205" i="13" s="1"/>
  <c r="P1213" i="13"/>
  <c r="S1213" i="13" s="1"/>
  <c r="Q1192" i="13"/>
  <c r="T1192" i="13" s="1"/>
  <c r="Q1200" i="13"/>
  <c r="T1200" i="13" s="1"/>
  <c r="Q1208" i="13"/>
  <c r="T1208" i="13" s="1"/>
  <c r="R1196" i="13"/>
  <c r="U1196" i="13" s="1"/>
  <c r="R1204" i="13"/>
  <c r="U1204" i="13" s="1"/>
  <c r="R1212" i="13"/>
  <c r="U1212" i="13" s="1"/>
  <c r="R1266" i="13"/>
  <c r="U1266" i="13" s="1"/>
  <c r="P1264" i="13"/>
  <c r="S1264" i="13" s="1"/>
  <c r="Q1261" i="13"/>
  <c r="T1261" i="13" s="1"/>
  <c r="R1258" i="13"/>
  <c r="Q1251" i="13"/>
  <c r="T1251" i="13" s="1"/>
  <c r="R1248" i="13"/>
  <c r="R78" i="13"/>
  <c r="U78" i="13" s="1"/>
  <c r="P76" i="13"/>
  <c r="S76" i="13" s="1"/>
  <c r="Q73" i="13"/>
  <c r="T73" i="13" s="1"/>
  <c r="R70" i="13"/>
  <c r="U70" i="13" s="1"/>
  <c r="P68" i="13"/>
  <c r="S68" i="13" s="1"/>
  <c r="Q65" i="13"/>
  <c r="T65" i="13" s="1"/>
  <c r="R84" i="13"/>
  <c r="U84" i="13" s="1"/>
  <c r="Q108" i="13"/>
  <c r="P111" i="13"/>
  <c r="S111" i="13" s="1"/>
  <c r="R113" i="13"/>
  <c r="U113" i="13" s="1"/>
  <c r="R495" i="13"/>
  <c r="U495" i="13" s="1"/>
  <c r="P503" i="13"/>
  <c r="S503" i="13" s="1"/>
  <c r="Q512" i="13"/>
  <c r="T512" i="13" s="1"/>
  <c r="P515" i="13"/>
  <c r="S515" i="13" s="1"/>
  <c r="R517" i="13"/>
  <c r="U517" i="13" s="1"/>
  <c r="Q520" i="13"/>
  <c r="T520" i="13" s="1"/>
  <c r="P523" i="13"/>
  <c r="S523" i="13" s="1"/>
  <c r="P617" i="13"/>
  <c r="S617" i="13" s="1"/>
  <c r="R619" i="13"/>
  <c r="U619" i="13" s="1"/>
  <c r="P627" i="13"/>
  <c r="S627" i="13" s="1"/>
  <c r="R629" i="13"/>
  <c r="U629" i="13" s="1"/>
  <c r="Q633" i="13"/>
  <c r="T633" i="13" s="1"/>
  <c r="Q649" i="13"/>
  <c r="P652" i="13"/>
  <c r="S652" i="13" s="1"/>
  <c r="Q782" i="13"/>
  <c r="T782" i="13" s="1"/>
  <c r="R794" i="13"/>
  <c r="Q797" i="13"/>
  <c r="T797" i="13" s="1"/>
  <c r="P800" i="13"/>
  <c r="S800" i="13" s="1"/>
  <c r="Q809" i="13"/>
  <c r="T809" i="13" s="1"/>
  <c r="P813" i="13"/>
  <c r="S813" i="13" s="1"/>
  <c r="Q823" i="13"/>
  <c r="T823" i="13" s="1"/>
  <c r="R835" i="13"/>
  <c r="Q838" i="13"/>
  <c r="T838" i="13" s="1"/>
  <c r="P841" i="13"/>
  <c r="S841" i="13" s="1"/>
  <c r="R843" i="13"/>
  <c r="U843" i="13" s="1"/>
  <c r="Q846" i="13"/>
  <c r="T846" i="13" s="1"/>
  <c r="P850" i="13"/>
  <c r="S850" i="13" s="1"/>
  <c r="R852" i="13"/>
  <c r="U852" i="13" s="1"/>
  <c r="Q864" i="13"/>
  <c r="T864" i="13" s="1"/>
  <c r="P867" i="13"/>
  <c r="S867" i="13" s="1"/>
  <c r="R869" i="13"/>
  <c r="U869" i="13" s="1"/>
  <c r="Q872" i="13"/>
  <c r="T872" i="13" s="1"/>
  <c r="P875" i="13"/>
  <c r="S875" i="13" s="1"/>
  <c r="R877" i="13"/>
  <c r="U877" i="13" s="1"/>
  <c r="Q880" i="13"/>
  <c r="T880" i="13" s="1"/>
  <c r="Q904" i="13"/>
  <c r="T904" i="13" s="1"/>
  <c r="P907" i="13"/>
  <c r="S907" i="13" s="1"/>
  <c r="R909" i="13"/>
  <c r="U909" i="13" s="1"/>
  <c r="Q912" i="13"/>
  <c r="T912" i="13" s="1"/>
  <c r="P915" i="13"/>
  <c r="S915" i="13" s="1"/>
  <c r="R917" i="13"/>
  <c r="U917" i="13" s="1"/>
  <c r="Q920" i="13"/>
  <c r="T920" i="13" s="1"/>
  <c r="P923" i="13"/>
  <c r="S923" i="13" s="1"/>
  <c r="P947" i="13"/>
  <c r="S947" i="13" s="1"/>
  <c r="R949" i="13"/>
  <c r="U949" i="13" s="1"/>
  <c r="Q952" i="13"/>
  <c r="T952" i="13" s="1"/>
  <c r="P955" i="13"/>
  <c r="S955" i="13" s="1"/>
  <c r="Q961" i="13"/>
  <c r="P964" i="13"/>
  <c r="S964" i="13" s="1"/>
  <c r="P1198" i="13"/>
  <c r="S1198" i="13" s="1"/>
  <c r="P1206" i="13"/>
  <c r="S1206" i="13" s="1"/>
  <c r="P1214" i="13"/>
  <c r="S1214" i="13" s="1"/>
  <c r="Q1193" i="13"/>
  <c r="T1193" i="13" s="1"/>
  <c r="Q1201" i="13"/>
  <c r="T1201" i="13" s="1"/>
  <c r="Q1209" i="13"/>
  <c r="T1209" i="13" s="1"/>
  <c r="R1197" i="13"/>
  <c r="U1197" i="13" s="1"/>
  <c r="R1205" i="13"/>
  <c r="U1205" i="13" s="1"/>
  <c r="R1213" i="13"/>
  <c r="U1213" i="13" s="1"/>
  <c r="Q1266" i="13"/>
  <c r="T1266" i="13" s="1"/>
  <c r="R1263" i="13"/>
  <c r="U1263" i="13" s="1"/>
  <c r="P1261" i="13"/>
  <c r="S1261" i="13" s="1"/>
  <c r="Q1258" i="13"/>
  <c r="R1253" i="13"/>
  <c r="U1253" i="13" s="1"/>
  <c r="P1251" i="13"/>
  <c r="S1251" i="13" s="1"/>
  <c r="Q1248" i="13"/>
  <c r="P125" i="13"/>
  <c r="S125" i="13" s="1"/>
  <c r="P128" i="13"/>
  <c r="S128" i="13" s="1"/>
  <c r="R141" i="13"/>
  <c r="P145" i="13"/>
  <c r="S145" i="13" s="1"/>
  <c r="P148" i="13"/>
  <c r="S148" i="13" s="1"/>
  <c r="P151" i="13"/>
  <c r="S151" i="13" s="1"/>
  <c r="P199" i="13"/>
  <c r="S199" i="13" s="1"/>
  <c r="P142" i="13"/>
  <c r="P150" i="13"/>
  <c r="S150" i="13" s="1"/>
  <c r="P158" i="13"/>
  <c r="S158" i="13" s="1"/>
  <c r="P289" i="13"/>
  <c r="S289" i="13" s="1"/>
  <c r="R291" i="13"/>
  <c r="U291" i="13" s="1"/>
  <c r="P301" i="13"/>
  <c r="S301" i="13" s="1"/>
  <c r="Q307" i="13"/>
  <c r="P310" i="13"/>
  <c r="S310" i="13" s="1"/>
  <c r="R312" i="13"/>
  <c r="U312" i="13" s="1"/>
  <c r="Q315" i="13"/>
  <c r="T315" i="13" s="1"/>
  <c r="P318" i="13"/>
  <c r="S318" i="13" s="1"/>
  <c r="R320" i="13"/>
  <c r="U320" i="13" s="1"/>
  <c r="Q323" i="13"/>
  <c r="T323" i="13" s="1"/>
  <c r="Q331" i="13"/>
  <c r="T331" i="13" s="1"/>
  <c r="P334" i="13"/>
  <c r="S334" i="13" s="1"/>
  <c r="R336" i="13"/>
  <c r="U336" i="13" s="1"/>
  <c r="Q346" i="13"/>
  <c r="P349" i="13"/>
  <c r="S349" i="13" s="1"/>
  <c r="R352" i="13"/>
  <c r="U352" i="13" s="1"/>
  <c r="Q355" i="13"/>
  <c r="T355" i="13" s="1"/>
  <c r="P358" i="13"/>
  <c r="S358" i="13" s="1"/>
  <c r="R360" i="13"/>
  <c r="U360" i="13" s="1"/>
  <c r="Q363" i="13"/>
  <c r="T363" i="13" s="1"/>
  <c r="P366" i="13"/>
  <c r="S366" i="13" s="1"/>
  <c r="Q371" i="13"/>
  <c r="T371" i="13" s="1"/>
  <c r="P374" i="13"/>
  <c r="S374" i="13" s="1"/>
  <c r="R376" i="13"/>
  <c r="U376" i="13" s="1"/>
  <c r="P394" i="13"/>
  <c r="S394" i="13" s="1"/>
  <c r="R396" i="13"/>
  <c r="U396" i="13" s="1"/>
  <c r="Q399" i="13"/>
  <c r="T399" i="13" s="1"/>
  <c r="P402" i="13"/>
  <c r="S402" i="13" s="1"/>
  <c r="R404" i="13"/>
  <c r="U404" i="13" s="1"/>
  <c r="Q407" i="13"/>
  <c r="T407" i="13" s="1"/>
  <c r="R453" i="13"/>
  <c r="U453" i="13" s="1"/>
  <c r="Q456" i="13"/>
  <c r="T456" i="13" s="1"/>
  <c r="R462" i="13"/>
  <c r="U462" i="13" s="1"/>
  <c r="Q465" i="13"/>
  <c r="T465" i="13" s="1"/>
  <c r="R475" i="13"/>
  <c r="U475" i="13" s="1"/>
  <c r="P487" i="13"/>
  <c r="R489" i="13"/>
  <c r="U489" i="13" s="1"/>
  <c r="Q167" i="13"/>
  <c r="T167" i="13" s="1"/>
  <c r="Q170" i="13"/>
  <c r="T170" i="13" s="1"/>
  <c r="R174" i="13"/>
  <c r="U174" i="13" s="1"/>
  <c r="R199" i="13"/>
  <c r="U199" i="13" s="1"/>
  <c r="R208" i="13"/>
  <c r="U208" i="13" s="1"/>
  <c r="Q211" i="13"/>
  <c r="T211" i="13" s="1"/>
  <c r="P221" i="13"/>
  <c r="R223" i="13"/>
  <c r="Q226" i="13"/>
  <c r="T226" i="13" s="1"/>
  <c r="P229" i="13"/>
  <c r="S229" i="13" s="1"/>
  <c r="R231" i="13"/>
  <c r="U231" i="13" s="1"/>
  <c r="Q234" i="13"/>
  <c r="T234" i="13" s="1"/>
  <c r="R240" i="13"/>
  <c r="U240" i="13" s="1"/>
  <c r="Q243" i="13"/>
  <c r="T243" i="13" s="1"/>
  <c r="R248" i="13"/>
  <c r="U248" i="13" s="1"/>
  <c r="Q251" i="13"/>
  <c r="T251" i="13" s="1"/>
  <c r="R257" i="13"/>
  <c r="U257" i="13" s="1"/>
  <c r="Q261" i="13"/>
  <c r="T261" i="13" s="1"/>
  <c r="R267" i="13"/>
  <c r="Q270" i="13"/>
  <c r="T270" i="13" s="1"/>
  <c r="P273" i="13"/>
  <c r="S273" i="13" s="1"/>
  <c r="R275" i="13"/>
  <c r="U275" i="13" s="1"/>
  <c r="Q278" i="13"/>
  <c r="T278" i="13" s="1"/>
  <c r="P281" i="13"/>
  <c r="S281" i="13" s="1"/>
  <c r="R283" i="13"/>
  <c r="U283" i="13" s="1"/>
  <c r="P414" i="13"/>
  <c r="S414" i="13" s="1"/>
  <c r="R416" i="13"/>
  <c r="U416" i="13" s="1"/>
  <c r="P425" i="13"/>
  <c r="S425" i="13" s="1"/>
  <c r="R427" i="13"/>
  <c r="Q430" i="13"/>
  <c r="T430" i="13" s="1"/>
  <c r="P433" i="13"/>
  <c r="S433" i="13" s="1"/>
  <c r="R435" i="13"/>
  <c r="U435" i="13" s="1"/>
  <c r="Q438" i="13"/>
  <c r="T438" i="13" s="1"/>
  <c r="P441" i="13"/>
  <c r="S441" i="13" s="1"/>
  <c r="R443" i="13"/>
  <c r="U443" i="13" s="1"/>
  <c r="Q446" i="13"/>
  <c r="T446" i="13" s="1"/>
  <c r="Q536" i="13"/>
  <c r="T536" i="13" s="1"/>
  <c r="P539" i="13"/>
  <c r="S539" i="13" s="1"/>
  <c r="Q289" i="13"/>
  <c r="T289" i="13" s="1"/>
  <c r="Q301" i="13"/>
  <c r="T301" i="13" s="1"/>
  <c r="P305" i="13"/>
  <c r="S305" i="13" s="1"/>
  <c r="R307" i="13"/>
  <c r="Q310" i="13"/>
  <c r="T310" i="13" s="1"/>
  <c r="P313" i="13"/>
  <c r="S313" i="13" s="1"/>
  <c r="R315" i="13"/>
  <c r="U315" i="13" s="1"/>
  <c r="Q318" i="13"/>
  <c r="T318" i="13" s="1"/>
  <c r="P321" i="13"/>
  <c r="S321" i="13" s="1"/>
  <c r="R323" i="13"/>
  <c r="U323" i="13" s="1"/>
  <c r="R331" i="13"/>
  <c r="U331" i="13" s="1"/>
  <c r="Q334" i="13"/>
  <c r="T334" i="13" s="1"/>
  <c r="R346" i="13"/>
  <c r="P353" i="13"/>
  <c r="S353" i="13" s="1"/>
  <c r="R355" i="13"/>
  <c r="U355" i="13" s="1"/>
  <c r="Q358" i="13"/>
  <c r="T358" i="13" s="1"/>
  <c r="P361" i="13"/>
  <c r="S361" i="13" s="1"/>
  <c r="R363" i="13"/>
  <c r="U363" i="13" s="1"/>
  <c r="Q366" i="13"/>
  <c r="T366" i="13" s="1"/>
  <c r="R371" i="13"/>
  <c r="U371" i="13" s="1"/>
  <c r="Q374" i="13"/>
  <c r="T374" i="13" s="1"/>
  <c r="Q394" i="13"/>
  <c r="T394" i="13" s="1"/>
  <c r="P397" i="13"/>
  <c r="S397" i="13" s="1"/>
  <c r="R399" i="13"/>
  <c r="U399" i="13" s="1"/>
  <c r="Q402" i="13"/>
  <c r="T402" i="13" s="1"/>
  <c r="P405" i="13"/>
  <c r="S405" i="13" s="1"/>
  <c r="R407" i="13"/>
  <c r="U407" i="13" s="1"/>
  <c r="P454" i="13"/>
  <c r="S454" i="13" s="1"/>
  <c r="R456" i="13"/>
  <c r="U456" i="13" s="1"/>
  <c r="P463" i="13"/>
  <c r="S463" i="13" s="1"/>
  <c r="R465" i="13"/>
  <c r="U465" i="13" s="1"/>
  <c r="P476" i="13"/>
  <c r="Q487" i="13"/>
  <c r="R167" i="13"/>
  <c r="U167" i="13" s="1"/>
  <c r="P196" i="13"/>
  <c r="P200" i="13"/>
  <c r="S200" i="13" s="1"/>
  <c r="P209" i="13"/>
  <c r="S209" i="13" s="1"/>
  <c r="Q221" i="13"/>
  <c r="P224" i="13"/>
  <c r="S224" i="13" s="1"/>
  <c r="R226" i="13"/>
  <c r="U226" i="13" s="1"/>
  <c r="Q229" i="13"/>
  <c r="T229" i="13" s="1"/>
  <c r="P232" i="13"/>
  <c r="S232" i="13" s="1"/>
  <c r="R234" i="13"/>
  <c r="U234" i="13" s="1"/>
  <c r="P241" i="13"/>
  <c r="R243" i="13"/>
  <c r="U243" i="13" s="1"/>
  <c r="P249" i="13"/>
  <c r="S249" i="13" s="1"/>
  <c r="R251" i="13"/>
  <c r="U251" i="13" s="1"/>
  <c r="R261" i="13"/>
  <c r="U261" i="13" s="1"/>
  <c r="P268" i="13"/>
  <c r="R270" i="13"/>
  <c r="U270" i="13" s="1"/>
  <c r="Q273" i="13"/>
  <c r="T273" i="13" s="1"/>
  <c r="P276" i="13"/>
  <c r="S276" i="13" s="1"/>
  <c r="R278" i="13"/>
  <c r="U278" i="13" s="1"/>
  <c r="Q281" i="13"/>
  <c r="T281" i="13" s="1"/>
  <c r="R195" i="13"/>
  <c r="R171" i="13"/>
  <c r="U171" i="13" s="1"/>
  <c r="Q414" i="13"/>
  <c r="T414" i="13" s="1"/>
  <c r="P417" i="13"/>
  <c r="S417" i="13" s="1"/>
  <c r="Q425" i="13"/>
  <c r="T425" i="13" s="1"/>
  <c r="P428" i="13"/>
  <c r="S428" i="13" s="1"/>
  <c r="R430" i="13"/>
  <c r="U430" i="13" s="1"/>
  <c r="Q433" i="13"/>
  <c r="T433" i="13" s="1"/>
  <c r="P436" i="13"/>
  <c r="S436" i="13" s="1"/>
  <c r="R438" i="13"/>
  <c r="U438" i="13" s="1"/>
  <c r="Q441" i="13"/>
  <c r="T441" i="13" s="1"/>
  <c r="P444" i="13"/>
  <c r="S444" i="13" s="1"/>
  <c r="R446" i="13"/>
  <c r="U446" i="13" s="1"/>
  <c r="R536" i="13"/>
  <c r="U536" i="13" s="1"/>
  <c r="R394" i="13"/>
  <c r="U394" i="13" s="1"/>
  <c r="Q397" i="13"/>
  <c r="T397" i="13" s="1"/>
  <c r="P400" i="13"/>
  <c r="S400" i="13" s="1"/>
  <c r="R402" i="13"/>
  <c r="U402" i="13" s="1"/>
  <c r="Q405" i="13"/>
  <c r="T405" i="13" s="1"/>
  <c r="Q454" i="13"/>
  <c r="T454" i="13" s="1"/>
  <c r="P457" i="13"/>
  <c r="S457" i="13" s="1"/>
  <c r="Q463" i="13"/>
  <c r="T463" i="13" s="1"/>
  <c r="P466" i="13"/>
  <c r="S466" i="13" s="1"/>
  <c r="Q476" i="13"/>
  <c r="R487" i="13"/>
  <c r="P168" i="13"/>
  <c r="S168" i="13" s="1"/>
  <c r="R196" i="13"/>
  <c r="Q200" i="13"/>
  <c r="T200" i="13" s="1"/>
  <c r="Q209" i="13"/>
  <c r="T209" i="13" s="1"/>
  <c r="R221" i="13"/>
  <c r="Q224" i="13"/>
  <c r="T224" i="13" s="1"/>
  <c r="P227" i="13"/>
  <c r="S227" i="13" s="1"/>
  <c r="R229" i="13"/>
  <c r="U229" i="13" s="1"/>
  <c r="Q232" i="13"/>
  <c r="T232" i="13" s="1"/>
  <c r="P235" i="13"/>
  <c r="S235" i="13" s="1"/>
  <c r="Q241" i="13"/>
  <c r="Q249" i="13"/>
  <c r="T249" i="13" s="1"/>
  <c r="P252" i="13"/>
  <c r="S252" i="13" s="1"/>
  <c r="P262" i="13"/>
  <c r="Q268" i="13"/>
  <c r="P271" i="13"/>
  <c r="S271" i="13" s="1"/>
  <c r="R273" i="13"/>
  <c r="U273" i="13" s="1"/>
  <c r="Q276" i="13"/>
  <c r="T276" i="13" s="1"/>
  <c r="P279" i="13"/>
  <c r="S279" i="13" s="1"/>
  <c r="R281" i="13"/>
  <c r="U281" i="13" s="1"/>
  <c r="P412" i="13"/>
  <c r="S412" i="13" s="1"/>
  <c r="R414" i="13"/>
  <c r="U414" i="13" s="1"/>
  <c r="Q417" i="13"/>
  <c r="T417" i="13" s="1"/>
  <c r="P146" i="13"/>
  <c r="S146" i="13" s="1"/>
  <c r="P154" i="13"/>
  <c r="S154" i="13" s="1"/>
  <c r="Q290" i="13"/>
  <c r="T290" i="13" s="1"/>
  <c r="Q302" i="13"/>
  <c r="P306" i="13"/>
  <c r="S306" i="13" s="1"/>
  <c r="R308" i="13"/>
  <c r="U308" i="13" s="1"/>
  <c r="Q311" i="13"/>
  <c r="T311" i="13" s="1"/>
  <c r="P314" i="13"/>
  <c r="S314" i="13" s="1"/>
  <c r="R316" i="13"/>
  <c r="U316" i="13" s="1"/>
  <c r="Q319" i="13"/>
  <c r="T319" i="13" s="1"/>
  <c r="P322" i="13"/>
  <c r="S322" i="13" s="1"/>
  <c r="R324" i="13"/>
  <c r="U324" i="13" s="1"/>
  <c r="P330" i="13"/>
  <c r="S330" i="13" s="1"/>
  <c r="R332" i="13"/>
  <c r="U332" i="13" s="1"/>
  <c r="Q335" i="13"/>
  <c r="T335" i="13" s="1"/>
  <c r="R347" i="13"/>
  <c r="P354" i="13"/>
  <c r="R356" i="13"/>
  <c r="U356" i="13" s="1"/>
  <c r="Q359" i="13"/>
  <c r="T359" i="13" s="1"/>
  <c r="P362" i="13"/>
  <c r="S362" i="13" s="1"/>
  <c r="R364" i="13"/>
  <c r="U364" i="13" s="1"/>
  <c r="R372" i="13"/>
  <c r="U372" i="13" s="1"/>
  <c r="Q375" i="13"/>
  <c r="T375" i="13" s="1"/>
  <c r="Q395" i="13"/>
  <c r="P398" i="13"/>
  <c r="S398" i="13" s="1"/>
  <c r="R400" i="13"/>
  <c r="U400" i="13" s="1"/>
  <c r="Q403" i="13"/>
  <c r="T403" i="13" s="1"/>
  <c r="P406" i="13"/>
  <c r="S406" i="13" s="1"/>
  <c r="P455" i="13"/>
  <c r="S455" i="13" s="1"/>
  <c r="R457" i="13"/>
  <c r="U457" i="13" s="1"/>
  <c r="Q461" i="13"/>
  <c r="T461" i="13" s="1"/>
  <c r="P464" i="13"/>
  <c r="S464" i="13" s="1"/>
  <c r="R466" i="13"/>
  <c r="U466" i="13" s="1"/>
  <c r="P477" i="13"/>
  <c r="Q488" i="13"/>
  <c r="P166" i="13"/>
  <c r="S166" i="13" s="1"/>
  <c r="P169" i="13"/>
  <c r="S169" i="13" s="1"/>
  <c r="Q201" i="13"/>
  <c r="Q207" i="13"/>
  <c r="T207" i="13" s="1"/>
  <c r="P210" i="13"/>
  <c r="S210" i="13" s="1"/>
  <c r="Q222" i="13"/>
  <c r="T222" i="13" s="1"/>
  <c r="P225" i="13"/>
  <c r="S225" i="13" s="1"/>
  <c r="R227" i="13"/>
  <c r="U227" i="13" s="1"/>
  <c r="Q230" i="13"/>
  <c r="T230" i="13" s="1"/>
  <c r="P233" i="13"/>
  <c r="S233" i="13" s="1"/>
  <c r="R235" i="13"/>
  <c r="U235" i="13" s="1"/>
  <c r="Q239" i="13"/>
  <c r="T239" i="13" s="1"/>
  <c r="P242" i="13"/>
  <c r="S242" i="13" s="1"/>
  <c r="P250" i="13"/>
  <c r="S250" i="13" s="1"/>
  <c r="R252" i="13"/>
  <c r="U252" i="13" s="1"/>
  <c r="Q256" i="13"/>
  <c r="T256" i="13" s="1"/>
  <c r="P260" i="13"/>
  <c r="S260" i="13" s="1"/>
  <c r="R262" i="13"/>
  <c r="Q266" i="13"/>
  <c r="T266" i="13" s="1"/>
  <c r="P269" i="13"/>
  <c r="S269" i="13" s="1"/>
  <c r="R271" i="13"/>
  <c r="U271" i="13" s="1"/>
  <c r="Q274" i="13"/>
  <c r="T274" i="13" s="1"/>
  <c r="P277" i="13"/>
  <c r="S277" i="13" s="1"/>
  <c r="R279" i="13"/>
  <c r="U279" i="13" s="1"/>
  <c r="Q282" i="13"/>
  <c r="T282" i="13" s="1"/>
  <c r="R200" i="13"/>
  <c r="U200" i="13" s="1"/>
  <c r="R168" i="13"/>
  <c r="U168" i="13" s="1"/>
  <c r="R412" i="13"/>
  <c r="U412" i="13" s="1"/>
  <c r="Q415" i="13"/>
  <c r="T415" i="13" s="1"/>
  <c r="Q426" i="13"/>
  <c r="T426" i="13" s="1"/>
  <c r="P429" i="13"/>
  <c r="R431" i="13"/>
  <c r="U431" i="13" s="1"/>
  <c r="Q434" i="13"/>
  <c r="T434" i="13" s="1"/>
  <c r="P437" i="13"/>
  <c r="S437" i="13" s="1"/>
  <c r="R439" i="13"/>
  <c r="U439" i="13" s="1"/>
  <c r="Q442" i="13"/>
  <c r="T442" i="13" s="1"/>
  <c r="P445" i="13"/>
  <c r="S445" i="13" s="1"/>
  <c r="R447" i="13"/>
  <c r="U447" i="13" s="1"/>
  <c r="P535" i="13"/>
  <c r="S535" i="13" s="1"/>
  <c r="R537" i="13"/>
  <c r="U537" i="13" s="1"/>
  <c r="Q540" i="13"/>
  <c r="T540" i="13" s="1"/>
  <c r="P544" i="13"/>
  <c r="S544" i="13" s="1"/>
  <c r="P157" i="13"/>
  <c r="S157" i="13" s="1"/>
  <c r="R290" i="13"/>
  <c r="U290" i="13" s="1"/>
  <c r="P300" i="13"/>
  <c r="S300" i="13" s="1"/>
  <c r="Q306" i="13"/>
  <c r="T306" i="13" s="1"/>
  <c r="P309" i="13"/>
  <c r="S309" i="13" s="1"/>
  <c r="R311" i="13"/>
  <c r="U311" i="13" s="1"/>
  <c r="Q314" i="13"/>
  <c r="T314" i="13" s="1"/>
  <c r="P317" i="13"/>
  <c r="S317" i="13" s="1"/>
  <c r="R319" i="13"/>
  <c r="U319" i="13" s="1"/>
  <c r="Q322" i="13"/>
  <c r="T322" i="13" s="1"/>
  <c r="P325" i="13"/>
  <c r="S325" i="13" s="1"/>
  <c r="Q330" i="13"/>
  <c r="T330" i="13" s="1"/>
  <c r="P333" i="13"/>
  <c r="S333" i="13" s="1"/>
  <c r="R335" i="13"/>
  <c r="U335" i="13" s="1"/>
  <c r="P348" i="13"/>
  <c r="Q354" i="13"/>
  <c r="P357" i="13"/>
  <c r="S357" i="13" s="1"/>
  <c r="R359" i="13"/>
  <c r="U359" i="13" s="1"/>
  <c r="Q362" i="13"/>
  <c r="T362" i="13" s="1"/>
  <c r="P365" i="13"/>
  <c r="S365" i="13" s="1"/>
  <c r="P373" i="13"/>
  <c r="S373" i="13" s="1"/>
  <c r="R375" i="13"/>
  <c r="U375" i="13" s="1"/>
  <c r="P393" i="13"/>
  <c r="S393" i="13" s="1"/>
  <c r="R395" i="13"/>
  <c r="Q398" i="13"/>
  <c r="T398" i="13" s="1"/>
  <c r="P401" i="13"/>
  <c r="S401" i="13" s="1"/>
  <c r="R403" i="13"/>
  <c r="U403" i="13" s="1"/>
  <c r="Q406" i="13"/>
  <c r="T406" i="13" s="1"/>
  <c r="Q455" i="13"/>
  <c r="T455" i="13" s="1"/>
  <c r="R461" i="13"/>
  <c r="U461" i="13" s="1"/>
  <c r="Q464" i="13"/>
  <c r="T464" i="13" s="1"/>
  <c r="Q477" i="13"/>
  <c r="P486" i="13"/>
  <c r="S486" i="13" s="1"/>
  <c r="R488" i="13"/>
  <c r="Q166" i="13"/>
  <c r="T166" i="13" s="1"/>
  <c r="Q169" i="13"/>
  <c r="T169" i="13" s="1"/>
  <c r="R207" i="13"/>
  <c r="U207" i="13" s="1"/>
  <c r="Q210" i="13"/>
  <c r="T210" i="13" s="1"/>
  <c r="R222" i="13"/>
  <c r="U222" i="13" s="1"/>
  <c r="Q225" i="13"/>
  <c r="T225" i="13" s="1"/>
  <c r="P228" i="13"/>
  <c r="S228" i="13" s="1"/>
  <c r="R230" i="13"/>
  <c r="U230" i="13" s="1"/>
  <c r="Q233" i="13"/>
  <c r="T233" i="13" s="1"/>
  <c r="P236" i="13"/>
  <c r="S236" i="13" s="1"/>
  <c r="R239" i="13"/>
  <c r="U239" i="13" s="1"/>
  <c r="Q242" i="13"/>
  <c r="T242" i="13" s="1"/>
  <c r="Q250" i="13"/>
  <c r="T250" i="13" s="1"/>
  <c r="P253" i="13"/>
  <c r="S253" i="13" s="1"/>
  <c r="R256" i="13"/>
  <c r="U256" i="13" s="1"/>
  <c r="Q260" i="13"/>
  <c r="T260" i="13" s="1"/>
  <c r="P263" i="13"/>
  <c r="S263" i="13" s="1"/>
  <c r="R266" i="13"/>
  <c r="U266" i="13" s="1"/>
  <c r="Q269" i="13"/>
  <c r="T269" i="13" s="1"/>
  <c r="P272" i="13"/>
  <c r="S272" i="13" s="1"/>
  <c r="R274" i="13"/>
  <c r="U274" i="13" s="1"/>
  <c r="Q277" i="13"/>
  <c r="T277" i="13" s="1"/>
  <c r="P280" i="13"/>
  <c r="S280" i="13" s="1"/>
  <c r="R282" i="13"/>
  <c r="U282" i="13" s="1"/>
  <c r="Q196" i="13"/>
  <c r="P413" i="13"/>
  <c r="S413" i="13" s="1"/>
  <c r="R415" i="13"/>
  <c r="U415" i="13" s="1"/>
  <c r="R426" i="13"/>
  <c r="U426" i="13" s="1"/>
  <c r="Q429" i="13"/>
  <c r="P432" i="13"/>
  <c r="S432" i="13" s="1"/>
  <c r="R434" i="13"/>
  <c r="U434" i="13" s="1"/>
  <c r="Q437" i="13"/>
  <c r="T437" i="13" s="1"/>
  <c r="P440" i="13"/>
  <c r="S440" i="13" s="1"/>
  <c r="R442" i="13"/>
  <c r="U442" i="13" s="1"/>
  <c r="Q445" i="13"/>
  <c r="T445" i="13" s="1"/>
  <c r="P448" i="13"/>
  <c r="S448" i="13" s="1"/>
  <c r="Q535" i="13"/>
  <c r="T535" i="13" s="1"/>
  <c r="P538" i="13"/>
  <c r="S538" i="13" s="1"/>
  <c r="Q413" i="13"/>
  <c r="T413" i="13" s="1"/>
  <c r="P416" i="13"/>
  <c r="S416" i="13" s="1"/>
  <c r="R448" i="13"/>
  <c r="U448" i="13" s="1"/>
  <c r="Q539" i="13"/>
  <c r="T539" i="13" s="1"/>
  <c r="P543" i="13"/>
  <c r="S543" i="13" s="1"/>
  <c r="R545" i="13"/>
  <c r="P553" i="13"/>
  <c r="R555" i="13"/>
  <c r="U555" i="13" s="1"/>
  <c r="Q558" i="13"/>
  <c r="T558" i="13" s="1"/>
  <c r="P561" i="13"/>
  <c r="S561" i="13" s="1"/>
  <c r="R563" i="13"/>
  <c r="U563" i="13" s="1"/>
  <c r="Q566" i="13"/>
  <c r="T566" i="13" s="1"/>
  <c r="P569" i="13"/>
  <c r="S569" i="13" s="1"/>
  <c r="R571" i="13"/>
  <c r="U571" i="13" s="1"/>
  <c r="P577" i="13"/>
  <c r="S577" i="13" s="1"/>
  <c r="R579" i="13"/>
  <c r="U579" i="13" s="1"/>
  <c r="Q586" i="13"/>
  <c r="P589" i="13"/>
  <c r="S589" i="13" s="1"/>
  <c r="R592" i="13"/>
  <c r="U592" i="13" s="1"/>
  <c r="Q595" i="13"/>
  <c r="P598" i="13"/>
  <c r="S598" i="13" s="1"/>
  <c r="R600" i="13"/>
  <c r="U600" i="13" s="1"/>
  <c r="Q603" i="13"/>
  <c r="T603" i="13" s="1"/>
  <c r="P606" i="13"/>
  <c r="S606" i="13" s="1"/>
  <c r="R608" i="13"/>
  <c r="U608" i="13" s="1"/>
  <c r="Q611" i="13"/>
  <c r="T611" i="13" s="1"/>
  <c r="Q660" i="13"/>
  <c r="T660" i="13" s="1"/>
  <c r="R670" i="13"/>
  <c r="P677" i="13"/>
  <c r="R679" i="13"/>
  <c r="U679" i="13" s="1"/>
  <c r="Q682" i="13"/>
  <c r="T682" i="13" s="1"/>
  <c r="P685" i="13"/>
  <c r="S685" i="13" s="1"/>
  <c r="R687" i="13"/>
  <c r="U687" i="13" s="1"/>
  <c r="Q690" i="13"/>
  <c r="T690" i="13" s="1"/>
  <c r="P693" i="13"/>
  <c r="S693" i="13" s="1"/>
  <c r="R425" i="13"/>
  <c r="U425" i="13" s="1"/>
  <c r="Q428" i="13"/>
  <c r="T428" i="13" s="1"/>
  <c r="P431" i="13"/>
  <c r="S431" i="13" s="1"/>
  <c r="R433" i="13"/>
  <c r="U433" i="13" s="1"/>
  <c r="Q436" i="13"/>
  <c r="T436" i="13" s="1"/>
  <c r="P439" i="13"/>
  <c r="S439" i="13" s="1"/>
  <c r="R441" i="13"/>
  <c r="U441" i="13" s="1"/>
  <c r="Q444" i="13"/>
  <c r="T444" i="13" s="1"/>
  <c r="P447" i="13"/>
  <c r="S447" i="13" s="1"/>
  <c r="P537" i="13"/>
  <c r="S537" i="13" s="1"/>
  <c r="R539" i="13"/>
  <c r="U539" i="13" s="1"/>
  <c r="Q543" i="13"/>
  <c r="T543" i="13" s="1"/>
  <c r="P546" i="13"/>
  <c r="S546" i="13" s="1"/>
  <c r="Q553" i="13"/>
  <c r="P556" i="13"/>
  <c r="S556" i="13" s="1"/>
  <c r="R558" i="13"/>
  <c r="U558" i="13" s="1"/>
  <c r="Q561" i="13"/>
  <c r="T561" i="13" s="1"/>
  <c r="P564" i="13"/>
  <c r="S564" i="13" s="1"/>
  <c r="R566" i="13"/>
  <c r="U566" i="13" s="1"/>
  <c r="Q569" i="13"/>
  <c r="T569" i="13" s="1"/>
  <c r="Q577" i="13"/>
  <c r="T577" i="13" s="1"/>
  <c r="R586" i="13"/>
  <c r="Q589" i="13"/>
  <c r="T589" i="13" s="1"/>
  <c r="P593" i="13"/>
  <c r="S593" i="13" s="1"/>
  <c r="R595" i="13"/>
  <c r="Q598" i="13"/>
  <c r="T598" i="13" s="1"/>
  <c r="P601" i="13"/>
  <c r="S601" i="13" s="1"/>
  <c r="R603" i="13"/>
  <c r="U603" i="13" s="1"/>
  <c r="Q606" i="13"/>
  <c r="T606" i="13" s="1"/>
  <c r="P609" i="13"/>
  <c r="S609" i="13" s="1"/>
  <c r="R611" i="13"/>
  <c r="U611" i="13" s="1"/>
  <c r="P658" i="13"/>
  <c r="S658" i="13" s="1"/>
  <c r="R660" i="13"/>
  <c r="U660" i="13" s="1"/>
  <c r="P671" i="13"/>
  <c r="Q677" i="13"/>
  <c r="P680" i="13"/>
  <c r="S680" i="13" s="1"/>
  <c r="R682" i="13"/>
  <c r="U682" i="13" s="1"/>
  <c r="Q685" i="13"/>
  <c r="T685" i="13" s="1"/>
  <c r="P688" i="13"/>
  <c r="S688" i="13" s="1"/>
  <c r="R690" i="13"/>
  <c r="U690" i="13" s="1"/>
  <c r="Q693" i="13"/>
  <c r="T693" i="13" s="1"/>
  <c r="P701" i="13"/>
  <c r="R703" i="13"/>
  <c r="Q706" i="13"/>
  <c r="T706" i="13" s="1"/>
  <c r="P709" i="13"/>
  <c r="S709" i="13" s="1"/>
  <c r="R711" i="13"/>
  <c r="U711" i="13" s="1"/>
  <c r="Q714" i="13"/>
  <c r="T714" i="13" s="1"/>
  <c r="P717" i="13"/>
  <c r="S717" i="13" s="1"/>
  <c r="R719" i="13"/>
  <c r="U719" i="13" s="1"/>
  <c r="Q722" i="13"/>
  <c r="T722" i="13" s="1"/>
  <c r="P725" i="13"/>
  <c r="S725" i="13" s="1"/>
  <c r="R727" i="13"/>
  <c r="U727" i="13" s="1"/>
  <c r="P989" i="13"/>
  <c r="R991" i="13"/>
  <c r="U991" i="13" s="1"/>
  <c r="Q995" i="13"/>
  <c r="T995" i="13" s="1"/>
  <c r="P1002" i="13"/>
  <c r="R1004" i="13"/>
  <c r="U1004" i="13" s="1"/>
  <c r="Q1007" i="13"/>
  <c r="T1007" i="13" s="1"/>
  <c r="P1010" i="13"/>
  <c r="S1010" i="13" s="1"/>
  <c r="R1012" i="13"/>
  <c r="U1012" i="13" s="1"/>
  <c r="Q1015" i="13"/>
  <c r="T1015" i="13" s="1"/>
  <c r="R1021" i="13"/>
  <c r="U1021" i="13" s="1"/>
  <c r="R1034" i="13"/>
  <c r="P1044" i="13"/>
  <c r="R1046" i="13"/>
  <c r="U1046" i="13" s="1"/>
  <c r="Q1049" i="13"/>
  <c r="T1049" i="13" s="1"/>
  <c r="P1053" i="13"/>
  <c r="S1053" i="13" s="1"/>
  <c r="R1055" i="13"/>
  <c r="U1055" i="13" s="1"/>
  <c r="Q1058" i="13"/>
  <c r="T1058" i="13" s="1"/>
  <c r="P1063" i="13"/>
  <c r="Q1068" i="13"/>
  <c r="T1068" i="13" s="1"/>
  <c r="P1071" i="13"/>
  <c r="S1071" i="13" s="1"/>
  <c r="R1073" i="13"/>
  <c r="U1073" i="13" s="1"/>
  <c r="Q1076" i="13"/>
  <c r="T1076" i="13" s="1"/>
  <c r="P1080" i="13"/>
  <c r="S1080" i="13" s="1"/>
  <c r="R1083" i="13"/>
  <c r="U1083" i="13" s="1"/>
  <c r="Q1086" i="13"/>
  <c r="T1086" i="13" s="1"/>
  <c r="P1089" i="13"/>
  <c r="S1089" i="13" s="1"/>
  <c r="R1091" i="13"/>
  <c r="U1091" i="13" s="1"/>
  <c r="Q1094" i="13"/>
  <c r="T1094" i="13" s="1"/>
  <c r="P1097" i="13"/>
  <c r="S1097" i="13" s="1"/>
  <c r="R1099" i="13"/>
  <c r="U1099" i="13" s="1"/>
  <c r="Q1104" i="13"/>
  <c r="R1109" i="13"/>
  <c r="U1109" i="13" s="1"/>
  <c r="Q1117" i="13"/>
  <c r="P1128" i="13"/>
  <c r="R1130" i="13"/>
  <c r="Q1133" i="13"/>
  <c r="T1133" i="13" s="1"/>
  <c r="P1136" i="13"/>
  <c r="S1136" i="13" s="1"/>
  <c r="R1138" i="13"/>
  <c r="U1138" i="13" s="1"/>
  <c r="R1150" i="13"/>
  <c r="U1150" i="13" s="1"/>
  <c r="R1168" i="13"/>
  <c r="U1168" i="13" s="1"/>
  <c r="Q1171" i="13"/>
  <c r="T1171" i="13" s="1"/>
  <c r="R1177" i="13"/>
  <c r="U1177" i="13" s="1"/>
  <c r="Q1180" i="13"/>
  <c r="T1180" i="13" s="1"/>
  <c r="P1185" i="13"/>
  <c r="S1185" i="13" s="1"/>
  <c r="Q593" i="13"/>
  <c r="T593" i="13" s="1"/>
  <c r="P596" i="13"/>
  <c r="S596" i="13" s="1"/>
  <c r="R598" i="13"/>
  <c r="U598" i="13" s="1"/>
  <c r="Q601" i="13"/>
  <c r="T601" i="13" s="1"/>
  <c r="P604" i="13"/>
  <c r="S604" i="13" s="1"/>
  <c r="R606" i="13"/>
  <c r="U606" i="13" s="1"/>
  <c r="Q609" i="13"/>
  <c r="T609" i="13" s="1"/>
  <c r="P612" i="13"/>
  <c r="S612" i="13" s="1"/>
  <c r="Q658" i="13"/>
  <c r="T658" i="13" s="1"/>
  <c r="P661" i="13"/>
  <c r="S661" i="13" s="1"/>
  <c r="Q671" i="13"/>
  <c r="P675" i="13"/>
  <c r="S675" i="13" s="1"/>
  <c r="R677" i="13"/>
  <c r="Q680" i="13"/>
  <c r="T680" i="13" s="1"/>
  <c r="P683" i="13"/>
  <c r="S683" i="13" s="1"/>
  <c r="R685" i="13"/>
  <c r="U685" i="13" s="1"/>
  <c r="Q688" i="13"/>
  <c r="T688" i="13" s="1"/>
  <c r="P691" i="13"/>
  <c r="S691" i="13" s="1"/>
  <c r="R693" i="13"/>
  <c r="U693" i="13" s="1"/>
  <c r="Q701" i="13"/>
  <c r="P704" i="13"/>
  <c r="S704" i="13" s="1"/>
  <c r="R706" i="13"/>
  <c r="U706" i="13" s="1"/>
  <c r="Q709" i="13"/>
  <c r="T709" i="13" s="1"/>
  <c r="P712" i="13"/>
  <c r="S712" i="13" s="1"/>
  <c r="R714" i="13"/>
  <c r="U714" i="13" s="1"/>
  <c r="Q717" i="13"/>
  <c r="T717" i="13" s="1"/>
  <c r="P720" i="13"/>
  <c r="S720" i="13" s="1"/>
  <c r="R722" i="13"/>
  <c r="U722" i="13" s="1"/>
  <c r="Q725" i="13"/>
  <c r="T725" i="13" s="1"/>
  <c r="Q989" i="13"/>
  <c r="Q1002" i="13"/>
  <c r="P1005" i="13"/>
  <c r="S1005" i="13" s="1"/>
  <c r="R1007" i="13"/>
  <c r="U1007" i="13" s="1"/>
  <c r="Q1010" i="13"/>
  <c r="T1010" i="13" s="1"/>
  <c r="P1013" i="13"/>
  <c r="S1013" i="13" s="1"/>
  <c r="R1015" i="13"/>
  <c r="U1015" i="13" s="1"/>
  <c r="P1035" i="13"/>
  <c r="S1035" i="13" s="1"/>
  <c r="Q1044" i="13"/>
  <c r="P1047" i="13"/>
  <c r="S1047" i="13" s="1"/>
  <c r="Q1053" i="13"/>
  <c r="T1053" i="13" s="1"/>
  <c r="P1056" i="13"/>
  <c r="S1056" i="13" s="1"/>
  <c r="Q1063" i="13"/>
  <c r="R1068" i="13"/>
  <c r="U1068" i="13" s="1"/>
  <c r="Q1071" i="13"/>
  <c r="T1071" i="13" s="1"/>
  <c r="P1074" i="13"/>
  <c r="S1074" i="13" s="1"/>
  <c r="R1076" i="13"/>
  <c r="U1076" i="13" s="1"/>
  <c r="P1084" i="13"/>
  <c r="S1084" i="13" s="1"/>
  <c r="R1086" i="13"/>
  <c r="U1086" i="13" s="1"/>
  <c r="Q1089" i="13"/>
  <c r="T1089" i="13" s="1"/>
  <c r="P1092" i="13"/>
  <c r="S1092" i="13" s="1"/>
  <c r="R1094" i="13"/>
  <c r="U1094" i="13" s="1"/>
  <c r="Q1097" i="13"/>
  <c r="T1097" i="13" s="1"/>
  <c r="R1104" i="13"/>
  <c r="Q1128" i="13"/>
  <c r="P1131" i="13"/>
  <c r="S1131" i="13" s="1"/>
  <c r="R1133" i="13"/>
  <c r="U1133" i="13" s="1"/>
  <c r="Q1136" i="13"/>
  <c r="T1136" i="13" s="1"/>
  <c r="P1139" i="13"/>
  <c r="S1139" i="13" s="1"/>
  <c r="P1169" i="13"/>
  <c r="R1171" i="13"/>
  <c r="U1171" i="13" s="1"/>
  <c r="P1178" i="13"/>
  <c r="R1180" i="13"/>
  <c r="U1180" i="13" s="1"/>
  <c r="Q1185" i="13"/>
  <c r="T1185" i="13" s="1"/>
  <c r="Q612" i="13"/>
  <c r="T612" i="13" s="1"/>
  <c r="P987" i="13"/>
  <c r="R540" i="13"/>
  <c r="U540" i="13" s="1"/>
  <c r="Q544" i="13"/>
  <c r="T544" i="13" s="1"/>
  <c r="P547" i="13"/>
  <c r="S547" i="13" s="1"/>
  <c r="R551" i="13"/>
  <c r="U551" i="13" s="1"/>
  <c r="Q554" i="13"/>
  <c r="P557" i="13"/>
  <c r="S557" i="13" s="1"/>
  <c r="R559" i="13"/>
  <c r="U559" i="13" s="1"/>
  <c r="Q562" i="13"/>
  <c r="T562" i="13" s="1"/>
  <c r="P565" i="13"/>
  <c r="S565" i="13" s="1"/>
  <c r="R567" i="13"/>
  <c r="U567" i="13" s="1"/>
  <c r="Q570" i="13"/>
  <c r="T570" i="13" s="1"/>
  <c r="Q578" i="13"/>
  <c r="T578" i="13" s="1"/>
  <c r="P585" i="13"/>
  <c r="R587" i="13"/>
  <c r="P594" i="13"/>
  <c r="R596" i="13"/>
  <c r="U596" i="13" s="1"/>
  <c r="Q599" i="13"/>
  <c r="T599" i="13" s="1"/>
  <c r="P602" i="13"/>
  <c r="S602" i="13" s="1"/>
  <c r="R604" i="13"/>
  <c r="U604" i="13" s="1"/>
  <c r="Q607" i="13"/>
  <c r="T607" i="13" s="1"/>
  <c r="P610" i="13"/>
  <c r="S610" i="13" s="1"/>
  <c r="R612" i="13"/>
  <c r="U612" i="13" s="1"/>
  <c r="P659" i="13"/>
  <c r="S659" i="13" s="1"/>
  <c r="R661" i="13"/>
  <c r="U661" i="13" s="1"/>
  <c r="Q669" i="13"/>
  <c r="P672" i="13"/>
  <c r="S672" i="13" s="1"/>
  <c r="R675" i="13"/>
  <c r="U675" i="13" s="1"/>
  <c r="Q678" i="13"/>
  <c r="T678" i="13" s="1"/>
  <c r="P681" i="13"/>
  <c r="S681" i="13" s="1"/>
  <c r="R683" i="13"/>
  <c r="U683" i="13" s="1"/>
  <c r="Q686" i="13"/>
  <c r="T686" i="13" s="1"/>
  <c r="P689" i="13"/>
  <c r="S689" i="13" s="1"/>
  <c r="R691" i="13"/>
  <c r="U691" i="13" s="1"/>
  <c r="Q694" i="13"/>
  <c r="T694" i="13" s="1"/>
  <c r="P702" i="13"/>
  <c r="R704" i="13"/>
  <c r="U704" i="13" s="1"/>
  <c r="Q707" i="13"/>
  <c r="T707" i="13" s="1"/>
  <c r="P710" i="13"/>
  <c r="S710" i="13" s="1"/>
  <c r="R712" i="13"/>
  <c r="U712" i="13" s="1"/>
  <c r="Q715" i="13"/>
  <c r="T715" i="13" s="1"/>
  <c r="P718" i="13"/>
  <c r="S718" i="13" s="1"/>
  <c r="R720" i="13"/>
  <c r="U720" i="13" s="1"/>
  <c r="Q723" i="13"/>
  <c r="T723" i="13" s="1"/>
  <c r="P726" i="13"/>
  <c r="S726" i="13" s="1"/>
  <c r="R728" i="13"/>
  <c r="U728" i="13" s="1"/>
  <c r="Q987" i="13"/>
  <c r="P990" i="13"/>
  <c r="S990" i="13" s="1"/>
  <c r="P1003" i="13"/>
  <c r="R1005" i="13"/>
  <c r="U1005" i="13" s="1"/>
  <c r="Q1008" i="13"/>
  <c r="T1008" i="13" s="1"/>
  <c r="P1011" i="13"/>
  <c r="S1011" i="13" s="1"/>
  <c r="R1013" i="13"/>
  <c r="U1013" i="13" s="1"/>
  <c r="Q1016" i="13"/>
  <c r="T1016" i="13" s="1"/>
  <c r="P1020" i="13"/>
  <c r="S1020" i="13" s="1"/>
  <c r="R1022" i="13"/>
  <c r="Q1028" i="13"/>
  <c r="R1035" i="13"/>
  <c r="U1035" i="13" s="1"/>
  <c r="Q1042" i="13"/>
  <c r="P1045" i="13"/>
  <c r="S1045" i="13" s="1"/>
  <c r="R1047" i="13"/>
  <c r="U1047" i="13" s="1"/>
  <c r="P1054" i="13"/>
  <c r="R1056" i="13"/>
  <c r="U1056" i="13" s="1"/>
  <c r="Q1069" i="13"/>
  <c r="T1069" i="13" s="1"/>
  <c r="P1072" i="13"/>
  <c r="S1072" i="13" s="1"/>
  <c r="R1074" i="13"/>
  <c r="U1074" i="13" s="1"/>
  <c r="Q1077" i="13"/>
  <c r="T1077" i="13" s="1"/>
  <c r="R1084" i="13"/>
  <c r="U1084" i="13" s="1"/>
  <c r="Q1087" i="13"/>
  <c r="T1087" i="13" s="1"/>
  <c r="P1090" i="13"/>
  <c r="S1090" i="13" s="1"/>
  <c r="R1092" i="13"/>
  <c r="U1092" i="13" s="1"/>
  <c r="Q1095" i="13"/>
  <c r="T1095" i="13" s="1"/>
  <c r="P1098" i="13"/>
  <c r="S1098" i="13" s="1"/>
  <c r="R1110" i="13"/>
  <c r="U1110" i="13" s="1"/>
  <c r="P1129" i="13"/>
  <c r="R1131" i="13"/>
  <c r="U1131" i="13" s="1"/>
  <c r="Q1134" i="13"/>
  <c r="T1134" i="13" s="1"/>
  <c r="P1137" i="13"/>
  <c r="S1137" i="13" s="1"/>
  <c r="R1139" i="13"/>
  <c r="U1139" i="13" s="1"/>
  <c r="Q1144" i="13"/>
  <c r="T1144" i="13" s="1"/>
  <c r="R1151" i="13"/>
  <c r="P1167" i="13"/>
  <c r="R1169" i="13"/>
  <c r="Q1172" i="13"/>
  <c r="T1172" i="13" s="1"/>
  <c r="P1176" i="13"/>
  <c r="S1176" i="13" s="1"/>
  <c r="Q1181" i="13"/>
  <c r="T1181" i="13" s="1"/>
  <c r="P1186" i="13"/>
  <c r="P427" i="13"/>
  <c r="R429" i="13"/>
  <c r="Q432" i="13"/>
  <c r="T432" i="13" s="1"/>
  <c r="P435" i="13"/>
  <c r="S435" i="13" s="1"/>
  <c r="R437" i="13"/>
  <c r="U437" i="13" s="1"/>
  <c r="Q440" i="13"/>
  <c r="T440" i="13" s="1"/>
  <c r="P443" i="13"/>
  <c r="S443" i="13" s="1"/>
  <c r="R445" i="13"/>
  <c r="U445" i="13" s="1"/>
  <c r="Q448" i="13"/>
  <c r="T448" i="13" s="1"/>
  <c r="R535" i="13"/>
  <c r="U535" i="13" s="1"/>
  <c r="Q538" i="13"/>
  <c r="T538" i="13" s="1"/>
  <c r="R544" i="13"/>
  <c r="U544" i="13" s="1"/>
  <c r="Q547" i="13"/>
  <c r="T547" i="13" s="1"/>
  <c r="P552" i="13"/>
  <c r="R554" i="13"/>
  <c r="Q557" i="13"/>
  <c r="T557" i="13" s="1"/>
  <c r="P560" i="13"/>
  <c r="S560" i="13" s="1"/>
  <c r="R562" i="13"/>
  <c r="U562" i="13" s="1"/>
  <c r="Q565" i="13"/>
  <c r="T565" i="13" s="1"/>
  <c r="P568" i="13"/>
  <c r="S568" i="13" s="1"/>
  <c r="R570" i="13"/>
  <c r="U570" i="13" s="1"/>
  <c r="P576" i="13"/>
  <c r="S576" i="13" s="1"/>
  <c r="R578" i="13"/>
  <c r="U578" i="13" s="1"/>
  <c r="Q585" i="13"/>
  <c r="P588" i="13"/>
  <c r="S588" i="13" s="1"/>
  <c r="Q594" i="13"/>
  <c r="P597" i="13"/>
  <c r="S597" i="13" s="1"/>
  <c r="R599" i="13"/>
  <c r="U599" i="13" s="1"/>
  <c r="Q602" i="13"/>
  <c r="T602" i="13" s="1"/>
  <c r="P605" i="13"/>
  <c r="S605" i="13" s="1"/>
  <c r="R607" i="13"/>
  <c r="U607" i="13" s="1"/>
  <c r="Q610" i="13"/>
  <c r="T610" i="13" s="1"/>
  <c r="Q659" i="13"/>
  <c r="T659" i="13" s="1"/>
  <c r="P662" i="13"/>
  <c r="S662" i="13" s="1"/>
  <c r="R669" i="13"/>
  <c r="Q672" i="13"/>
  <c r="T672" i="13" s="1"/>
  <c r="P676" i="13"/>
  <c r="S676" i="13" s="1"/>
  <c r="R678" i="13"/>
  <c r="U678" i="13" s="1"/>
  <c r="Q681" i="13"/>
  <c r="T681" i="13" s="1"/>
  <c r="P684" i="13"/>
  <c r="S684" i="13" s="1"/>
  <c r="R686" i="13"/>
  <c r="U686" i="13" s="1"/>
  <c r="Q689" i="13"/>
  <c r="T689" i="13" s="1"/>
  <c r="P692" i="13"/>
  <c r="S692" i="13" s="1"/>
  <c r="R694" i="13"/>
  <c r="U694" i="13" s="1"/>
  <c r="Q702" i="13"/>
  <c r="P705" i="13"/>
  <c r="S705" i="13" s="1"/>
  <c r="R707" i="13"/>
  <c r="U707" i="13" s="1"/>
  <c r="Q710" i="13"/>
  <c r="T710" i="13" s="1"/>
  <c r="P713" i="13"/>
  <c r="S713" i="13" s="1"/>
  <c r="R715" i="13"/>
  <c r="U715" i="13" s="1"/>
  <c r="Q718" i="13"/>
  <c r="T718" i="13" s="1"/>
  <c r="P721" i="13"/>
  <c r="S721" i="13" s="1"/>
  <c r="R723" i="13"/>
  <c r="U723" i="13" s="1"/>
  <c r="Q726" i="13"/>
  <c r="T726" i="13" s="1"/>
  <c r="R987" i="13"/>
  <c r="Q990" i="13"/>
  <c r="T990" i="13" s="1"/>
  <c r="P994" i="13"/>
  <c r="S994" i="13" s="1"/>
  <c r="Q1003" i="13"/>
  <c r="P1006" i="13"/>
  <c r="S1006" i="13" s="1"/>
  <c r="R1008" i="13"/>
  <c r="U1008" i="13" s="1"/>
  <c r="Q1011" i="13"/>
  <c r="T1011" i="13" s="1"/>
  <c r="P1014" i="13"/>
  <c r="S1014" i="13" s="1"/>
  <c r="R1016" i="13"/>
  <c r="U1016" i="13" s="1"/>
  <c r="Q1020" i="13"/>
  <c r="T1020" i="13" s="1"/>
  <c r="R1028" i="13"/>
  <c r="P1036" i="13"/>
  <c r="R1042" i="13"/>
  <c r="Q1045" i="13"/>
  <c r="T1045" i="13" s="1"/>
  <c r="P1048" i="13"/>
  <c r="S1048" i="13" s="1"/>
  <c r="Q1054" i="13"/>
  <c r="P1057" i="13"/>
  <c r="S1057" i="13" s="1"/>
  <c r="R1069" i="13"/>
  <c r="U1069" i="13" s="1"/>
  <c r="Q1072" i="13"/>
  <c r="T1072" i="13" s="1"/>
  <c r="P1075" i="13"/>
  <c r="S1075" i="13" s="1"/>
  <c r="R1077" i="13"/>
  <c r="U1077" i="13" s="1"/>
  <c r="P1085" i="13"/>
  <c r="R1087" i="13"/>
  <c r="U1087" i="13" s="1"/>
  <c r="Q1090" i="13"/>
  <c r="T1090" i="13" s="1"/>
  <c r="P1093" i="13"/>
  <c r="S1093" i="13" s="1"/>
  <c r="R1095" i="13"/>
  <c r="U1095" i="13" s="1"/>
  <c r="Q1098" i="13"/>
  <c r="T1098" i="13" s="1"/>
  <c r="P1103" i="13"/>
  <c r="S1103" i="13" s="1"/>
  <c r="Q1129" i="13"/>
  <c r="P1132" i="13"/>
  <c r="S1132" i="13" s="1"/>
  <c r="R1134" i="13"/>
  <c r="U1134" i="13" s="1"/>
  <c r="Q1137" i="13"/>
  <c r="T1137" i="13" s="1"/>
  <c r="P1140" i="13"/>
  <c r="S1140" i="13" s="1"/>
  <c r="R1144" i="13"/>
  <c r="U1144" i="13" s="1"/>
  <c r="Q1167" i="13"/>
  <c r="P1170" i="13"/>
  <c r="S1170" i="13" s="1"/>
  <c r="R1172" i="13"/>
  <c r="U1172" i="13" s="1"/>
  <c r="Q1176" i="13"/>
  <c r="T1176" i="13" s="1"/>
  <c r="P1179" i="13"/>
  <c r="S1179" i="13" s="1"/>
  <c r="R1181" i="13"/>
  <c r="U1181" i="13" s="1"/>
  <c r="Q1186" i="13"/>
  <c r="Q597" i="13"/>
  <c r="T597" i="13" s="1"/>
  <c r="P600" i="13"/>
  <c r="S600" i="13" s="1"/>
  <c r="R602" i="13"/>
  <c r="U602" i="13" s="1"/>
  <c r="Q605" i="13"/>
  <c r="T605" i="13" s="1"/>
  <c r="P608" i="13"/>
  <c r="S608" i="13" s="1"/>
  <c r="R610" i="13"/>
  <c r="U610" i="13" s="1"/>
  <c r="R659" i="13"/>
  <c r="U659" i="13" s="1"/>
  <c r="P670" i="13"/>
  <c r="Q676" i="13"/>
  <c r="T676" i="13" s="1"/>
  <c r="P679" i="13"/>
  <c r="S679" i="13" s="1"/>
  <c r="R681" i="13"/>
  <c r="U681" i="13" s="1"/>
  <c r="Q684" i="13"/>
  <c r="T684" i="13" s="1"/>
  <c r="P687" i="13"/>
  <c r="S687" i="13" s="1"/>
  <c r="R689" i="13"/>
  <c r="U689" i="13" s="1"/>
  <c r="Q692" i="13"/>
  <c r="T692" i="13" s="1"/>
  <c r="R702" i="13"/>
  <c r="Q705" i="13"/>
  <c r="T705" i="13" s="1"/>
  <c r="P708" i="13"/>
  <c r="S708" i="13" s="1"/>
  <c r="R710" i="13"/>
  <c r="U710" i="13" s="1"/>
  <c r="Q713" i="13"/>
  <c r="T713" i="13" s="1"/>
  <c r="R718" i="13"/>
  <c r="U718" i="13" s="1"/>
  <c r="Q721" i="13"/>
  <c r="T721" i="13" s="1"/>
  <c r="P724" i="13"/>
  <c r="S724" i="13" s="1"/>
  <c r="R990" i="13"/>
  <c r="U990" i="13" s="1"/>
  <c r="Q994" i="13"/>
  <c r="T994" i="13" s="1"/>
  <c r="P1001" i="13"/>
  <c r="R1003" i="13"/>
  <c r="Q1006" i="13"/>
  <c r="T1006" i="13" s="1"/>
  <c r="P1009" i="13"/>
  <c r="S1009" i="13" s="1"/>
  <c r="R1011" i="13"/>
  <c r="U1011" i="13" s="1"/>
  <c r="Q1014" i="13"/>
  <c r="T1014" i="13" s="1"/>
  <c r="R1020" i="13"/>
  <c r="U1020" i="13" s="1"/>
  <c r="P1043" i="13"/>
  <c r="R1045" i="13"/>
  <c r="U1045" i="13" s="1"/>
  <c r="Q1048" i="13"/>
  <c r="T1048" i="13" s="1"/>
  <c r="P1052" i="13"/>
  <c r="S1052" i="13" s="1"/>
  <c r="R1054" i="13"/>
  <c r="Q1057" i="13"/>
  <c r="T1057" i="13" s="1"/>
  <c r="P1062" i="13"/>
  <c r="S1062" i="13" s="1"/>
  <c r="P1070" i="13"/>
  <c r="S1070" i="13" s="1"/>
  <c r="R1072" i="13"/>
  <c r="U1072" i="13" s="1"/>
  <c r="Q1075" i="13"/>
  <c r="T1075" i="13" s="1"/>
  <c r="Q1085" i="13"/>
  <c r="P1088" i="13"/>
  <c r="S1088" i="13" s="1"/>
  <c r="R1090" i="13"/>
  <c r="U1090" i="13" s="1"/>
  <c r="Q1093" i="13"/>
  <c r="T1093" i="13" s="1"/>
  <c r="P1096" i="13"/>
  <c r="S1096" i="13" s="1"/>
  <c r="R1098" i="13"/>
  <c r="U1098" i="13" s="1"/>
  <c r="Q1103" i="13"/>
  <c r="T1103" i="13" s="1"/>
  <c r="R1129" i="13"/>
  <c r="Q1132" i="13"/>
  <c r="T1132" i="13" s="1"/>
  <c r="P1135" i="13"/>
  <c r="S1135" i="13" s="1"/>
  <c r="R1137" i="13"/>
  <c r="U1137" i="13" s="1"/>
  <c r="P1145" i="13"/>
  <c r="R1167" i="13"/>
  <c r="Q1170" i="13"/>
  <c r="T1170" i="13" s="1"/>
  <c r="R1176" i="13"/>
  <c r="U1176" i="13" s="1"/>
  <c r="Q1179" i="13"/>
  <c r="T1179" i="13" s="1"/>
  <c r="R1186" i="13"/>
  <c r="R39" i="12"/>
  <c r="O20" i="12" l="1"/>
  <c r="O21" i="12"/>
  <c r="O22" i="12"/>
  <c r="O23" i="12"/>
  <c r="O24" i="12"/>
  <c r="O25" i="12"/>
  <c r="O26" i="12"/>
  <c r="O27" i="12"/>
  <c r="O28" i="12"/>
  <c r="O29" i="12"/>
  <c r="O30" i="12"/>
  <c r="O31" i="12"/>
  <c r="O32" i="12"/>
  <c r="O33" i="12"/>
  <c r="O34" i="12"/>
  <c r="O35" i="12"/>
  <c r="O36" i="12"/>
  <c r="O37" i="12"/>
  <c r="O38" i="12"/>
  <c r="O19" i="12"/>
  <c r="N40" i="12"/>
  <c r="N41" i="12"/>
  <c r="N42" i="12"/>
  <c r="N39" i="12"/>
  <c r="M40" i="12"/>
  <c r="O40" i="12" s="1"/>
  <c r="M41" i="12"/>
  <c r="M42" i="12"/>
  <c r="M39" i="12"/>
  <c r="J20" i="12"/>
  <c r="J21" i="12"/>
  <c r="J22" i="12"/>
  <c r="J23" i="12"/>
  <c r="J24" i="12"/>
  <c r="J25" i="12"/>
  <c r="J26" i="12"/>
  <c r="J27" i="12"/>
  <c r="J28" i="12"/>
  <c r="J29" i="12"/>
  <c r="J30" i="12"/>
  <c r="J31" i="12"/>
  <c r="J32" i="12"/>
  <c r="J33" i="12"/>
  <c r="J34" i="12"/>
  <c r="J35" i="12"/>
  <c r="J36" i="12"/>
  <c r="J37" i="12"/>
  <c r="J38" i="12"/>
  <c r="J39" i="12"/>
  <c r="J40" i="12"/>
  <c r="J41" i="12"/>
  <c r="J42" i="12"/>
  <c r="J19" i="12"/>
  <c r="G20" i="12"/>
  <c r="G21" i="12"/>
  <c r="G22" i="12"/>
  <c r="G23" i="12"/>
  <c r="G24" i="12"/>
  <c r="G25" i="12"/>
  <c r="G26" i="12"/>
  <c r="G27" i="12"/>
  <c r="G28" i="12"/>
  <c r="G29" i="12"/>
  <c r="G30" i="12"/>
  <c r="G31" i="12"/>
  <c r="G32" i="12"/>
  <c r="G33" i="12"/>
  <c r="G34" i="12"/>
  <c r="G35" i="12"/>
  <c r="G36" i="12"/>
  <c r="G37" i="12"/>
  <c r="G38" i="12"/>
  <c r="G39" i="12"/>
  <c r="G19" i="12"/>
  <c r="K3" i="11"/>
  <c r="K4" i="11"/>
  <c r="K5" i="11"/>
  <c r="K6" i="11"/>
  <c r="K7" i="11"/>
  <c r="K8" i="11"/>
  <c r="K9" i="11"/>
  <c r="K10" i="11"/>
  <c r="K11" i="11"/>
  <c r="K12" i="11"/>
  <c r="K13" i="11"/>
  <c r="K14" i="11"/>
  <c r="K15" i="11"/>
  <c r="K16" i="11"/>
  <c r="K17" i="11"/>
  <c r="K18" i="11"/>
  <c r="K19" i="11"/>
  <c r="K20" i="11"/>
  <c r="K21" i="11"/>
  <c r="K22" i="11"/>
  <c r="K23" i="11"/>
  <c r="K24" i="11"/>
  <c r="K25" i="11"/>
  <c r="K2" i="11"/>
  <c r="J3" i="11"/>
  <c r="J4" i="11"/>
  <c r="J5" i="11"/>
  <c r="J6" i="11"/>
  <c r="J7" i="11"/>
  <c r="J8" i="11"/>
  <c r="J9" i="11"/>
  <c r="J10" i="11"/>
  <c r="J11" i="11"/>
  <c r="J12" i="11"/>
  <c r="J13" i="11"/>
  <c r="J14" i="11"/>
  <c r="J15" i="11"/>
  <c r="J16" i="11"/>
  <c r="J17" i="11"/>
  <c r="J18" i="11"/>
  <c r="J19" i="11"/>
  <c r="J20" i="11"/>
  <c r="J21" i="11"/>
  <c r="J22" i="11"/>
  <c r="J23" i="11"/>
  <c r="J24" i="11"/>
  <c r="J25" i="11"/>
  <c r="J2" i="11"/>
  <c r="I3" i="11"/>
  <c r="I4" i="11"/>
  <c r="I5" i="11"/>
  <c r="I6" i="11"/>
  <c r="I7" i="11"/>
  <c r="I8" i="11"/>
  <c r="I9" i="11"/>
  <c r="I10" i="11"/>
  <c r="I11" i="11"/>
  <c r="I12" i="11"/>
  <c r="I13" i="11"/>
  <c r="I14" i="11"/>
  <c r="I15" i="11"/>
  <c r="I16" i="11"/>
  <c r="I17" i="11"/>
  <c r="I18" i="11"/>
  <c r="I19" i="11"/>
  <c r="I20" i="11"/>
  <c r="I21" i="11"/>
  <c r="I22" i="11"/>
  <c r="I2" i="11"/>
  <c r="H3" i="11"/>
  <c r="H4" i="11"/>
  <c r="H5" i="11"/>
  <c r="H6" i="11"/>
  <c r="H7" i="11"/>
  <c r="H8" i="11"/>
  <c r="H9" i="11"/>
  <c r="H10" i="11"/>
  <c r="H11" i="11"/>
  <c r="H12" i="11"/>
  <c r="H13" i="11"/>
  <c r="H14" i="11"/>
  <c r="H15" i="11"/>
  <c r="H16" i="11"/>
  <c r="H17" i="11"/>
  <c r="H18" i="11"/>
  <c r="H19" i="11"/>
  <c r="H20" i="11"/>
  <c r="H21" i="11"/>
  <c r="H22" i="11"/>
  <c r="H2" i="11"/>
  <c r="O41" i="12" l="1"/>
  <c r="O42" i="12"/>
  <c r="O3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tc={B1579CA7-7349-43BC-BE75-3CD8E2E4CFAE}</author>
    <author>tc={4CC81AE4-B5EC-47C7-B8FE-EE10CF66F341}</author>
    <author>tc={FF60A9FE-6AC4-4D78-A2C9-551557AF2AD6}</author>
  </authors>
  <commentList>
    <comment ref="H1" authorId="0" shapeId="0" xr:uid="{B1579CA7-7349-43BC-BE75-3CD8E2E4CFAE}">
      <text>
        <t>[Threaded comment]
Your version of Excel allows you to read this threaded comment; however, any edits to it will get removed if the file is opened in a newer version of Excel. Learn more: https://go.microsoft.com/fwlink/?linkid=870924
Comment:
    Avg CDN + English AK ER</t>
      </text>
    </comment>
    <comment ref="I1" authorId="1" shapeId="0" xr:uid="{4CC81AE4-B5EC-47C7-B8FE-EE10CF66F341}">
      <text>
        <t>[Threaded comment]
Your version of Excel allows you to read this threaded comment; however, any edits to it will get removed if the file is opened in a newer version of Excel. Learn more: https://go.microsoft.com/fwlink/?linkid=870924
Comment:
    Avg CAN + Avg AK (A2 &amp; A4)</t>
      </text>
    </comment>
    <comment ref="F1921" authorId="2" shapeId="0" xr:uid="{FF60A9FE-6AC4-4D78-A2C9-551557AF2AD6}">
      <text>
        <t>[Threaded comment]
Your version of Excel allows you to read this threaded comment; however, any edits to it will get removed if the file is opened in a newer version of Excel. Learn more: https://go.microsoft.com/fwlink/?linkid=870924
Comment:
    Originally 14674, I suspect the true estimate was either 1674 or 4674</t>
      </text>
    </comment>
  </commentList>
</comments>
</file>

<file path=xl/sharedStrings.xml><?xml version="1.0" encoding="utf-8"?>
<sst xmlns="http://schemas.openxmlformats.org/spreadsheetml/2006/main" count="25234" uniqueCount="299">
  <si>
    <t>pop_no</t>
  </si>
  <si>
    <t>population</t>
  </si>
  <si>
    <t>stat_area</t>
  </si>
  <si>
    <t>CU</t>
  </si>
  <si>
    <t>year</t>
  </si>
  <si>
    <t>escapement</t>
  </si>
  <si>
    <t>catch</t>
  </si>
  <si>
    <t>total_run</t>
  </si>
  <si>
    <t>belowe_ck</t>
  </si>
  <si>
    <t>hecate_strait_mainland</t>
  </si>
  <si>
    <t>NA</t>
  </si>
  <si>
    <t>sylvia_ck</t>
  </si>
  <si>
    <t>** What if we estimate managemnet parameters/recovery targets for two time periods</t>
  </si>
  <si>
    <t>i. 1980-2020</t>
  </si>
  <si>
    <t>ii. 2000-2020</t>
  </si>
  <si>
    <t>This would allow us to evaluate differences in the management inference we draw based on the productivity or data in the two periods</t>
  </si>
  <si>
    <t>tsimtack_lk</t>
  </si>
  <si>
    <t>brim</t>
  </si>
  <si>
    <t>brim_wahoo</t>
  </si>
  <si>
    <t>Possibly evaluate different assumptions about recent harvest rates. E.g. look back at Karl methods for estimating in the NCC database and look at the data ourselves to try and decide an alternative set of approaches</t>
  </si>
  <si>
    <t>kemano</t>
  </si>
  <si>
    <t>northern_coastal</t>
  </si>
  <si>
    <t>kiltush</t>
  </si>
  <si>
    <t>paril</t>
  </si>
  <si>
    <t>wahoo</t>
  </si>
  <si>
    <t>dala</t>
  </si>
  <si>
    <t>kildala</t>
  </si>
  <si>
    <t>evelyn_ck</t>
  </si>
  <si>
    <t>foch_ck</t>
  </si>
  <si>
    <t>douglas_channel_kitimat</t>
  </si>
  <si>
    <t>hartleybay_ck</t>
  </si>
  <si>
    <t>hugh_ck</t>
  </si>
  <si>
    <t>kiskosh_ck</t>
  </si>
  <si>
    <t>quaal</t>
  </si>
  <si>
    <t>riordan</t>
  </si>
  <si>
    <t>aaltanhash</t>
  </si>
  <si>
    <t>green</t>
  </si>
  <si>
    <t>mussel_kynoch</t>
  </si>
  <si>
    <t>east_arm</t>
  </si>
  <si>
    <t>west_arm</t>
  </si>
  <si>
    <t>arnoup</t>
  </si>
  <si>
    <t>nias</t>
  </si>
  <si>
    <t>tyler_ck</t>
  </si>
  <si>
    <t>roscoe</t>
  </si>
  <si>
    <t>quartcha</t>
  </si>
  <si>
    <t>martin</t>
  </si>
  <si>
    <t>elcho</t>
  </si>
  <si>
    <t>cascade</t>
  </si>
  <si>
    <t>bella_coola</t>
  </si>
  <si>
    <t>bella_coola_dean</t>
  </si>
  <si>
    <t>necleetsconnay</t>
  </si>
  <si>
    <t>chuckwalla</t>
  </si>
  <si>
    <t>rivers_inlet</t>
  </si>
  <si>
    <t>**Double check ER data and extend timeseries to 2020 - a lot of these harvest estimates seem WAAAAY too low</t>
  </si>
  <si>
    <t>docee</t>
  </si>
  <si>
    <t>smith_inlet</t>
  </si>
  <si>
    <t>kasiks</t>
  </si>
  <si>
    <t>lower_skeena</t>
  </si>
  <si>
    <t>ecstall</t>
  </si>
  <si>
    <t>exchamsiks</t>
  </si>
  <si>
    <t>exstew</t>
  </si>
  <si>
    <t>kadeen</t>
  </si>
  <si>
    <t>zymagotitz</t>
  </si>
  <si>
    <t>babine_fence</t>
  </si>
  <si>
    <t>middle_skeena</t>
  </si>
  <si>
    <t>nangeese_kspx</t>
  </si>
  <si>
    <t>kitwanga</t>
  </si>
  <si>
    <t>damshilgwit</t>
  </si>
  <si>
    <t>upper_skeena</t>
  </si>
  <si>
    <t>bear</t>
  </si>
  <si>
    <t>zolzap</t>
  </si>
  <si>
    <t>lower_nass</t>
  </si>
  <si>
    <t>meziadin</t>
  </si>
  <si>
    <t>upper_nass</t>
  </si>
  <si>
    <t>diskangieg</t>
  </si>
  <si>
    <t>lachmach</t>
  </si>
  <si>
    <t>portland_observatory</t>
  </si>
  <si>
    <t>tlell</t>
  </si>
  <si>
    <t>haida_gwaii_graham_isl_low</t>
  </si>
  <si>
    <t>deena</t>
  </si>
  <si>
    <t>haida_gwaii_east</t>
  </si>
  <si>
    <t>pallant_ck</t>
  </si>
  <si>
    <t>salloomt</t>
  </si>
  <si>
    <t>Year</t>
  </si>
  <si>
    <t>Total</t>
  </si>
  <si>
    <t>Alaska</t>
  </si>
  <si>
    <t xml:space="preserve">total escapement </t>
  </si>
  <si>
    <t>total run</t>
  </si>
  <si>
    <t>FN FSC</t>
  </si>
  <si>
    <t>BC Comm.</t>
  </si>
  <si>
    <t>BC Sport</t>
  </si>
  <si>
    <t>Harvest by major fishery</t>
  </si>
  <si>
    <t xml:space="preserve"> Total3</t>
  </si>
  <si>
    <t>Exploitation Rates</t>
  </si>
  <si>
    <t>CDN ER</t>
  </si>
  <si>
    <t>Total ER</t>
  </si>
  <si>
    <t>Portion of Harvest</t>
  </si>
  <si>
    <t>*** estimated from Toboggan CWT data from 1989 to 2017</t>
  </si>
  <si>
    <r>
      <t>BC Comm.</t>
    </r>
    <r>
      <rPr>
        <vertAlign val="superscript"/>
        <sz val="10"/>
        <color theme="1"/>
        <rFont val="Times New Roman"/>
        <family val="1"/>
      </rPr>
      <t>2</t>
    </r>
  </si>
  <si>
    <r>
      <t>BC Sport</t>
    </r>
    <r>
      <rPr>
        <vertAlign val="superscript"/>
        <sz val="10"/>
        <color theme="1"/>
        <rFont val="Times New Roman"/>
        <family val="1"/>
      </rPr>
      <t>2</t>
    </r>
  </si>
  <si>
    <r>
      <t>Alaska</t>
    </r>
    <r>
      <rPr>
        <vertAlign val="superscript"/>
        <sz val="10"/>
        <color theme="1"/>
        <rFont val="Times New Roman"/>
        <family val="1"/>
      </rPr>
      <t>2</t>
    </r>
  </si>
  <si>
    <r>
      <t>Escapement</t>
    </r>
    <r>
      <rPr>
        <vertAlign val="superscript"/>
        <sz val="10"/>
        <color theme="1"/>
        <rFont val="Times New Roman"/>
        <family val="1"/>
      </rPr>
      <t>1</t>
    </r>
  </si>
  <si>
    <t>Can Catch</t>
  </si>
  <si>
    <t>Can ER</t>
  </si>
  <si>
    <t>TRTC</t>
  </si>
  <si>
    <t>Total Harvest</t>
  </si>
  <si>
    <t>Total Run</t>
  </si>
  <si>
    <t>*** Harvest rate estimates from 1954 to 1988 are based on Holtby analysis (1999)</t>
  </si>
  <si>
    <t>** harvest rates since 1989 are estimated from Toboggan Ers</t>
  </si>
  <si>
    <t>Deena</t>
  </si>
  <si>
    <t>Model</t>
  </si>
  <si>
    <t>Best</t>
  </si>
  <si>
    <t>Nisga'a</t>
  </si>
  <si>
    <t>CAN ER</t>
  </si>
  <si>
    <t>AK ER</t>
  </si>
  <si>
    <t>TOT ER</t>
  </si>
  <si>
    <t>1954-88 --&gt;</t>
  </si>
  <si>
    <t>(Adj. Babine)</t>
  </si>
  <si>
    <t>(Adj. Deena)</t>
  </si>
  <si>
    <t>CDN+AK</t>
  </si>
  <si>
    <t>Babine</t>
  </si>
  <si>
    <t>1989-91 --&gt;</t>
  </si>
  <si>
    <t>(Avg A3)</t>
  </si>
  <si>
    <t>(A4)</t>
  </si>
  <si>
    <t>1992-96 --&gt;</t>
  </si>
  <si>
    <t>(Area 3)</t>
  </si>
  <si>
    <t>(A3)</t>
  </si>
  <si>
    <t>1997-10 --&gt;</t>
  </si>
  <si>
    <t>2011-17 --&gt;</t>
  </si>
  <si>
    <t xml:space="preserve">Year </t>
  </si>
  <si>
    <t>Area 2</t>
  </si>
  <si>
    <t>Area 3</t>
  </si>
  <si>
    <t>Area 4</t>
  </si>
  <si>
    <t>(Adj Babine)</t>
  </si>
  <si>
    <t>(Adj A4)</t>
  </si>
  <si>
    <t>A4*60%</t>
  </si>
  <si>
    <t xml:space="preserve">Babine </t>
  </si>
  <si>
    <t>CDN + AK</t>
  </si>
  <si>
    <t>Model CAN ER</t>
  </si>
  <si>
    <t>Best CAN ER</t>
  </si>
  <si>
    <t>Area 6 - Douglas Channel - Kitimat Arm</t>
  </si>
  <si>
    <t>Babine*60%</t>
  </si>
  <si>
    <t>Tot_ER</t>
  </si>
  <si>
    <t>Area 6-8 - Northern Coastal Streams</t>
  </si>
  <si>
    <t>Area 8 - Bella Coola-Dean</t>
  </si>
  <si>
    <t>Mid-to-</t>
  </si>
  <si>
    <t>Total run</t>
  </si>
  <si>
    <t>US</t>
  </si>
  <si>
    <t>Can</t>
  </si>
  <si>
    <t>Mean: 92-99</t>
  </si>
  <si>
    <t>Mean: 00-curr.</t>
  </si>
  <si>
    <r>
      <t xml:space="preserve">Alaska </t>
    </r>
    <r>
      <rPr>
        <vertAlign val="superscript"/>
        <sz val="10"/>
        <color theme="1"/>
        <rFont val="Times New Roman"/>
        <family val="1"/>
      </rPr>
      <t>1</t>
    </r>
  </si>
  <si>
    <r>
      <t xml:space="preserve">Canadian </t>
    </r>
    <r>
      <rPr>
        <vertAlign val="superscript"/>
        <sz val="10"/>
        <color theme="1"/>
        <rFont val="Times New Roman"/>
        <family val="1"/>
      </rPr>
      <t>2</t>
    </r>
  </si>
  <si>
    <r>
      <t xml:space="preserve">Nisga'a </t>
    </r>
    <r>
      <rPr>
        <vertAlign val="superscript"/>
        <sz val="10"/>
        <color theme="1"/>
        <rFont val="Times New Roman"/>
        <family val="1"/>
      </rPr>
      <t>3</t>
    </r>
  </si>
  <si>
    <r>
      <t xml:space="preserve">Other FN </t>
    </r>
    <r>
      <rPr>
        <vertAlign val="superscript"/>
        <sz val="10"/>
        <color theme="1"/>
        <rFont val="Times New Roman"/>
        <family val="1"/>
      </rPr>
      <t>4</t>
    </r>
  </si>
  <si>
    <r>
      <t xml:space="preserve">Sport </t>
    </r>
    <r>
      <rPr>
        <vertAlign val="superscript"/>
        <sz val="10"/>
        <color theme="1"/>
        <rFont val="Times New Roman"/>
        <family val="1"/>
      </rPr>
      <t>5</t>
    </r>
  </si>
  <si>
    <r>
      <t xml:space="preserve">Coastal </t>
    </r>
    <r>
      <rPr>
        <vertAlign val="superscript"/>
        <sz val="10"/>
        <color theme="1"/>
        <rFont val="Times New Roman"/>
        <family val="1"/>
      </rPr>
      <t>6</t>
    </r>
  </si>
  <si>
    <r>
      <t xml:space="preserve">Lower </t>
    </r>
    <r>
      <rPr>
        <vertAlign val="superscript"/>
        <sz val="10"/>
        <color theme="1"/>
        <rFont val="Times New Roman"/>
        <family val="1"/>
      </rPr>
      <t>7</t>
    </r>
  </si>
  <si>
    <r>
      <t xml:space="preserve">Upper </t>
    </r>
    <r>
      <rPr>
        <vertAlign val="superscript"/>
        <sz val="10"/>
        <color theme="1"/>
        <rFont val="Times New Roman"/>
        <family val="1"/>
      </rPr>
      <t>8</t>
    </r>
  </si>
  <si>
    <r>
      <t xml:space="preserve">size </t>
    </r>
    <r>
      <rPr>
        <vertAlign val="superscript"/>
        <sz val="10"/>
        <color theme="1"/>
        <rFont val="Times New Roman"/>
        <family val="1"/>
      </rPr>
      <t>9</t>
    </r>
  </si>
  <si>
    <t>area_2</t>
  </si>
  <si>
    <t>area_3</t>
  </si>
  <si>
    <t>area_4</t>
  </si>
  <si>
    <t>ID</t>
  </si>
  <si>
    <t>Species</t>
  </si>
  <si>
    <t>Sp-CU_Name</t>
  </si>
  <si>
    <t>HasAgeData</t>
  </si>
  <si>
    <t>Age 2</t>
  </si>
  <si>
    <t>Age 3</t>
  </si>
  <si>
    <t>Age 4</t>
  </si>
  <si>
    <t>Age 5</t>
  </si>
  <si>
    <t>Age 6</t>
  </si>
  <si>
    <t>Age 7</t>
  </si>
  <si>
    <t>CUstoUse</t>
  </si>
  <si>
    <t>CU2</t>
  </si>
  <si>
    <t>CO</t>
  </si>
  <si>
    <t>CO-Bella Coola-Dean Rivers</t>
  </si>
  <si>
    <t>CO_22</t>
  </si>
  <si>
    <t>Yes</t>
  </si>
  <si>
    <t/>
  </si>
  <si>
    <t>CO-Brim-Wahoo</t>
  </si>
  <si>
    <t>CO_28</t>
  </si>
  <si>
    <t>No</t>
  </si>
  <si>
    <t>Hecate Strait Mainland</t>
  </si>
  <si>
    <t>CO_27</t>
  </si>
  <si>
    <t>CO-Douglas Channel-Kitimat Arm</t>
  </si>
  <si>
    <t>CO_29</t>
  </si>
  <si>
    <t>CO-Haida Gwaii-East</t>
  </si>
  <si>
    <t>CO_23</t>
  </si>
  <si>
    <t>CO-Haida Gwaii-Graham Island Lowlands</t>
  </si>
  <si>
    <t>CO_25</t>
  </si>
  <si>
    <t>CO-Haida Gwaii-West</t>
  </si>
  <si>
    <t>CO_24</t>
  </si>
  <si>
    <t>CO-Hecate Strait Mainland</t>
  </si>
  <si>
    <t>CO-Lower Nass</t>
  </si>
  <si>
    <t>CO_35</t>
  </si>
  <si>
    <t>CO-Lower Skeena</t>
  </si>
  <si>
    <t>CO_32</t>
  </si>
  <si>
    <t>Lower Nass</t>
  </si>
  <si>
    <t>CO-Middle Skeena</t>
  </si>
  <si>
    <t>CO_33</t>
  </si>
  <si>
    <t>CO-Mussel-Kynoch</t>
  </si>
  <si>
    <t>CO_26</t>
  </si>
  <si>
    <t>CO-Northern Coastal Streams</t>
  </si>
  <si>
    <t>CO_30</t>
  </si>
  <si>
    <t>CO-Portland Sound-Observatory Inlet-Portland Canal</t>
  </si>
  <si>
    <t>CO_37</t>
  </si>
  <si>
    <t>CO-Rivers Inlet</t>
  </si>
  <si>
    <t>CO_21</t>
  </si>
  <si>
    <t>CO-Skeena Estuary</t>
  </si>
  <si>
    <t>CO_31</t>
  </si>
  <si>
    <t>CO-Smith Inlet</t>
  </si>
  <si>
    <t>CO_20</t>
  </si>
  <si>
    <t>CO-Upper Nass</t>
  </si>
  <si>
    <t>CO_36</t>
  </si>
  <si>
    <t>CO-Upper Skeena</t>
  </si>
  <si>
    <t>CO_34</t>
  </si>
  <si>
    <t>Northern Coastal Streams</t>
  </si>
  <si>
    <t>area_6_douglas_kitimat</t>
  </si>
  <si>
    <t>area_6_NC_stream</t>
  </si>
  <si>
    <t>area_7_NC_stream</t>
  </si>
  <si>
    <t>area_8_NC_stream</t>
  </si>
  <si>
    <t>area_8_bella_coola_dean</t>
  </si>
  <si>
    <t>area_9</t>
  </si>
  <si>
    <t>area_10</t>
  </si>
  <si>
    <t>Babine*40%</t>
  </si>
  <si>
    <t>Babine*20%</t>
  </si>
  <si>
    <t>A4*40%</t>
  </si>
  <si>
    <t>A4*20%</t>
  </si>
  <si>
    <t>Areas 5-9 Hecate Strait Mainland</t>
  </si>
  <si>
    <t>Area 9-10 - Rivers Inlet &amp; Smith Inlet</t>
  </si>
  <si>
    <t xml:space="preserve">*** I will make one brood table where we assume that Karl assumptions for Areas 5-10 are correct A4 *0.6 for CDN harvest, and  contribution to Alaska is same. </t>
  </si>
  <si>
    <t>*** Hecate and Rivers Inlet are estimated to be A4 * 0.4, this is likely systematically underestimating their harvest.</t>
  </si>
  <si>
    <t>*** Make a second brood table where CDN ERs are averaged for Deena, Toboggan and Zolzap and those are applied to all other Cus.</t>
  </si>
  <si>
    <t>Tobog_CAN</t>
  </si>
  <si>
    <t>Tobog_AK</t>
  </si>
  <si>
    <t>Deena_CAN</t>
  </si>
  <si>
    <t>Deena_AK</t>
  </si>
  <si>
    <t>Zolzap_CAN</t>
  </si>
  <si>
    <t>Zolzap_AK</t>
  </si>
  <si>
    <t>Mean_CAN</t>
  </si>
  <si>
    <t>Mean_AK</t>
  </si>
  <si>
    <t>0.6_A4</t>
  </si>
  <si>
    <t>0.4_A4</t>
  </si>
  <si>
    <t>NC_stream_T</t>
  </si>
  <si>
    <t>NC_stream_CAN</t>
  </si>
  <si>
    <t>NC_stream_AK</t>
  </si>
  <si>
    <t>*** Area 2-4 estimates of ERs are from actual data</t>
  </si>
  <si>
    <t>hec_main_AK_E</t>
  </si>
  <si>
    <t>hec_main_CDN_E</t>
  </si>
  <si>
    <t>hec_main_T_E</t>
  </si>
  <si>
    <t>a6_doug_kit_AK_E</t>
  </si>
  <si>
    <t>a6_doug_kit_CAN_E</t>
  </si>
  <si>
    <t>a6_doug_kit_T_E</t>
  </si>
  <si>
    <t>a2_AK</t>
  </si>
  <si>
    <t>a2_CDN</t>
  </si>
  <si>
    <t>a2_T</t>
  </si>
  <si>
    <t>a3_AK</t>
  </si>
  <si>
    <t>a3_CDN</t>
  </si>
  <si>
    <t>a3_T</t>
  </si>
  <si>
    <t>avg_CAN</t>
  </si>
  <si>
    <t>avg_AK</t>
  </si>
  <si>
    <t>a4_CAN</t>
  </si>
  <si>
    <t>a4_T</t>
  </si>
  <si>
    <t>a4_AK</t>
  </si>
  <si>
    <t>a8_bc_dean_AK</t>
  </si>
  <si>
    <t>a8_bc_dean_CDN</t>
  </si>
  <si>
    <t>a8_bc_dean_T</t>
  </si>
  <si>
    <t>a9-10_AK</t>
  </si>
  <si>
    <t>a9-10_CDN</t>
  </si>
  <si>
    <t>a9-10_T</t>
  </si>
  <si>
    <t>er_E</t>
  </si>
  <si>
    <t>er_2</t>
  </si>
  <si>
    <t>er_3</t>
  </si>
  <si>
    <t>age_3</t>
  </si>
  <si>
    <t>age_4</t>
  </si>
  <si>
    <t>age_5</t>
  </si>
  <si>
    <t>total_runE</t>
  </si>
  <si>
    <t>total_run2</t>
  </si>
  <si>
    <t>total_run3</t>
  </si>
  <si>
    <t>RS_E</t>
  </si>
  <si>
    <t>RS_2</t>
  </si>
  <si>
    <t>RS_3</t>
  </si>
  <si>
    <t>rec_E</t>
  </si>
  <si>
    <t>rec_2</t>
  </si>
  <si>
    <t>rec_3</t>
  </si>
  <si>
    <t>CU_no</t>
  </si>
  <si>
    <t>ER</t>
  </si>
  <si>
    <t>CC_area_6_to_8</t>
  </si>
  <si>
    <t>Kitimat_area_6</t>
  </si>
  <si>
    <t>Haida_gwaii</t>
  </si>
  <si>
    <t>Hecate_strait_mainland</t>
  </si>
  <si>
    <t>Nass</t>
  </si>
  <si>
    <t>Skeena</t>
  </si>
  <si>
    <t>Rivers_Smith_Inlets</t>
  </si>
  <si>
    <t>PFMA</t>
  </si>
  <si>
    <t>Population</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</si>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</sst>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3" x14ac:knownFonts="1">
    <font>
      <sz val="11"/>
      <color theme="1"/>
      <name val="Calibri"/>
      <family val="2"/>
      <scheme val="minor"/>
    </font>
    <font>
      <b/>
      <sz val="11"/>
      <color theme="1"/>
      <name val="Calibri"/>
      <family val="2"/>
      <scheme val="minor"/>
    </font>
    <font>
      <sz val="7"/>
      <color theme="1"/>
      <name val="Times New Roman"/>
      <family val="1"/>
    </font>
    <font>
      <sz val="10"/>
      <color theme="1"/>
      <name val="Times New Roman"/>
      <family val="1"/>
    </font>
    <font>
      <b/>
      <sz val="10"/>
      <color theme="1"/>
      <name val="Times New Roman"/>
      <family val="1"/>
    </font>
    <font>
      <vertAlign val="superscript"/>
      <sz val="10"/>
      <color theme="1"/>
      <name val="Times New Roman"/>
      <family val="1"/>
    </font>
    <font>
      <sz val="10"/>
      <color theme="1"/>
      <name val="Calibri"/>
      <family val="2"/>
      <scheme val="minor"/>
    </font>
    <font>
      <b/>
      <sz val="11"/>
      <color theme="1"/>
      <name val="Times New Roman"/>
      <family val="1"/>
    </font>
    <font>
      <sz val="11"/>
      <color theme="1"/>
      <name val="Times New Roman"/>
      <family val="1"/>
    </font>
    <font>
      <sz val="10"/>
      <color rgb="FF000000"/>
      <name val="Times New Roman"/>
      <family val="1"/>
    </font>
    <font>
      <i/>
      <sz val="10"/>
      <color theme="1"/>
      <name val="Times New Roman"/>
      <family val="1"/>
    </font>
    <font>
      <sz val="11"/>
      <color indexed="8"/>
      <name val="Calibri"/>
      <family val="2"/>
    </font>
    <font>
      <sz val="10"/>
      <color indexed="8"/>
      <name val="Arial"/>
      <family val="2"/>
    </font>
  </fonts>
  <fills count="7">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C0C0C0"/>
        <bgColor indexed="64"/>
      </patternFill>
    </fill>
    <fill>
      <patternFill patternType="solid">
        <fgColor indexed="22"/>
        <bgColor indexed="0"/>
      </patternFill>
    </fill>
    <fill>
      <patternFill patternType="solid">
        <fgColor theme="7" tint="0.79998168889431442"/>
        <bgColor indexed="64"/>
      </patternFill>
    </fill>
  </fills>
  <borders count="7">
    <border>
      <left/>
      <right/>
      <top/>
      <bottom/>
      <diagonal/>
    </border>
    <border>
      <left/>
      <right/>
      <top/>
      <bottom style="medium">
        <color rgb="FF000000"/>
      </bottom>
      <diagonal/>
    </border>
    <border>
      <left/>
      <right/>
      <top/>
      <bottom style="thin">
        <color indexed="64"/>
      </bottom>
      <diagonal/>
    </border>
    <border>
      <left/>
      <right/>
      <top style="medium">
        <color rgb="FF000000"/>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top/>
      <bottom/>
      <diagonal/>
    </border>
  </borders>
  <cellStyleXfs count="2">
    <xf numFmtId="0" fontId="0" fillId="0" borderId="0"/>
    <xf numFmtId="0" fontId="12" fillId="0" borderId="0"/>
  </cellStyleXfs>
  <cellXfs count="86">
    <xf numFmtId="0" fontId="0" fillId="0" borderId="0" xfId="0"/>
    <xf numFmtId="0" fontId="0" fillId="2" borderId="0" xfId="0" applyFill="1"/>
    <xf numFmtId="1" fontId="0" fillId="0" borderId="0" xfId="0" applyNumberFormat="1"/>
    <xf numFmtId="0" fontId="2" fillId="0" borderId="0" xfId="0" applyFont="1" applyAlignment="1">
      <alignment horizontal="right" vertical="center"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3" fontId="2" fillId="0" borderId="0" xfId="0" applyNumberFormat="1" applyFont="1" applyAlignment="1">
      <alignment horizontal="right" vertical="center" wrapText="1"/>
    </xf>
    <xf numFmtId="3" fontId="2" fillId="0" borderId="1" xfId="0" applyNumberFormat="1" applyFont="1" applyBorder="1" applyAlignment="1">
      <alignment horizontal="right" vertical="center" wrapText="1"/>
    </xf>
    <xf numFmtId="9" fontId="2" fillId="0" borderId="1" xfId="0" applyNumberFormat="1" applyFont="1" applyBorder="1" applyAlignment="1">
      <alignment horizontal="right" vertical="center" wrapText="1"/>
    </xf>
    <xf numFmtId="9" fontId="2" fillId="0" borderId="1" xfId="0" applyNumberFormat="1" applyFont="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right" vertical="center" wrapText="1"/>
    </xf>
    <xf numFmtId="0" fontId="4"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3" fillId="0" borderId="1" xfId="0" applyFont="1" applyBorder="1" applyAlignment="1">
      <alignment horizontal="center" vertical="center" wrapText="1"/>
    </xf>
    <xf numFmtId="3" fontId="3" fillId="0" borderId="0" xfId="0" applyNumberFormat="1" applyFont="1" applyAlignment="1">
      <alignment horizontal="right" vertical="center" wrapText="1"/>
    </xf>
    <xf numFmtId="9" fontId="3" fillId="0" borderId="0" xfId="0" applyNumberFormat="1" applyFont="1" applyAlignment="1">
      <alignment horizontal="right" vertical="center" wrapText="1"/>
    </xf>
    <xf numFmtId="9" fontId="3" fillId="0" borderId="0" xfId="0" applyNumberFormat="1" applyFont="1" applyAlignment="1">
      <alignment horizontal="center" vertical="center" wrapText="1"/>
    </xf>
    <xf numFmtId="0" fontId="3" fillId="3" borderId="0" xfId="0" applyFont="1" applyFill="1" applyAlignment="1">
      <alignment vertical="center" wrapText="1"/>
    </xf>
    <xf numFmtId="0" fontId="3" fillId="0" borderId="0" xfId="0" applyFont="1" applyAlignment="1">
      <alignment vertical="center"/>
    </xf>
    <xf numFmtId="0" fontId="3" fillId="0" borderId="3" xfId="0" applyFont="1" applyBorder="1" applyAlignment="1">
      <alignment horizontal="left" vertical="center" wrapText="1"/>
    </xf>
    <xf numFmtId="0" fontId="3" fillId="0" borderId="1" xfId="0" applyFont="1" applyBorder="1" applyAlignment="1">
      <alignment horizontal="left" vertical="center" wrapText="1" indent="2"/>
    </xf>
    <xf numFmtId="0" fontId="3" fillId="0" borderId="0" xfId="0" applyFont="1" applyAlignment="1">
      <alignment horizontal="center" vertical="center" wrapText="1"/>
    </xf>
    <xf numFmtId="3" fontId="3" fillId="0" borderId="1" xfId="0" applyNumberFormat="1" applyFont="1" applyBorder="1" applyAlignment="1">
      <alignment horizontal="right" vertical="center" wrapText="1"/>
    </xf>
    <xf numFmtId="9" fontId="3" fillId="0" borderId="1" xfId="0" applyNumberFormat="1" applyFont="1" applyBorder="1" applyAlignment="1">
      <alignment horizontal="righ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right" vertical="center"/>
    </xf>
    <xf numFmtId="10" fontId="0" fillId="0" borderId="0" xfId="0" applyNumberFormat="1"/>
    <xf numFmtId="0" fontId="3" fillId="0" borderId="0" xfId="0" applyFont="1" applyAlignment="1">
      <alignment horizontal="left" vertical="center" wrapText="1" indent="1"/>
    </xf>
    <xf numFmtId="0" fontId="3" fillId="0" borderId="0" xfId="0" applyFont="1" applyAlignment="1">
      <alignment horizontal="left" vertical="center" wrapText="1"/>
    </xf>
    <xf numFmtId="0" fontId="6" fillId="0" borderId="0" xfId="0" applyFont="1"/>
    <xf numFmtId="10" fontId="3" fillId="0" borderId="0" xfId="0" applyNumberFormat="1" applyFont="1" applyAlignment="1">
      <alignment horizontal="left" vertical="center" wrapText="1" indent="1"/>
    </xf>
    <xf numFmtId="10" fontId="3" fillId="0" borderId="0" xfId="0" applyNumberFormat="1" applyFont="1" applyAlignment="1">
      <alignment horizontal="left" vertical="center" wrapText="1"/>
    </xf>
    <xf numFmtId="10" fontId="3" fillId="0" borderId="0" xfId="0" applyNumberFormat="1" applyFont="1" applyAlignment="1">
      <alignment horizontal="right" vertical="center" wrapText="1"/>
    </xf>
    <xf numFmtId="10" fontId="3" fillId="0" borderId="1" xfId="0" applyNumberFormat="1" applyFont="1" applyBorder="1" applyAlignment="1">
      <alignment horizontal="right" vertical="center" wrapText="1"/>
    </xf>
    <xf numFmtId="0" fontId="3" fillId="0" borderId="0" xfId="0" applyFont="1" applyAlignment="1">
      <alignment horizontal="right" vertical="center"/>
    </xf>
    <xf numFmtId="0" fontId="3" fillId="0" borderId="0" xfId="0" applyFont="1" applyAlignment="1">
      <alignment horizontal="left" vertical="center"/>
    </xf>
    <xf numFmtId="10" fontId="3" fillId="0" borderId="0" xfId="0" applyNumberFormat="1" applyFont="1" applyAlignment="1">
      <alignment horizontal="left" vertical="center"/>
    </xf>
    <xf numFmtId="10" fontId="3" fillId="0" borderId="0" xfId="0" applyNumberFormat="1" applyFont="1" applyAlignment="1">
      <alignment horizontal="right" vertical="center"/>
    </xf>
    <xf numFmtId="0" fontId="3" fillId="0" borderId="0" xfId="0" applyFont="1" applyAlignment="1">
      <alignment horizontal="center" vertical="center"/>
    </xf>
    <xf numFmtId="0" fontId="4" fillId="0" borderId="0" xfId="0" applyFont="1" applyAlignment="1">
      <alignment horizontal="center"/>
    </xf>
    <xf numFmtId="10" fontId="3" fillId="0" borderId="0" xfId="0" applyNumberFormat="1" applyFont="1" applyAlignment="1">
      <alignment horizontal="center" vertical="center"/>
    </xf>
    <xf numFmtId="0" fontId="8" fillId="0" borderId="0" xfId="0" applyFont="1"/>
    <xf numFmtId="10" fontId="8" fillId="0" borderId="0" xfId="0" applyNumberFormat="1" applyFont="1"/>
    <xf numFmtId="0" fontId="3" fillId="0" borderId="1" xfId="0" applyFont="1" applyBorder="1" applyAlignment="1">
      <alignment horizontal="left" vertical="center" wrapText="1"/>
    </xf>
    <xf numFmtId="10" fontId="9" fillId="4" borderId="0" xfId="0" applyNumberFormat="1" applyFont="1" applyFill="1" applyAlignment="1">
      <alignment horizontal="right" vertical="center" wrapText="1"/>
    </xf>
    <xf numFmtId="3" fontId="3" fillId="0" borderId="0" xfId="0" applyNumberFormat="1" applyFont="1" applyAlignment="1">
      <alignment horizontal="center" vertical="center" wrapText="1"/>
    </xf>
    <xf numFmtId="0" fontId="10" fillId="0" borderId="0" xfId="0" applyFont="1" applyAlignment="1">
      <alignment horizontal="right" vertical="center" wrapText="1"/>
    </xf>
    <xf numFmtId="10" fontId="10" fillId="0" borderId="0" xfId="0" applyNumberFormat="1" applyFont="1" applyAlignment="1">
      <alignment horizontal="right" vertical="center" wrapText="1"/>
    </xf>
    <xf numFmtId="3" fontId="10" fillId="0" borderId="0" xfId="0" applyNumberFormat="1" applyFont="1" applyAlignment="1">
      <alignment horizontal="center" vertical="center" wrapText="1"/>
    </xf>
    <xf numFmtId="3" fontId="10" fillId="0" borderId="0" xfId="0" applyNumberFormat="1" applyFont="1" applyAlignment="1">
      <alignment horizontal="right" vertical="center" wrapText="1"/>
    </xf>
    <xf numFmtId="164" fontId="0" fillId="0" borderId="0" xfId="0" applyNumberFormat="1"/>
    <xf numFmtId="0" fontId="11" fillId="0" borderId="5" xfId="1" applyFont="1" applyBorder="1"/>
    <xf numFmtId="0" fontId="11" fillId="5" borderId="4" xfId="1" applyFont="1" applyFill="1" applyBorder="1" applyAlignment="1">
      <alignment horizontal="center"/>
    </xf>
    <xf numFmtId="0" fontId="11" fillId="0" borderId="5" xfId="1" applyFont="1" applyBorder="1" applyAlignment="1">
      <alignment horizontal="right"/>
    </xf>
    <xf numFmtId="0" fontId="12" fillId="0" borderId="0" xfId="1"/>
    <xf numFmtId="164" fontId="11" fillId="0" borderId="5" xfId="1" applyNumberFormat="1" applyFont="1" applyBorder="1" applyAlignment="1">
      <alignment horizontal="right"/>
    </xf>
    <xf numFmtId="164" fontId="12" fillId="0" borderId="0" xfId="1" applyNumberFormat="1"/>
    <xf numFmtId="165" fontId="0" fillId="0" borderId="0" xfId="0" applyNumberFormat="1"/>
    <xf numFmtId="164" fontId="3" fillId="0" borderId="0" xfId="0" applyNumberFormat="1" applyFont="1" applyAlignment="1">
      <alignment horizontal="right" vertical="center" wrapText="1"/>
    </xf>
    <xf numFmtId="0" fontId="0" fillId="0" borderId="6" xfId="0" applyBorder="1"/>
    <xf numFmtId="164" fontId="0" fillId="0" borderId="6" xfId="0" applyNumberFormat="1" applyBorder="1"/>
    <xf numFmtId="164" fontId="0" fillId="2" borderId="6" xfId="0" applyNumberFormat="1" applyFill="1" applyBorder="1"/>
    <xf numFmtId="164" fontId="3" fillId="2" borderId="0" xfId="0" applyNumberFormat="1" applyFont="1" applyFill="1" applyAlignment="1">
      <alignment horizontal="right" vertical="center" wrapText="1"/>
    </xf>
    <xf numFmtId="10" fontId="3" fillId="0" borderId="0" xfId="0" applyNumberFormat="1" applyFont="1" applyAlignment="1">
      <alignment vertical="center" wrapText="1"/>
    </xf>
    <xf numFmtId="10" fontId="3" fillId="0" borderId="1" xfId="0" applyNumberFormat="1" applyFont="1" applyBorder="1" applyAlignment="1">
      <alignment vertical="center" wrapText="1"/>
    </xf>
    <xf numFmtId="0" fontId="1" fillId="0" borderId="0" xfId="0" applyFont="1"/>
    <xf numFmtId="0" fontId="1" fillId="0" borderId="6" xfId="0" applyFont="1" applyBorder="1"/>
    <xf numFmtId="164" fontId="0" fillId="2" borderId="0" xfId="0" applyNumberFormat="1" applyFill="1"/>
    <xf numFmtId="1" fontId="0" fillId="2" borderId="0" xfId="0" applyNumberFormat="1" applyFill="1"/>
    <xf numFmtId="164" fontId="11" fillId="2" borderId="5" xfId="1" applyNumberFormat="1" applyFont="1" applyFill="1" applyBorder="1" applyAlignment="1">
      <alignment horizontal="right"/>
    </xf>
    <xf numFmtId="166" fontId="3" fillId="0" borderId="0" xfId="0" applyNumberFormat="1" applyFont="1" applyAlignment="1">
      <alignment horizontal="right" vertical="center" wrapText="1"/>
    </xf>
    <xf numFmtId="0" fontId="4" fillId="0" borderId="2" xfId="0" applyFont="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right" vertical="center"/>
    </xf>
    <xf numFmtId="0" fontId="4" fillId="0" borderId="2" xfId="0" applyFont="1" applyBorder="1" applyAlignment="1">
      <alignment horizontal="center"/>
    </xf>
    <xf numFmtId="0" fontId="3" fillId="0" borderId="0" xfId="0" applyFont="1" applyAlignment="1">
      <alignment horizontal="left" vertical="center" wrapText="1"/>
    </xf>
    <xf numFmtId="0" fontId="7" fillId="0" borderId="2" xfId="0" applyFont="1" applyBorder="1" applyAlignment="1">
      <alignment horizontal="center"/>
    </xf>
    <xf numFmtId="0" fontId="4" fillId="0" borderId="2" xfId="0" applyFont="1" applyBorder="1" applyAlignment="1">
      <alignment horizontal="center" vertical="center"/>
    </xf>
    <xf numFmtId="0" fontId="1" fillId="6" borderId="0" xfId="0" applyFont="1" applyFill="1"/>
    <xf numFmtId="164" fontId="0" fillId="6" borderId="0" xfId="0" applyNumberFormat="1" applyFill="1"/>
    <xf numFmtId="0" fontId="1" fillId="6" borderId="6" xfId="0" applyFont="1" applyFill="1" applyBorder="1"/>
    <xf numFmtId="164" fontId="0" fillId="6" borderId="6" xfId="0" applyNumberFormat="1" applyFill="1" applyBorder="1"/>
  </cellXfs>
  <cellStyles count="2">
    <cellStyle name="Normal" xfId="0" builtinId="0"/>
    <cellStyle name="Normal_Sheet1" xfId="1" xr:uid="{3B875B15-F161-4970-9809-032FE38BD3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29210</xdr:colOff>
      <xdr:row>2</xdr:row>
      <xdr:rowOff>29210</xdr:rowOff>
    </xdr:to>
    <xdr:grpSp>
      <xdr:nvGrpSpPr>
        <xdr:cNvPr id="3" name="Group 2">
          <a:extLst>
            <a:ext uri="{FF2B5EF4-FFF2-40B4-BE49-F238E27FC236}">
              <a16:creationId xmlns:a16="http://schemas.microsoft.com/office/drawing/2014/main" id="{5E3702F1-D385-472C-B56A-19EEDEAFFF99}"/>
            </a:ext>
          </a:extLst>
        </xdr:cNvPr>
        <xdr:cNvGrpSpPr>
          <a:grpSpLocks/>
        </xdr:cNvGrpSpPr>
      </xdr:nvGrpSpPr>
      <xdr:grpSpPr bwMode="auto">
        <a:xfrm>
          <a:off x="3686175" y="390525"/>
          <a:ext cx="27305" cy="27305"/>
          <a:chOff x="0" y="0"/>
          <a:chExt cx="46" cy="46"/>
        </a:xfrm>
      </xdr:grpSpPr>
      <xdr:sp macro="" textlink="">
        <xdr:nvSpPr>
          <xdr:cNvPr id="4" name="Freeform 15">
            <a:extLst>
              <a:ext uri="{FF2B5EF4-FFF2-40B4-BE49-F238E27FC236}">
                <a16:creationId xmlns:a16="http://schemas.microsoft.com/office/drawing/2014/main" id="{AD6D12C6-7A63-4010-B96D-B9EC8F43CD18}"/>
              </a:ext>
            </a:extLst>
          </xdr:cNvPr>
          <xdr:cNvSpPr>
            <a:spLocks/>
          </xdr:cNvSpPr>
        </xdr:nvSpPr>
        <xdr:spPr bwMode="auto">
          <a:xfrm>
            <a:off x="1" y="1"/>
            <a:ext cx="42" cy="20"/>
          </a:xfrm>
          <a:custGeom>
            <a:avLst/>
            <a:gdLst>
              <a:gd name="T0" fmla="*/ 0 w 42"/>
              <a:gd name="T1" fmla="*/ 0 h 20"/>
              <a:gd name="T2" fmla="*/ 41 w 42"/>
              <a:gd name="T3" fmla="*/ 0 h 20"/>
            </a:gdLst>
            <a:ahLst/>
            <a:cxnLst>
              <a:cxn ang="0">
                <a:pos x="T0" y="T1"/>
              </a:cxn>
              <a:cxn ang="0">
                <a:pos x="T2" y="T3"/>
              </a:cxn>
            </a:cxnLst>
            <a:rect l="0" t="0" r="r" b="b"/>
            <a:pathLst>
              <a:path w="42" h="20">
                <a:moveTo>
                  <a:pt x="0" y="0"/>
                </a:moveTo>
                <a:lnTo>
                  <a:pt x="41"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5" name="Freeform 16">
            <a:extLst>
              <a:ext uri="{FF2B5EF4-FFF2-40B4-BE49-F238E27FC236}">
                <a16:creationId xmlns:a16="http://schemas.microsoft.com/office/drawing/2014/main" id="{936E95EB-EF59-4BD5-98F6-437914896C54}"/>
              </a:ext>
            </a:extLst>
          </xdr:cNvPr>
          <xdr:cNvSpPr>
            <a:spLocks/>
          </xdr:cNvSpPr>
        </xdr:nvSpPr>
        <xdr:spPr bwMode="auto">
          <a:xfrm>
            <a:off x="0" y="0"/>
            <a:ext cx="46" cy="20"/>
          </a:xfrm>
          <a:custGeom>
            <a:avLst/>
            <a:gdLst>
              <a:gd name="T0" fmla="*/ 45 w 46"/>
              <a:gd name="T1" fmla="*/ 0 h 20"/>
              <a:gd name="T2" fmla="*/ 0 w 46"/>
              <a:gd name="T3" fmla="*/ 0 h 20"/>
              <a:gd name="T4" fmla="*/ 0 w 46"/>
              <a:gd name="T5" fmla="*/ 3 h 20"/>
              <a:gd name="T6" fmla="*/ 45 w 46"/>
              <a:gd name="T7" fmla="*/ 3 h 20"/>
              <a:gd name="T8" fmla="*/ 45 w 46"/>
              <a:gd name="T9" fmla="*/ 0 h 20"/>
            </a:gdLst>
            <a:ahLst/>
            <a:cxnLst>
              <a:cxn ang="0">
                <a:pos x="T0" y="T1"/>
              </a:cxn>
              <a:cxn ang="0">
                <a:pos x="T2" y="T3"/>
              </a:cxn>
              <a:cxn ang="0">
                <a:pos x="T4" y="T5"/>
              </a:cxn>
              <a:cxn ang="0">
                <a:pos x="T6" y="T7"/>
              </a:cxn>
              <a:cxn ang="0">
                <a:pos x="T8" y="T9"/>
              </a:cxn>
            </a:cxnLst>
            <a:rect l="0" t="0" r="r" b="b"/>
            <a:pathLst>
              <a:path w="46" h="20">
                <a:moveTo>
                  <a:pt x="45" y="0"/>
                </a:moveTo>
                <a:lnTo>
                  <a:pt x="0" y="0"/>
                </a:lnTo>
                <a:lnTo>
                  <a:pt x="0" y="3"/>
                </a:lnTo>
                <a:lnTo>
                  <a:pt x="45" y="3"/>
                </a:lnTo>
                <a:lnTo>
                  <a:pt x="45"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 name="Freeform 17">
            <a:extLst>
              <a:ext uri="{FF2B5EF4-FFF2-40B4-BE49-F238E27FC236}">
                <a16:creationId xmlns:a16="http://schemas.microsoft.com/office/drawing/2014/main" id="{646280DD-DB43-4476-BF3C-35AE0F567FA3}"/>
              </a:ext>
            </a:extLst>
          </xdr:cNvPr>
          <xdr:cNvSpPr>
            <a:spLocks/>
          </xdr:cNvSpPr>
        </xdr:nvSpPr>
        <xdr:spPr bwMode="auto">
          <a:xfrm>
            <a:off x="1" y="5"/>
            <a:ext cx="38" cy="20"/>
          </a:xfrm>
          <a:custGeom>
            <a:avLst/>
            <a:gdLst>
              <a:gd name="T0" fmla="*/ 0 w 38"/>
              <a:gd name="T1" fmla="*/ 0 h 20"/>
              <a:gd name="T2" fmla="*/ 37 w 38"/>
              <a:gd name="T3" fmla="*/ 0 h 20"/>
            </a:gdLst>
            <a:ahLst/>
            <a:cxnLst>
              <a:cxn ang="0">
                <a:pos x="T0" y="T1"/>
              </a:cxn>
              <a:cxn ang="0">
                <a:pos x="T2" y="T3"/>
              </a:cxn>
            </a:cxnLst>
            <a:rect l="0" t="0" r="r" b="b"/>
            <a:pathLst>
              <a:path w="38" h="20">
                <a:moveTo>
                  <a:pt x="0" y="0"/>
                </a:moveTo>
                <a:lnTo>
                  <a:pt x="37"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7" name="Freeform 18">
            <a:extLst>
              <a:ext uri="{FF2B5EF4-FFF2-40B4-BE49-F238E27FC236}">
                <a16:creationId xmlns:a16="http://schemas.microsoft.com/office/drawing/2014/main" id="{AF181261-CC73-4941-80DE-2B6510B932F9}"/>
              </a:ext>
            </a:extLst>
          </xdr:cNvPr>
          <xdr:cNvSpPr>
            <a:spLocks/>
          </xdr:cNvSpPr>
        </xdr:nvSpPr>
        <xdr:spPr bwMode="auto">
          <a:xfrm>
            <a:off x="0" y="3"/>
            <a:ext cx="42" cy="20"/>
          </a:xfrm>
          <a:custGeom>
            <a:avLst/>
            <a:gdLst>
              <a:gd name="T0" fmla="*/ 41 w 42"/>
              <a:gd name="T1" fmla="*/ 0 h 20"/>
              <a:gd name="T2" fmla="*/ 0 w 42"/>
              <a:gd name="T3" fmla="*/ 0 h 20"/>
              <a:gd name="T4" fmla="*/ 0 w 42"/>
              <a:gd name="T5" fmla="*/ 3 h 20"/>
              <a:gd name="T6" fmla="*/ 41 w 42"/>
              <a:gd name="T7" fmla="*/ 3 h 20"/>
              <a:gd name="T8" fmla="*/ 41 w 42"/>
              <a:gd name="T9" fmla="*/ 0 h 20"/>
            </a:gdLst>
            <a:ahLst/>
            <a:cxnLst>
              <a:cxn ang="0">
                <a:pos x="T0" y="T1"/>
              </a:cxn>
              <a:cxn ang="0">
                <a:pos x="T2" y="T3"/>
              </a:cxn>
              <a:cxn ang="0">
                <a:pos x="T4" y="T5"/>
              </a:cxn>
              <a:cxn ang="0">
                <a:pos x="T6" y="T7"/>
              </a:cxn>
              <a:cxn ang="0">
                <a:pos x="T8" y="T9"/>
              </a:cxn>
            </a:cxnLst>
            <a:rect l="0" t="0" r="r" b="b"/>
            <a:pathLst>
              <a:path w="42" h="20">
                <a:moveTo>
                  <a:pt x="41" y="0"/>
                </a:moveTo>
                <a:lnTo>
                  <a:pt x="0" y="0"/>
                </a:lnTo>
                <a:lnTo>
                  <a:pt x="0" y="3"/>
                </a:lnTo>
                <a:lnTo>
                  <a:pt x="41" y="3"/>
                </a:lnTo>
                <a:lnTo>
                  <a:pt x="41"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8" name="Freeform 19">
            <a:extLst>
              <a:ext uri="{FF2B5EF4-FFF2-40B4-BE49-F238E27FC236}">
                <a16:creationId xmlns:a16="http://schemas.microsoft.com/office/drawing/2014/main" id="{C3795957-AFD6-4D38-A499-1BAA37062228}"/>
              </a:ext>
            </a:extLst>
          </xdr:cNvPr>
          <xdr:cNvSpPr>
            <a:spLocks/>
          </xdr:cNvSpPr>
        </xdr:nvSpPr>
        <xdr:spPr bwMode="auto">
          <a:xfrm>
            <a:off x="1" y="9"/>
            <a:ext cx="35" cy="20"/>
          </a:xfrm>
          <a:custGeom>
            <a:avLst/>
            <a:gdLst>
              <a:gd name="T0" fmla="*/ 0 w 35"/>
              <a:gd name="T1" fmla="*/ 0 h 20"/>
              <a:gd name="T2" fmla="*/ 34 w 35"/>
              <a:gd name="T3" fmla="*/ 0 h 20"/>
            </a:gdLst>
            <a:ahLst/>
            <a:cxnLst>
              <a:cxn ang="0">
                <a:pos x="T0" y="T1"/>
              </a:cxn>
              <a:cxn ang="0">
                <a:pos x="T2" y="T3"/>
              </a:cxn>
            </a:cxnLst>
            <a:rect l="0" t="0" r="r" b="b"/>
            <a:pathLst>
              <a:path w="35" h="20">
                <a:moveTo>
                  <a:pt x="0" y="0"/>
                </a:moveTo>
                <a:lnTo>
                  <a:pt x="34"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9" name="Freeform 20">
            <a:extLst>
              <a:ext uri="{FF2B5EF4-FFF2-40B4-BE49-F238E27FC236}">
                <a16:creationId xmlns:a16="http://schemas.microsoft.com/office/drawing/2014/main" id="{EF1EBC0D-EDF8-4B23-BB2B-A8F583BCE267}"/>
              </a:ext>
            </a:extLst>
          </xdr:cNvPr>
          <xdr:cNvSpPr>
            <a:spLocks/>
          </xdr:cNvSpPr>
        </xdr:nvSpPr>
        <xdr:spPr bwMode="auto">
          <a:xfrm>
            <a:off x="0" y="7"/>
            <a:ext cx="38" cy="20"/>
          </a:xfrm>
          <a:custGeom>
            <a:avLst/>
            <a:gdLst>
              <a:gd name="T0" fmla="*/ 37 w 38"/>
              <a:gd name="T1" fmla="*/ 0 h 20"/>
              <a:gd name="T2" fmla="*/ 0 w 38"/>
              <a:gd name="T3" fmla="*/ 0 h 20"/>
              <a:gd name="T4" fmla="*/ 0 w 38"/>
              <a:gd name="T5" fmla="*/ 3 h 20"/>
              <a:gd name="T6" fmla="*/ 37 w 38"/>
              <a:gd name="T7" fmla="*/ 3 h 20"/>
              <a:gd name="T8" fmla="*/ 37 w 38"/>
              <a:gd name="T9" fmla="*/ 0 h 20"/>
            </a:gdLst>
            <a:ahLst/>
            <a:cxnLst>
              <a:cxn ang="0">
                <a:pos x="T0" y="T1"/>
              </a:cxn>
              <a:cxn ang="0">
                <a:pos x="T2" y="T3"/>
              </a:cxn>
              <a:cxn ang="0">
                <a:pos x="T4" y="T5"/>
              </a:cxn>
              <a:cxn ang="0">
                <a:pos x="T6" y="T7"/>
              </a:cxn>
              <a:cxn ang="0">
                <a:pos x="T8" y="T9"/>
              </a:cxn>
            </a:cxnLst>
            <a:rect l="0" t="0" r="r" b="b"/>
            <a:pathLst>
              <a:path w="38" h="20">
                <a:moveTo>
                  <a:pt x="37" y="0"/>
                </a:moveTo>
                <a:lnTo>
                  <a:pt x="0" y="0"/>
                </a:lnTo>
                <a:lnTo>
                  <a:pt x="0" y="3"/>
                </a:lnTo>
                <a:lnTo>
                  <a:pt x="37" y="3"/>
                </a:lnTo>
                <a:lnTo>
                  <a:pt x="37"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10" name="Freeform 21">
            <a:extLst>
              <a:ext uri="{FF2B5EF4-FFF2-40B4-BE49-F238E27FC236}">
                <a16:creationId xmlns:a16="http://schemas.microsoft.com/office/drawing/2014/main" id="{7E6F215C-FD11-445A-BF51-34785448CF08}"/>
              </a:ext>
            </a:extLst>
          </xdr:cNvPr>
          <xdr:cNvSpPr>
            <a:spLocks/>
          </xdr:cNvSpPr>
        </xdr:nvSpPr>
        <xdr:spPr bwMode="auto">
          <a:xfrm>
            <a:off x="1" y="13"/>
            <a:ext cx="31" cy="20"/>
          </a:xfrm>
          <a:custGeom>
            <a:avLst/>
            <a:gdLst>
              <a:gd name="T0" fmla="*/ 0 w 31"/>
              <a:gd name="T1" fmla="*/ 0 h 20"/>
              <a:gd name="T2" fmla="*/ 30 w 31"/>
              <a:gd name="T3" fmla="*/ 0 h 20"/>
            </a:gdLst>
            <a:ahLst/>
            <a:cxnLst>
              <a:cxn ang="0">
                <a:pos x="T0" y="T1"/>
              </a:cxn>
              <a:cxn ang="0">
                <a:pos x="T2" y="T3"/>
              </a:cxn>
            </a:cxnLst>
            <a:rect l="0" t="0" r="r" b="b"/>
            <a:pathLst>
              <a:path w="31" h="20">
                <a:moveTo>
                  <a:pt x="0" y="0"/>
                </a:moveTo>
                <a:lnTo>
                  <a:pt x="30"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11" name="Freeform 22">
            <a:extLst>
              <a:ext uri="{FF2B5EF4-FFF2-40B4-BE49-F238E27FC236}">
                <a16:creationId xmlns:a16="http://schemas.microsoft.com/office/drawing/2014/main" id="{EA3FE428-AA3A-4E50-BD13-AF1510BD0B97}"/>
              </a:ext>
            </a:extLst>
          </xdr:cNvPr>
          <xdr:cNvSpPr>
            <a:spLocks/>
          </xdr:cNvSpPr>
        </xdr:nvSpPr>
        <xdr:spPr bwMode="auto">
          <a:xfrm>
            <a:off x="0" y="11"/>
            <a:ext cx="35" cy="20"/>
          </a:xfrm>
          <a:custGeom>
            <a:avLst/>
            <a:gdLst>
              <a:gd name="T0" fmla="*/ 34 w 35"/>
              <a:gd name="T1" fmla="*/ 0 h 20"/>
              <a:gd name="T2" fmla="*/ 0 w 35"/>
              <a:gd name="T3" fmla="*/ 0 h 20"/>
              <a:gd name="T4" fmla="*/ 0 w 35"/>
              <a:gd name="T5" fmla="*/ 3 h 20"/>
              <a:gd name="T6" fmla="*/ 34 w 35"/>
              <a:gd name="T7" fmla="*/ 3 h 20"/>
              <a:gd name="T8" fmla="*/ 34 w 35"/>
              <a:gd name="T9" fmla="*/ 0 h 20"/>
            </a:gdLst>
            <a:ahLst/>
            <a:cxnLst>
              <a:cxn ang="0">
                <a:pos x="T0" y="T1"/>
              </a:cxn>
              <a:cxn ang="0">
                <a:pos x="T2" y="T3"/>
              </a:cxn>
              <a:cxn ang="0">
                <a:pos x="T4" y="T5"/>
              </a:cxn>
              <a:cxn ang="0">
                <a:pos x="T6" y="T7"/>
              </a:cxn>
              <a:cxn ang="0">
                <a:pos x="T8" y="T9"/>
              </a:cxn>
            </a:cxnLst>
            <a:rect l="0" t="0" r="r" b="b"/>
            <a:pathLst>
              <a:path w="35" h="20">
                <a:moveTo>
                  <a:pt x="34" y="0"/>
                </a:moveTo>
                <a:lnTo>
                  <a:pt x="0" y="0"/>
                </a:lnTo>
                <a:lnTo>
                  <a:pt x="0" y="3"/>
                </a:lnTo>
                <a:lnTo>
                  <a:pt x="34" y="3"/>
                </a:lnTo>
                <a:lnTo>
                  <a:pt x="34"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12" name="Freeform 23">
            <a:extLst>
              <a:ext uri="{FF2B5EF4-FFF2-40B4-BE49-F238E27FC236}">
                <a16:creationId xmlns:a16="http://schemas.microsoft.com/office/drawing/2014/main" id="{9F3FBA82-D210-4298-9565-26AC74D66DF7}"/>
              </a:ext>
            </a:extLst>
          </xdr:cNvPr>
          <xdr:cNvSpPr>
            <a:spLocks/>
          </xdr:cNvSpPr>
        </xdr:nvSpPr>
        <xdr:spPr bwMode="auto">
          <a:xfrm>
            <a:off x="1" y="17"/>
            <a:ext cx="27" cy="20"/>
          </a:xfrm>
          <a:custGeom>
            <a:avLst/>
            <a:gdLst>
              <a:gd name="T0" fmla="*/ 0 w 27"/>
              <a:gd name="T1" fmla="*/ 0 h 20"/>
              <a:gd name="T2" fmla="*/ 26 w 27"/>
              <a:gd name="T3" fmla="*/ 0 h 20"/>
            </a:gdLst>
            <a:ahLst/>
            <a:cxnLst>
              <a:cxn ang="0">
                <a:pos x="T0" y="T1"/>
              </a:cxn>
              <a:cxn ang="0">
                <a:pos x="T2" y="T3"/>
              </a:cxn>
            </a:cxnLst>
            <a:rect l="0" t="0" r="r" b="b"/>
            <a:pathLst>
              <a:path w="27" h="20">
                <a:moveTo>
                  <a:pt x="0" y="0"/>
                </a:moveTo>
                <a:lnTo>
                  <a:pt x="26"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13" name="Freeform 24">
            <a:extLst>
              <a:ext uri="{FF2B5EF4-FFF2-40B4-BE49-F238E27FC236}">
                <a16:creationId xmlns:a16="http://schemas.microsoft.com/office/drawing/2014/main" id="{7600B18C-51B2-472E-9642-385AEB661EC7}"/>
              </a:ext>
            </a:extLst>
          </xdr:cNvPr>
          <xdr:cNvSpPr>
            <a:spLocks/>
          </xdr:cNvSpPr>
        </xdr:nvSpPr>
        <xdr:spPr bwMode="auto">
          <a:xfrm>
            <a:off x="0" y="15"/>
            <a:ext cx="31" cy="20"/>
          </a:xfrm>
          <a:custGeom>
            <a:avLst/>
            <a:gdLst>
              <a:gd name="T0" fmla="*/ 30 w 31"/>
              <a:gd name="T1" fmla="*/ 0 h 20"/>
              <a:gd name="T2" fmla="*/ 0 w 31"/>
              <a:gd name="T3" fmla="*/ 0 h 20"/>
              <a:gd name="T4" fmla="*/ 0 w 31"/>
              <a:gd name="T5" fmla="*/ 3 h 20"/>
              <a:gd name="T6" fmla="*/ 30 w 31"/>
              <a:gd name="T7" fmla="*/ 3 h 20"/>
              <a:gd name="T8" fmla="*/ 30 w 31"/>
              <a:gd name="T9" fmla="*/ 0 h 20"/>
            </a:gdLst>
            <a:ahLst/>
            <a:cxnLst>
              <a:cxn ang="0">
                <a:pos x="T0" y="T1"/>
              </a:cxn>
              <a:cxn ang="0">
                <a:pos x="T2" y="T3"/>
              </a:cxn>
              <a:cxn ang="0">
                <a:pos x="T4" y="T5"/>
              </a:cxn>
              <a:cxn ang="0">
                <a:pos x="T6" y="T7"/>
              </a:cxn>
              <a:cxn ang="0">
                <a:pos x="T8" y="T9"/>
              </a:cxn>
            </a:cxnLst>
            <a:rect l="0" t="0" r="r" b="b"/>
            <a:pathLst>
              <a:path w="31" h="20">
                <a:moveTo>
                  <a:pt x="30" y="0"/>
                </a:moveTo>
                <a:lnTo>
                  <a:pt x="0" y="0"/>
                </a:lnTo>
                <a:lnTo>
                  <a:pt x="0" y="3"/>
                </a:lnTo>
                <a:lnTo>
                  <a:pt x="30" y="3"/>
                </a:lnTo>
                <a:lnTo>
                  <a:pt x="30"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14" name="Freeform 25">
            <a:extLst>
              <a:ext uri="{FF2B5EF4-FFF2-40B4-BE49-F238E27FC236}">
                <a16:creationId xmlns:a16="http://schemas.microsoft.com/office/drawing/2014/main" id="{E3C698EE-ED72-445F-A102-9FF814096C7E}"/>
              </a:ext>
            </a:extLst>
          </xdr:cNvPr>
          <xdr:cNvSpPr>
            <a:spLocks/>
          </xdr:cNvSpPr>
        </xdr:nvSpPr>
        <xdr:spPr bwMode="auto">
          <a:xfrm>
            <a:off x="1" y="20"/>
            <a:ext cx="23" cy="20"/>
          </a:xfrm>
          <a:custGeom>
            <a:avLst/>
            <a:gdLst>
              <a:gd name="T0" fmla="*/ 0 w 23"/>
              <a:gd name="T1" fmla="*/ 0 h 20"/>
              <a:gd name="T2" fmla="*/ 22 w 23"/>
              <a:gd name="T3" fmla="*/ 0 h 20"/>
            </a:gdLst>
            <a:ahLst/>
            <a:cxnLst>
              <a:cxn ang="0">
                <a:pos x="T0" y="T1"/>
              </a:cxn>
              <a:cxn ang="0">
                <a:pos x="T2" y="T3"/>
              </a:cxn>
            </a:cxnLst>
            <a:rect l="0" t="0" r="r" b="b"/>
            <a:pathLst>
              <a:path w="23" h="20">
                <a:moveTo>
                  <a:pt x="0" y="0"/>
                </a:moveTo>
                <a:lnTo>
                  <a:pt x="22"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15" name="Freeform 26">
            <a:extLst>
              <a:ext uri="{FF2B5EF4-FFF2-40B4-BE49-F238E27FC236}">
                <a16:creationId xmlns:a16="http://schemas.microsoft.com/office/drawing/2014/main" id="{A8A84603-1A10-4B5A-A108-6046133DC2A5}"/>
              </a:ext>
            </a:extLst>
          </xdr:cNvPr>
          <xdr:cNvSpPr>
            <a:spLocks/>
          </xdr:cNvSpPr>
        </xdr:nvSpPr>
        <xdr:spPr bwMode="auto">
          <a:xfrm>
            <a:off x="0" y="18"/>
            <a:ext cx="27" cy="20"/>
          </a:xfrm>
          <a:custGeom>
            <a:avLst/>
            <a:gdLst>
              <a:gd name="T0" fmla="*/ 26 w 27"/>
              <a:gd name="T1" fmla="*/ 0 h 20"/>
              <a:gd name="T2" fmla="*/ 0 w 27"/>
              <a:gd name="T3" fmla="*/ 0 h 20"/>
              <a:gd name="T4" fmla="*/ 0 w 27"/>
              <a:gd name="T5" fmla="*/ 3 h 20"/>
              <a:gd name="T6" fmla="*/ 26 w 27"/>
              <a:gd name="T7" fmla="*/ 3 h 20"/>
              <a:gd name="T8" fmla="*/ 26 w 27"/>
              <a:gd name="T9" fmla="*/ 0 h 20"/>
            </a:gdLst>
            <a:ahLst/>
            <a:cxnLst>
              <a:cxn ang="0">
                <a:pos x="T0" y="T1"/>
              </a:cxn>
              <a:cxn ang="0">
                <a:pos x="T2" y="T3"/>
              </a:cxn>
              <a:cxn ang="0">
                <a:pos x="T4" y="T5"/>
              </a:cxn>
              <a:cxn ang="0">
                <a:pos x="T6" y="T7"/>
              </a:cxn>
              <a:cxn ang="0">
                <a:pos x="T8" y="T9"/>
              </a:cxn>
            </a:cxnLst>
            <a:rect l="0" t="0" r="r" b="b"/>
            <a:pathLst>
              <a:path w="27" h="20">
                <a:moveTo>
                  <a:pt x="26" y="0"/>
                </a:moveTo>
                <a:lnTo>
                  <a:pt x="0" y="0"/>
                </a:lnTo>
                <a:lnTo>
                  <a:pt x="0" y="3"/>
                </a:lnTo>
                <a:lnTo>
                  <a:pt x="26" y="3"/>
                </a:lnTo>
                <a:lnTo>
                  <a:pt x="26"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16" name="Freeform 27">
            <a:extLst>
              <a:ext uri="{FF2B5EF4-FFF2-40B4-BE49-F238E27FC236}">
                <a16:creationId xmlns:a16="http://schemas.microsoft.com/office/drawing/2014/main" id="{88B54C38-82F7-4E03-98B5-D663A3A51627}"/>
              </a:ext>
            </a:extLst>
          </xdr:cNvPr>
          <xdr:cNvSpPr>
            <a:spLocks/>
          </xdr:cNvSpPr>
        </xdr:nvSpPr>
        <xdr:spPr bwMode="auto">
          <a:xfrm>
            <a:off x="1" y="24"/>
            <a:ext cx="20" cy="20"/>
          </a:xfrm>
          <a:custGeom>
            <a:avLst/>
            <a:gdLst>
              <a:gd name="T0" fmla="*/ 0 w 20"/>
              <a:gd name="T1" fmla="*/ 0 h 20"/>
              <a:gd name="T2" fmla="*/ 18 w 20"/>
              <a:gd name="T3" fmla="*/ 0 h 20"/>
            </a:gdLst>
            <a:ahLst/>
            <a:cxnLst>
              <a:cxn ang="0">
                <a:pos x="T0" y="T1"/>
              </a:cxn>
              <a:cxn ang="0">
                <a:pos x="T2" y="T3"/>
              </a:cxn>
            </a:cxnLst>
            <a:rect l="0" t="0" r="r" b="b"/>
            <a:pathLst>
              <a:path w="20" h="20">
                <a:moveTo>
                  <a:pt x="0" y="0"/>
                </a:moveTo>
                <a:lnTo>
                  <a:pt x="18"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17" name="Freeform 28">
            <a:extLst>
              <a:ext uri="{FF2B5EF4-FFF2-40B4-BE49-F238E27FC236}">
                <a16:creationId xmlns:a16="http://schemas.microsoft.com/office/drawing/2014/main" id="{6F60A02F-6E81-4560-A106-F46D794F756A}"/>
              </a:ext>
            </a:extLst>
          </xdr:cNvPr>
          <xdr:cNvSpPr>
            <a:spLocks/>
          </xdr:cNvSpPr>
        </xdr:nvSpPr>
        <xdr:spPr bwMode="auto">
          <a:xfrm>
            <a:off x="0" y="22"/>
            <a:ext cx="23" cy="20"/>
          </a:xfrm>
          <a:custGeom>
            <a:avLst/>
            <a:gdLst>
              <a:gd name="T0" fmla="*/ 22 w 23"/>
              <a:gd name="T1" fmla="*/ 0 h 20"/>
              <a:gd name="T2" fmla="*/ 0 w 23"/>
              <a:gd name="T3" fmla="*/ 0 h 20"/>
              <a:gd name="T4" fmla="*/ 0 w 23"/>
              <a:gd name="T5" fmla="*/ 3 h 20"/>
              <a:gd name="T6" fmla="*/ 22 w 23"/>
              <a:gd name="T7" fmla="*/ 3 h 20"/>
              <a:gd name="T8" fmla="*/ 22 w 23"/>
              <a:gd name="T9" fmla="*/ 0 h 20"/>
            </a:gdLst>
            <a:ahLst/>
            <a:cxnLst>
              <a:cxn ang="0">
                <a:pos x="T0" y="T1"/>
              </a:cxn>
              <a:cxn ang="0">
                <a:pos x="T2" y="T3"/>
              </a:cxn>
              <a:cxn ang="0">
                <a:pos x="T4" y="T5"/>
              </a:cxn>
              <a:cxn ang="0">
                <a:pos x="T6" y="T7"/>
              </a:cxn>
              <a:cxn ang="0">
                <a:pos x="T8" y="T9"/>
              </a:cxn>
            </a:cxnLst>
            <a:rect l="0" t="0" r="r" b="b"/>
            <a:pathLst>
              <a:path w="23" h="20">
                <a:moveTo>
                  <a:pt x="22" y="0"/>
                </a:moveTo>
                <a:lnTo>
                  <a:pt x="0" y="0"/>
                </a:lnTo>
                <a:lnTo>
                  <a:pt x="0" y="3"/>
                </a:lnTo>
                <a:lnTo>
                  <a:pt x="22" y="3"/>
                </a:lnTo>
                <a:lnTo>
                  <a:pt x="22"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18" name="Freeform 29">
            <a:extLst>
              <a:ext uri="{FF2B5EF4-FFF2-40B4-BE49-F238E27FC236}">
                <a16:creationId xmlns:a16="http://schemas.microsoft.com/office/drawing/2014/main" id="{6BA80E63-D822-4B4F-8B74-101BC3F3A203}"/>
              </a:ext>
            </a:extLst>
          </xdr:cNvPr>
          <xdr:cNvSpPr>
            <a:spLocks/>
          </xdr:cNvSpPr>
        </xdr:nvSpPr>
        <xdr:spPr bwMode="auto">
          <a:xfrm>
            <a:off x="1" y="28"/>
            <a:ext cx="20" cy="20"/>
          </a:xfrm>
          <a:custGeom>
            <a:avLst/>
            <a:gdLst>
              <a:gd name="T0" fmla="*/ 0 w 20"/>
              <a:gd name="T1" fmla="*/ 0 h 20"/>
              <a:gd name="T2" fmla="*/ 15 w 20"/>
              <a:gd name="T3" fmla="*/ 0 h 20"/>
            </a:gdLst>
            <a:ahLst/>
            <a:cxnLst>
              <a:cxn ang="0">
                <a:pos x="T0" y="T1"/>
              </a:cxn>
              <a:cxn ang="0">
                <a:pos x="T2" y="T3"/>
              </a:cxn>
            </a:cxnLst>
            <a:rect l="0" t="0" r="r" b="b"/>
            <a:pathLst>
              <a:path w="20" h="20">
                <a:moveTo>
                  <a:pt x="0" y="0"/>
                </a:moveTo>
                <a:lnTo>
                  <a:pt x="15"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19" name="Freeform 30">
            <a:extLst>
              <a:ext uri="{FF2B5EF4-FFF2-40B4-BE49-F238E27FC236}">
                <a16:creationId xmlns:a16="http://schemas.microsoft.com/office/drawing/2014/main" id="{15BDF953-3D01-4B58-B739-AF003BBF2CB6}"/>
              </a:ext>
            </a:extLst>
          </xdr:cNvPr>
          <xdr:cNvSpPr>
            <a:spLocks/>
          </xdr:cNvSpPr>
        </xdr:nvSpPr>
        <xdr:spPr bwMode="auto">
          <a:xfrm>
            <a:off x="0" y="26"/>
            <a:ext cx="20" cy="20"/>
          </a:xfrm>
          <a:custGeom>
            <a:avLst/>
            <a:gdLst>
              <a:gd name="T0" fmla="*/ 18 w 20"/>
              <a:gd name="T1" fmla="*/ 0 h 20"/>
              <a:gd name="T2" fmla="*/ 0 w 20"/>
              <a:gd name="T3" fmla="*/ 0 h 20"/>
              <a:gd name="T4" fmla="*/ 0 w 20"/>
              <a:gd name="T5" fmla="*/ 3 h 20"/>
              <a:gd name="T6" fmla="*/ 18 w 20"/>
              <a:gd name="T7" fmla="*/ 3 h 20"/>
              <a:gd name="T8" fmla="*/ 18 w 20"/>
              <a:gd name="T9" fmla="*/ 0 h 20"/>
            </a:gdLst>
            <a:ahLst/>
            <a:cxnLst>
              <a:cxn ang="0">
                <a:pos x="T0" y="T1"/>
              </a:cxn>
              <a:cxn ang="0">
                <a:pos x="T2" y="T3"/>
              </a:cxn>
              <a:cxn ang="0">
                <a:pos x="T4" y="T5"/>
              </a:cxn>
              <a:cxn ang="0">
                <a:pos x="T6" y="T7"/>
              </a:cxn>
              <a:cxn ang="0">
                <a:pos x="T8" y="T9"/>
              </a:cxn>
            </a:cxnLst>
            <a:rect l="0" t="0" r="r" b="b"/>
            <a:pathLst>
              <a:path w="20" h="20">
                <a:moveTo>
                  <a:pt x="18" y="0"/>
                </a:moveTo>
                <a:lnTo>
                  <a:pt x="0" y="0"/>
                </a:lnTo>
                <a:lnTo>
                  <a:pt x="0" y="3"/>
                </a:lnTo>
                <a:lnTo>
                  <a:pt x="18" y="3"/>
                </a:lnTo>
                <a:lnTo>
                  <a:pt x="18"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20" name="Freeform 31">
            <a:extLst>
              <a:ext uri="{FF2B5EF4-FFF2-40B4-BE49-F238E27FC236}">
                <a16:creationId xmlns:a16="http://schemas.microsoft.com/office/drawing/2014/main" id="{8AF8E188-A73D-42B1-998F-16BA4941EFCC}"/>
              </a:ext>
            </a:extLst>
          </xdr:cNvPr>
          <xdr:cNvSpPr>
            <a:spLocks/>
          </xdr:cNvSpPr>
        </xdr:nvSpPr>
        <xdr:spPr bwMode="auto">
          <a:xfrm>
            <a:off x="1" y="32"/>
            <a:ext cx="20" cy="20"/>
          </a:xfrm>
          <a:custGeom>
            <a:avLst/>
            <a:gdLst>
              <a:gd name="T0" fmla="*/ 0 w 20"/>
              <a:gd name="T1" fmla="*/ 0 h 20"/>
              <a:gd name="T2" fmla="*/ 11 w 20"/>
              <a:gd name="T3" fmla="*/ 0 h 20"/>
            </a:gdLst>
            <a:ahLst/>
            <a:cxnLst>
              <a:cxn ang="0">
                <a:pos x="T0" y="T1"/>
              </a:cxn>
              <a:cxn ang="0">
                <a:pos x="T2" y="T3"/>
              </a:cxn>
            </a:cxnLst>
            <a:rect l="0" t="0" r="r" b="b"/>
            <a:pathLst>
              <a:path w="20" h="20">
                <a:moveTo>
                  <a:pt x="0" y="0"/>
                </a:moveTo>
                <a:lnTo>
                  <a:pt x="11"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21" name="Freeform 32">
            <a:extLst>
              <a:ext uri="{FF2B5EF4-FFF2-40B4-BE49-F238E27FC236}">
                <a16:creationId xmlns:a16="http://schemas.microsoft.com/office/drawing/2014/main" id="{E810A062-9C6A-42A2-AFDD-2669F7033231}"/>
              </a:ext>
            </a:extLst>
          </xdr:cNvPr>
          <xdr:cNvSpPr>
            <a:spLocks/>
          </xdr:cNvSpPr>
        </xdr:nvSpPr>
        <xdr:spPr bwMode="auto">
          <a:xfrm>
            <a:off x="0" y="30"/>
            <a:ext cx="20" cy="20"/>
          </a:xfrm>
          <a:custGeom>
            <a:avLst/>
            <a:gdLst>
              <a:gd name="T0" fmla="*/ 15 w 20"/>
              <a:gd name="T1" fmla="*/ 0 h 20"/>
              <a:gd name="T2" fmla="*/ 0 w 20"/>
              <a:gd name="T3" fmla="*/ 0 h 20"/>
              <a:gd name="T4" fmla="*/ 0 w 20"/>
              <a:gd name="T5" fmla="*/ 3 h 20"/>
              <a:gd name="T6" fmla="*/ 15 w 20"/>
              <a:gd name="T7" fmla="*/ 3 h 20"/>
              <a:gd name="T8" fmla="*/ 15 w 20"/>
              <a:gd name="T9" fmla="*/ 0 h 20"/>
            </a:gdLst>
            <a:ahLst/>
            <a:cxnLst>
              <a:cxn ang="0">
                <a:pos x="T0" y="T1"/>
              </a:cxn>
              <a:cxn ang="0">
                <a:pos x="T2" y="T3"/>
              </a:cxn>
              <a:cxn ang="0">
                <a:pos x="T4" y="T5"/>
              </a:cxn>
              <a:cxn ang="0">
                <a:pos x="T6" y="T7"/>
              </a:cxn>
              <a:cxn ang="0">
                <a:pos x="T8" y="T9"/>
              </a:cxn>
            </a:cxnLst>
            <a:rect l="0" t="0" r="r" b="b"/>
            <a:pathLst>
              <a:path w="20" h="20">
                <a:moveTo>
                  <a:pt x="15" y="0"/>
                </a:moveTo>
                <a:lnTo>
                  <a:pt x="0" y="0"/>
                </a:lnTo>
                <a:lnTo>
                  <a:pt x="0" y="3"/>
                </a:lnTo>
                <a:lnTo>
                  <a:pt x="15" y="3"/>
                </a:lnTo>
                <a:lnTo>
                  <a:pt x="15"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22" name="Freeform 33">
            <a:extLst>
              <a:ext uri="{FF2B5EF4-FFF2-40B4-BE49-F238E27FC236}">
                <a16:creationId xmlns:a16="http://schemas.microsoft.com/office/drawing/2014/main" id="{854A6927-56E8-4F98-ACAF-5C1CAA63A377}"/>
              </a:ext>
            </a:extLst>
          </xdr:cNvPr>
          <xdr:cNvSpPr>
            <a:spLocks/>
          </xdr:cNvSpPr>
        </xdr:nvSpPr>
        <xdr:spPr bwMode="auto">
          <a:xfrm>
            <a:off x="1" y="36"/>
            <a:ext cx="20" cy="20"/>
          </a:xfrm>
          <a:custGeom>
            <a:avLst/>
            <a:gdLst>
              <a:gd name="T0" fmla="*/ 0 w 20"/>
              <a:gd name="T1" fmla="*/ 0 h 20"/>
              <a:gd name="T2" fmla="*/ 7 w 20"/>
              <a:gd name="T3" fmla="*/ 0 h 20"/>
            </a:gdLst>
            <a:ahLst/>
            <a:cxnLst>
              <a:cxn ang="0">
                <a:pos x="T0" y="T1"/>
              </a:cxn>
              <a:cxn ang="0">
                <a:pos x="T2" y="T3"/>
              </a:cxn>
            </a:cxnLst>
            <a:rect l="0" t="0" r="r" b="b"/>
            <a:pathLst>
              <a:path w="20" h="20">
                <a:moveTo>
                  <a:pt x="0" y="0"/>
                </a:moveTo>
                <a:lnTo>
                  <a:pt x="7"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23" name="Freeform 34">
            <a:extLst>
              <a:ext uri="{FF2B5EF4-FFF2-40B4-BE49-F238E27FC236}">
                <a16:creationId xmlns:a16="http://schemas.microsoft.com/office/drawing/2014/main" id="{8A425170-9744-4F80-8000-6D1E65782B7E}"/>
              </a:ext>
            </a:extLst>
          </xdr:cNvPr>
          <xdr:cNvSpPr>
            <a:spLocks/>
          </xdr:cNvSpPr>
        </xdr:nvSpPr>
        <xdr:spPr bwMode="auto">
          <a:xfrm>
            <a:off x="0" y="34"/>
            <a:ext cx="20" cy="20"/>
          </a:xfrm>
          <a:custGeom>
            <a:avLst/>
            <a:gdLst>
              <a:gd name="T0" fmla="*/ 11 w 20"/>
              <a:gd name="T1" fmla="*/ 0 h 20"/>
              <a:gd name="T2" fmla="*/ 0 w 20"/>
              <a:gd name="T3" fmla="*/ 0 h 20"/>
              <a:gd name="T4" fmla="*/ 0 w 20"/>
              <a:gd name="T5" fmla="*/ 3 h 20"/>
              <a:gd name="T6" fmla="*/ 11 w 20"/>
              <a:gd name="T7" fmla="*/ 3 h 20"/>
              <a:gd name="T8" fmla="*/ 11 w 20"/>
              <a:gd name="T9" fmla="*/ 0 h 20"/>
            </a:gdLst>
            <a:ahLst/>
            <a:cxnLst>
              <a:cxn ang="0">
                <a:pos x="T0" y="T1"/>
              </a:cxn>
              <a:cxn ang="0">
                <a:pos x="T2" y="T3"/>
              </a:cxn>
              <a:cxn ang="0">
                <a:pos x="T4" y="T5"/>
              </a:cxn>
              <a:cxn ang="0">
                <a:pos x="T6" y="T7"/>
              </a:cxn>
              <a:cxn ang="0">
                <a:pos x="T8" y="T9"/>
              </a:cxn>
            </a:cxnLst>
            <a:rect l="0" t="0" r="r" b="b"/>
            <a:pathLst>
              <a:path w="20" h="20">
                <a:moveTo>
                  <a:pt x="11" y="0"/>
                </a:moveTo>
                <a:lnTo>
                  <a:pt x="0" y="0"/>
                </a:lnTo>
                <a:lnTo>
                  <a:pt x="0" y="3"/>
                </a:lnTo>
                <a:lnTo>
                  <a:pt x="11" y="3"/>
                </a:lnTo>
                <a:lnTo>
                  <a:pt x="11"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24" name="Freeform 35">
            <a:extLst>
              <a:ext uri="{FF2B5EF4-FFF2-40B4-BE49-F238E27FC236}">
                <a16:creationId xmlns:a16="http://schemas.microsoft.com/office/drawing/2014/main" id="{E7C09385-48AD-443F-B240-BFA0DA27961E}"/>
              </a:ext>
            </a:extLst>
          </xdr:cNvPr>
          <xdr:cNvSpPr>
            <a:spLocks/>
          </xdr:cNvSpPr>
        </xdr:nvSpPr>
        <xdr:spPr bwMode="auto">
          <a:xfrm>
            <a:off x="1" y="39"/>
            <a:ext cx="20" cy="20"/>
          </a:xfrm>
          <a:custGeom>
            <a:avLst/>
            <a:gdLst>
              <a:gd name="T0" fmla="*/ 0 w 20"/>
              <a:gd name="T1" fmla="*/ 0 h 20"/>
              <a:gd name="T2" fmla="*/ 3 w 20"/>
              <a:gd name="T3" fmla="*/ 0 h 20"/>
            </a:gdLst>
            <a:ahLst/>
            <a:cxnLst>
              <a:cxn ang="0">
                <a:pos x="T0" y="T1"/>
              </a:cxn>
              <a:cxn ang="0">
                <a:pos x="T2" y="T3"/>
              </a:cxn>
            </a:cxnLst>
            <a:rect l="0" t="0" r="r" b="b"/>
            <a:pathLst>
              <a:path w="20" h="20">
                <a:moveTo>
                  <a:pt x="0" y="0"/>
                </a:moveTo>
                <a:lnTo>
                  <a:pt x="3"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25" name="Freeform 36">
            <a:extLst>
              <a:ext uri="{FF2B5EF4-FFF2-40B4-BE49-F238E27FC236}">
                <a16:creationId xmlns:a16="http://schemas.microsoft.com/office/drawing/2014/main" id="{D6360636-6FB4-4E78-AC9A-52832822D3D6}"/>
              </a:ext>
            </a:extLst>
          </xdr:cNvPr>
          <xdr:cNvSpPr>
            <a:spLocks/>
          </xdr:cNvSpPr>
        </xdr:nvSpPr>
        <xdr:spPr bwMode="auto">
          <a:xfrm>
            <a:off x="0" y="37"/>
            <a:ext cx="20" cy="20"/>
          </a:xfrm>
          <a:custGeom>
            <a:avLst/>
            <a:gdLst>
              <a:gd name="T0" fmla="*/ 7 w 20"/>
              <a:gd name="T1" fmla="*/ 0 h 20"/>
              <a:gd name="T2" fmla="*/ 0 w 20"/>
              <a:gd name="T3" fmla="*/ 0 h 20"/>
              <a:gd name="T4" fmla="*/ 0 w 20"/>
              <a:gd name="T5" fmla="*/ 3 h 20"/>
              <a:gd name="T6" fmla="*/ 7 w 20"/>
              <a:gd name="T7" fmla="*/ 3 h 20"/>
              <a:gd name="T8" fmla="*/ 7 w 20"/>
              <a:gd name="T9" fmla="*/ 0 h 20"/>
            </a:gdLst>
            <a:ahLst/>
            <a:cxnLst>
              <a:cxn ang="0">
                <a:pos x="T0" y="T1"/>
              </a:cxn>
              <a:cxn ang="0">
                <a:pos x="T2" y="T3"/>
              </a:cxn>
              <a:cxn ang="0">
                <a:pos x="T4" y="T5"/>
              </a:cxn>
              <a:cxn ang="0">
                <a:pos x="T6" y="T7"/>
              </a:cxn>
              <a:cxn ang="0">
                <a:pos x="T8" y="T9"/>
              </a:cxn>
            </a:cxnLst>
            <a:rect l="0" t="0" r="r" b="b"/>
            <a:pathLst>
              <a:path w="20" h="20">
                <a:moveTo>
                  <a:pt x="7" y="0"/>
                </a:moveTo>
                <a:lnTo>
                  <a:pt x="0" y="0"/>
                </a:lnTo>
                <a:lnTo>
                  <a:pt x="0" y="3"/>
                </a:lnTo>
                <a:lnTo>
                  <a:pt x="7" y="3"/>
                </a:lnTo>
                <a:lnTo>
                  <a:pt x="7"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26" name="Freeform 37">
            <a:extLst>
              <a:ext uri="{FF2B5EF4-FFF2-40B4-BE49-F238E27FC236}">
                <a16:creationId xmlns:a16="http://schemas.microsoft.com/office/drawing/2014/main" id="{852C9478-1CD2-43B8-BE2F-8C48339F98AC}"/>
              </a:ext>
            </a:extLst>
          </xdr:cNvPr>
          <xdr:cNvSpPr>
            <a:spLocks/>
          </xdr:cNvSpPr>
        </xdr:nvSpPr>
        <xdr:spPr bwMode="auto">
          <a:xfrm>
            <a:off x="1" y="43"/>
            <a:ext cx="20" cy="20"/>
          </a:xfrm>
          <a:custGeom>
            <a:avLst/>
            <a:gdLst>
              <a:gd name="T0" fmla="*/ 0 w 20"/>
              <a:gd name="T1" fmla="*/ 0 h 20"/>
              <a:gd name="T2" fmla="*/ 0 w 20"/>
              <a:gd name="T3" fmla="*/ 0 h 20"/>
            </a:gdLst>
            <a:ahLst/>
            <a:cxnLst>
              <a:cxn ang="0">
                <a:pos x="T0" y="T1"/>
              </a:cxn>
              <a:cxn ang="0">
                <a:pos x="T2" y="T3"/>
              </a:cxn>
            </a:cxnLst>
            <a:rect l="0" t="0" r="r" b="b"/>
            <a:pathLst>
              <a:path w="20" h="20">
                <a:moveTo>
                  <a:pt x="0" y="0"/>
                </a:moveTo>
                <a:lnTo>
                  <a:pt x="0" y="0"/>
                </a:lnTo>
              </a:path>
            </a:pathLst>
          </a:custGeom>
          <a:noFill/>
          <a:ln w="2408">
            <a:solidFill>
              <a:srgbClr val="008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US"/>
          </a:p>
        </xdr:txBody>
      </xdr:sp>
      <xdr:sp macro="" textlink="">
        <xdr:nvSpPr>
          <xdr:cNvPr id="27" name="Freeform 38">
            <a:extLst>
              <a:ext uri="{FF2B5EF4-FFF2-40B4-BE49-F238E27FC236}">
                <a16:creationId xmlns:a16="http://schemas.microsoft.com/office/drawing/2014/main" id="{1B6F74C0-9849-45FD-96CD-59B791501D6C}"/>
              </a:ext>
            </a:extLst>
          </xdr:cNvPr>
          <xdr:cNvSpPr>
            <a:spLocks/>
          </xdr:cNvSpPr>
        </xdr:nvSpPr>
        <xdr:spPr bwMode="auto">
          <a:xfrm>
            <a:off x="0" y="41"/>
            <a:ext cx="20" cy="20"/>
          </a:xfrm>
          <a:custGeom>
            <a:avLst/>
            <a:gdLst>
              <a:gd name="T0" fmla="*/ 3 w 20"/>
              <a:gd name="T1" fmla="*/ 0 h 20"/>
              <a:gd name="T2" fmla="*/ 0 w 20"/>
              <a:gd name="T3" fmla="*/ 0 h 20"/>
              <a:gd name="T4" fmla="*/ 0 w 20"/>
              <a:gd name="T5" fmla="*/ 3 h 20"/>
              <a:gd name="T6" fmla="*/ 3 w 20"/>
              <a:gd name="T7" fmla="*/ 3 h 20"/>
              <a:gd name="T8" fmla="*/ 3 w 20"/>
              <a:gd name="T9" fmla="*/ 0 h 20"/>
            </a:gdLst>
            <a:ahLst/>
            <a:cxnLst>
              <a:cxn ang="0">
                <a:pos x="T0" y="T1"/>
              </a:cxn>
              <a:cxn ang="0">
                <a:pos x="T2" y="T3"/>
              </a:cxn>
              <a:cxn ang="0">
                <a:pos x="T4" y="T5"/>
              </a:cxn>
              <a:cxn ang="0">
                <a:pos x="T6" y="T7"/>
              </a:cxn>
              <a:cxn ang="0">
                <a:pos x="T8" y="T9"/>
              </a:cxn>
            </a:cxnLst>
            <a:rect l="0" t="0" r="r" b="b"/>
            <a:pathLst>
              <a:path w="20" h="20">
                <a:moveTo>
                  <a:pt x="3" y="0"/>
                </a:moveTo>
                <a:lnTo>
                  <a:pt x="0" y="0"/>
                </a:lnTo>
                <a:lnTo>
                  <a:pt x="0" y="3"/>
                </a:lnTo>
                <a:lnTo>
                  <a:pt x="3" y="3"/>
                </a:lnTo>
                <a:lnTo>
                  <a:pt x="3" y="0"/>
                </a:lnTo>
                <a:close/>
              </a:path>
            </a:pathLst>
          </a:custGeom>
          <a:solidFill>
            <a:srgbClr val="008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wsDr>
</file>

<file path=xl/persons/person.xml><?xml version="1.0" encoding="utf-8"?>
<personList xmlns="http://schemas.microsoft.com/office/spreadsheetml/2018/threadedcomments" xmlns:x="http://schemas.openxmlformats.org/spreadsheetml/2006/main">
  <person displayName="Will Atlas" id="{C865655F-1E7F-4476-B862-599C2F1A1D26}" userId="S::watlas@WildSalmonCenter.onmicrosoft.com::a4fa8ef6-1227-4115-956f-7eb09f4632e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3-23T16:51:30.33" personId="{C865655F-1E7F-4476-B862-599C2F1A1D26}" id="{B1579CA7-7349-43BC-BE75-3CD8E2E4CFAE}">
    <text>Avg CDN + English AK ER</text>
  </threadedComment>
  <threadedComment ref="I1" dT="2021-03-23T16:51:50.20" personId="{C865655F-1E7F-4476-B862-599C2F1A1D26}" id="{4CC81AE4-B5EC-47C7-B8FE-EE10CF66F341}">
    <text>Avg CAN + Avg AK (A2 &amp; A4)</text>
  </threadedComment>
  <threadedComment ref="F1921" dT="2021-03-24T23:30:19.67" personId="{C865655F-1E7F-4476-B862-599C2F1A1D26}" id="{FF60A9FE-6AC4-4D78-A2C9-551557AF2AD6}">
    <text>Originally 14674, I suspect the true estimate was either 1674 or 4674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62FA-70ED-41AA-91EA-0720D4580FB6}">
  <dimension ref="A1:U2133"/>
  <sheetViews>
    <sheetView zoomScale="85" zoomScaleNormal="85" workbookViewId="0">
      <selection activeCell="H15" sqref="H15"/>
    </sheetView>
  </sheetViews>
  <sheetFormatPr defaultRowHeight="14.4" x14ac:dyDescent="0.3"/>
  <cols>
    <col min="2" max="2" width="13.77734375" bestFit="1" customWidth="1"/>
    <col min="3" max="3" width="8.77734375" bestFit="1" customWidth="1"/>
    <col min="4" max="4" width="24.77734375" bestFit="1" customWidth="1"/>
    <col min="6" max="6" width="10.88671875" bestFit="1" customWidth="1"/>
  </cols>
  <sheetData>
    <row r="1" spans="1:21" x14ac:dyDescent="0.3">
      <c r="A1" t="s">
        <v>0</v>
      </c>
      <c r="B1" t="s">
        <v>1</v>
      </c>
      <c r="C1" t="s">
        <v>2</v>
      </c>
      <c r="D1" t="s">
        <v>3</v>
      </c>
      <c r="E1" t="s">
        <v>4</v>
      </c>
      <c r="F1" t="s">
        <v>5</v>
      </c>
      <c r="G1" s="54" t="s">
        <v>271</v>
      </c>
      <c r="H1" s="54" t="s">
        <v>272</v>
      </c>
      <c r="I1" s="54" t="s">
        <v>273</v>
      </c>
      <c r="J1" s="2" t="s">
        <v>277</v>
      </c>
      <c r="K1" t="s">
        <v>278</v>
      </c>
      <c r="L1" t="s">
        <v>279</v>
      </c>
      <c r="M1" t="s">
        <v>274</v>
      </c>
      <c r="N1" t="s">
        <v>275</v>
      </c>
      <c r="O1" t="s">
        <v>276</v>
      </c>
      <c r="P1" t="s">
        <v>283</v>
      </c>
      <c r="Q1" t="s">
        <v>284</v>
      </c>
      <c r="R1" t="s">
        <v>285</v>
      </c>
      <c r="S1" t="s">
        <v>280</v>
      </c>
      <c r="T1" t="s">
        <v>281</v>
      </c>
      <c r="U1" t="s">
        <v>282</v>
      </c>
    </row>
    <row r="2" spans="1:21" x14ac:dyDescent="0.3">
      <c r="A2">
        <v>1</v>
      </c>
      <c r="B2" t="s">
        <v>8</v>
      </c>
      <c r="C2">
        <v>5</v>
      </c>
      <c r="D2" t="s">
        <v>9</v>
      </c>
      <c r="E2">
        <v>1980</v>
      </c>
      <c r="F2">
        <v>500</v>
      </c>
      <c r="G2" s="54">
        <v>0.40667522081402602</v>
      </c>
      <c r="H2" s="54">
        <v>0.41633333333333333</v>
      </c>
      <c r="I2" s="54">
        <v>0.46133333333333337</v>
      </c>
      <c r="J2" s="2">
        <f>$F2/(1-G2)</f>
        <v>842.70877863214628</v>
      </c>
      <c r="K2" s="2">
        <f>$F2/(1-H2)</f>
        <v>856.65334094802972</v>
      </c>
      <c r="L2" s="2">
        <f>$F2/(1-I2)</f>
        <v>928.21782178217825</v>
      </c>
      <c r="M2">
        <v>0.85441176471000002</v>
      </c>
      <c r="N2">
        <v>0.14117647058999999</v>
      </c>
      <c r="O2">
        <v>4.4117647059000002E-3</v>
      </c>
      <c r="P2" s="2" t="s">
        <v>10</v>
      </c>
      <c r="Q2" s="2" t="s">
        <v>10</v>
      </c>
      <c r="R2" s="2" t="s">
        <v>10</v>
      </c>
      <c r="S2" s="2" t="s">
        <v>10</v>
      </c>
      <c r="T2" s="2" t="s">
        <v>10</v>
      </c>
      <c r="U2" s="2" t="s">
        <v>10</v>
      </c>
    </row>
    <row r="3" spans="1:21" x14ac:dyDescent="0.3">
      <c r="A3">
        <v>1</v>
      </c>
      <c r="B3" t="s">
        <v>8</v>
      </c>
      <c r="C3">
        <v>5</v>
      </c>
      <c r="D3" t="s">
        <v>9</v>
      </c>
      <c r="E3">
        <v>1981</v>
      </c>
      <c r="F3">
        <v>300</v>
      </c>
      <c r="G3" s="54">
        <v>0.36820594316945598</v>
      </c>
      <c r="H3" s="54">
        <v>0.39233333333333331</v>
      </c>
      <c r="I3" s="54">
        <v>0.43383333333333329</v>
      </c>
      <c r="J3" s="2">
        <f t="shared" ref="J3:J41" si="0">$F3/(1-G3)</f>
        <v>474.8382748406641</v>
      </c>
      <c r="K3" s="2">
        <f t="shared" ref="K3:K41" si="1">$F3/(1-H3)</f>
        <v>493.69171695008225</v>
      </c>
      <c r="L3" s="2">
        <f t="shared" ref="L3:L41" si="2">$F3/(1-I3)</f>
        <v>529.87930526935531</v>
      </c>
      <c r="M3">
        <v>0.85441176471000002</v>
      </c>
      <c r="N3">
        <v>0.14117647058999999</v>
      </c>
      <c r="O3">
        <v>4.4117647059000002E-3</v>
      </c>
      <c r="P3" s="2" t="s">
        <v>10</v>
      </c>
      <c r="Q3" s="2" t="s">
        <v>10</v>
      </c>
      <c r="R3" s="2" t="s">
        <v>10</v>
      </c>
      <c r="S3" s="2" t="s">
        <v>10</v>
      </c>
      <c r="T3" s="2" t="s">
        <v>10</v>
      </c>
      <c r="U3" s="2" t="s">
        <v>10</v>
      </c>
    </row>
    <row r="4" spans="1:21" x14ac:dyDescent="0.3">
      <c r="A4">
        <v>1</v>
      </c>
      <c r="B4" t="s">
        <v>8</v>
      </c>
      <c r="C4">
        <v>5</v>
      </c>
      <c r="D4" t="s">
        <v>9</v>
      </c>
      <c r="E4">
        <v>1982</v>
      </c>
      <c r="F4" t="s">
        <v>10</v>
      </c>
      <c r="G4" s="54">
        <v>0.31874544334072302</v>
      </c>
      <c r="H4" s="54">
        <v>0.36499999999999999</v>
      </c>
      <c r="I4" s="54">
        <v>0.39999999999999997</v>
      </c>
      <c r="J4" s="2" t="s">
        <v>10</v>
      </c>
      <c r="K4" s="2" t="s">
        <v>10</v>
      </c>
      <c r="L4" s="2" t="s">
        <v>10</v>
      </c>
      <c r="M4">
        <v>0.85441176471000002</v>
      </c>
      <c r="N4">
        <v>0.14117647058999999</v>
      </c>
      <c r="O4">
        <v>4.4117647059000002E-3</v>
      </c>
      <c r="P4" s="2" t="s">
        <v>10</v>
      </c>
      <c r="Q4" s="2" t="s">
        <v>10</v>
      </c>
      <c r="R4" s="2" t="s">
        <v>10</v>
      </c>
      <c r="S4" s="2" t="s">
        <v>10</v>
      </c>
      <c r="T4" s="2" t="s">
        <v>10</v>
      </c>
      <c r="U4" s="2" t="s">
        <v>10</v>
      </c>
    </row>
    <row r="5" spans="1:21" x14ac:dyDescent="0.3">
      <c r="A5">
        <v>1</v>
      </c>
      <c r="B5" t="s">
        <v>8</v>
      </c>
      <c r="C5">
        <v>5</v>
      </c>
      <c r="D5" t="s">
        <v>9</v>
      </c>
      <c r="E5">
        <v>1983</v>
      </c>
      <c r="F5" t="s">
        <v>10</v>
      </c>
      <c r="G5" s="54">
        <v>0.44514449845859599</v>
      </c>
      <c r="H5" s="54">
        <v>0.44966666666666666</v>
      </c>
      <c r="I5" s="54">
        <v>0.4986666666666667</v>
      </c>
      <c r="J5" s="2" t="s">
        <v>10</v>
      </c>
      <c r="K5" s="2" t="s">
        <v>10</v>
      </c>
      <c r="L5" s="2" t="s">
        <v>10</v>
      </c>
      <c r="M5">
        <v>0.85441176471000002</v>
      </c>
      <c r="N5">
        <v>0.14117647058999999</v>
      </c>
      <c r="O5">
        <v>4.4117647059000002E-3</v>
      </c>
      <c r="P5" s="2" t="s">
        <v>10</v>
      </c>
      <c r="Q5" s="2" t="s">
        <v>10</v>
      </c>
      <c r="R5" s="2" t="s">
        <v>10</v>
      </c>
      <c r="S5" s="2" t="s">
        <v>10</v>
      </c>
      <c r="T5" s="2" t="s">
        <v>10</v>
      </c>
      <c r="U5" s="2" t="s">
        <v>10</v>
      </c>
    </row>
    <row r="6" spans="1:21" x14ac:dyDescent="0.3">
      <c r="A6">
        <v>1</v>
      </c>
      <c r="B6" t="s">
        <v>8</v>
      </c>
      <c r="C6">
        <v>5</v>
      </c>
      <c r="D6" t="s">
        <v>9</v>
      </c>
      <c r="E6">
        <v>1984</v>
      </c>
      <c r="F6">
        <v>100</v>
      </c>
      <c r="G6" s="54">
        <v>0.39568399862986298</v>
      </c>
      <c r="H6" s="54">
        <v>0.41133333333333333</v>
      </c>
      <c r="I6" s="54">
        <v>0.45533333333333326</v>
      </c>
      <c r="J6" s="2">
        <f t="shared" si="0"/>
        <v>165.47633981770258</v>
      </c>
      <c r="K6" s="2">
        <f t="shared" si="1"/>
        <v>169.87542468856171</v>
      </c>
      <c r="L6" s="2">
        <f t="shared" si="2"/>
        <v>183.59853121175027</v>
      </c>
      <c r="M6">
        <v>0.85441176471000002</v>
      </c>
      <c r="N6">
        <v>0.14117647058999999</v>
      </c>
      <c r="O6">
        <v>4.4117647059000002E-3</v>
      </c>
      <c r="P6" s="2" t="s">
        <v>10</v>
      </c>
      <c r="Q6" s="2" t="s">
        <v>10</v>
      </c>
      <c r="R6" s="2" t="s">
        <v>10</v>
      </c>
      <c r="S6" s="2" t="s">
        <v>10</v>
      </c>
      <c r="T6" s="2" t="s">
        <v>10</v>
      </c>
      <c r="U6" s="2" t="s">
        <v>10</v>
      </c>
    </row>
    <row r="7" spans="1:21" x14ac:dyDescent="0.3">
      <c r="A7">
        <v>1</v>
      </c>
      <c r="B7" t="s">
        <v>8</v>
      </c>
      <c r="C7">
        <v>5</v>
      </c>
      <c r="D7" t="s">
        <v>9</v>
      </c>
      <c r="E7">
        <v>1985</v>
      </c>
      <c r="F7" t="s">
        <v>10</v>
      </c>
      <c r="G7" s="54">
        <v>0.41217083190610698</v>
      </c>
      <c r="H7" s="54">
        <v>0.42266666666666663</v>
      </c>
      <c r="I7" s="54">
        <v>0.46866666666666668</v>
      </c>
      <c r="J7" s="2" t="s">
        <v>10</v>
      </c>
      <c r="K7" s="2" t="s">
        <v>10</v>
      </c>
      <c r="L7" s="2" t="s">
        <v>10</v>
      </c>
      <c r="M7">
        <v>0.85441176471000002</v>
      </c>
      <c r="N7">
        <v>0.14117647058999999</v>
      </c>
      <c r="O7">
        <v>4.4117647059000002E-3</v>
      </c>
      <c r="P7" s="2" t="s">
        <v>10</v>
      </c>
      <c r="Q7" s="2" t="s">
        <v>10</v>
      </c>
      <c r="R7" s="2" t="s">
        <v>10</v>
      </c>
      <c r="S7" s="2" t="s">
        <v>10</v>
      </c>
      <c r="T7" s="2" t="s">
        <v>10</v>
      </c>
      <c r="U7" s="2" t="s">
        <v>10</v>
      </c>
    </row>
    <row r="8" spans="1:21" x14ac:dyDescent="0.3">
      <c r="A8">
        <v>1</v>
      </c>
      <c r="B8" t="s">
        <v>8</v>
      </c>
      <c r="C8">
        <v>5</v>
      </c>
      <c r="D8" t="s">
        <v>9</v>
      </c>
      <c r="E8">
        <v>1986</v>
      </c>
      <c r="F8">
        <v>340</v>
      </c>
      <c r="G8" s="54">
        <v>0.45613572064275898</v>
      </c>
      <c r="H8" s="54">
        <v>0.44966666666666666</v>
      </c>
      <c r="I8" s="54">
        <v>0.50066666666666659</v>
      </c>
      <c r="J8" s="2">
        <f t="shared" si="0"/>
        <v>625.15596795918384</v>
      </c>
      <c r="K8" s="2">
        <f t="shared" si="1"/>
        <v>617.80738946093277</v>
      </c>
      <c r="L8" s="2">
        <f t="shared" si="2"/>
        <v>680.90787716955936</v>
      </c>
      <c r="M8">
        <v>0.85441176471000002</v>
      </c>
      <c r="N8">
        <v>0.14117647058999999</v>
      </c>
      <c r="O8">
        <v>4.4117647059000002E-3</v>
      </c>
      <c r="P8" s="2" t="s">
        <v>10</v>
      </c>
      <c r="Q8" s="2" t="s">
        <v>10</v>
      </c>
      <c r="R8" s="2" t="s">
        <v>10</v>
      </c>
      <c r="S8" s="2" t="s">
        <v>10</v>
      </c>
      <c r="T8" s="2" t="s">
        <v>10</v>
      </c>
      <c r="U8" s="2" t="s">
        <v>10</v>
      </c>
    </row>
    <row r="9" spans="1:21" x14ac:dyDescent="0.3">
      <c r="A9">
        <v>1</v>
      </c>
      <c r="B9" t="s">
        <v>8</v>
      </c>
      <c r="C9">
        <v>5</v>
      </c>
      <c r="D9" t="s">
        <v>9</v>
      </c>
      <c r="E9">
        <v>1987</v>
      </c>
      <c r="F9" t="s">
        <v>10</v>
      </c>
      <c r="G9" s="54">
        <v>0.35171910989321198</v>
      </c>
      <c r="H9" s="54">
        <v>0.37766666666666671</v>
      </c>
      <c r="I9" s="54">
        <v>0.41666666666666669</v>
      </c>
      <c r="J9" s="2" t="s">
        <v>10</v>
      </c>
      <c r="K9" s="2" t="s">
        <v>10</v>
      </c>
      <c r="L9" s="2" t="s">
        <v>10</v>
      </c>
      <c r="M9">
        <v>0.85441176471000002</v>
      </c>
      <c r="N9">
        <v>0.14117647058999999</v>
      </c>
      <c r="O9">
        <v>4.4117647059000002E-3</v>
      </c>
      <c r="P9" s="2" t="s">
        <v>10</v>
      </c>
      <c r="Q9" s="2" t="s">
        <v>10</v>
      </c>
      <c r="R9" s="2" t="s">
        <v>10</v>
      </c>
      <c r="S9" s="2" t="s">
        <v>10</v>
      </c>
      <c r="T9" s="2" t="s">
        <v>10</v>
      </c>
      <c r="U9" s="2" t="s">
        <v>10</v>
      </c>
    </row>
    <row r="10" spans="1:21" x14ac:dyDescent="0.3">
      <c r="A10">
        <v>1</v>
      </c>
      <c r="B10" t="s">
        <v>8</v>
      </c>
      <c r="C10">
        <v>5</v>
      </c>
      <c r="D10" t="s">
        <v>9</v>
      </c>
      <c r="E10">
        <v>1988</v>
      </c>
      <c r="F10" t="s">
        <v>10</v>
      </c>
      <c r="G10" s="54">
        <v>0.34622349880113001</v>
      </c>
      <c r="H10" s="54">
        <v>0.3713333333333334</v>
      </c>
      <c r="I10" s="54">
        <v>0.40983333333333338</v>
      </c>
      <c r="J10" s="2" t="s">
        <v>10</v>
      </c>
      <c r="K10" s="2" t="s">
        <v>10</v>
      </c>
      <c r="L10" s="2" t="s">
        <v>10</v>
      </c>
      <c r="M10">
        <v>0.85441176471000002</v>
      </c>
      <c r="N10">
        <v>0.14117647058999999</v>
      </c>
      <c r="O10">
        <v>4.4117647059000002E-3</v>
      </c>
      <c r="P10" s="2" t="s">
        <v>10</v>
      </c>
      <c r="Q10" s="2" t="s">
        <v>10</v>
      </c>
      <c r="R10" s="2" t="s">
        <v>10</v>
      </c>
      <c r="S10" s="2" t="s">
        <v>10</v>
      </c>
      <c r="T10" s="2" t="s">
        <v>10</v>
      </c>
      <c r="U10" s="2" t="s">
        <v>10</v>
      </c>
    </row>
    <row r="11" spans="1:21" x14ac:dyDescent="0.3">
      <c r="A11">
        <v>1</v>
      </c>
      <c r="B11" t="s">
        <v>8</v>
      </c>
      <c r="C11">
        <v>5</v>
      </c>
      <c r="D11" t="s">
        <v>9</v>
      </c>
      <c r="E11">
        <v>1989</v>
      </c>
      <c r="F11" t="s">
        <v>10</v>
      </c>
      <c r="G11" s="54">
        <v>0.337919300105678</v>
      </c>
      <c r="H11" s="54">
        <v>0.3676666666666667</v>
      </c>
      <c r="I11" s="54">
        <v>0.40566666666666668</v>
      </c>
      <c r="J11" s="2" t="s">
        <v>10</v>
      </c>
      <c r="K11" s="2" t="s">
        <v>10</v>
      </c>
      <c r="L11" s="2" t="s">
        <v>10</v>
      </c>
      <c r="M11">
        <v>0.85441176471000002</v>
      </c>
      <c r="N11">
        <v>0.14117647058999999</v>
      </c>
      <c r="O11">
        <v>4.4117647059000002E-3</v>
      </c>
      <c r="P11" s="2" t="s">
        <v>10</v>
      </c>
      <c r="Q11" s="2" t="s">
        <v>10</v>
      </c>
      <c r="R11" s="2" t="s">
        <v>10</v>
      </c>
      <c r="S11" s="2" t="s">
        <v>10</v>
      </c>
      <c r="T11" s="2" t="s">
        <v>10</v>
      </c>
      <c r="U11" s="2" t="s">
        <v>10</v>
      </c>
    </row>
    <row r="12" spans="1:21" x14ac:dyDescent="0.3">
      <c r="A12">
        <v>1</v>
      </c>
      <c r="B12" t="s">
        <v>8</v>
      </c>
      <c r="C12">
        <v>5</v>
      </c>
      <c r="D12" t="s">
        <v>9</v>
      </c>
      <c r="E12">
        <v>1990</v>
      </c>
      <c r="F12" t="s">
        <v>10</v>
      </c>
      <c r="G12" s="54">
        <v>0.38326529978520901</v>
      </c>
      <c r="H12" s="54">
        <v>0.41633333333333333</v>
      </c>
      <c r="I12" s="54">
        <v>0.45883333333333332</v>
      </c>
      <c r="J12" s="2" t="s">
        <v>10</v>
      </c>
      <c r="K12" s="2" t="s">
        <v>10</v>
      </c>
      <c r="L12" s="2" t="s">
        <v>10</v>
      </c>
      <c r="M12">
        <v>0.85441176471000002</v>
      </c>
      <c r="N12">
        <v>0.14117647058999999</v>
      </c>
      <c r="O12">
        <v>4.4117647059000002E-3</v>
      </c>
      <c r="P12" s="2" t="s">
        <v>10</v>
      </c>
      <c r="Q12" s="2" t="s">
        <v>10</v>
      </c>
      <c r="R12" s="2" t="s">
        <v>10</v>
      </c>
      <c r="S12" s="2" t="s">
        <v>10</v>
      </c>
      <c r="T12" s="2" t="s">
        <v>10</v>
      </c>
      <c r="U12" s="2" t="s">
        <v>10</v>
      </c>
    </row>
    <row r="13" spans="1:21" x14ac:dyDescent="0.3">
      <c r="A13">
        <v>1</v>
      </c>
      <c r="B13" t="s">
        <v>8</v>
      </c>
      <c r="C13">
        <v>5</v>
      </c>
      <c r="D13" t="s">
        <v>9</v>
      </c>
      <c r="E13">
        <v>1991</v>
      </c>
      <c r="F13" t="s">
        <v>10</v>
      </c>
      <c r="G13" s="54">
        <v>0.32495642920263801</v>
      </c>
      <c r="H13" s="54">
        <v>0.35</v>
      </c>
      <c r="I13" s="54">
        <v>0.39349999999999996</v>
      </c>
      <c r="J13" s="2" t="s">
        <v>10</v>
      </c>
      <c r="K13" s="2" t="s">
        <v>10</v>
      </c>
      <c r="L13" s="2" t="s">
        <v>10</v>
      </c>
      <c r="M13">
        <v>0.85441176471000002</v>
      </c>
      <c r="N13">
        <v>0.14117647058999999</v>
      </c>
      <c r="O13">
        <v>4.4117647059000002E-3</v>
      </c>
      <c r="P13" s="2" t="s">
        <v>10</v>
      </c>
      <c r="Q13" s="2" t="s">
        <v>10</v>
      </c>
      <c r="R13" s="2" t="s">
        <v>10</v>
      </c>
      <c r="S13" s="2" t="s">
        <v>10</v>
      </c>
      <c r="T13" s="2" t="s">
        <v>10</v>
      </c>
      <c r="U13" s="2" t="s">
        <v>10</v>
      </c>
    </row>
    <row r="14" spans="1:21" x14ac:dyDescent="0.3">
      <c r="A14">
        <v>1</v>
      </c>
      <c r="B14" t="s">
        <v>8</v>
      </c>
      <c r="C14">
        <v>5</v>
      </c>
      <c r="D14" t="s">
        <v>9</v>
      </c>
      <c r="E14">
        <v>1992</v>
      </c>
      <c r="F14" t="s">
        <v>10</v>
      </c>
      <c r="G14" s="54">
        <v>0.32712893524410402</v>
      </c>
      <c r="H14" s="54">
        <v>0.35399999999999998</v>
      </c>
      <c r="I14" s="54">
        <v>0.40249999999999997</v>
      </c>
      <c r="J14" s="2" t="s">
        <v>10</v>
      </c>
      <c r="K14" s="2" t="s">
        <v>10</v>
      </c>
      <c r="L14" s="2" t="s">
        <v>10</v>
      </c>
      <c r="M14">
        <v>0.85441176471000002</v>
      </c>
      <c r="N14">
        <v>0.14117647058999999</v>
      </c>
      <c r="O14">
        <v>4.4117647059000002E-3</v>
      </c>
      <c r="P14" s="2" t="s">
        <v>10</v>
      </c>
      <c r="Q14" s="2" t="s">
        <v>10</v>
      </c>
      <c r="R14" s="2" t="s">
        <v>10</v>
      </c>
      <c r="S14" s="2" t="s">
        <v>10</v>
      </c>
      <c r="T14" s="2" t="s">
        <v>10</v>
      </c>
      <c r="U14" s="2" t="s">
        <v>10</v>
      </c>
    </row>
    <row r="15" spans="1:21" x14ac:dyDescent="0.3">
      <c r="A15">
        <v>1</v>
      </c>
      <c r="B15" t="s">
        <v>8</v>
      </c>
      <c r="C15">
        <v>5</v>
      </c>
      <c r="D15" t="s">
        <v>9</v>
      </c>
      <c r="E15">
        <v>1993</v>
      </c>
      <c r="F15" t="s">
        <v>10</v>
      </c>
      <c r="G15" s="54">
        <v>0.29235067022036199</v>
      </c>
      <c r="H15" s="54">
        <v>0.316</v>
      </c>
      <c r="I15" s="54">
        <v>0.35550000000000004</v>
      </c>
      <c r="J15" s="2" t="s">
        <v>10</v>
      </c>
      <c r="K15" s="2" t="s">
        <v>10</v>
      </c>
      <c r="L15" s="2" t="s">
        <v>10</v>
      </c>
      <c r="M15">
        <v>0.85441176471000002</v>
      </c>
      <c r="N15">
        <v>0.14117647058999999</v>
      </c>
      <c r="O15">
        <v>4.4117647059000002E-3</v>
      </c>
      <c r="P15" s="2" t="s">
        <v>10</v>
      </c>
      <c r="Q15" s="2" t="s">
        <v>10</v>
      </c>
      <c r="R15" s="2" t="s">
        <v>10</v>
      </c>
      <c r="S15" s="2" t="s">
        <v>10</v>
      </c>
      <c r="T15" s="2" t="s">
        <v>10</v>
      </c>
      <c r="U15" s="2" t="s">
        <v>10</v>
      </c>
    </row>
    <row r="16" spans="1:21" x14ac:dyDescent="0.3">
      <c r="A16">
        <v>1</v>
      </c>
      <c r="B16" t="s">
        <v>8</v>
      </c>
      <c r="C16">
        <v>5</v>
      </c>
      <c r="D16" t="s">
        <v>9</v>
      </c>
      <c r="E16">
        <v>1994</v>
      </c>
      <c r="F16" t="s">
        <v>10</v>
      </c>
      <c r="G16" s="54">
        <v>0.33047368103241698</v>
      </c>
      <c r="H16" s="54">
        <v>0.37233333333333329</v>
      </c>
      <c r="I16" s="54">
        <v>0.42083333333333328</v>
      </c>
      <c r="J16" s="2" t="s">
        <v>10</v>
      </c>
      <c r="K16" s="2" t="s">
        <v>10</v>
      </c>
      <c r="L16" s="2" t="s">
        <v>10</v>
      </c>
      <c r="M16">
        <v>0.85441176471000002</v>
      </c>
      <c r="N16">
        <v>0.14117647058999999</v>
      </c>
      <c r="O16">
        <v>4.4117647059000002E-3</v>
      </c>
      <c r="P16" s="2" t="s">
        <v>10</v>
      </c>
      <c r="Q16" s="2" t="s">
        <v>10</v>
      </c>
      <c r="R16" s="2" t="s">
        <v>10</v>
      </c>
      <c r="S16" s="2" t="s">
        <v>10</v>
      </c>
      <c r="T16" s="2" t="s">
        <v>10</v>
      </c>
      <c r="U16" s="2" t="s">
        <v>10</v>
      </c>
    </row>
    <row r="17" spans="1:21" x14ac:dyDescent="0.3">
      <c r="A17">
        <v>1</v>
      </c>
      <c r="B17" t="s">
        <v>8</v>
      </c>
      <c r="C17">
        <v>5</v>
      </c>
      <c r="D17" t="s">
        <v>9</v>
      </c>
      <c r="E17">
        <v>1995</v>
      </c>
      <c r="F17" t="s">
        <v>10</v>
      </c>
      <c r="G17" s="54">
        <v>0.197903485305433</v>
      </c>
      <c r="H17" s="54">
        <v>0.24099999999999999</v>
      </c>
      <c r="I17" s="54">
        <v>0.26950000000000002</v>
      </c>
      <c r="J17" s="2" t="s">
        <v>10</v>
      </c>
      <c r="K17" s="2" t="s">
        <v>10</v>
      </c>
      <c r="L17" s="2" t="s">
        <v>10</v>
      </c>
      <c r="M17">
        <v>0.85441176471000002</v>
      </c>
      <c r="N17">
        <v>0.14117647058999999</v>
      </c>
      <c r="O17">
        <v>4.4117647059000002E-3</v>
      </c>
      <c r="P17" s="2">
        <f t="shared" ref="P17:P36" si="3">(J20*$M17)+(J21*$N17)+(J22*$O17)</f>
        <v>260.71916559698263</v>
      </c>
      <c r="Q17" s="2">
        <f t="shared" ref="Q17:Q36" si="4">(K20*$M17)+(K21*$N17)+(K22*$O17)</f>
        <v>248.38730619603538</v>
      </c>
      <c r="R17" s="2">
        <f t="shared" ref="R17:R36" si="5">(L20*$M17)+(L21*$N17)+(L22*$O17)</f>
        <v>258.86358941410413</v>
      </c>
      <c r="S17" s="2" t="s">
        <v>10</v>
      </c>
      <c r="T17" s="2" t="s">
        <v>10</v>
      </c>
      <c r="U17" s="2" t="s">
        <v>10</v>
      </c>
    </row>
    <row r="18" spans="1:21" x14ac:dyDescent="0.3">
      <c r="A18">
        <v>1</v>
      </c>
      <c r="B18" t="s">
        <v>8</v>
      </c>
      <c r="C18">
        <v>5</v>
      </c>
      <c r="D18" t="s">
        <v>9</v>
      </c>
      <c r="E18">
        <v>1996</v>
      </c>
      <c r="F18" t="s">
        <v>10</v>
      </c>
      <c r="G18" s="54">
        <v>0.40303950660207699</v>
      </c>
      <c r="H18" s="54">
        <v>0.41599999999999998</v>
      </c>
      <c r="I18" s="54">
        <v>0.46100000000000002</v>
      </c>
      <c r="J18" s="2" t="s">
        <v>10</v>
      </c>
      <c r="K18" s="2" t="s">
        <v>10</v>
      </c>
      <c r="L18" s="2" t="s">
        <v>10</v>
      </c>
      <c r="M18">
        <v>0.85441176471000002</v>
      </c>
      <c r="N18">
        <v>0.14117647058999999</v>
      </c>
      <c r="O18">
        <v>4.4117647059000002E-3</v>
      </c>
      <c r="P18" s="2">
        <f t="shared" si="3"/>
        <v>423.84534561264195</v>
      </c>
      <c r="Q18" s="2">
        <f t="shared" si="4"/>
        <v>411.11477321738272</v>
      </c>
      <c r="R18" s="2">
        <f t="shared" si="5"/>
        <v>425.32462724965779</v>
      </c>
      <c r="S18" s="2" t="s">
        <v>10</v>
      </c>
      <c r="T18" s="2" t="s">
        <v>10</v>
      </c>
      <c r="U18" s="2" t="s">
        <v>10</v>
      </c>
    </row>
    <row r="19" spans="1:21" x14ac:dyDescent="0.3">
      <c r="A19">
        <v>1</v>
      </c>
      <c r="B19" t="s">
        <v>8</v>
      </c>
      <c r="C19">
        <v>5</v>
      </c>
      <c r="D19" t="s">
        <v>9</v>
      </c>
      <c r="E19">
        <v>1997</v>
      </c>
      <c r="F19" t="s">
        <v>10</v>
      </c>
      <c r="G19" s="54">
        <v>0.375</v>
      </c>
      <c r="H19" s="54">
        <v>0.29633333333333334</v>
      </c>
      <c r="I19" s="54">
        <v>0.34783333333333333</v>
      </c>
      <c r="J19" s="2" t="s">
        <v>10</v>
      </c>
      <c r="K19" s="2" t="s">
        <v>10</v>
      </c>
      <c r="L19" s="2" t="s">
        <v>10</v>
      </c>
      <c r="M19">
        <v>0.85441176471000002</v>
      </c>
      <c r="N19">
        <v>0.14117647058999999</v>
      </c>
      <c r="O19">
        <v>4.4117647059000002E-3</v>
      </c>
      <c r="P19" s="2">
        <f t="shared" si="3"/>
        <v>236.82603671205067</v>
      </c>
      <c r="Q19" s="2">
        <f t="shared" si="4"/>
        <v>246.02497834633252</v>
      </c>
      <c r="R19" s="2">
        <f t="shared" si="5"/>
        <v>254.11217391104262</v>
      </c>
      <c r="S19" s="2" t="s">
        <v>10</v>
      </c>
      <c r="T19" s="2" t="s">
        <v>10</v>
      </c>
      <c r="U19" s="2" t="s">
        <v>10</v>
      </c>
    </row>
    <row r="20" spans="1:21" x14ac:dyDescent="0.3">
      <c r="A20">
        <v>1</v>
      </c>
      <c r="B20" t="s">
        <v>8</v>
      </c>
      <c r="C20">
        <v>5</v>
      </c>
      <c r="D20" t="s">
        <v>9</v>
      </c>
      <c r="E20">
        <v>1998</v>
      </c>
      <c r="F20">
        <v>200</v>
      </c>
      <c r="G20" s="54">
        <v>0.125</v>
      </c>
      <c r="H20" s="54">
        <v>7.7666666666666662E-2</v>
      </c>
      <c r="I20" s="54">
        <v>0.11716666666666666</v>
      </c>
      <c r="J20" s="2">
        <f t="shared" si="0"/>
        <v>228.57142857142858</v>
      </c>
      <c r="K20" s="2">
        <f t="shared" si="1"/>
        <v>216.84134441633537</v>
      </c>
      <c r="L20" s="2">
        <f t="shared" si="2"/>
        <v>226.54332641117614</v>
      </c>
      <c r="M20">
        <v>0.85441176471000002</v>
      </c>
      <c r="N20">
        <v>0.14117647058999999</v>
      </c>
      <c r="O20">
        <v>4.4117647059000002E-3</v>
      </c>
      <c r="P20" s="2">
        <f t="shared" si="3"/>
        <v>300.31958958707929</v>
      </c>
      <c r="Q20" s="2">
        <f t="shared" si="4"/>
        <v>299.55511200204177</v>
      </c>
      <c r="R20" s="2">
        <f t="shared" si="5"/>
        <v>307.1023172889108</v>
      </c>
      <c r="S20">
        <f t="shared" ref="S20:S66" si="6">P20/$F20</f>
        <v>1.5015979479353965</v>
      </c>
      <c r="T20">
        <f t="shared" ref="T20:T66" si="7">Q20/$F20</f>
        <v>1.4977755600102087</v>
      </c>
      <c r="U20">
        <f t="shared" ref="U20:U66" si="8">R20/$F20</f>
        <v>1.5355115864445539</v>
      </c>
    </row>
    <row r="21" spans="1:21" x14ac:dyDescent="0.3">
      <c r="A21">
        <v>1</v>
      </c>
      <c r="B21" t="s">
        <v>8</v>
      </c>
      <c r="C21">
        <v>5</v>
      </c>
      <c r="D21" t="s">
        <v>9</v>
      </c>
      <c r="E21">
        <v>1999</v>
      </c>
      <c r="F21">
        <v>400</v>
      </c>
      <c r="G21" s="54">
        <v>0.123</v>
      </c>
      <c r="H21" s="54">
        <v>8.9666666666666672E-2</v>
      </c>
      <c r="I21" s="54">
        <v>0.12016666666666667</v>
      </c>
      <c r="J21" s="2">
        <f t="shared" si="0"/>
        <v>456.10034207525655</v>
      </c>
      <c r="K21" s="2">
        <f t="shared" si="1"/>
        <v>439.39948736726473</v>
      </c>
      <c r="L21" s="2">
        <f t="shared" si="2"/>
        <v>454.63155900738775</v>
      </c>
      <c r="M21">
        <v>0.85441176471000002</v>
      </c>
      <c r="N21">
        <v>0.14117647058999999</v>
      </c>
      <c r="O21">
        <v>4.4117647059000002E-3</v>
      </c>
      <c r="P21" s="2">
        <f t="shared" si="3"/>
        <v>632.86533286483427</v>
      </c>
      <c r="Q21" s="2">
        <f t="shared" si="4"/>
        <v>634.0040021109013</v>
      </c>
      <c r="R21" s="2">
        <f t="shared" si="5"/>
        <v>644.30672622216719</v>
      </c>
      <c r="S21">
        <f t="shared" si="6"/>
        <v>1.5821633321620856</v>
      </c>
      <c r="T21">
        <f t="shared" si="7"/>
        <v>1.5850100052772533</v>
      </c>
      <c r="U21">
        <f t="shared" si="8"/>
        <v>1.610766815555418</v>
      </c>
    </row>
    <row r="22" spans="1:21" x14ac:dyDescent="0.3">
      <c r="A22">
        <v>1</v>
      </c>
      <c r="B22" t="s">
        <v>8</v>
      </c>
      <c r="C22">
        <v>5</v>
      </c>
      <c r="D22" t="s">
        <v>9</v>
      </c>
      <c r="E22">
        <v>2000</v>
      </c>
      <c r="F22">
        <v>200</v>
      </c>
      <c r="G22" s="54">
        <v>0.14699999999999999</v>
      </c>
      <c r="H22" s="54">
        <v>0.185</v>
      </c>
      <c r="I22" s="54">
        <v>0.21150000000000002</v>
      </c>
      <c r="J22" s="2">
        <f t="shared" si="0"/>
        <v>234.46658851113716</v>
      </c>
      <c r="K22" s="2">
        <f t="shared" si="1"/>
        <v>245.39877300613497</v>
      </c>
      <c r="L22" s="2">
        <f t="shared" si="2"/>
        <v>253.64616360177553</v>
      </c>
      <c r="M22">
        <v>0.85441176471000002</v>
      </c>
      <c r="N22">
        <v>0.14117647058999999</v>
      </c>
      <c r="O22">
        <v>4.4117647059000002E-3</v>
      </c>
      <c r="P22" s="2">
        <f t="shared" si="3"/>
        <v>347.22359083228179</v>
      </c>
      <c r="Q22" s="2">
        <f t="shared" si="4"/>
        <v>359.21892585316004</v>
      </c>
      <c r="R22" s="2">
        <f t="shared" si="5"/>
        <v>369.15304817641692</v>
      </c>
      <c r="S22">
        <f t="shared" si="6"/>
        <v>1.7361179541614089</v>
      </c>
      <c r="T22">
        <f t="shared" si="7"/>
        <v>1.7960946292658002</v>
      </c>
      <c r="U22">
        <f t="shared" si="8"/>
        <v>1.8457652408820846</v>
      </c>
    </row>
    <row r="23" spans="1:21" x14ac:dyDescent="0.3">
      <c r="A23">
        <v>1</v>
      </c>
      <c r="B23" t="s">
        <v>8</v>
      </c>
      <c r="C23">
        <v>5</v>
      </c>
      <c r="D23" t="s">
        <v>9</v>
      </c>
      <c r="E23">
        <v>2001</v>
      </c>
      <c r="F23">
        <v>200</v>
      </c>
      <c r="G23" s="54">
        <v>0.157</v>
      </c>
      <c r="H23" s="54">
        <v>0.15333333333333332</v>
      </c>
      <c r="I23" s="54">
        <v>0.17783333333333332</v>
      </c>
      <c r="J23" s="2">
        <f t="shared" si="0"/>
        <v>237.24792408066429</v>
      </c>
      <c r="K23" s="2">
        <f t="shared" si="1"/>
        <v>236.22047244094489</v>
      </c>
      <c r="L23" s="2">
        <f t="shared" si="2"/>
        <v>243.25967970808838</v>
      </c>
      <c r="M23">
        <v>0.85441176471000002</v>
      </c>
      <c r="N23">
        <v>0.14117647058999999</v>
      </c>
      <c r="O23">
        <v>4.4117647059000002E-3</v>
      </c>
      <c r="P23" s="2">
        <f t="shared" si="3"/>
        <v>302.03449333325079</v>
      </c>
      <c r="Q23" s="2">
        <f t="shared" si="4"/>
        <v>377.45981132490965</v>
      </c>
      <c r="R23" s="2">
        <f t="shared" si="5"/>
        <v>404.96338972175886</v>
      </c>
      <c r="S23">
        <f t="shared" si="6"/>
        <v>1.5101724666662539</v>
      </c>
      <c r="T23">
        <f t="shared" si="7"/>
        <v>1.8872990566245482</v>
      </c>
      <c r="U23">
        <f t="shared" si="8"/>
        <v>2.0248169486087941</v>
      </c>
    </row>
    <row r="24" spans="1:21" x14ac:dyDescent="0.3">
      <c r="A24">
        <v>1</v>
      </c>
      <c r="B24" t="s">
        <v>8</v>
      </c>
      <c r="C24">
        <v>5</v>
      </c>
      <c r="D24" t="s">
        <v>9</v>
      </c>
      <c r="E24">
        <v>2002</v>
      </c>
      <c r="F24">
        <v>600</v>
      </c>
      <c r="G24" s="54">
        <v>0.11799999999999999</v>
      </c>
      <c r="H24" s="54">
        <v>0.11899999999999999</v>
      </c>
      <c r="I24" s="54">
        <v>0.13250000000000001</v>
      </c>
      <c r="J24" s="2">
        <f t="shared" si="0"/>
        <v>680.27210884353747</v>
      </c>
      <c r="K24" s="2">
        <f t="shared" si="1"/>
        <v>681.04426787741204</v>
      </c>
      <c r="L24" s="2">
        <f t="shared" si="2"/>
        <v>691.64265129682997</v>
      </c>
      <c r="M24">
        <v>0.85441176471000002</v>
      </c>
      <c r="N24">
        <v>0.14117647058999999</v>
      </c>
      <c r="O24">
        <v>4.4117647059000002E-3</v>
      </c>
      <c r="P24" s="2">
        <f t="shared" si="3"/>
        <v>354.20772973238644</v>
      </c>
      <c r="Q24" s="2">
        <f t="shared" si="4"/>
        <v>414.62556178250225</v>
      </c>
      <c r="R24" s="2">
        <f t="shared" si="5"/>
        <v>492.0623069556259</v>
      </c>
      <c r="S24">
        <f t="shared" si="6"/>
        <v>0.59034621622064409</v>
      </c>
      <c r="T24">
        <f t="shared" si="7"/>
        <v>0.69104260297083708</v>
      </c>
      <c r="U24">
        <f t="shared" si="8"/>
        <v>0.82010384492604316</v>
      </c>
    </row>
    <row r="25" spans="1:21" x14ac:dyDescent="0.3">
      <c r="A25">
        <v>1</v>
      </c>
      <c r="B25" t="s">
        <v>8</v>
      </c>
      <c r="C25">
        <v>5</v>
      </c>
      <c r="D25" t="s">
        <v>9</v>
      </c>
      <c r="E25">
        <v>2003</v>
      </c>
      <c r="F25">
        <v>300</v>
      </c>
      <c r="G25" s="54">
        <v>0.159</v>
      </c>
      <c r="H25" s="54">
        <v>0.16133333333333333</v>
      </c>
      <c r="I25" s="54">
        <v>0.18033333333333335</v>
      </c>
      <c r="J25" s="2">
        <f t="shared" si="0"/>
        <v>356.71819262782401</v>
      </c>
      <c r="K25" s="2">
        <f t="shared" si="1"/>
        <v>357.71065182829886</v>
      </c>
      <c r="L25" s="2">
        <f t="shared" si="2"/>
        <v>366.0024400162668</v>
      </c>
      <c r="M25">
        <v>0.85441176471000002</v>
      </c>
      <c r="N25">
        <v>0.14117647058999999</v>
      </c>
      <c r="O25">
        <v>4.4117647059000002E-3</v>
      </c>
      <c r="P25" s="2">
        <f t="shared" si="3"/>
        <v>142.39654379212092</v>
      </c>
      <c r="Q25" s="2">
        <f t="shared" si="4"/>
        <v>151.18086452191326</v>
      </c>
      <c r="R25" s="2">
        <f t="shared" si="5"/>
        <v>158.66266152298044</v>
      </c>
      <c r="S25">
        <f t="shared" si="6"/>
        <v>0.47465514597373643</v>
      </c>
      <c r="T25">
        <f t="shared" si="7"/>
        <v>0.5039362150730442</v>
      </c>
      <c r="U25">
        <f t="shared" si="8"/>
        <v>0.52887553840993484</v>
      </c>
    </row>
    <row r="26" spans="1:21" x14ac:dyDescent="0.3">
      <c r="A26">
        <v>1</v>
      </c>
      <c r="B26" t="s">
        <v>8</v>
      </c>
      <c r="C26">
        <v>5</v>
      </c>
      <c r="D26" t="s">
        <v>9</v>
      </c>
      <c r="E26">
        <v>2004</v>
      </c>
      <c r="F26">
        <v>225</v>
      </c>
      <c r="G26" s="54">
        <v>0.22</v>
      </c>
      <c r="H26" s="54">
        <v>0.38400000000000001</v>
      </c>
      <c r="I26" s="54">
        <v>0.41199999999999998</v>
      </c>
      <c r="J26" s="2">
        <f t="shared" si="0"/>
        <v>288.46153846153845</v>
      </c>
      <c r="K26" s="2">
        <f t="shared" si="1"/>
        <v>365.25974025974028</v>
      </c>
      <c r="L26" s="2">
        <f t="shared" si="2"/>
        <v>382.65306122448976</v>
      </c>
      <c r="M26">
        <v>0.85441176471000002</v>
      </c>
      <c r="N26">
        <v>0.14117647058999999</v>
      </c>
      <c r="O26">
        <v>4.4117647059000002E-3</v>
      </c>
      <c r="P26" s="2">
        <f t="shared" si="3"/>
        <v>90.758224104469463</v>
      </c>
      <c r="Q26" s="2">
        <f t="shared" si="4"/>
        <v>98.723294394262027</v>
      </c>
      <c r="R26" s="2">
        <f t="shared" si="5"/>
        <v>104.79139313914057</v>
      </c>
      <c r="S26">
        <f t="shared" si="6"/>
        <v>0.40336988490875314</v>
      </c>
      <c r="T26">
        <f t="shared" si="7"/>
        <v>0.43877019730783123</v>
      </c>
      <c r="U26">
        <f t="shared" si="8"/>
        <v>0.46573952506284694</v>
      </c>
    </row>
    <row r="27" spans="1:21" x14ac:dyDescent="0.3">
      <c r="A27">
        <v>1</v>
      </c>
      <c r="B27" t="s">
        <v>8</v>
      </c>
      <c r="C27">
        <v>5</v>
      </c>
      <c r="D27" t="s">
        <v>9</v>
      </c>
      <c r="E27">
        <v>2005</v>
      </c>
      <c r="F27">
        <v>320</v>
      </c>
      <c r="G27" s="54">
        <v>0.17699999999999999</v>
      </c>
      <c r="H27" s="54">
        <v>0.30133333333333334</v>
      </c>
      <c r="I27" s="54">
        <v>0.41533333333333339</v>
      </c>
      <c r="J27" s="2">
        <f t="shared" si="0"/>
        <v>388.82138517618472</v>
      </c>
      <c r="K27" s="2">
        <f t="shared" si="1"/>
        <v>458.01526717557255</v>
      </c>
      <c r="L27" s="2">
        <f t="shared" si="2"/>
        <v>547.32041049030784</v>
      </c>
      <c r="M27">
        <v>0.85441176471000002</v>
      </c>
      <c r="N27">
        <v>0.14117647058999999</v>
      </c>
      <c r="O27">
        <v>4.4117647059000002E-3</v>
      </c>
      <c r="P27" s="2">
        <f t="shared" si="3"/>
        <v>198.07704634329178</v>
      </c>
      <c r="Q27" s="2">
        <f t="shared" si="4"/>
        <v>207.41284519796471</v>
      </c>
      <c r="R27" s="2">
        <f t="shared" si="5"/>
        <v>220.06395442160792</v>
      </c>
      <c r="S27">
        <f t="shared" si="6"/>
        <v>0.61899076982278678</v>
      </c>
      <c r="T27">
        <f t="shared" si="7"/>
        <v>0.64816514124363978</v>
      </c>
      <c r="U27">
        <f t="shared" si="8"/>
        <v>0.68769985756752472</v>
      </c>
    </row>
    <row r="28" spans="1:21" x14ac:dyDescent="0.3">
      <c r="A28">
        <v>1</v>
      </c>
      <c r="B28" t="s">
        <v>8</v>
      </c>
      <c r="C28">
        <v>5</v>
      </c>
      <c r="D28" t="s">
        <v>9</v>
      </c>
      <c r="E28">
        <v>2006</v>
      </c>
      <c r="F28">
        <v>130</v>
      </c>
      <c r="G28" s="54">
        <v>0.153</v>
      </c>
      <c r="H28" s="54">
        <v>0.19966666666666669</v>
      </c>
      <c r="I28" s="54">
        <v>0.23666666666666669</v>
      </c>
      <c r="J28" s="2">
        <f t="shared" si="0"/>
        <v>153.48288075560802</v>
      </c>
      <c r="K28" s="2">
        <f t="shared" si="1"/>
        <v>162.4323198667222</v>
      </c>
      <c r="L28" s="2">
        <f t="shared" si="2"/>
        <v>170.3056768558952</v>
      </c>
      <c r="M28">
        <v>0.85441176471000002</v>
      </c>
      <c r="N28">
        <v>0.14117647058999999</v>
      </c>
      <c r="O28">
        <v>4.4117647059000002E-3</v>
      </c>
      <c r="P28" s="2">
        <f t="shared" si="3"/>
        <v>254.51905355878847</v>
      </c>
      <c r="Q28" s="2">
        <f t="shared" si="4"/>
        <v>267.28681596766597</v>
      </c>
      <c r="R28" s="2">
        <f t="shared" si="5"/>
        <v>279.44670699096429</v>
      </c>
      <c r="S28">
        <f t="shared" si="6"/>
        <v>1.9578388735291421</v>
      </c>
      <c r="T28">
        <f t="shared" si="7"/>
        <v>2.0560524305205075</v>
      </c>
      <c r="U28">
        <f t="shared" si="8"/>
        <v>2.1495900537766484</v>
      </c>
    </row>
    <row r="29" spans="1:21" x14ac:dyDescent="0.3">
      <c r="A29">
        <v>1</v>
      </c>
      <c r="B29" t="s">
        <v>8</v>
      </c>
      <c r="C29">
        <v>5</v>
      </c>
      <c r="D29" t="s">
        <v>9</v>
      </c>
      <c r="E29">
        <v>2007</v>
      </c>
      <c r="F29">
        <v>60</v>
      </c>
      <c r="G29" s="54">
        <v>0.188</v>
      </c>
      <c r="H29" s="54">
        <v>0.26533333333333331</v>
      </c>
      <c r="I29" s="54">
        <v>0.30733333333333335</v>
      </c>
      <c r="J29" s="2">
        <f t="shared" si="0"/>
        <v>73.891625615763544</v>
      </c>
      <c r="K29" s="2">
        <f t="shared" si="1"/>
        <v>81.669691470054445</v>
      </c>
      <c r="L29" s="2">
        <f t="shared" si="2"/>
        <v>86.621751684311846</v>
      </c>
      <c r="M29">
        <v>0.85441176471000002</v>
      </c>
      <c r="N29">
        <v>0.14117647058999999</v>
      </c>
      <c r="O29">
        <v>4.4117647059000002E-3</v>
      </c>
      <c r="P29" s="2">
        <f t="shared" si="3"/>
        <v>202.39847771461413</v>
      </c>
      <c r="Q29" s="2">
        <f t="shared" si="4"/>
        <v>224.48173099497427</v>
      </c>
      <c r="R29" s="2">
        <f t="shared" si="5"/>
        <v>230.54074953920005</v>
      </c>
      <c r="S29">
        <f t="shared" si="6"/>
        <v>3.3733079619102355</v>
      </c>
      <c r="T29">
        <f t="shared" si="7"/>
        <v>3.7413621832495711</v>
      </c>
      <c r="U29">
        <f t="shared" si="8"/>
        <v>3.842345825653334</v>
      </c>
    </row>
    <row r="30" spans="1:21" x14ac:dyDescent="0.3">
      <c r="A30">
        <v>1</v>
      </c>
      <c r="B30" t="s">
        <v>8</v>
      </c>
      <c r="C30">
        <v>5</v>
      </c>
      <c r="D30" t="s">
        <v>9</v>
      </c>
      <c r="E30">
        <v>2008</v>
      </c>
      <c r="F30">
        <v>150</v>
      </c>
      <c r="G30" s="54">
        <v>0.2</v>
      </c>
      <c r="H30" s="54">
        <v>0.23666666666666669</v>
      </c>
      <c r="I30" s="54">
        <v>0.28266666666666668</v>
      </c>
      <c r="J30" s="2">
        <f t="shared" si="0"/>
        <v>187.5</v>
      </c>
      <c r="K30" s="2">
        <f t="shared" si="1"/>
        <v>196.50655021834061</v>
      </c>
      <c r="L30" s="2">
        <f t="shared" si="2"/>
        <v>209.10780669144981</v>
      </c>
      <c r="M30">
        <v>0.85441176471000002</v>
      </c>
      <c r="N30">
        <v>0.14117647058999999</v>
      </c>
      <c r="O30">
        <v>4.4117647059000002E-3</v>
      </c>
      <c r="P30" s="2">
        <f t="shared" si="3"/>
        <v>121.29124689546047</v>
      </c>
      <c r="Q30" s="2">
        <f t="shared" si="4"/>
        <v>130.06297320676092</v>
      </c>
      <c r="R30" s="2">
        <f t="shared" si="5"/>
        <v>133.9710108521158</v>
      </c>
      <c r="S30">
        <f t="shared" si="6"/>
        <v>0.8086083126364032</v>
      </c>
      <c r="T30">
        <f t="shared" si="7"/>
        <v>0.86708648804507282</v>
      </c>
      <c r="U30">
        <f t="shared" si="8"/>
        <v>0.89314007234743864</v>
      </c>
    </row>
    <row r="31" spans="1:21" x14ac:dyDescent="0.3">
      <c r="A31">
        <v>1</v>
      </c>
      <c r="B31" t="s">
        <v>8</v>
      </c>
      <c r="C31">
        <v>5</v>
      </c>
      <c r="D31" t="s">
        <v>9</v>
      </c>
      <c r="E31">
        <v>2009</v>
      </c>
      <c r="F31">
        <v>210</v>
      </c>
      <c r="G31" s="54">
        <v>0.19700000000000001</v>
      </c>
      <c r="H31" s="54">
        <v>0.22899999999999998</v>
      </c>
      <c r="I31" s="54">
        <v>0.26449999999999996</v>
      </c>
      <c r="J31" s="2">
        <f t="shared" si="0"/>
        <v>261.51930261519306</v>
      </c>
      <c r="K31" s="2">
        <f t="shared" si="1"/>
        <v>272.37354085603113</v>
      </c>
      <c r="L31" s="2">
        <f t="shared" si="2"/>
        <v>285.52005438477227</v>
      </c>
      <c r="M31">
        <v>0.85441176471000002</v>
      </c>
      <c r="N31">
        <v>0.14117647058999999</v>
      </c>
      <c r="O31">
        <v>4.4117647059000002E-3</v>
      </c>
      <c r="P31" s="2">
        <f t="shared" si="3"/>
        <v>125.44348524634812</v>
      </c>
      <c r="Q31" s="2">
        <f t="shared" si="4"/>
        <v>141.02350050518709</v>
      </c>
      <c r="R31" s="2">
        <f t="shared" si="5"/>
        <v>146.13690215735991</v>
      </c>
      <c r="S31">
        <f t="shared" si="6"/>
        <v>0.59734992974451484</v>
      </c>
      <c r="T31">
        <f t="shared" si="7"/>
        <v>0.67154047859612898</v>
      </c>
      <c r="U31">
        <f t="shared" si="8"/>
        <v>0.69589001027314246</v>
      </c>
    </row>
    <row r="32" spans="1:21" x14ac:dyDescent="0.3">
      <c r="A32">
        <v>1</v>
      </c>
      <c r="B32" t="s">
        <v>8</v>
      </c>
      <c r="C32">
        <v>5</v>
      </c>
      <c r="D32" t="s">
        <v>9</v>
      </c>
      <c r="E32">
        <v>2010</v>
      </c>
      <c r="F32">
        <v>180</v>
      </c>
      <c r="G32" s="54">
        <v>0.16799999999999998</v>
      </c>
      <c r="H32" s="54">
        <v>0.25266666666666665</v>
      </c>
      <c r="I32" s="54">
        <v>0.27216666666666667</v>
      </c>
      <c r="J32" s="2">
        <f t="shared" si="0"/>
        <v>216.34615384615384</v>
      </c>
      <c r="K32" s="2">
        <f t="shared" si="1"/>
        <v>240.85637823371988</v>
      </c>
      <c r="L32" s="2">
        <f t="shared" si="2"/>
        <v>247.30936569727501</v>
      </c>
      <c r="M32">
        <v>0.85441176471000002</v>
      </c>
      <c r="N32">
        <v>0.14117647058999999</v>
      </c>
      <c r="O32">
        <v>4.4117647059000002E-3</v>
      </c>
      <c r="P32" s="2">
        <f t="shared" si="3"/>
        <v>105.02022716460978</v>
      </c>
      <c r="Q32" s="2">
        <f t="shared" si="4"/>
        <v>118.48939650569916</v>
      </c>
      <c r="R32" s="2">
        <f t="shared" si="5"/>
        <v>123.25057032305563</v>
      </c>
      <c r="S32">
        <f t="shared" si="6"/>
        <v>0.58344570647005434</v>
      </c>
      <c r="T32">
        <f t="shared" si="7"/>
        <v>0.658274425031662</v>
      </c>
      <c r="U32">
        <f t="shared" si="8"/>
        <v>0.68472539068364235</v>
      </c>
    </row>
    <row r="33" spans="1:21" x14ac:dyDescent="0.3">
      <c r="A33">
        <v>1</v>
      </c>
      <c r="B33" t="s">
        <v>8</v>
      </c>
      <c r="C33">
        <v>5</v>
      </c>
      <c r="D33" t="s">
        <v>9</v>
      </c>
      <c r="E33">
        <v>2011</v>
      </c>
      <c r="F33">
        <v>100</v>
      </c>
      <c r="G33" s="54">
        <v>0.16899999999999998</v>
      </c>
      <c r="H33" s="54">
        <v>0.21833333333333332</v>
      </c>
      <c r="I33" s="54">
        <v>0.24033333333333334</v>
      </c>
      <c r="J33" s="2">
        <f t="shared" si="0"/>
        <v>120.33694344163659</v>
      </c>
      <c r="K33" s="2">
        <f t="shared" si="1"/>
        <v>127.93176972281449</v>
      </c>
      <c r="L33" s="2">
        <f t="shared" si="2"/>
        <v>131.63668275559456</v>
      </c>
      <c r="M33">
        <v>0.85441176471000002</v>
      </c>
      <c r="N33">
        <v>0.14117647058999999</v>
      </c>
      <c r="O33">
        <v>4.4117647059000002E-3</v>
      </c>
      <c r="P33" s="2">
        <f t="shared" si="3"/>
        <v>31.835187164521983</v>
      </c>
      <c r="Q33" s="2">
        <f t="shared" si="4"/>
        <v>34.9770691858524</v>
      </c>
      <c r="R33" s="2">
        <f t="shared" si="5"/>
        <v>36.325332895693954</v>
      </c>
      <c r="S33">
        <f t="shared" si="6"/>
        <v>0.31835187164521983</v>
      </c>
      <c r="T33">
        <f t="shared" si="7"/>
        <v>0.349770691858524</v>
      </c>
      <c r="U33">
        <f t="shared" si="8"/>
        <v>0.36325332895693951</v>
      </c>
    </row>
    <row r="34" spans="1:21" x14ac:dyDescent="0.3">
      <c r="A34">
        <v>1</v>
      </c>
      <c r="B34" t="s">
        <v>8</v>
      </c>
      <c r="C34">
        <v>5</v>
      </c>
      <c r="D34" t="s">
        <v>9</v>
      </c>
      <c r="E34">
        <v>2012</v>
      </c>
      <c r="F34">
        <v>110</v>
      </c>
      <c r="G34" s="54">
        <v>0.13500000000000001</v>
      </c>
      <c r="H34" s="54">
        <v>0.23</v>
      </c>
      <c r="I34" s="54">
        <v>0.25650000000000001</v>
      </c>
      <c r="J34" s="2">
        <f t="shared" si="0"/>
        <v>127.16763005780346</v>
      </c>
      <c r="K34" s="2">
        <f t="shared" si="1"/>
        <v>142.85714285714286</v>
      </c>
      <c r="L34" s="2">
        <f t="shared" si="2"/>
        <v>147.94889038332212</v>
      </c>
      <c r="M34">
        <v>0.85441176471000002</v>
      </c>
      <c r="N34">
        <v>0.14117647058999999</v>
      </c>
      <c r="O34">
        <v>4.4117647059000002E-3</v>
      </c>
      <c r="P34" s="2">
        <f t="shared" si="3"/>
        <v>66.096644463059846</v>
      </c>
      <c r="Q34" s="2">
        <f t="shared" si="4"/>
        <v>74.554276395023095</v>
      </c>
      <c r="R34" s="2">
        <f t="shared" si="5"/>
        <v>77.405594817939658</v>
      </c>
      <c r="S34">
        <f t="shared" si="6"/>
        <v>0.60087858602781674</v>
      </c>
      <c r="T34">
        <f t="shared" si="7"/>
        <v>0.67776614904566446</v>
      </c>
      <c r="U34">
        <f t="shared" si="8"/>
        <v>0.70368722561763331</v>
      </c>
    </row>
    <row r="35" spans="1:21" x14ac:dyDescent="0.3">
      <c r="A35">
        <v>1</v>
      </c>
      <c r="B35" t="s">
        <v>8</v>
      </c>
      <c r="C35">
        <v>5</v>
      </c>
      <c r="D35" t="s">
        <v>9</v>
      </c>
      <c r="E35">
        <v>2013</v>
      </c>
      <c r="F35">
        <v>100</v>
      </c>
      <c r="G35" s="54">
        <v>0.153</v>
      </c>
      <c r="H35" s="54">
        <v>0.2503333333333333</v>
      </c>
      <c r="I35" s="54">
        <v>0.27933333333333332</v>
      </c>
      <c r="J35" s="2">
        <f t="shared" si="0"/>
        <v>118.06375442739079</v>
      </c>
      <c r="K35" s="2">
        <f t="shared" si="1"/>
        <v>133.39261894175189</v>
      </c>
      <c r="L35" s="2">
        <f t="shared" si="2"/>
        <v>138.76040703052729</v>
      </c>
      <c r="M35">
        <v>0.85441176471000002</v>
      </c>
      <c r="N35">
        <v>0.14117647058999999</v>
      </c>
      <c r="O35">
        <v>4.4117647059000002E-3</v>
      </c>
      <c r="P35" s="2">
        <f t="shared" si="3"/>
        <v>143.97508850797442</v>
      </c>
      <c r="Q35" s="2">
        <f t="shared" si="4"/>
        <v>161.21517602457681</v>
      </c>
      <c r="R35" s="2">
        <f t="shared" si="5"/>
        <v>167.66956355114482</v>
      </c>
      <c r="S35">
        <f t="shared" si="6"/>
        <v>1.4397508850797442</v>
      </c>
      <c r="T35">
        <f t="shared" si="7"/>
        <v>1.612151760245768</v>
      </c>
      <c r="U35">
        <f t="shared" si="8"/>
        <v>1.6766956355114482</v>
      </c>
    </row>
    <row r="36" spans="1:21" x14ac:dyDescent="0.3">
      <c r="A36">
        <v>1</v>
      </c>
      <c r="B36" t="s">
        <v>8</v>
      </c>
      <c r="C36">
        <v>5</v>
      </c>
      <c r="D36" t="s">
        <v>9</v>
      </c>
      <c r="E36">
        <v>2014</v>
      </c>
      <c r="F36">
        <v>25</v>
      </c>
      <c r="G36" s="54">
        <v>9.7000000000000003E-2</v>
      </c>
      <c r="H36" s="54">
        <v>0.16933333333333334</v>
      </c>
      <c r="I36" s="54">
        <v>0.20033333333333331</v>
      </c>
      <c r="J36" s="2">
        <f t="shared" si="0"/>
        <v>27.685492801771872</v>
      </c>
      <c r="K36" s="2">
        <f t="shared" si="1"/>
        <v>30.096308186195827</v>
      </c>
      <c r="L36" s="2">
        <f t="shared" si="2"/>
        <v>31.263026260942056</v>
      </c>
      <c r="M36">
        <v>0.85441176471000002</v>
      </c>
      <c r="N36">
        <v>0.14117647058999999</v>
      </c>
      <c r="O36">
        <v>4.4117647059000002E-3</v>
      </c>
      <c r="P36" s="2">
        <f t="shared" si="3"/>
        <v>170.51586962720924</v>
      </c>
      <c r="Q36" s="2">
        <f t="shared" si="4"/>
        <v>196.77974352381122</v>
      </c>
      <c r="R36" s="2">
        <f t="shared" si="5"/>
        <v>205.43337700172475</v>
      </c>
      <c r="S36">
        <f t="shared" si="6"/>
        <v>6.8206347850883695</v>
      </c>
      <c r="T36">
        <f t="shared" si="7"/>
        <v>7.8711897409524489</v>
      </c>
      <c r="U36">
        <f t="shared" si="8"/>
        <v>8.2173350800689899</v>
      </c>
    </row>
    <row r="37" spans="1:21" x14ac:dyDescent="0.3">
      <c r="A37">
        <v>1</v>
      </c>
      <c r="B37" t="s">
        <v>8</v>
      </c>
      <c r="C37">
        <v>5</v>
      </c>
      <c r="D37" t="s">
        <v>9</v>
      </c>
      <c r="E37">
        <v>2015</v>
      </c>
      <c r="F37">
        <v>45</v>
      </c>
      <c r="G37" s="54">
        <v>0.16099999999999998</v>
      </c>
      <c r="H37" s="54">
        <v>0.26</v>
      </c>
      <c r="I37" s="54">
        <v>0.28700000000000003</v>
      </c>
      <c r="J37" s="2">
        <f t="shared" si="0"/>
        <v>53.635280095351611</v>
      </c>
      <c r="K37" s="2">
        <f t="shared" si="1"/>
        <v>60.810810810810814</v>
      </c>
      <c r="L37" s="2">
        <f t="shared" si="2"/>
        <v>63.113604488078543</v>
      </c>
      <c r="M37">
        <v>0.85441176471000002</v>
      </c>
      <c r="N37">
        <v>0.14117647058999999</v>
      </c>
      <c r="O37">
        <v>4.4117647059000002E-3</v>
      </c>
      <c r="P37" s="2">
        <f>(J40*$M37)+(J41*$N37)</f>
        <v>99.451648519305877</v>
      </c>
      <c r="Q37" s="2">
        <f>(K40*$M37)+(K41*$N37)</f>
        <v>122.32460585990461</v>
      </c>
      <c r="R37" s="2">
        <f>(L40*$M37)+(L41*$N37)</f>
        <v>125.79513733326854</v>
      </c>
      <c r="S37">
        <f t="shared" si="6"/>
        <v>2.2100366337623529</v>
      </c>
      <c r="T37">
        <f t="shared" si="7"/>
        <v>2.718324574664547</v>
      </c>
      <c r="U37">
        <f t="shared" si="8"/>
        <v>2.7954474962948566</v>
      </c>
    </row>
    <row r="38" spans="1:21" x14ac:dyDescent="0.3">
      <c r="A38">
        <v>1</v>
      </c>
      <c r="B38" t="s">
        <v>8</v>
      </c>
      <c r="C38">
        <v>5</v>
      </c>
      <c r="D38" t="s">
        <v>9</v>
      </c>
      <c r="E38">
        <v>2016</v>
      </c>
      <c r="F38">
        <v>115</v>
      </c>
      <c r="G38" s="54">
        <v>0.16599999999999998</v>
      </c>
      <c r="H38" s="54">
        <v>0.251</v>
      </c>
      <c r="I38" s="54">
        <v>0.27900000000000003</v>
      </c>
      <c r="J38" s="2">
        <f t="shared" si="0"/>
        <v>137.88968824940048</v>
      </c>
      <c r="K38" s="2">
        <f t="shared" si="1"/>
        <v>153.53805073431241</v>
      </c>
      <c r="L38" s="2">
        <f t="shared" si="2"/>
        <v>159.50069348127602</v>
      </c>
      <c r="M38">
        <v>0.85441176471000002</v>
      </c>
      <c r="N38">
        <v>0.14117647058999999</v>
      </c>
      <c r="O38">
        <v>4.4117647059000002E-3</v>
      </c>
      <c r="P38" s="2" t="s">
        <v>10</v>
      </c>
      <c r="Q38" s="2" t="s">
        <v>10</v>
      </c>
      <c r="R38" s="2" t="s">
        <v>10</v>
      </c>
      <c r="S38" s="2" t="s">
        <v>10</v>
      </c>
      <c r="T38" s="2" t="s">
        <v>10</v>
      </c>
      <c r="U38" s="2" t="s">
        <v>10</v>
      </c>
    </row>
    <row r="39" spans="1:21" x14ac:dyDescent="0.3">
      <c r="A39">
        <v>1</v>
      </c>
      <c r="B39" t="s">
        <v>8</v>
      </c>
      <c r="C39">
        <v>5</v>
      </c>
      <c r="D39" t="s">
        <v>9</v>
      </c>
      <c r="E39">
        <v>2017</v>
      </c>
      <c r="F39">
        <v>150</v>
      </c>
      <c r="G39" s="54">
        <v>0.17614168903842634</v>
      </c>
      <c r="H39" s="54">
        <v>0.28134990851851172</v>
      </c>
      <c r="I39" s="54">
        <v>0.31269765999824639</v>
      </c>
      <c r="J39" s="2">
        <f t="shared" si="0"/>
        <v>182.07014240704345</v>
      </c>
      <c r="K39" s="2">
        <f t="shared" si="1"/>
        <v>208.72466556120079</v>
      </c>
      <c r="L39" s="2">
        <f t="shared" si="2"/>
        <v>218.24456468403307</v>
      </c>
      <c r="M39">
        <v>0.85441176471000002</v>
      </c>
      <c r="N39">
        <v>0.14117647058999999</v>
      </c>
      <c r="O39">
        <v>4.4117647059000002E-3</v>
      </c>
      <c r="P39" s="2" t="s">
        <v>10</v>
      </c>
      <c r="Q39" s="2" t="s">
        <v>10</v>
      </c>
      <c r="R39" s="2" t="s">
        <v>10</v>
      </c>
      <c r="S39" s="2" t="s">
        <v>10</v>
      </c>
      <c r="T39" s="2" t="s">
        <v>10</v>
      </c>
      <c r="U39" s="2" t="s">
        <v>10</v>
      </c>
    </row>
    <row r="40" spans="1:21" x14ac:dyDescent="0.3">
      <c r="A40">
        <v>1</v>
      </c>
      <c r="B40" t="s">
        <v>8</v>
      </c>
      <c r="C40">
        <v>5</v>
      </c>
      <c r="D40" t="s">
        <v>9</v>
      </c>
      <c r="E40">
        <v>2018</v>
      </c>
      <c r="F40">
        <v>86</v>
      </c>
      <c r="G40" s="54">
        <v>0.16886166874172692</v>
      </c>
      <c r="H40" s="54">
        <v>0.3266245046167281</v>
      </c>
      <c r="I40" s="54">
        <v>0.34504815702446495</v>
      </c>
      <c r="J40" s="2">
        <f t="shared" si="0"/>
        <v>103.4725469463107</v>
      </c>
      <c r="K40" s="2">
        <f t="shared" si="1"/>
        <v>127.71477517317513</v>
      </c>
      <c r="L40" s="2">
        <f t="shared" si="2"/>
        <v>131.30736392662146</v>
      </c>
      <c r="M40">
        <v>0.85441176471000002</v>
      </c>
      <c r="N40">
        <v>0.14117647058999999</v>
      </c>
      <c r="O40">
        <v>4.4117647059000002E-3</v>
      </c>
      <c r="P40" s="2" t="s">
        <v>10</v>
      </c>
      <c r="Q40" s="2" t="s">
        <v>10</v>
      </c>
      <c r="R40" s="2" t="s">
        <v>10</v>
      </c>
      <c r="S40" s="2" t="s">
        <v>10</v>
      </c>
      <c r="T40" s="2" t="s">
        <v>10</v>
      </c>
      <c r="U40" s="2" t="s">
        <v>10</v>
      </c>
    </row>
    <row r="41" spans="1:21" x14ac:dyDescent="0.3">
      <c r="A41">
        <v>1</v>
      </c>
      <c r="B41" t="s">
        <v>8</v>
      </c>
      <c r="C41">
        <v>5</v>
      </c>
      <c r="D41" t="s">
        <v>9</v>
      </c>
      <c r="E41">
        <v>2019</v>
      </c>
      <c r="F41">
        <v>66</v>
      </c>
      <c r="G41" s="54">
        <v>0.15627672779650664</v>
      </c>
      <c r="H41" s="54">
        <v>0.29431007717911079</v>
      </c>
      <c r="I41" s="54">
        <v>0.31510957999927913</v>
      </c>
      <c r="J41" s="2">
        <f t="shared" si="0"/>
        <v>78.224700176436286</v>
      </c>
      <c r="K41" s="2">
        <f t="shared" si="1"/>
        <v>93.52549592344316</v>
      </c>
      <c r="L41" s="2">
        <f t="shared" si="2"/>
        <v>96.365780674710763</v>
      </c>
      <c r="M41">
        <v>0.85441176471000002</v>
      </c>
      <c r="N41">
        <v>0.14117647058999999</v>
      </c>
      <c r="O41">
        <v>4.4117647059000002E-3</v>
      </c>
      <c r="P41" s="2" t="s">
        <v>10</v>
      </c>
      <c r="Q41" s="2" t="s">
        <v>10</v>
      </c>
      <c r="R41" s="2" t="s">
        <v>10</v>
      </c>
      <c r="S41" s="2" t="s">
        <v>10</v>
      </c>
      <c r="T41" s="2" t="s">
        <v>10</v>
      </c>
      <c r="U41" s="2" t="s">
        <v>10</v>
      </c>
    </row>
    <row r="42" spans="1:21" x14ac:dyDescent="0.3">
      <c r="A42">
        <v>1</v>
      </c>
      <c r="B42" t="s">
        <v>8</v>
      </c>
      <c r="C42">
        <v>5</v>
      </c>
      <c r="D42" t="s">
        <v>9</v>
      </c>
      <c r="E42">
        <v>2020</v>
      </c>
      <c r="F42" t="s">
        <v>10</v>
      </c>
      <c r="G42" s="54">
        <v>7.1730431912490608E-2</v>
      </c>
      <c r="H42" s="54">
        <v>0.24184107416558059</v>
      </c>
      <c r="I42" s="54">
        <v>0.25426527177111524</v>
      </c>
      <c r="J42" s="2" t="s">
        <v>10</v>
      </c>
      <c r="K42" s="2" t="s">
        <v>10</v>
      </c>
      <c r="L42" s="2" t="s">
        <v>10</v>
      </c>
      <c r="M42">
        <v>0.85441176471000002</v>
      </c>
      <c r="N42">
        <v>0.14117647058999999</v>
      </c>
      <c r="O42">
        <v>4.4117647059000002E-3</v>
      </c>
      <c r="P42" s="2" t="s">
        <v>10</v>
      </c>
      <c r="Q42" s="2" t="s">
        <v>10</v>
      </c>
      <c r="R42" s="2" t="s">
        <v>10</v>
      </c>
      <c r="S42" s="2" t="s">
        <v>10</v>
      </c>
      <c r="T42" s="2" t="s">
        <v>10</v>
      </c>
      <c r="U42" s="2" t="s">
        <v>10</v>
      </c>
    </row>
    <row r="43" spans="1:21" x14ac:dyDescent="0.3">
      <c r="A43">
        <v>2</v>
      </c>
      <c r="B43" t="s">
        <v>11</v>
      </c>
      <c r="C43">
        <v>5</v>
      </c>
      <c r="D43" t="s">
        <v>9</v>
      </c>
      <c r="E43">
        <v>1980</v>
      </c>
      <c r="F43" t="s">
        <v>10</v>
      </c>
      <c r="G43" s="54">
        <v>0.40667522081402602</v>
      </c>
      <c r="H43" s="54">
        <v>0.41633333333333333</v>
      </c>
      <c r="I43" s="54">
        <v>0.46133333333333337</v>
      </c>
      <c r="J43" t="s">
        <v>10</v>
      </c>
      <c r="K43" t="s">
        <v>10</v>
      </c>
      <c r="L43" t="s">
        <v>10</v>
      </c>
      <c r="M43">
        <v>0.85441176471000002</v>
      </c>
      <c r="N43">
        <v>0.14117647058999999</v>
      </c>
      <c r="O43">
        <v>4.4117647059000002E-3</v>
      </c>
      <c r="P43" s="2" t="s">
        <v>10</v>
      </c>
      <c r="Q43" s="2" t="s">
        <v>10</v>
      </c>
      <c r="R43" s="2" t="s">
        <v>10</v>
      </c>
      <c r="S43" s="2" t="s">
        <v>10</v>
      </c>
      <c r="T43" s="2" t="s">
        <v>10</v>
      </c>
      <c r="U43" s="2" t="s">
        <v>10</v>
      </c>
    </row>
    <row r="44" spans="1:21" x14ac:dyDescent="0.3">
      <c r="A44">
        <v>2</v>
      </c>
      <c r="B44" t="s">
        <v>11</v>
      </c>
      <c r="C44">
        <v>5</v>
      </c>
      <c r="D44" t="s">
        <v>9</v>
      </c>
      <c r="E44">
        <v>1981</v>
      </c>
      <c r="F44" t="s">
        <v>10</v>
      </c>
      <c r="G44" s="54">
        <v>0.36820594316945598</v>
      </c>
      <c r="H44" s="54">
        <v>0.39233333333333331</v>
      </c>
      <c r="I44" s="54">
        <v>0.43383333333333329</v>
      </c>
      <c r="J44" t="s">
        <v>10</v>
      </c>
      <c r="K44" t="s">
        <v>10</v>
      </c>
      <c r="L44" t="s">
        <v>10</v>
      </c>
      <c r="M44">
        <v>0.85441176471000002</v>
      </c>
      <c r="N44">
        <v>0.14117647058999999</v>
      </c>
      <c r="O44">
        <v>4.4117647059000002E-3</v>
      </c>
      <c r="P44" s="2" t="s">
        <v>10</v>
      </c>
      <c r="Q44" s="2" t="s">
        <v>10</v>
      </c>
      <c r="R44" s="2" t="s">
        <v>10</v>
      </c>
      <c r="S44" s="2" t="s">
        <v>10</v>
      </c>
      <c r="T44" s="2" t="s">
        <v>10</v>
      </c>
      <c r="U44" s="2" t="s">
        <v>10</v>
      </c>
    </row>
    <row r="45" spans="1:21" x14ac:dyDescent="0.3">
      <c r="A45">
        <v>2</v>
      </c>
      <c r="B45" t="s">
        <v>11</v>
      </c>
      <c r="C45">
        <v>5</v>
      </c>
      <c r="D45" t="s">
        <v>9</v>
      </c>
      <c r="E45">
        <v>1982</v>
      </c>
      <c r="F45" t="s">
        <v>10</v>
      </c>
      <c r="G45" s="54">
        <v>0.31874544334072302</v>
      </c>
      <c r="H45" s="54">
        <v>0.36499999999999999</v>
      </c>
      <c r="I45" s="54">
        <v>0.39999999999999997</v>
      </c>
      <c r="J45" t="s">
        <v>10</v>
      </c>
      <c r="K45" t="s">
        <v>10</v>
      </c>
      <c r="L45" t="s">
        <v>10</v>
      </c>
      <c r="M45">
        <v>0.85441176471000002</v>
      </c>
      <c r="N45">
        <v>0.14117647058999999</v>
      </c>
      <c r="O45">
        <v>4.4117647059000002E-3</v>
      </c>
      <c r="P45" s="2" t="s">
        <v>10</v>
      </c>
      <c r="Q45" s="2" t="s">
        <v>10</v>
      </c>
      <c r="R45" s="2" t="s">
        <v>10</v>
      </c>
      <c r="S45" s="2" t="s">
        <v>10</v>
      </c>
      <c r="T45" s="2" t="s">
        <v>10</v>
      </c>
      <c r="U45" s="2" t="s">
        <v>10</v>
      </c>
    </row>
    <row r="46" spans="1:21" x14ac:dyDescent="0.3">
      <c r="A46">
        <v>2</v>
      </c>
      <c r="B46" t="s">
        <v>11</v>
      </c>
      <c r="C46">
        <v>5</v>
      </c>
      <c r="D46" t="s">
        <v>9</v>
      </c>
      <c r="E46">
        <v>1983</v>
      </c>
      <c r="F46" t="s">
        <v>10</v>
      </c>
      <c r="G46" s="54">
        <v>0.44514449845859599</v>
      </c>
      <c r="H46" s="54">
        <v>0.44966666666666666</v>
      </c>
      <c r="I46" s="54">
        <v>0.4986666666666667</v>
      </c>
      <c r="J46" t="s">
        <v>10</v>
      </c>
      <c r="K46" t="s">
        <v>10</v>
      </c>
      <c r="L46" t="s">
        <v>10</v>
      </c>
      <c r="M46">
        <v>0.85441176471000002</v>
      </c>
      <c r="N46">
        <v>0.14117647058999999</v>
      </c>
      <c r="O46">
        <v>4.4117647059000002E-3</v>
      </c>
      <c r="P46" s="2" t="s">
        <v>10</v>
      </c>
      <c r="Q46" s="2" t="s">
        <v>10</v>
      </c>
      <c r="R46" s="2" t="s">
        <v>10</v>
      </c>
      <c r="S46" s="2" t="s">
        <v>10</v>
      </c>
      <c r="T46" s="2" t="s">
        <v>10</v>
      </c>
      <c r="U46" s="2" t="s">
        <v>10</v>
      </c>
    </row>
    <row r="47" spans="1:21" x14ac:dyDescent="0.3">
      <c r="A47">
        <v>2</v>
      </c>
      <c r="B47" t="s">
        <v>11</v>
      </c>
      <c r="C47">
        <v>5</v>
      </c>
      <c r="D47" t="s">
        <v>9</v>
      </c>
      <c r="E47">
        <v>1984</v>
      </c>
      <c r="F47" t="s">
        <v>10</v>
      </c>
      <c r="G47" s="54">
        <v>0.39568399862986298</v>
      </c>
      <c r="H47" s="54">
        <v>0.41133333333333333</v>
      </c>
      <c r="I47" s="54">
        <v>0.45533333333333326</v>
      </c>
      <c r="J47" t="s">
        <v>10</v>
      </c>
      <c r="K47" t="s">
        <v>10</v>
      </c>
      <c r="L47" t="s">
        <v>10</v>
      </c>
      <c r="M47">
        <v>0.85441176471000002</v>
      </c>
      <c r="N47">
        <v>0.14117647058999999</v>
      </c>
      <c r="O47">
        <v>4.4117647059000002E-3</v>
      </c>
      <c r="P47" s="2" t="s">
        <v>10</v>
      </c>
      <c r="Q47" s="2" t="s">
        <v>10</v>
      </c>
      <c r="R47" s="2" t="s">
        <v>10</v>
      </c>
      <c r="S47" s="2" t="s">
        <v>10</v>
      </c>
      <c r="T47" s="2" t="s">
        <v>10</v>
      </c>
      <c r="U47" s="2" t="s">
        <v>10</v>
      </c>
    </row>
    <row r="48" spans="1:21" x14ac:dyDescent="0.3">
      <c r="A48">
        <v>2</v>
      </c>
      <c r="B48" t="s">
        <v>11</v>
      </c>
      <c r="C48">
        <v>5</v>
      </c>
      <c r="D48" t="s">
        <v>9</v>
      </c>
      <c r="E48">
        <v>1985</v>
      </c>
      <c r="F48" t="s">
        <v>10</v>
      </c>
      <c r="G48" s="54">
        <v>0.41217083190610698</v>
      </c>
      <c r="H48" s="54">
        <v>0.42266666666666663</v>
      </c>
      <c r="I48" s="54">
        <v>0.46866666666666668</v>
      </c>
      <c r="J48" t="s">
        <v>10</v>
      </c>
      <c r="K48" t="s">
        <v>10</v>
      </c>
      <c r="L48" t="s">
        <v>10</v>
      </c>
      <c r="M48">
        <v>0.85441176471000002</v>
      </c>
      <c r="N48">
        <v>0.14117647058999999</v>
      </c>
      <c r="O48">
        <v>4.4117647059000002E-3</v>
      </c>
      <c r="P48" s="2" t="s">
        <v>10</v>
      </c>
      <c r="Q48" s="2" t="s">
        <v>10</v>
      </c>
      <c r="R48" s="2" t="s">
        <v>10</v>
      </c>
      <c r="S48" s="2" t="s">
        <v>10</v>
      </c>
      <c r="T48" s="2" t="s">
        <v>10</v>
      </c>
      <c r="U48" s="2" t="s">
        <v>10</v>
      </c>
    </row>
    <row r="49" spans="1:21" x14ac:dyDescent="0.3">
      <c r="A49">
        <v>2</v>
      </c>
      <c r="B49" t="s">
        <v>11</v>
      </c>
      <c r="C49">
        <v>5</v>
      </c>
      <c r="D49" t="s">
        <v>9</v>
      </c>
      <c r="E49">
        <v>1986</v>
      </c>
      <c r="F49" t="s">
        <v>10</v>
      </c>
      <c r="G49" s="54">
        <v>0.45613572064275898</v>
      </c>
      <c r="H49" s="54">
        <v>0.44966666666666666</v>
      </c>
      <c r="I49" s="54">
        <v>0.50066666666666659</v>
      </c>
      <c r="J49" t="s">
        <v>10</v>
      </c>
      <c r="K49" t="s">
        <v>10</v>
      </c>
      <c r="L49" t="s">
        <v>10</v>
      </c>
      <c r="M49">
        <v>0.85441176471000002</v>
      </c>
      <c r="N49">
        <v>0.14117647058999999</v>
      </c>
      <c r="O49">
        <v>4.4117647059000002E-3</v>
      </c>
      <c r="P49" s="2" t="s">
        <v>10</v>
      </c>
      <c r="Q49" s="2" t="s">
        <v>10</v>
      </c>
      <c r="R49" s="2" t="s">
        <v>10</v>
      </c>
      <c r="S49" s="2" t="s">
        <v>10</v>
      </c>
      <c r="T49" s="2" t="s">
        <v>10</v>
      </c>
      <c r="U49" s="2" t="s">
        <v>10</v>
      </c>
    </row>
    <row r="50" spans="1:21" x14ac:dyDescent="0.3">
      <c r="A50">
        <v>2</v>
      </c>
      <c r="B50" t="s">
        <v>11</v>
      </c>
      <c r="C50">
        <v>5</v>
      </c>
      <c r="D50" t="s">
        <v>9</v>
      </c>
      <c r="E50">
        <v>1987</v>
      </c>
      <c r="F50" t="s">
        <v>10</v>
      </c>
      <c r="G50" s="54">
        <v>0.35171910989321198</v>
      </c>
      <c r="H50" s="54">
        <v>0.37766666666666671</v>
      </c>
      <c r="I50" s="54">
        <v>0.41666666666666669</v>
      </c>
      <c r="J50" t="s">
        <v>10</v>
      </c>
      <c r="K50" t="s">
        <v>10</v>
      </c>
      <c r="L50" t="s">
        <v>10</v>
      </c>
      <c r="M50">
        <v>0.85441176471000002</v>
      </c>
      <c r="N50">
        <v>0.14117647058999999</v>
      </c>
      <c r="O50">
        <v>4.4117647059000002E-3</v>
      </c>
      <c r="P50" s="2" t="s">
        <v>10</v>
      </c>
      <c r="Q50" s="2" t="s">
        <v>10</v>
      </c>
      <c r="R50" s="2" t="s">
        <v>10</v>
      </c>
      <c r="S50" s="2" t="s">
        <v>10</v>
      </c>
      <c r="T50" s="2" t="s">
        <v>10</v>
      </c>
      <c r="U50" s="2" t="s">
        <v>10</v>
      </c>
    </row>
    <row r="51" spans="1:21" x14ac:dyDescent="0.3">
      <c r="A51">
        <v>2</v>
      </c>
      <c r="B51" t="s">
        <v>11</v>
      </c>
      <c r="C51">
        <v>5</v>
      </c>
      <c r="D51" t="s">
        <v>9</v>
      </c>
      <c r="E51">
        <v>1988</v>
      </c>
      <c r="F51" t="s">
        <v>10</v>
      </c>
      <c r="G51" s="54">
        <v>0.34622349880113001</v>
      </c>
      <c r="H51" s="54">
        <v>0.3713333333333334</v>
      </c>
      <c r="I51" s="54">
        <v>0.40983333333333338</v>
      </c>
      <c r="J51" t="s">
        <v>10</v>
      </c>
      <c r="K51" t="s">
        <v>10</v>
      </c>
      <c r="L51" t="s">
        <v>10</v>
      </c>
      <c r="M51">
        <v>0.85441176471000002</v>
      </c>
      <c r="N51">
        <v>0.14117647058999999</v>
      </c>
      <c r="O51">
        <v>4.4117647059000002E-3</v>
      </c>
      <c r="P51" s="2" t="s">
        <v>10</v>
      </c>
      <c r="Q51" s="2" t="s">
        <v>10</v>
      </c>
      <c r="R51" s="2" t="s">
        <v>10</v>
      </c>
      <c r="S51" s="2" t="s">
        <v>10</v>
      </c>
      <c r="T51" s="2" t="s">
        <v>10</v>
      </c>
      <c r="U51" s="2" t="s">
        <v>10</v>
      </c>
    </row>
    <row r="52" spans="1:21" x14ac:dyDescent="0.3">
      <c r="A52">
        <v>2</v>
      </c>
      <c r="B52" t="s">
        <v>11</v>
      </c>
      <c r="C52">
        <v>5</v>
      </c>
      <c r="D52" t="s">
        <v>9</v>
      </c>
      <c r="E52">
        <v>1989</v>
      </c>
      <c r="F52" t="s">
        <v>10</v>
      </c>
      <c r="G52" s="54">
        <v>0.337919300105678</v>
      </c>
      <c r="H52" s="54">
        <v>0.3676666666666667</v>
      </c>
      <c r="I52" s="54">
        <v>0.40566666666666668</v>
      </c>
      <c r="J52" t="s">
        <v>10</v>
      </c>
      <c r="K52" t="s">
        <v>10</v>
      </c>
      <c r="L52" t="s">
        <v>10</v>
      </c>
      <c r="M52">
        <v>0.85441176471000002</v>
      </c>
      <c r="N52">
        <v>0.14117647058999999</v>
      </c>
      <c r="O52">
        <v>4.4117647059000002E-3</v>
      </c>
      <c r="P52" s="2" t="s">
        <v>10</v>
      </c>
      <c r="Q52" s="2" t="s">
        <v>10</v>
      </c>
      <c r="R52" s="2" t="s">
        <v>10</v>
      </c>
      <c r="S52" s="2" t="s">
        <v>10</v>
      </c>
      <c r="T52" s="2" t="s">
        <v>10</v>
      </c>
      <c r="U52" s="2" t="s">
        <v>10</v>
      </c>
    </row>
    <row r="53" spans="1:21" x14ac:dyDescent="0.3">
      <c r="A53">
        <v>2</v>
      </c>
      <c r="B53" t="s">
        <v>11</v>
      </c>
      <c r="C53">
        <v>5</v>
      </c>
      <c r="D53" t="s">
        <v>9</v>
      </c>
      <c r="E53">
        <v>1990</v>
      </c>
      <c r="F53" t="s">
        <v>10</v>
      </c>
      <c r="G53" s="54">
        <v>0.38326529978520901</v>
      </c>
      <c r="H53" s="54">
        <v>0.41633333333333333</v>
      </c>
      <c r="I53" s="54">
        <v>0.45883333333333332</v>
      </c>
      <c r="J53" t="s">
        <v>10</v>
      </c>
      <c r="K53" t="s">
        <v>10</v>
      </c>
      <c r="L53" t="s">
        <v>10</v>
      </c>
      <c r="M53">
        <v>0.85441176471000002</v>
      </c>
      <c r="N53">
        <v>0.14117647058999999</v>
      </c>
      <c r="O53">
        <v>4.4117647059000002E-3</v>
      </c>
      <c r="P53" s="2" t="s">
        <v>10</v>
      </c>
      <c r="Q53" s="2" t="s">
        <v>10</v>
      </c>
      <c r="R53" s="2" t="s">
        <v>10</v>
      </c>
      <c r="S53" s="2" t="s">
        <v>10</v>
      </c>
      <c r="T53" s="2" t="s">
        <v>10</v>
      </c>
      <c r="U53" s="2" t="s">
        <v>10</v>
      </c>
    </row>
    <row r="54" spans="1:21" x14ac:dyDescent="0.3">
      <c r="A54">
        <v>2</v>
      </c>
      <c r="B54" t="s">
        <v>11</v>
      </c>
      <c r="C54">
        <v>5</v>
      </c>
      <c r="D54" t="s">
        <v>9</v>
      </c>
      <c r="E54">
        <v>1991</v>
      </c>
      <c r="F54" t="s">
        <v>10</v>
      </c>
      <c r="G54" s="54">
        <v>0.32495642920263801</v>
      </c>
      <c r="H54" s="54">
        <v>0.35</v>
      </c>
      <c r="I54" s="54">
        <v>0.39349999999999996</v>
      </c>
      <c r="J54" t="s">
        <v>10</v>
      </c>
      <c r="K54" t="s">
        <v>10</v>
      </c>
      <c r="L54" t="s">
        <v>10</v>
      </c>
      <c r="M54">
        <v>0.85441176471000002</v>
      </c>
      <c r="N54">
        <v>0.14117647058999999</v>
      </c>
      <c r="O54">
        <v>4.4117647059000002E-3</v>
      </c>
      <c r="P54" s="2" t="s">
        <v>10</v>
      </c>
      <c r="Q54" s="2" t="s">
        <v>10</v>
      </c>
      <c r="R54" s="2" t="s">
        <v>10</v>
      </c>
      <c r="S54" s="2" t="s">
        <v>10</v>
      </c>
      <c r="T54" s="2" t="s">
        <v>10</v>
      </c>
      <c r="U54" s="2" t="s">
        <v>10</v>
      </c>
    </row>
    <row r="55" spans="1:21" x14ac:dyDescent="0.3">
      <c r="A55">
        <v>2</v>
      </c>
      <c r="B55" t="s">
        <v>11</v>
      </c>
      <c r="C55">
        <v>5</v>
      </c>
      <c r="D55" t="s">
        <v>9</v>
      </c>
      <c r="E55">
        <v>1992</v>
      </c>
      <c r="F55" t="s">
        <v>10</v>
      </c>
      <c r="G55" s="54">
        <v>0.32712893524410402</v>
      </c>
      <c r="H55" s="54">
        <v>0.35399999999999998</v>
      </c>
      <c r="I55" s="54">
        <v>0.40249999999999997</v>
      </c>
      <c r="J55" t="s">
        <v>10</v>
      </c>
      <c r="K55" t="s">
        <v>10</v>
      </c>
      <c r="L55" t="s">
        <v>10</v>
      </c>
      <c r="M55">
        <v>0.85441176471000002</v>
      </c>
      <c r="N55">
        <v>0.14117647058999999</v>
      </c>
      <c r="O55">
        <v>4.4117647059000002E-3</v>
      </c>
      <c r="P55" s="2" t="s">
        <v>10</v>
      </c>
      <c r="Q55" s="2" t="s">
        <v>10</v>
      </c>
      <c r="R55" s="2" t="s">
        <v>10</v>
      </c>
      <c r="S55" s="2" t="s">
        <v>10</v>
      </c>
      <c r="T55" s="2" t="s">
        <v>10</v>
      </c>
      <c r="U55" s="2" t="s">
        <v>10</v>
      </c>
    </row>
    <row r="56" spans="1:21" x14ac:dyDescent="0.3">
      <c r="A56">
        <v>2</v>
      </c>
      <c r="B56" t="s">
        <v>11</v>
      </c>
      <c r="C56">
        <v>5</v>
      </c>
      <c r="D56" t="s">
        <v>9</v>
      </c>
      <c r="E56">
        <v>1993</v>
      </c>
      <c r="F56" t="s">
        <v>10</v>
      </c>
      <c r="G56" s="54">
        <v>0.29235067022036199</v>
      </c>
      <c r="H56" s="54">
        <v>0.316</v>
      </c>
      <c r="I56" s="54">
        <v>0.35550000000000004</v>
      </c>
      <c r="J56" t="s">
        <v>10</v>
      </c>
      <c r="K56" t="s">
        <v>10</v>
      </c>
      <c r="L56" t="s">
        <v>10</v>
      </c>
      <c r="M56">
        <v>0.85441176471000002</v>
      </c>
      <c r="N56">
        <v>0.14117647058999999</v>
      </c>
      <c r="O56">
        <v>4.4117647059000002E-3</v>
      </c>
      <c r="P56" s="2" t="s">
        <v>10</v>
      </c>
      <c r="Q56" s="2" t="s">
        <v>10</v>
      </c>
      <c r="R56" s="2" t="s">
        <v>10</v>
      </c>
      <c r="S56" s="2" t="s">
        <v>10</v>
      </c>
      <c r="T56" s="2" t="s">
        <v>10</v>
      </c>
      <c r="U56" s="2" t="s">
        <v>10</v>
      </c>
    </row>
    <row r="57" spans="1:21" x14ac:dyDescent="0.3">
      <c r="A57">
        <v>2</v>
      </c>
      <c r="B57" t="s">
        <v>11</v>
      </c>
      <c r="C57">
        <v>5</v>
      </c>
      <c r="D57" t="s">
        <v>9</v>
      </c>
      <c r="E57">
        <v>1994</v>
      </c>
      <c r="F57" t="s">
        <v>10</v>
      </c>
      <c r="G57" s="54">
        <v>0.33047368103241698</v>
      </c>
      <c r="H57" s="54">
        <v>0.37233333333333329</v>
      </c>
      <c r="I57" s="54">
        <v>0.42083333333333328</v>
      </c>
      <c r="J57" t="s">
        <v>10</v>
      </c>
      <c r="K57" t="s">
        <v>10</v>
      </c>
      <c r="L57" t="s">
        <v>10</v>
      </c>
      <c r="M57">
        <v>0.85441176471000002</v>
      </c>
      <c r="N57">
        <v>0.14117647058999999</v>
      </c>
      <c r="O57">
        <v>4.4117647059000002E-3</v>
      </c>
      <c r="P57" s="2" t="s">
        <v>10</v>
      </c>
      <c r="Q57" s="2" t="s">
        <v>10</v>
      </c>
      <c r="R57" s="2" t="s">
        <v>10</v>
      </c>
      <c r="S57" s="2" t="s">
        <v>10</v>
      </c>
      <c r="T57" s="2" t="s">
        <v>10</v>
      </c>
      <c r="U57" s="2" t="s">
        <v>10</v>
      </c>
    </row>
    <row r="58" spans="1:21" x14ac:dyDescent="0.3">
      <c r="A58">
        <v>2</v>
      </c>
      <c r="B58" t="s">
        <v>11</v>
      </c>
      <c r="C58">
        <v>5</v>
      </c>
      <c r="D58" t="s">
        <v>9</v>
      </c>
      <c r="E58">
        <v>1995</v>
      </c>
      <c r="F58" t="s">
        <v>10</v>
      </c>
      <c r="G58" s="54">
        <v>0.197903485305433</v>
      </c>
      <c r="H58" s="54">
        <v>0.24099999999999999</v>
      </c>
      <c r="I58" s="54">
        <v>0.26950000000000002</v>
      </c>
      <c r="J58" t="s">
        <v>10</v>
      </c>
      <c r="K58" t="s">
        <v>10</v>
      </c>
      <c r="L58" t="s">
        <v>10</v>
      </c>
      <c r="M58">
        <v>0.85441176471000002</v>
      </c>
      <c r="N58">
        <v>0.14117647058999999</v>
      </c>
      <c r="O58">
        <v>4.4117647059000002E-3</v>
      </c>
      <c r="P58" s="2" t="s">
        <v>10</v>
      </c>
      <c r="Q58" s="2" t="s">
        <v>10</v>
      </c>
      <c r="R58" s="2" t="s">
        <v>10</v>
      </c>
      <c r="S58" s="2" t="s">
        <v>10</v>
      </c>
      <c r="T58" s="2" t="s">
        <v>10</v>
      </c>
      <c r="U58" s="2" t="s">
        <v>10</v>
      </c>
    </row>
    <row r="59" spans="1:21" x14ac:dyDescent="0.3">
      <c r="A59">
        <v>2</v>
      </c>
      <c r="B59" t="s">
        <v>11</v>
      </c>
      <c r="C59">
        <v>5</v>
      </c>
      <c r="D59" t="s">
        <v>9</v>
      </c>
      <c r="E59">
        <v>1996</v>
      </c>
      <c r="F59" t="s">
        <v>10</v>
      </c>
      <c r="G59" s="54">
        <v>0.40303950660207699</v>
      </c>
      <c r="H59" s="54">
        <v>0.41599999999999998</v>
      </c>
      <c r="I59" s="54">
        <v>0.46100000000000002</v>
      </c>
      <c r="J59" t="s">
        <v>10</v>
      </c>
      <c r="K59" t="s">
        <v>10</v>
      </c>
      <c r="L59" t="s">
        <v>10</v>
      </c>
      <c r="M59">
        <v>0.85441176471000002</v>
      </c>
      <c r="N59">
        <v>0.14117647058999999</v>
      </c>
      <c r="O59">
        <v>4.4117647059000002E-3</v>
      </c>
      <c r="P59" s="2" t="s">
        <v>10</v>
      </c>
      <c r="Q59" s="2" t="s">
        <v>10</v>
      </c>
      <c r="R59" s="2" t="s">
        <v>10</v>
      </c>
      <c r="S59" s="2" t="s">
        <v>10</v>
      </c>
      <c r="T59" s="2" t="s">
        <v>10</v>
      </c>
      <c r="U59" s="2" t="s">
        <v>10</v>
      </c>
    </row>
    <row r="60" spans="1:21" x14ac:dyDescent="0.3">
      <c r="A60">
        <v>2</v>
      </c>
      <c r="B60" t="s">
        <v>11</v>
      </c>
      <c r="C60">
        <v>5</v>
      </c>
      <c r="D60" t="s">
        <v>9</v>
      </c>
      <c r="E60">
        <v>1997</v>
      </c>
      <c r="F60" t="s">
        <v>10</v>
      </c>
      <c r="G60" s="54">
        <v>0.375</v>
      </c>
      <c r="H60" s="54">
        <v>0.29633333333333334</v>
      </c>
      <c r="I60" s="54">
        <v>0.34783333333333333</v>
      </c>
      <c r="J60" t="s">
        <v>10</v>
      </c>
      <c r="K60" t="s">
        <v>10</v>
      </c>
      <c r="L60" t="s">
        <v>10</v>
      </c>
      <c r="M60">
        <v>0.85441176471000002</v>
      </c>
      <c r="N60">
        <v>0.14117647058999999</v>
      </c>
      <c r="O60">
        <v>4.4117647059000002E-3</v>
      </c>
      <c r="P60" s="2" t="s">
        <v>10</v>
      </c>
      <c r="Q60" s="2" t="s">
        <v>10</v>
      </c>
      <c r="R60" s="2" t="s">
        <v>10</v>
      </c>
      <c r="S60" s="2" t="s">
        <v>10</v>
      </c>
      <c r="T60" s="2" t="s">
        <v>10</v>
      </c>
      <c r="U60" s="2" t="s">
        <v>10</v>
      </c>
    </row>
    <row r="61" spans="1:21" x14ac:dyDescent="0.3">
      <c r="A61">
        <v>2</v>
      </c>
      <c r="B61" t="s">
        <v>11</v>
      </c>
      <c r="C61">
        <v>5</v>
      </c>
      <c r="D61" t="s">
        <v>9</v>
      </c>
      <c r="E61">
        <v>1998</v>
      </c>
      <c r="F61" t="s">
        <v>10</v>
      </c>
      <c r="G61" s="54">
        <v>0.125</v>
      </c>
      <c r="H61" s="54">
        <v>7.7666666666666662E-2</v>
      </c>
      <c r="I61" s="54">
        <v>0.11716666666666666</v>
      </c>
      <c r="J61" t="s">
        <v>10</v>
      </c>
      <c r="K61" t="s">
        <v>10</v>
      </c>
      <c r="L61" t="s">
        <v>10</v>
      </c>
      <c r="M61">
        <v>0.85441176471000002</v>
      </c>
      <c r="N61">
        <v>0.14117647058999999</v>
      </c>
      <c r="O61">
        <v>4.4117647059000002E-3</v>
      </c>
      <c r="P61" s="2" t="s">
        <v>10</v>
      </c>
      <c r="Q61" s="2" t="s">
        <v>10</v>
      </c>
      <c r="R61" s="2" t="s">
        <v>10</v>
      </c>
      <c r="S61" s="2" t="s">
        <v>10</v>
      </c>
      <c r="T61" s="2" t="s">
        <v>10</v>
      </c>
      <c r="U61" s="2" t="s">
        <v>10</v>
      </c>
    </row>
    <row r="62" spans="1:21" x14ac:dyDescent="0.3">
      <c r="A62">
        <v>2</v>
      </c>
      <c r="B62" t="s">
        <v>11</v>
      </c>
      <c r="C62">
        <v>5</v>
      </c>
      <c r="D62" t="s">
        <v>9</v>
      </c>
      <c r="E62">
        <v>1999</v>
      </c>
      <c r="F62">
        <v>250</v>
      </c>
      <c r="G62" s="54">
        <v>0.123</v>
      </c>
      <c r="H62" s="54">
        <v>8.9666666666666672E-2</v>
      </c>
      <c r="I62" s="54">
        <v>0.12016666666666667</v>
      </c>
      <c r="J62" s="2">
        <f t="shared" ref="J62" si="9">$F62/(1-G62)</f>
        <v>285.06271379703537</v>
      </c>
      <c r="K62" s="2">
        <f t="shared" ref="K62" si="10">$F62/(1-H62)</f>
        <v>274.62467960454046</v>
      </c>
      <c r="L62" s="2">
        <f t="shared" ref="L62" si="11">$F62/(1-I62)</f>
        <v>284.14472437961734</v>
      </c>
      <c r="M62">
        <v>0.85441176471000002</v>
      </c>
      <c r="N62">
        <v>0.14117647058999999</v>
      </c>
      <c r="O62">
        <v>4.4117647059000002E-3</v>
      </c>
      <c r="P62" s="2">
        <f t="shared" ref="P62:P77" si="12">(J65*$M62)+(J66*$N62)+(J67*$O62)</f>
        <v>261.38091185881137</v>
      </c>
      <c r="Q62" s="2">
        <f t="shared" ref="Q62:Q77" si="13">(K65*$M62)+(K66*$N62)+(K67*$O62)</f>
        <v>261.90293874081033</v>
      </c>
      <c r="R62" s="2">
        <f t="shared" ref="R62:R77" si="14">(L65*$M62)+(L66*$N62)+(L67*$O62)</f>
        <v>266.14957308398033</v>
      </c>
      <c r="S62">
        <f t="shared" si="6"/>
        <v>1.0455236474352454</v>
      </c>
      <c r="T62">
        <f t="shared" si="7"/>
        <v>1.0476117549632413</v>
      </c>
      <c r="U62">
        <f t="shared" si="8"/>
        <v>1.0645982923359214</v>
      </c>
    </row>
    <row r="63" spans="1:21" x14ac:dyDescent="0.3">
      <c r="A63">
        <v>2</v>
      </c>
      <c r="B63" t="s">
        <v>11</v>
      </c>
      <c r="C63">
        <v>5</v>
      </c>
      <c r="D63" t="s">
        <v>9</v>
      </c>
      <c r="E63">
        <v>2000</v>
      </c>
      <c r="F63">
        <v>400</v>
      </c>
      <c r="G63" s="54">
        <v>0.14699999999999999</v>
      </c>
      <c r="H63" s="54">
        <v>0.185</v>
      </c>
      <c r="I63" s="54">
        <v>0.21150000000000002</v>
      </c>
      <c r="J63" s="2">
        <f t="shared" ref="J63" si="15">$F63/(1-G63)</f>
        <v>468.93317702227432</v>
      </c>
      <c r="K63" s="2">
        <f t="shared" ref="K63" si="16">$F63/(1-H63)</f>
        <v>490.79754601226995</v>
      </c>
      <c r="L63" s="2">
        <f t="shared" ref="L63" si="17">$F63/(1-I63)</f>
        <v>507.29232720355105</v>
      </c>
      <c r="M63">
        <v>0.85441176471000002</v>
      </c>
      <c r="N63">
        <v>0.14117647058999999</v>
      </c>
      <c r="O63">
        <v>4.4117647059000002E-3</v>
      </c>
      <c r="P63" s="2">
        <f t="shared" si="12"/>
        <v>136.35574372635583</v>
      </c>
      <c r="Q63" s="2">
        <f t="shared" si="13"/>
        <v>143.12178149138285</v>
      </c>
      <c r="R63" s="2">
        <f t="shared" si="14"/>
        <v>147.3844637809288</v>
      </c>
      <c r="S63">
        <f t="shared" si="6"/>
        <v>0.34088935931588954</v>
      </c>
      <c r="T63">
        <f t="shared" si="7"/>
        <v>0.35780445372845709</v>
      </c>
      <c r="U63">
        <f t="shared" si="8"/>
        <v>0.368461159452322</v>
      </c>
    </row>
    <row r="64" spans="1:21" x14ac:dyDescent="0.3">
      <c r="A64">
        <v>2</v>
      </c>
      <c r="B64" t="s">
        <v>11</v>
      </c>
      <c r="C64">
        <v>5</v>
      </c>
      <c r="D64" t="s">
        <v>9</v>
      </c>
      <c r="E64">
        <v>2001</v>
      </c>
      <c r="F64" t="s">
        <v>10</v>
      </c>
      <c r="G64" s="54">
        <v>0.157</v>
      </c>
      <c r="H64" s="54">
        <v>0.15333333333333332</v>
      </c>
      <c r="I64" s="54">
        <v>0.17783333333333332</v>
      </c>
      <c r="J64" t="s">
        <v>10</v>
      </c>
      <c r="K64" t="s">
        <v>10</v>
      </c>
      <c r="L64" t="s">
        <v>10</v>
      </c>
      <c r="M64">
        <v>0.85441176471000002</v>
      </c>
      <c r="N64">
        <v>0.14117647058999999</v>
      </c>
      <c r="O64">
        <v>4.4117647059000002E-3</v>
      </c>
      <c r="P64" s="2">
        <f t="shared" si="12"/>
        <v>176.94412134285341</v>
      </c>
      <c r="Q64" s="2">
        <f t="shared" si="13"/>
        <v>220.97534134101539</v>
      </c>
      <c r="R64" s="2">
        <f t="shared" si="14"/>
        <v>237.4536198206267</v>
      </c>
      <c r="S64" s="2" t="s">
        <v>10</v>
      </c>
      <c r="T64" s="2" t="s">
        <v>10</v>
      </c>
      <c r="U64" s="2" t="s">
        <v>10</v>
      </c>
    </row>
    <row r="65" spans="1:21" x14ac:dyDescent="0.3">
      <c r="A65">
        <v>2</v>
      </c>
      <c r="B65" t="s">
        <v>11</v>
      </c>
      <c r="C65">
        <v>5</v>
      </c>
      <c r="D65" t="s">
        <v>9</v>
      </c>
      <c r="E65">
        <v>2002</v>
      </c>
      <c r="F65">
        <v>250</v>
      </c>
      <c r="G65" s="54">
        <v>0.11799999999999999</v>
      </c>
      <c r="H65" s="54">
        <v>0.11899999999999999</v>
      </c>
      <c r="I65" s="54">
        <v>0.13250000000000001</v>
      </c>
      <c r="J65" s="2">
        <f t="shared" ref="J65" si="18">$F65/(1-G65)</f>
        <v>283.4467120181406</v>
      </c>
      <c r="K65" s="2">
        <f t="shared" ref="K65" si="19">$F65/(1-H65)</f>
        <v>283.76844494892168</v>
      </c>
      <c r="L65" s="2">
        <f t="shared" ref="L65" si="20">$F65/(1-I65)</f>
        <v>288.18443804034587</v>
      </c>
      <c r="M65">
        <v>0.85441176471000002</v>
      </c>
      <c r="N65">
        <v>0.14117647058999999</v>
      </c>
      <c r="O65">
        <v>4.4117647059000002E-3</v>
      </c>
      <c r="P65" s="2">
        <f t="shared" si="12"/>
        <v>215.21549765194351</v>
      </c>
      <c r="Q65" s="2">
        <f t="shared" si="13"/>
        <v>252.61146632310457</v>
      </c>
      <c r="R65" s="2">
        <f t="shared" si="14"/>
        <v>300.69129267701953</v>
      </c>
      <c r="S65">
        <f t="shared" si="6"/>
        <v>0.86086199060777402</v>
      </c>
      <c r="T65">
        <f t="shared" si="7"/>
        <v>1.0104458652924182</v>
      </c>
      <c r="U65">
        <f t="shared" si="8"/>
        <v>1.2027651707080782</v>
      </c>
    </row>
    <row r="66" spans="1:21" x14ac:dyDescent="0.3">
      <c r="A66">
        <v>2</v>
      </c>
      <c r="B66" t="s">
        <v>11</v>
      </c>
      <c r="C66">
        <v>5</v>
      </c>
      <c r="D66" t="s">
        <v>9</v>
      </c>
      <c r="E66">
        <v>2003</v>
      </c>
      <c r="F66">
        <v>110</v>
      </c>
      <c r="G66" s="54">
        <v>0.159</v>
      </c>
      <c r="H66" s="54">
        <v>0.16133333333333333</v>
      </c>
      <c r="I66" s="54">
        <v>0.18033333333333335</v>
      </c>
      <c r="J66" s="2">
        <f t="shared" ref="J66:J82" si="21">$F66/(1-G66)</f>
        <v>130.79667063020216</v>
      </c>
      <c r="K66" s="2">
        <f t="shared" ref="K66:K82" si="22">$F66/(1-H66)</f>
        <v>131.16057233704294</v>
      </c>
      <c r="L66" s="2">
        <f t="shared" ref="L66:L82" si="23">$F66/(1-I66)</f>
        <v>134.20089467263116</v>
      </c>
      <c r="M66">
        <v>0.85441176471000002</v>
      </c>
      <c r="N66">
        <v>0.14117647058999999</v>
      </c>
      <c r="O66">
        <v>4.4117647059000002E-3</v>
      </c>
      <c r="P66" s="2">
        <f t="shared" si="12"/>
        <v>48.387746485281802</v>
      </c>
      <c r="Q66" s="2">
        <f t="shared" si="13"/>
        <v>51.327676837845637</v>
      </c>
      <c r="R66" s="2">
        <f t="shared" si="14"/>
        <v>53.857006872118397</v>
      </c>
      <c r="S66">
        <f t="shared" si="6"/>
        <v>0.43988860441165273</v>
      </c>
      <c r="T66">
        <f t="shared" si="7"/>
        <v>0.46661524398041487</v>
      </c>
      <c r="U66">
        <f t="shared" si="8"/>
        <v>0.48960915338289451</v>
      </c>
    </row>
    <row r="67" spans="1:21" x14ac:dyDescent="0.3">
      <c r="A67">
        <v>2</v>
      </c>
      <c r="B67" t="s">
        <v>11</v>
      </c>
      <c r="C67">
        <v>5</v>
      </c>
      <c r="D67" t="s">
        <v>9</v>
      </c>
      <c r="E67">
        <v>2004</v>
      </c>
      <c r="F67">
        <v>130</v>
      </c>
      <c r="G67" s="54">
        <v>0.22</v>
      </c>
      <c r="H67" s="54">
        <v>0.38400000000000001</v>
      </c>
      <c r="I67" s="54">
        <v>0.41199999999999998</v>
      </c>
      <c r="J67" s="2">
        <f t="shared" si="21"/>
        <v>166.66666666666666</v>
      </c>
      <c r="K67" s="2">
        <f t="shared" si="22"/>
        <v>211.03896103896105</v>
      </c>
      <c r="L67" s="2">
        <f t="shared" si="23"/>
        <v>221.08843537414964</v>
      </c>
      <c r="M67">
        <v>0.85441176471000002</v>
      </c>
      <c r="N67">
        <v>0.14117647058999999</v>
      </c>
      <c r="O67">
        <v>4.4117647059000002E-3</v>
      </c>
      <c r="P67" s="2">
        <f t="shared" si="12"/>
        <v>28.762737478098693</v>
      </c>
      <c r="Q67" s="2">
        <f t="shared" si="13"/>
        <v>31.043523386048559</v>
      </c>
      <c r="R67" s="2">
        <f t="shared" si="14"/>
        <v>32.962983786702999</v>
      </c>
      <c r="S67">
        <f t="shared" ref="S67:S130" si="24">P67/$F67</f>
        <v>0.22125182675460534</v>
      </c>
      <c r="T67">
        <f t="shared" ref="T67:T130" si="25">Q67/$F67</f>
        <v>0.23879633373883508</v>
      </c>
      <c r="U67">
        <f t="shared" ref="U67:U130" si="26">R67/$F67</f>
        <v>0.2535614137438692</v>
      </c>
    </row>
    <row r="68" spans="1:21" x14ac:dyDescent="0.3">
      <c r="A68">
        <v>2</v>
      </c>
      <c r="B68" t="s">
        <v>11</v>
      </c>
      <c r="C68">
        <v>5</v>
      </c>
      <c r="D68" t="s">
        <v>9</v>
      </c>
      <c r="E68">
        <v>2005</v>
      </c>
      <c r="F68">
        <v>200</v>
      </c>
      <c r="G68" s="54">
        <v>0.17699999999999999</v>
      </c>
      <c r="H68" s="54">
        <v>0.30133333333333334</v>
      </c>
      <c r="I68" s="54">
        <v>0.41533333333333339</v>
      </c>
      <c r="J68" s="2">
        <f t="shared" si="21"/>
        <v>243.01336573511546</v>
      </c>
      <c r="K68" s="2">
        <f t="shared" si="22"/>
        <v>286.25954198473283</v>
      </c>
      <c r="L68" s="2">
        <f t="shared" si="23"/>
        <v>342.07525655644241</v>
      </c>
      <c r="M68">
        <v>0.85441176471000002</v>
      </c>
      <c r="N68">
        <v>0.14117647058999999</v>
      </c>
      <c r="O68">
        <v>4.4117647059000002E-3</v>
      </c>
      <c r="P68" s="2">
        <f t="shared" si="12"/>
        <v>95.567091802848708</v>
      </c>
      <c r="Q68" s="2">
        <f t="shared" si="13"/>
        <v>100.07659385281333</v>
      </c>
      <c r="R68" s="2">
        <f t="shared" si="14"/>
        <v>106.13134238790671</v>
      </c>
      <c r="S68">
        <f t="shared" si="24"/>
        <v>0.47783545901424351</v>
      </c>
      <c r="T68">
        <f t="shared" si="25"/>
        <v>0.50038296926406667</v>
      </c>
      <c r="U68">
        <f t="shared" si="26"/>
        <v>0.53065671193953357</v>
      </c>
    </row>
    <row r="69" spans="1:21" x14ac:dyDescent="0.3">
      <c r="A69">
        <v>2</v>
      </c>
      <c r="B69" t="s">
        <v>11</v>
      </c>
      <c r="C69">
        <v>5</v>
      </c>
      <c r="D69" t="s">
        <v>9</v>
      </c>
      <c r="E69">
        <v>2006</v>
      </c>
      <c r="F69">
        <v>45</v>
      </c>
      <c r="G69" s="54">
        <v>0.153</v>
      </c>
      <c r="H69" s="54">
        <v>0.19966666666666669</v>
      </c>
      <c r="I69" s="54">
        <v>0.23666666666666669</v>
      </c>
      <c r="J69" s="2">
        <f t="shared" si="21"/>
        <v>53.128689492325854</v>
      </c>
      <c r="K69" s="2">
        <f t="shared" si="22"/>
        <v>56.226572261557685</v>
      </c>
      <c r="L69" s="2">
        <f t="shared" si="23"/>
        <v>58.951965065502186</v>
      </c>
      <c r="M69">
        <v>0.85441176471000002</v>
      </c>
      <c r="N69">
        <v>0.14117647058999999</v>
      </c>
      <c r="O69">
        <v>4.4117647059000002E-3</v>
      </c>
      <c r="P69" s="2">
        <f t="shared" si="12"/>
        <v>146.84808147721625</v>
      </c>
      <c r="Q69" s="2">
        <f t="shared" si="13"/>
        <v>154.72110997682952</v>
      </c>
      <c r="R69" s="2">
        <f t="shared" si="14"/>
        <v>161.58190520668066</v>
      </c>
      <c r="S69">
        <f t="shared" si="24"/>
        <v>3.2632906994936945</v>
      </c>
      <c r="T69">
        <f t="shared" si="25"/>
        <v>3.4382468883739894</v>
      </c>
      <c r="U69">
        <f t="shared" si="26"/>
        <v>3.5907090045929033</v>
      </c>
    </row>
    <row r="70" spans="1:21" x14ac:dyDescent="0.3">
      <c r="A70">
        <v>2</v>
      </c>
      <c r="B70" t="s">
        <v>11</v>
      </c>
      <c r="C70">
        <v>5</v>
      </c>
      <c r="D70" t="s">
        <v>9</v>
      </c>
      <c r="E70">
        <v>2007</v>
      </c>
      <c r="F70">
        <v>15</v>
      </c>
      <c r="G70" s="54">
        <v>0.188</v>
      </c>
      <c r="H70" s="54">
        <v>0.26533333333333331</v>
      </c>
      <c r="I70" s="54">
        <v>0.30733333333333335</v>
      </c>
      <c r="J70" s="2">
        <f t="shared" si="21"/>
        <v>18.472906403940886</v>
      </c>
      <c r="K70" s="2">
        <f t="shared" si="22"/>
        <v>20.417422867513611</v>
      </c>
      <c r="L70" s="2">
        <f t="shared" si="23"/>
        <v>21.655437921077962</v>
      </c>
      <c r="M70">
        <v>0.85441176471000002</v>
      </c>
      <c r="N70">
        <v>0.14117647058999999</v>
      </c>
      <c r="O70">
        <v>4.4117647059000002E-3</v>
      </c>
      <c r="P70" s="2">
        <f t="shared" si="12"/>
        <v>183.93784663713464</v>
      </c>
      <c r="Q70" s="2">
        <f t="shared" si="13"/>
        <v>202.99014290032832</v>
      </c>
      <c r="R70" s="2">
        <f t="shared" si="14"/>
        <v>208.5146634571143</v>
      </c>
      <c r="S70">
        <f t="shared" si="24"/>
        <v>12.262523109142309</v>
      </c>
      <c r="T70">
        <f t="shared" si="25"/>
        <v>13.532676193355222</v>
      </c>
      <c r="U70">
        <f t="shared" si="26"/>
        <v>13.90097756380762</v>
      </c>
    </row>
    <row r="71" spans="1:21" x14ac:dyDescent="0.3">
      <c r="A71">
        <v>2</v>
      </c>
      <c r="B71" t="s">
        <v>11</v>
      </c>
      <c r="C71">
        <v>5</v>
      </c>
      <c r="D71" t="s">
        <v>9</v>
      </c>
      <c r="E71">
        <v>2008</v>
      </c>
      <c r="F71">
        <v>70</v>
      </c>
      <c r="G71" s="54">
        <v>0.2</v>
      </c>
      <c r="H71" s="54">
        <v>0.23666666666666669</v>
      </c>
      <c r="I71" s="54">
        <v>0.28266666666666668</v>
      </c>
      <c r="J71" s="2">
        <f t="shared" si="21"/>
        <v>87.5</v>
      </c>
      <c r="K71" s="2">
        <f t="shared" si="22"/>
        <v>91.703056768558952</v>
      </c>
      <c r="L71" s="2">
        <f t="shared" si="23"/>
        <v>97.583643122676577</v>
      </c>
      <c r="M71">
        <v>0.85441176471000002</v>
      </c>
      <c r="N71">
        <v>0.14117647058999999</v>
      </c>
      <c r="O71">
        <v>4.4117647059000002E-3</v>
      </c>
      <c r="P71" s="2">
        <f t="shared" si="12"/>
        <v>228.65709960098528</v>
      </c>
      <c r="Q71" s="2">
        <f t="shared" si="13"/>
        <v>243.85937107776209</v>
      </c>
      <c r="R71" s="2">
        <f t="shared" si="14"/>
        <v>251.01981466733855</v>
      </c>
      <c r="S71">
        <f t="shared" si="24"/>
        <v>3.2665299942997899</v>
      </c>
      <c r="T71">
        <f t="shared" si="25"/>
        <v>3.4837053011108869</v>
      </c>
      <c r="U71">
        <f t="shared" si="26"/>
        <v>3.5859973523905508</v>
      </c>
    </row>
    <row r="72" spans="1:21" x14ac:dyDescent="0.3">
      <c r="A72">
        <v>2</v>
      </c>
      <c r="B72" t="s">
        <v>11</v>
      </c>
      <c r="C72">
        <v>5</v>
      </c>
      <c r="D72" t="s">
        <v>9</v>
      </c>
      <c r="E72">
        <v>2009</v>
      </c>
      <c r="F72">
        <v>114</v>
      </c>
      <c r="G72" s="54">
        <v>0.19700000000000001</v>
      </c>
      <c r="H72" s="54">
        <v>0.22899999999999998</v>
      </c>
      <c r="I72" s="54">
        <v>0.26449999999999996</v>
      </c>
      <c r="J72" s="2">
        <f t="shared" si="21"/>
        <v>141.96762141967622</v>
      </c>
      <c r="K72" s="2">
        <f t="shared" si="22"/>
        <v>147.85992217898831</v>
      </c>
      <c r="L72" s="2">
        <f t="shared" si="23"/>
        <v>154.99660095173351</v>
      </c>
      <c r="M72">
        <v>0.85441176471000002</v>
      </c>
      <c r="N72">
        <v>0.14117647058999999</v>
      </c>
      <c r="O72">
        <v>4.4117647059000002E-3</v>
      </c>
      <c r="P72" s="2">
        <f t="shared" si="12"/>
        <v>90.376196617548942</v>
      </c>
      <c r="Q72" s="2">
        <f t="shared" si="13"/>
        <v>101.61921510580707</v>
      </c>
      <c r="R72" s="2">
        <f t="shared" si="14"/>
        <v>105.32527697344055</v>
      </c>
      <c r="S72">
        <f t="shared" si="24"/>
        <v>0.79277365453990301</v>
      </c>
      <c r="T72">
        <f t="shared" si="25"/>
        <v>0.89139662373514972</v>
      </c>
      <c r="U72">
        <f t="shared" si="26"/>
        <v>0.92390593836351365</v>
      </c>
    </row>
    <row r="73" spans="1:21" x14ac:dyDescent="0.3">
      <c r="A73">
        <v>2</v>
      </c>
      <c r="B73" t="s">
        <v>11</v>
      </c>
      <c r="C73">
        <v>5</v>
      </c>
      <c r="D73" t="s">
        <v>9</v>
      </c>
      <c r="E73">
        <v>2010</v>
      </c>
      <c r="F73">
        <v>144</v>
      </c>
      <c r="G73" s="54">
        <v>0.16799999999999998</v>
      </c>
      <c r="H73" s="54">
        <v>0.25266666666666665</v>
      </c>
      <c r="I73" s="54">
        <v>0.27216666666666667</v>
      </c>
      <c r="J73" s="2">
        <f t="shared" si="21"/>
        <v>173.07692307692307</v>
      </c>
      <c r="K73" s="2">
        <f t="shared" si="22"/>
        <v>192.68510258697589</v>
      </c>
      <c r="L73" s="2">
        <f t="shared" si="23"/>
        <v>197.84749255782</v>
      </c>
      <c r="M73">
        <v>0.85441176471000002</v>
      </c>
      <c r="N73">
        <v>0.14117647058999999</v>
      </c>
      <c r="O73">
        <v>4.4117647059000002E-3</v>
      </c>
      <c r="P73" s="2">
        <f t="shared" si="12"/>
        <v>106.40459735034776</v>
      </c>
      <c r="Q73" s="2">
        <f t="shared" si="13"/>
        <v>119.81933594027758</v>
      </c>
      <c r="R73" s="2">
        <f t="shared" si="14"/>
        <v>124.62539846098591</v>
      </c>
      <c r="S73">
        <f t="shared" si="24"/>
        <v>0.73892081493297057</v>
      </c>
      <c r="T73">
        <f t="shared" si="25"/>
        <v>0.83207872180748321</v>
      </c>
      <c r="U73">
        <f t="shared" si="26"/>
        <v>0.86545415597906883</v>
      </c>
    </row>
    <row r="74" spans="1:21" x14ac:dyDescent="0.3">
      <c r="A74">
        <v>2</v>
      </c>
      <c r="B74" t="s">
        <v>11</v>
      </c>
      <c r="C74">
        <v>5</v>
      </c>
      <c r="D74" t="s">
        <v>9</v>
      </c>
      <c r="E74">
        <v>2011</v>
      </c>
      <c r="F74">
        <v>210</v>
      </c>
      <c r="G74" s="54">
        <v>0.16899999999999998</v>
      </c>
      <c r="H74" s="54">
        <v>0.21833333333333332</v>
      </c>
      <c r="I74" s="54">
        <v>0.24033333333333334</v>
      </c>
      <c r="J74" s="2">
        <f t="shared" si="21"/>
        <v>252.70758122743683</v>
      </c>
      <c r="K74" s="2">
        <f t="shared" si="22"/>
        <v>268.65671641791045</v>
      </c>
      <c r="L74" s="2">
        <f t="shared" si="23"/>
        <v>276.43703378674854</v>
      </c>
      <c r="M74">
        <v>0.85441176471000002</v>
      </c>
      <c r="N74">
        <v>0.14117647058999999</v>
      </c>
      <c r="O74">
        <v>4.4117647059000002E-3</v>
      </c>
      <c r="P74" s="2">
        <f t="shared" si="12"/>
        <v>62.846055917729068</v>
      </c>
      <c r="Q74" s="2">
        <f t="shared" si="13"/>
        <v>68.598558222822689</v>
      </c>
      <c r="R74" s="2">
        <f t="shared" si="14"/>
        <v>71.251878463134631</v>
      </c>
      <c r="S74">
        <f t="shared" si="24"/>
        <v>0.29926693294156698</v>
      </c>
      <c r="T74">
        <f t="shared" si="25"/>
        <v>0.32665980106106041</v>
      </c>
      <c r="U74">
        <f t="shared" si="26"/>
        <v>0.33929465934826014</v>
      </c>
    </row>
    <row r="75" spans="1:21" x14ac:dyDescent="0.3">
      <c r="A75">
        <v>2</v>
      </c>
      <c r="B75" t="s">
        <v>11</v>
      </c>
      <c r="C75">
        <v>5</v>
      </c>
      <c r="D75" t="s">
        <v>9</v>
      </c>
      <c r="E75">
        <v>2012</v>
      </c>
      <c r="F75">
        <v>75</v>
      </c>
      <c r="G75" s="54">
        <v>0.13500000000000001</v>
      </c>
      <c r="H75" s="54">
        <v>0.23</v>
      </c>
      <c r="I75" s="54">
        <v>0.25650000000000001</v>
      </c>
      <c r="J75" s="2">
        <f t="shared" si="21"/>
        <v>86.705202312138724</v>
      </c>
      <c r="K75" s="2">
        <f t="shared" si="22"/>
        <v>97.402597402597394</v>
      </c>
      <c r="L75" s="2">
        <f t="shared" si="23"/>
        <v>100.87424344317417</v>
      </c>
      <c r="M75">
        <v>0.85441176471000002</v>
      </c>
      <c r="N75">
        <v>0.14117647058999999</v>
      </c>
      <c r="O75">
        <v>4.4117647059000002E-3</v>
      </c>
      <c r="P75" s="2">
        <f t="shared" si="12"/>
        <v>41.83534448312497</v>
      </c>
      <c r="Q75" s="2">
        <f t="shared" si="13"/>
        <v>47.315346623369834</v>
      </c>
      <c r="R75" s="2">
        <f t="shared" si="14"/>
        <v>49.115846096365438</v>
      </c>
      <c r="S75">
        <f t="shared" si="24"/>
        <v>0.55780459310833297</v>
      </c>
      <c r="T75">
        <f t="shared" si="25"/>
        <v>0.63087128831159778</v>
      </c>
      <c r="U75">
        <f t="shared" si="26"/>
        <v>0.6548779479515392</v>
      </c>
    </row>
    <row r="76" spans="1:21" x14ac:dyDescent="0.3">
      <c r="A76">
        <v>2</v>
      </c>
      <c r="B76" t="s">
        <v>11</v>
      </c>
      <c r="C76">
        <v>5</v>
      </c>
      <c r="D76" t="s">
        <v>9</v>
      </c>
      <c r="E76">
        <v>2013</v>
      </c>
      <c r="F76">
        <v>96</v>
      </c>
      <c r="G76" s="54">
        <v>0.153</v>
      </c>
      <c r="H76" s="54">
        <v>0.2503333333333333</v>
      </c>
      <c r="I76" s="54">
        <v>0.27933333333333332</v>
      </c>
      <c r="J76" s="2">
        <f t="shared" si="21"/>
        <v>113.34120425029516</v>
      </c>
      <c r="K76" s="2">
        <f t="shared" si="22"/>
        <v>128.05691418408182</v>
      </c>
      <c r="L76" s="2">
        <f t="shared" si="23"/>
        <v>133.2099907493062</v>
      </c>
      <c r="M76">
        <v>0.85441176471000002</v>
      </c>
      <c r="N76">
        <v>0.14117647058999999</v>
      </c>
      <c r="O76">
        <v>4.4117647059000002E-3</v>
      </c>
      <c r="P76" s="2">
        <f t="shared" si="12"/>
        <v>44.498928921080456</v>
      </c>
      <c r="Q76" s="2">
        <f t="shared" si="13"/>
        <v>49.839844618403966</v>
      </c>
      <c r="R76" s="2">
        <f t="shared" si="14"/>
        <v>51.840935907953501</v>
      </c>
      <c r="S76">
        <f t="shared" si="24"/>
        <v>0.46353050959458808</v>
      </c>
      <c r="T76">
        <f t="shared" si="25"/>
        <v>0.5191650481083746</v>
      </c>
      <c r="U76">
        <f t="shared" si="26"/>
        <v>0.54000974904118226</v>
      </c>
    </row>
    <row r="77" spans="1:21" x14ac:dyDescent="0.3">
      <c r="A77">
        <v>2</v>
      </c>
      <c r="B77" t="s">
        <v>11</v>
      </c>
      <c r="C77">
        <v>5</v>
      </c>
      <c r="D77" t="s">
        <v>9</v>
      </c>
      <c r="E77">
        <v>2014</v>
      </c>
      <c r="F77">
        <v>60</v>
      </c>
      <c r="G77" s="54">
        <v>9.7000000000000003E-2</v>
      </c>
      <c r="H77" s="54">
        <v>0.16933333333333334</v>
      </c>
      <c r="I77" s="54">
        <v>0.20033333333333331</v>
      </c>
      <c r="J77" s="2">
        <f t="shared" si="21"/>
        <v>66.44518272425249</v>
      </c>
      <c r="K77" s="2">
        <f t="shared" si="22"/>
        <v>72.231139646869991</v>
      </c>
      <c r="L77" s="2">
        <f t="shared" si="23"/>
        <v>75.03126302626093</v>
      </c>
      <c r="M77">
        <v>0.85441176471000002</v>
      </c>
      <c r="N77">
        <v>0.14117647058999999</v>
      </c>
      <c r="O77">
        <v>4.4117647059000002E-3</v>
      </c>
      <c r="P77" s="2">
        <f t="shared" si="12"/>
        <v>54.415331330376659</v>
      </c>
      <c r="Q77" s="2">
        <f t="shared" si="13"/>
        <v>62.599581497399235</v>
      </c>
      <c r="R77" s="2">
        <f t="shared" si="14"/>
        <v>65.40009680299859</v>
      </c>
      <c r="S77">
        <f t="shared" si="24"/>
        <v>0.90692218883961095</v>
      </c>
      <c r="T77">
        <f t="shared" si="25"/>
        <v>1.0433263582899872</v>
      </c>
      <c r="U77">
        <f t="shared" si="26"/>
        <v>1.0900016133833099</v>
      </c>
    </row>
    <row r="78" spans="1:21" x14ac:dyDescent="0.3">
      <c r="A78">
        <v>2</v>
      </c>
      <c r="B78" t="s">
        <v>11</v>
      </c>
      <c r="C78">
        <v>5</v>
      </c>
      <c r="D78" t="s">
        <v>9</v>
      </c>
      <c r="E78">
        <v>2015</v>
      </c>
      <c r="F78">
        <v>35</v>
      </c>
      <c r="G78" s="54">
        <v>0.16099999999999998</v>
      </c>
      <c r="H78" s="54">
        <v>0.26</v>
      </c>
      <c r="I78" s="54">
        <v>0.28700000000000003</v>
      </c>
      <c r="J78" s="2">
        <f t="shared" si="21"/>
        <v>41.716328963051254</v>
      </c>
      <c r="K78" s="2">
        <f t="shared" si="22"/>
        <v>47.297297297297298</v>
      </c>
      <c r="L78" s="2">
        <f t="shared" si="23"/>
        <v>49.088359046283315</v>
      </c>
      <c r="M78">
        <v>0.85441176471000002</v>
      </c>
      <c r="N78">
        <v>0.14117647058999999</v>
      </c>
      <c r="O78">
        <v>4.4117647059000002E-3</v>
      </c>
      <c r="P78" s="2">
        <f>(J81*$M78)+(J82*$N78)</f>
        <v>20.248420945875953</v>
      </c>
      <c r="Q78" s="2">
        <f>(K81*$M78)+(K82*$N78)</f>
        <v>24.76579355432948</v>
      </c>
      <c r="R78" s="2">
        <f>(L81*$M78)+(L82*$N78)</f>
        <v>25.478129395254363</v>
      </c>
      <c r="S78">
        <f t="shared" si="24"/>
        <v>0.57852631273931299</v>
      </c>
      <c r="T78">
        <f t="shared" si="25"/>
        <v>0.70759410155227087</v>
      </c>
      <c r="U78">
        <f t="shared" si="26"/>
        <v>0.72794655415012466</v>
      </c>
    </row>
    <row r="79" spans="1:21" x14ac:dyDescent="0.3">
      <c r="A79">
        <v>2</v>
      </c>
      <c r="B79" t="s">
        <v>11</v>
      </c>
      <c r="C79">
        <v>5</v>
      </c>
      <c r="D79" t="s">
        <v>9</v>
      </c>
      <c r="E79">
        <v>2016</v>
      </c>
      <c r="F79">
        <v>35</v>
      </c>
      <c r="G79" s="54">
        <v>0.16599999999999998</v>
      </c>
      <c r="H79" s="54">
        <v>0.251</v>
      </c>
      <c r="I79" s="54">
        <v>0.27900000000000003</v>
      </c>
      <c r="J79" s="2">
        <f t="shared" si="21"/>
        <v>41.966426858513188</v>
      </c>
      <c r="K79" s="2">
        <f t="shared" si="22"/>
        <v>46.728971962616825</v>
      </c>
      <c r="L79" s="2">
        <f t="shared" si="23"/>
        <v>48.543689320388353</v>
      </c>
      <c r="M79">
        <v>0.85441176471000002</v>
      </c>
      <c r="N79">
        <v>0.14117647058999999</v>
      </c>
      <c r="O79">
        <v>4.4117647059000002E-3</v>
      </c>
      <c r="P79" s="2" t="s">
        <v>10</v>
      </c>
      <c r="Q79" s="2" t="s">
        <v>10</v>
      </c>
      <c r="R79" s="2" t="s">
        <v>10</v>
      </c>
      <c r="S79" s="2" t="s">
        <v>10</v>
      </c>
      <c r="T79" s="2" t="s">
        <v>10</v>
      </c>
      <c r="U79" s="2" t="s">
        <v>10</v>
      </c>
    </row>
    <row r="80" spans="1:21" x14ac:dyDescent="0.3">
      <c r="A80">
        <v>2</v>
      </c>
      <c r="B80" t="s">
        <v>11</v>
      </c>
      <c r="C80">
        <v>5</v>
      </c>
      <c r="D80" t="s">
        <v>9</v>
      </c>
      <c r="E80">
        <v>2017</v>
      </c>
      <c r="F80">
        <v>50</v>
      </c>
      <c r="G80" s="54">
        <v>0.17614168903842634</v>
      </c>
      <c r="H80" s="54">
        <v>0.28134990851851172</v>
      </c>
      <c r="I80" s="54">
        <v>0.31269765999824639</v>
      </c>
      <c r="J80" s="2">
        <f t="shared" si="21"/>
        <v>60.69004746901448</v>
      </c>
      <c r="K80" s="2">
        <f t="shared" si="22"/>
        <v>69.574888520400265</v>
      </c>
      <c r="L80" s="2">
        <f t="shared" si="23"/>
        <v>72.748188228011017</v>
      </c>
      <c r="M80">
        <v>0.85441176471000002</v>
      </c>
      <c r="N80">
        <v>0.14117647058999999</v>
      </c>
      <c r="O80">
        <v>4.4117647059000002E-3</v>
      </c>
      <c r="P80" s="2" t="s">
        <v>10</v>
      </c>
      <c r="Q80" s="2" t="s">
        <v>10</v>
      </c>
      <c r="R80" s="2" t="s">
        <v>10</v>
      </c>
      <c r="S80" s="2" t="s">
        <v>10</v>
      </c>
      <c r="T80" s="2" t="s">
        <v>10</v>
      </c>
      <c r="U80" s="2" t="s">
        <v>10</v>
      </c>
    </row>
    <row r="81" spans="1:21" x14ac:dyDescent="0.3">
      <c r="A81">
        <v>2</v>
      </c>
      <c r="B81" t="s">
        <v>11</v>
      </c>
      <c r="C81">
        <v>5</v>
      </c>
      <c r="D81" t="s">
        <v>9</v>
      </c>
      <c r="E81">
        <v>2018</v>
      </c>
      <c r="F81">
        <v>14</v>
      </c>
      <c r="G81" s="54">
        <v>0.16886166874172692</v>
      </c>
      <c r="H81" s="54">
        <v>0.3266245046167281</v>
      </c>
      <c r="I81" s="54">
        <v>0.34504815702446495</v>
      </c>
      <c r="J81" s="2">
        <f t="shared" si="21"/>
        <v>16.844368107538951</v>
      </c>
      <c r="K81" s="2">
        <f t="shared" si="22"/>
        <v>20.790777353772697</v>
      </c>
      <c r="L81" s="2">
        <f t="shared" si="23"/>
        <v>21.37561738340349</v>
      </c>
      <c r="M81">
        <v>0.85441176471000002</v>
      </c>
      <c r="N81">
        <v>0.14117647058999999</v>
      </c>
      <c r="O81">
        <v>4.4117647059000002E-3</v>
      </c>
      <c r="P81" s="2" t="s">
        <v>10</v>
      </c>
      <c r="Q81" s="2" t="s">
        <v>10</v>
      </c>
      <c r="R81" s="2" t="s">
        <v>10</v>
      </c>
      <c r="S81" s="2" t="s">
        <v>10</v>
      </c>
      <c r="T81" s="2" t="s">
        <v>10</v>
      </c>
      <c r="U81" s="2" t="s">
        <v>10</v>
      </c>
    </row>
    <row r="82" spans="1:21" x14ac:dyDescent="0.3">
      <c r="A82">
        <v>2</v>
      </c>
      <c r="B82" t="s">
        <v>11</v>
      </c>
      <c r="C82">
        <v>5</v>
      </c>
      <c r="D82" t="s">
        <v>9</v>
      </c>
      <c r="E82">
        <v>2019</v>
      </c>
      <c r="F82">
        <v>35</v>
      </c>
      <c r="G82" s="54">
        <v>0.15627672779650664</v>
      </c>
      <c r="H82" s="54">
        <v>0.29431007717911079</v>
      </c>
      <c r="I82" s="54">
        <v>0.31510957999927913</v>
      </c>
      <c r="J82" s="2">
        <f t="shared" si="21"/>
        <v>41.482795548110147</v>
      </c>
      <c r="K82" s="2">
        <f t="shared" si="22"/>
        <v>49.596853898795615</v>
      </c>
      <c r="L82" s="2">
        <f t="shared" si="23"/>
        <v>51.103065509316309</v>
      </c>
      <c r="M82">
        <v>0.85441176471000002</v>
      </c>
      <c r="N82">
        <v>0.14117647058999999</v>
      </c>
      <c r="O82">
        <v>4.4117647059000002E-3</v>
      </c>
      <c r="P82" s="2" t="s">
        <v>10</v>
      </c>
      <c r="Q82" s="2" t="s">
        <v>10</v>
      </c>
      <c r="R82" s="2" t="s">
        <v>10</v>
      </c>
      <c r="S82" s="2" t="s">
        <v>10</v>
      </c>
      <c r="T82" s="2" t="s">
        <v>10</v>
      </c>
      <c r="U82" s="2" t="s">
        <v>10</v>
      </c>
    </row>
    <row r="83" spans="1:21" x14ac:dyDescent="0.3">
      <c r="A83">
        <v>2</v>
      </c>
      <c r="B83" t="s">
        <v>11</v>
      </c>
      <c r="C83">
        <v>5</v>
      </c>
      <c r="D83" t="s">
        <v>9</v>
      </c>
      <c r="E83">
        <v>2020</v>
      </c>
      <c r="F83" t="s">
        <v>10</v>
      </c>
      <c r="G83" s="54">
        <v>7.1730431912490608E-2</v>
      </c>
      <c r="H83" s="54">
        <v>0.24184107416558059</v>
      </c>
      <c r="I83" s="54">
        <v>0.25426527177111524</v>
      </c>
      <c r="J83" t="s">
        <v>10</v>
      </c>
      <c r="K83" t="s">
        <v>10</v>
      </c>
      <c r="L83" t="s">
        <v>10</v>
      </c>
      <c r="M83">
        <v>0.85441176471000002</v>
      </c>
      <c r="N83">
        <v>0.14117647058999999</v>
      </c>
      <c r="O83">
        <v>4.4117647059000002E-3</v>
      </c>
      <c r="P83" s="2" t="s">
        <v>10</v>
      </c>
      <c r="Q83" s="2" t="s">
        <v>10</v>
      </c>
      <c r="R83" s="2" t="s">
        <v>10</v>
      </c>
      <c r="S83" s="2" t="s">
        <v>10</v>
      </c>
      <c r="T83" s="2" t="s">
        <v>10</v>
      </c>
      <c r="U83" s="2" t="s">
        <v>10</v>
      </c>
    </row>
    <row r="84" spans="1:21" x14ac:dyDescent="0.3">
      <c r="A84">
        <v>3</v>
      </c>
      <c r="B84" t="s">
        <v>16</v>
      </c>
      <c r="C84">
        <v>5</v>
      </c>
      <c r="D84" t="s">
        <v>9</v>
      </c>
      <c r="E84">
        <v>1980</v>
      </c>
      <c r="F84">
        <v>300</v>
      </c>
      <c r="G84" s="54">
        <v>0.40667522081402602</v>
      </c>
      <c r="H84" s="54">
        <v>0.41633333333333333</v>
      </c>
      <c r="I84" s="54">
        <v>0.46133333333333337</v>
      </c>
      <c r="J84" s="2">
        <f t="shared" ref="J84:J85" si="27">$F84/(1-G84)</f>
        <v>505.62526717928779</v>
      </c>
      <c r="K84" s="2">
        <f t="shared" ref="K84:K85" si="28">$F84/(1-H84)</f>
        <v>513.99200456881783</v>
      </c>
      <c r="L84" s="2">
        <f t="shared" ref="L84:L85" si="29">$F84/(1-I84)</f>
        <v>556.93069306930693</v>
      </c>
      <c r="M84">
        <v>0.85441176471000002</v>
      </c>
      <c r="N84">
        <v>0.14117647058999999</v>
      </c>
      <c r="O84">
        <v>4.4117647059000002E-3</v>
      </c>
      <c r="P84" s="2">
        <f t="shared" ref="P84" si="30">(J87*$M84)+(J88*$N84)+(J89*$O84)</f>
        <v>888.24865293529695</v>
      </c>
      <c r="Q84" s="2">
        <f t="shared" ref="Q84" si="31">(K87*$M84)+(K88*$N84)+(K89*$O84)</f>
        <v>897.70789220838788</v>
      </c>
      <c r="R84" s="2">
        <f t="shared" ref="R84" si="32">(L87*$M84)+(L88*$N84)+(L89*$O84)</f>
        <v>983.39899536682844</v>
      </c>
      <c r="S84">
        <f t="shared" si="24"/>
        <v>2.9608288431176564</v>
      </c>
      <c r="T84">
        <f t="shared" si="25"/>
        <v>2.9923596406946262</v>
      </c>
      <c r="U84">
        <f t="shared" si="26"/>
        <v>3.2779966512227614</v>
      </c>
    </row>
    <row r="85" spans="1:21" x14ac:dyDescent="0.3">
      <c r="A85">
        <v>3</v>
      </c>
      <c r="B85" t="s">
        <v>16</v>
      </c>
      <c r="C85">
        <v>5</v>
      </c>
      <c r="D85" t="s">
        <v>9</v>
      </c>
      <c r="E85">
        <v>1981</v>
      </c>
      <c r="F85">
        <v>800</v>
      </c>
      <c r="G85" s="54">
        <v>0.36820594316945598</v>
      </c>
      <c r="H85" s="54">
        <v>0.39233333333333331</v>
      </c>
      <c r="I85" s="54">
        <v>0.43383333333333329</v>
      </c>
      <c r="J85" s="2">
        <f t="shared" si="27"/>
        <v>1266.2353995751041</v>
      </c>
      <c r="K85" s="2">
        <f t="shared" si="28"/>
        <v>1316.5112452002193</v>
      </c>
      <c r="L85" s="2">
        <f t="shared" si="29"/>
        <v>1413.0114807182808</v>
      </c>
      <c r="M85">
        <v>0.85441176471000002</v>
      </c>
      <c r="N85">
        <v>0.14117647058999999</v>
      </c>
      <c r="O85">
        <v>4.4117647059000002E-3</v>
      </c>
      <c r="P85" s="2">
        <f t="shared" ref="P85:P114" si="33">(J88*$M85)+(J89*$N85)+(J90*$O85)</f>
        <v>763.06970578459527</v>
      </c>
      <c r="Q85" s="2">
        <f t="shared" ref="Q85:Q114" si="34">(K88*$M85)+(K89*$N85)+(K90*$O85)</f>
        <v>782.64073740303331</v>
      </c>
      <c r="R85" s="2">
        <f t="shared" ref="R85:R114" si="35">(L88*$M85)+(L89*$N85)+(L90*$O85)</f>
        <v>846.31948824951769</v>
      </c>
      <c r="S85">
        <f t="shared" si="24"/>
        <v>0.95383713223074407</v>
      </c>
      <c r="T85">
        <f t="shared" si="25"/>
        <v>0.97830092175379169</v>
      </c>
      <c r="U85">
        <f t="shared" si="26"/>
        <v>1.0578993603118971</v>
      </c>
    </row>
    <row r="86" spans="1:21" x14ac:dyDescent="0.3">
      <c r="A86">
        <v>3</v>
      </c>
      <c r="B86" t="s">
        <v>16</v>
      </c>
      <c r="C86">
        <v>5</v>
      </c>
      <c r="D86" t="s">
        <v>9</v>
      </c>
      <c r="E86">
        <v>1982</v>
      </c>
      <c r="F86" t="s">
        <v>10</v>
      </c>
      <c r="G86" s="54">
        <v>0.31874544334072302</v>
      </c>
      <c r="H86" s="54">
        <v>0.36499999999999999</v>
      </c>
      <c r="I86" s="54">
        <v>0.39999999999999997</v>
      </c>
      <c r="J86" t="s">
        <v>10</v>
      </c>
      <c r="K86" t="s">
        <v>10</v>
      </c>
      <c r="L86" t="s">
        <v>10</v>
      </c>
      <c r="M86">
        <v>0.85441176471000002</v>
      </c>
      <c r="N86">
        <v>0.14117647058999999</v>
      </c>
      <c r="O86">
        <v>4.4117647059000002E-3</v>
      </c>
      <c r="P86" s="2" t="s">
        <v>10</v>
      </c>
      <c r="Q86" s="2" t="s">
        <v>10</v>
      </c>
      <c r="R86" s="2" t="s">
        <v>10</v>
      </c>
      <c r="S86" s="2" t="s">
        <v>10</v>
      </c>
      <c r="T86" s="2" t="s">
        <v>10</v>
      </c>
      <c r="U86" s="2" t="s">
        <v>10</v>
      </c>
    </row>
    <row r="87" spans="1:21" x14ac:dyDescent="0.3">
      <c r="A87">
        <v>3</v>
      </c>
      <c r="B87" t="s">
        <v>16</v>
      </c>
      <c r="C87">
        <v>5</v>
      </c>
      <c r="D87" t="s">
        <v>9</v>
      </c>
      <c r="E87">
        <v>1983</v>
      </c>
      <c r="F87">
        <v>500</v>
      </c>
      <c r="G87" s="54">
        <v>0.44514449845859599</v>
      </c>
      <c r="H87" s="54">
        <v>0.44966666666666666</v>
      </c>
      <c r="I87" s="54">
        <v>0.4986666666666667</v>
      </c>
      <c r="J87" s="2">
        <f t="shared" ref="J87:J90" si="36">$F87/(1-G87)</f>
        <v>901.13551836646843</v>
      </c>
      <c r="K87" s="2">
        <f t="shared" ref="K87:K90" si="37">$F87/(1-H87)</f>
        <v>908.54027861901875</v>
      </c>
      <c r="L87" s="2">
        <f t="shared" ref="L87:L90" si="38">$F87/(1-I87)</f>
        <v>997.340425531915</v>
      </c>
      <c r="M87">
        <v>0.85441176471000002</v>
      </c>
      <c r="N87">
        <v>0.14117647058999999</v>
      </c>
      <c r="O87">
        <v>4.4117647059000002E-3</v>
      </c>
      <c r="P87" s="2" t="s">
        <v>10</v>
      </c>
      <c r="Q87" s="2" t="s">
        <v>10</v>
      </c>
      <c r="R87" s="2" t="s">
        <v>10</v>
      </c>
      <c r="S87" s="2" t="s">
        <v>10</v>
      </c>
      <c r="T87" s="2" t="s">
        <v>10</v>
      </c>
      <c r="U87" s="2" t="s">
        <v>10</v>
      </c>
    </row>
    <row r="88" spans="1:21" x14ac:dyDescent="0.3">
      <c r="A88">
        <v>3</v>
      </c>
      <c r="B88" t="s">
        <v>16</v>
      </c>
      <c r="C88">
        <v>5</v>
      </c>
      <c r="D88" t="s">
        <v>9</v>
      </c>
      <c r="E88">
        <v>1984</v>
      </c>
      <c r="F88">
        <v>500</v>
      </c>
      <c r="G88" s="54">
        <v>0.39568399862986298</v>
      </c>
      <c r="H88" s="54">
        <v>0.41133333333333333</v>
      </c>
      <c r="I88" s="54">
        <v>0.45533333333333326</v>
      </c>
      <c r="J88" s="2">
        <f t="shared" si="36"/>
        <v>827.38169908851285</v>
      </c>
      <c r="K88" s="2">
        <f t="shared" si="37"/>
        <v>849.37712344280862</v>
      </c>
      <c r="L88" s="2">
        <f t="shared" si="38"/>
        <v>917.99265605875144</v>
      </c>
      <c r="M88">
        <v>0.85441176471000002</v>
      </c>
      <c r="N88">
        <v>0.14117647058999999</v>
      </c>
      <c r="O88">
        <v>4.4117647059000002E-3</v>
      </c>
      <c r="P88" s="2" t="s">
        <v>10</v>
      </c>
      <c r="Q88" s="2" t="s">
        <v>10</v>
      </c>
      <c r="R88" s="2" t="s">
        <v>10</v>
      </c>
      <c r="S88" s="2" t="s">
        <v>10</v>
      </c>
      <c r="T88" s="2" t="s">
        <v>10</v>
      </c>
      <c r="U88" s="2" t="s">
        <v>10</v>
      </c>
    </row>
    <row r="89" spans="1:21" x14ac:dyDescent="0.3">
      <c r="A89">
        <v>3</v>
      </c>
      <c r="B89" t="s">
        <v>16</v>
      </c>
      <c r="C89">
        <v>5</v>
      </c>
      <c r="D89" t="s">
        <v>9</v>
      </c>
      <c r="E89">
        <v>1985</v>
      </c>
      <c r="F89">
        <v>200</v>
      </c>
      <c r="G89" s="54">
        <v>0.41217083190610698</v>
      </c>
      <c r="H89" s="54">
        <v>0.42266666666666663</v>
      </c>
      <c r="I89" s="54">
        <v>0.46866666666666668</v>
      </c>
      <c r="J89" s="2">
        <f t="shared" si="36"/>
        <v>340.23490302212144</v>
      </c>
      <c r="K89" s="2">
        <f t="shared" si="37"/>
        <v>346.42032332563508</v>
      </c>
      <c r="L89" s="2">
        <f t="shared" si="38"/>
        <v>376.4115432873275</v>
      </c>
      <c r="M89">
        <v>0.85441176471000002</v>
      </c>
      <c r="N89">
        <v>0.14117647058999999</v>
      </c>
      <c r="O89">
        <v>4.4117647059000002E-3</v>
      </c>
      <c r="P89" s="2" t="s">
        <v>10</v>
      </c>
      <c r="Q89" s="2" t="s">
        <v>10</v>
      </c>
      <c r="R89" s="2" t="s">
        <v>10</v>
      </c>
      <c r="S89" s="2" t="s">
        <v>10</v>
      </c>
      <c r="T89" s="2" t="s">
        <v>10</v>
      </c>
      <c r="U89" s="2" t="s">
        <v>10</v>
      </c>
    </row>
    <row r="90" spans="1:21" x14ac:dyDescent="0.3">
      <c r="A90">
        <v>3</v>
      </c>
      <c r="B90" t="s">
        <v>16</v>
      </c>
      <c r="C90">
        <v>5</v>
      </c>
      <c r="D90" t="s">
        <v>9</v>
      </c>
      <c r="E90">
        <v>1986</v>
      </c>
      <c r="F90">
        <v>1000</v>
      </c>
      <c r="G90" s="54">
        <v>0.45613572064275898</v>
      </c>
      <c r="H90" s="54">
        <v>0.44966666666666666</v>
      </c>
      <c r="I90" s="54">
        <v>0.50066666666666659</v>
      </c>
      <c r="J90" s="2">
        <f t="shared" si="36"/>
        <v>1838.6940234093643</v>
      </c>
      <c r="K90" s="2">
        <f t="shared" si="37"/>
        <v>1817.0805572380375</v>
      </c>
      <c r="L90" s="2">
        <f t="shared" si="38"/>
        <v>2002.6702269692921</v>
      </c>
      <c r="M90">
        <v>0.85441176471000002</v>
      </c>
      <c r="N90">
        <v>0.14117647058999999</v>
      </c>
      <c r="O90">
        <v>4.4117647059000002E-3</v>
      </c>
      <c r="P90" s="2" t="s">
        <v>10</v>
      </c>
      <c r="Q90" s="2" t="s">
        <v>10</v>
      </c>
      <c r="R90" s="2" t="s">
        <v>10</v>
      </c>
      <c r="S90" s="2" t="s">
        <v>10</v>
      </c>
      <c r="T90" s="2" t="s">
        <v>10</v>
      </c>
      <c r="U90" s="2" t="s">
        <v>10</v>
      </c>
    </row>
    <row r="91" spans="1:21" x14ac:dyDescent="0.3">
      <c r="A91">
        <v>3</v>
      </c>
      <c r="B91" t="s">
        <v>16</v>
      </c>
      <c r="C91">
        <v>5</v>
      </c>
      <c r="D91" t="s">
        <v>9</v>
      </c>
      <c r="E91">
        <v>1987</v>
      </c>
      <c r="F91" t="s">
        <v>10</v>
      </c>
      <c r="G91" s="54">
        <v>0.35171910989321198</v>
      </c>
      <c r="H91" s="54">
        <v>0.37766666666666671</v>
      </c>
      <c r="I91" s="54">
        <v>0.41666666666666669</v>
      </c>
      <c r="J91" t="s">
        <v>10</v>
      </c>
      <c r="K91" t="s">
        <v>10</v>
      </c>
      <c r="L91" t="s">
        <v>10</v>
      </c>
      <c r="M91">
        <v>0.85441176471000002</v>
      </c>
      <c r="N91">
        <v>0.14117647058999999</v>
      </c>
      <c r="O91">
        <v>4.4117647059000002E-3</v>
      </c>
      <c r="P91" s="2" t="s">
        <v>10</v>
      </c>
      <c r="Q91" s="2" t="s">
        <v>10</v>
      </c>
      <c r="R91" s="2" t="s">
        <v>10</v>
      </c>
      <c r="S91" s="2" t="s">
        <v>10</v>
      </c>
      <c r="T91" s="2" t="s">
        <v>10</v>
      </c>
      <c r="U91" s="2" t="s">
        <v>10</v>
      </c>
    </row>
    <row r="92" spans="1:21" x14ac:dyDescent="0.3">
      <c r="A92">
        <v>3</v>
      </c>
      <c r="B92" t="s">
        <v>16</v>
      </c>
      <c r="C92">
        <v>5</v>
      </c>
      <c r="D92" t="s">
        <v>9</v>
      </c>
      <c r="E92">
        <v>1988</v>
      </c>
      <c r="F92" t="s">
        <v>10</v>
      </c>
      <c r="G92" s="54">
        <v>0.34622349880113001</v>
      </c>
      <c r="H92" s="54">
        <v>0.3713333333333334</v>
      </c>
      <c r="I92" s="54">
        <v>0.40983333333333338</v>
      </c>
      <c r="J92" t="s">
        <v>10</v>
      </c>
      <c r="K92" t="s">
        <v>10</v>
      </c>
      <c r="L92" t="s">
        <v>10</v>
      </c>
      <c r="M92">
        <v>0.85441176471000002</v>
      </c>
      <c r="N92">
        <v>0.14117647058999999</v>
      </c>
      <c r="O92">
        <v>4.4117647059000002E-3</v>
      </c>
      <c r="P92" s="2" t="s">
        <v>10</v>
      </c>
      <c r="Q92" s="2" t="s">
        <v>10</v>
      </c>
      <c r="R92" s="2" t="s">
        <v>10</v>
      </c>
      <c r="S92" s="2" t="s">
        <v>10</v>
      </c>
      <c r="T92" s="2" t="s">
        <v>10</v>
      </c>
      <c r="U92" s="2" t="s">
        <v>10</v>
      </c>
    </row>
    <row r="93" spans="1:21" x14ac:dyDescent="0.3">
      <c r="A93">
        <v>3</v>
      </c>
      <c r="B93" t="s">
        <v>16</v>
      </c>
      <c r="C93">
        <v>5</v>
      </c>
      <c r="D93" t="s">
        <v>9</v>
      </c>
      <c r="E93">
        <v>1989</v>
      </c>
      <c r="F93" t="s">
        <v>10</v>
      </c>
      <c r="G93" s="54">
        <v>0.337919300105678</v>
      </c>
      <c r="H93" s="54">
        <v>0.3676666666666667</v>
      </c>
      <c r="I93" s="54">
        <v>0.40566666666666668</v>
      </c>
      <c r="J93" t="s">
        <v>10</v>
      </c>
      <c r="K93" t="s">
        <v>10</v>
      </c>
      <c r="L93" t="s">
        <v>10</v>
      </c>
      <c r="M93">
        <v>0.85441176471000002</v>
      </c>
      <c r="N93">
        <v>0.14117647058999999</v>
      </c>
      <c r="O93">
        <v>4.4117647059000002E-3</v>
      </c>
      <c r="P93" s="2" t="s">
        <v>10</v>
      </c>
      <c r="Q93" s="2" t="s">
        <v>10</v>
      </c>
      <c r="R93" s="2" t="s">
        <v>10</v>
      </c>
      <c r="S93" s="2" t="s">
        <v>10</v>
      </c>
      <c r="T93" s="2" t="s">
        <v>10</v>
      </c>
      <c r="U93" s="2" t="s">
        <v>10</v>
      </c>
    </row>
    <row r="94" spans="1:21" x14ac:dyDescent="0.3">
      <c r="A94">
        <v>3</v>
      </c>
      <c r="B94" t="s">
        <v>16</v>
      </c>
      <c r="C94">
        <v>5</v>
      </c>
      <c r="D94" t="s">
        <v>9</v>
      </c>
      <c r="E94">
        <v>1990</v>
      </c>
      <c r="F94">
        <v>200</v>
      </c>
      <c r="G94" s="54">
        <v>0.38326529978520901</v>
      </c>
      <c r="H94" s="54">
        <v>0.41633333333333333</v>
      </c>
      <c r="I94" s="54">
        <v>0.45883333333333332</v>
      </c>
      <c r="J94" s="2">
        <f t="shared" ref="J94" si="39">$F94/(1-G94)</f>
        <v>324.28854729650487</v>
      </c>
      <c r="K94" s="2">
        <f t="shared" ref="K94" si="40">$F94/(1-H94)</f>
        <v>342.66133637921189</v>
      </c>
      <c r="L94" s="2">
        <f t="shared" ref="L94" si="41">$F94/(1-I94)</f>
        <v>369.57191253464737</v>
      </c>
      <c r="M94">
        <v>0.85441176471000002</v>
      </c>
      <c r="N94">
        <v>0.14117647058999999</v>
      </c>
      <c r="O94">
        <v>4.4117647059000002E-3</v>
      </c>
      <c r="P94" s="2" t="s">
        <v>10</v>
      </c>
      <c r="Q94" s="2" t="s">
        <v>10</v>
      </c>
      <c r="R94" s="2" t="s">
        <v>10</v>
      </c>
      <c r="S94" s="2" t="s">
        <v>10</v>
      </c>
      <c r="T94" s="2" t="s">
        <v>10</v>
      </c>
      <c r="U94" s="2" t="s">
        <v>10</v>
      </c>
    </row>
    <row r="95" spans="1:21" x14ac:dyDescent="0.3">
      <c r="A95">
        <v>3</v>
      </c>
      <c r="B95" t="s">
        <v>16</v>
      </c>
      <c r="C95">
        <v>5</v>
      </c>
      <c r="D95" t="s">
        <v>9</v>
      </c>
      <c r="E95">
        <v>1991</v>
      </c>
      <c r="F95" t="s">
        <v>10</v>
      </c>
      <c r="G95" s="54">
        <v>0.32495642920263801</v>
      </c>
      <c r="H95" s="54">
        <v>0.35</v>
      </c>
      <c r="I95" s="54">
        <v>0.39349999999999996</v>
      </c>
      <c r="J95" t="s">
        <v>10</v>
      </c>
      <c r="K95" t="s">
        <v>10</v>
      </c>
      <c r="L95" t="s">
        <v>10</v>
      </c>
      <c r="M95">
        <v>0.85441176471000002</v>
      </c>
      <c r="N95">
        <v>0.14117647058999999</v>
      </c>
      <c r="O95">
        <v>4.4117647059000002E-3</v>
      </c>
      <c r="P95" s="2" t="s">
        <v>10</v>
      </c>
      <c r="Q95" s="2" t="s">
        <v>10</v>
      </c>
      <c r="R95" s="2" t="s">
        <v>10</v>
      </c>
      <c r="S95" s="2" t="s">
        <v>10</v>
      </c>
      <c r="T95" s="2" t="s">
        <v>10</v>
      </c>
      <c r="U95" s="2" t="s">
        <v>10</v>
      </c>
    </row>
    <row r="96" spans="1:21" x14ac:dyDescent="0.3">
      <c r="A96">
        <v>3</v>
      </c>
      <c r="B96" t="s">
        <v>16</v>
      </c>
      <c r="C96">
        <v>5</v>
      </c>
      <c r="D96" t="s">
        <v>9</v>
      </c>
      <c r="E96">
        <v>1992</v>
      </c>
      <c r="F96">
        <v>75</v>
      </c>
      <c r="G96" s="54">
        <v>0.32712893524410402</v>
      </c>
      <c r="H96" s="54">
        <v>0.35399999999999998</v>
      </c>
      <c r="I96" s="54">
        <v>0.40249999999999997</v>
      </c>
      <c r="J96" s="2">
        <f t="shared" ref="J96:J97" si="42">$F96/(1-G96)</f>
        <v>111.4626619101365</v>
      </c>
      <c r="K96" s="2">
        <f t="shared" ref="K96:K97" si="43">$F96/(1-H96)</f>
        <v>116.09907120743034</v>
      </c>
      <c r="L96" s="2">
        <f t="shared" ref="L96:L97" si="44">$F96/(1-I96)</f>
        <v>125.52301255230125</v>
      </c>
      <c r="M96">
        <v>0.85441176471000002</v>
      </c>
      <c r="N96">
        <v>0.14117647058999999</v>
      </c>
      <c r="O96">
        <v>4.4117647059000002E-3</v>
      </c>
      <c r="P96" s="2" t="s">
        <v>10</v>
      </c>
      <c r="Q96" s="2" t="s">
        <v>10</v>
      </c>
      <c r="R96" s="2" t="s">
        <v>10</v>
      </c>
      <c r="S96" s="2" t="s">
        <v>10</v>
      </c>
      <c r="T96" s="2" t="s">
        <v>10</v>
      </c>
      <c r="U96" s="2" t="s">
        <v>10</v>
      </c>
    </row>
    <row r="97" spans="1:21" x14ac:dyDescent="0.3">
      <c r="A97">
        <v>3</v>
      </c>
      <c r="B97" t="s">
        <v>16</v>
      </c>
      <c r="C97">
        <v>5</v>
      </c>
      <c r="D97" t="s">
        <v>9</v>
      </c>
      <c r="E97">
        <v>1993</v>
      </c>
      <c r="F97">
        <v>275</v>
      </c>
      <c r="G97" s="54">
        <v>0.29235067022036199</v>
      </c>
      <c r="H97" s="54">
        <v>0.316</v>
      </c>
      <c r="I97" s="54">
        <v>0.35550000000000004</v>
      </c>
      <c r="J97" s="2">
        <f t="shared" si="42"/>
        <v>388.61055670841233</v>
      </c>
      <c r="K97" s="2">
        <f t="shared" si="43"/>
        <v>402.04678362573105</v>
      </c>
      <c r="L97" s="2">
        <f t="shared" si="44"/>
        <v>426.68735453840191</v>
      </c>
      <c r="M97">
        <v>0.85441176471000002</v>
      </c>
      <c r="N97">
        <v>0.14117647058999999</v>
      </c>
      <c r="O97">
        <v>4.4117647059000002E-3</v>
      </c>
      <c r="P97" s="2" t="s">
        <v>10</v>
      </c>
      <c r="Q97" s="2" t="s">
        <v>10</v>
      </c>
      <c r="R97" s="2" t="s">
        <v>10</v>
      </c>
      <c r="S97" s="2" t="s">
        <v>10</v>
      </c>
      <c r="T97" s="2" t="s">
        <v>10</v>
      </c>
      <c r="U97" s="2" t="s">
        <v>10</v>
      </c>
    </row>
    <row r="98" spans="1:21" x14ac:dyDescent="0.3">
      <c r="A98">
        <v>3</v>
      </c>
      <c r="B98" t="s">
        <v>16</v>
      </c>
      <c r="C98">
        <v>5</v>
      </c>
      <c r="D98" t="s">
        <v>9</v>
      </c>
      <c r="E98">
        <v>1994</v>
      </c>
      <c r="F98" t="s">
        <v>10</v>
      </c>
      <c r="G98" s="54">
        <v>0.33047368103241698</v>
      </c>
      <c r="H98" s="54">
        <v>0.37233333333333329</v>
      </c>
      <c r="I98" s="54">
        <v>0.42083333333333328</v>
      </c>
      <c r="J98" t="s">
        <v>10</v>
      </c>
      <c r="K98" t="s">
        <v>10</v>
      </c>
      <c r="L98" t="s">
        <v>10</v>
      </c>
      <c r="M98">
        <v>0.85441176471000002</v>
      </c>
      <c r="N98">
        <v>0.14117647058999999</v>
      </c>
      <c r="O98">
        <v>4.4117647059000002E-3</v>
      </c>
      <c r="P98" s="2" t="s">
        <v>10</v>
      </c>
      <c r="Q98" s="2" t="s">
        <v>10</v>
      </c>
      <c r="R98" s="2" t="s">
        <v>10</v>
      </c>
      <c r="S98" s="2" t="s">
        <v>10</v>
      </c>
      <c r="T98" s="2" t="s">
        <v>10</v>
      </c>
      <c r="U98" s="2" t="s">
        <v>10</v>
      </c>
    </row>
    <row r="99" spans="1:21" x14ac:dyDescent="0.3">
      <c r="A99">
        <v>3</v>
      </c>
      <c r="B99" t="s">
        <v>16</v>
      </c>
      <c r="C99">
        <v>5</v>
      </c>
      <c r="D99" t="s">
        <v>9</v>
      </c>
      <c r="E99">
        <v>1995</v>
      </c>
      <c r="F99" t="s">
        <v>10</v>
      </c>
      <c r="G99" s="54">
        <v>0.197903485305433</v>
      </c>
      <c r="H99" s="54">
        <v>0.24099999999999999</v>
      </c>
      <c r="I99" s="54">
        <v>0.26950000000000002</v>
      </c>
      <c r="J99" t="s">
        <v>10</v>
      </c>
      <c r="K99" t="s">
        <v>10</v>
      </c>
      <c r="L99" t="s">
        <v>10</v>
      </c>
      <c r="M99">
        <v>0.85441176471000002</v>
      </c>
      <c r="N99">
        <v>0.14117647058999999</v>
      </c>
      <c r="O99">
        <v>4.4117647059000002E-3</v>
      </c>
      <c r="P99" s="2" t="s">
        <v>10</v>
      </c>
      <c r="Q99" s="2" t="s">
        <v>10</v>
      </c>
      <c r="R99" s="2" t="s">
        <v>10</v>
      </c>
      <c r="S99" s="2" t="s">
        <v>10</v>
      </c>
      <c r="T99" s="2" t="s">
        <v>10</v>
      </c>
      <c r="U99" s="2" t="s">
        <v>10</v>
      </c>
    </row>
    <row r="100" spans="1:21" x14ac:dyDescent="0.3">
      <c r="A100">
        <v>3</v>
      </c>
      <c r="B100" t="s">
        <v>16</v>
      </c>
      <c r="C100">
        <v>5</v>
      </c>
      <c r="D100" t="s">
        <v>9</v>
      </c>
      <c r="E100">
        <v>1996</v>
      </c>
      <c r="F100" t="s">
        <v>10</v>
      </c>
      <c r="G100" s="54">
        <v>0.40303950660207699</v>
      </c>
      <c r="H100" s="54">
        <v>0.41599999999999998</v>
      </c>
      <c r="I100" s="54">
        <v>0.46100000000000002</v>
      </c>
      <c r="J100" t="s">
        <v>10</v>
      </c>
      <c r="K100" t="s">
        <v>10</v>
      </c>
      <c r="L100" t="s">
        <v>10</v>
      </c>
      <c r="M100">
        <v>0.85441176471000002</v>
      </c>
      <c r="N100">
        <v>0.14117647058999999</v>
      </c>
      <c r="O100">
        <v>4.4117647059000002E-3</v>
      </c>
      <c r="P100" s="2" t="s">
        <v>10</v>
      </c>
      <c r="Q100" s="2" t="s">
        <v>10</v>
      </c>
      <c r="R100" s="2" t="s">
        <v>10</v>
      </c>
      <c r="S100" s="2" t="s">
        <v>10</v>
      </c>
      <c r="T100" s="2" t="s">
        <v>10</v>
      </c>
      <c r="U100" s="2" t="s">
        <v>10</v>
      </c>
    </row>
    <row r="101" spans="1:21" x14ac:dyDescent="0.3">
      <c r="A101">
        <v>3</v>
      </c>
      <c r="B101" t="s">
        <v>16</v>
      </c>
      <c r="C101">
        <v>5</v>
      </c>
      <c r="D101" t="s">
        <v>9</v>
      </c>
      <c r="E101">
        <v>1997</v>
      </c>
      <c r="F101" t="s">
        <v>10</v>
      </c>
      <c r="G101" s="54">
        <v>0.375</v>
      </c>
      <c r="H101" s="54">
        <v>0.29633333333333334</v>
      </c>
      <c r="I101" s="54">
        <v>0.34783333333333333</v>
      </c>
      <c r="J101" t="s">
        <v>10</v>
      </c>
      <c r="K101" t="s">
        <v>10</v>
      </c>
      <c r="L101" t="s">
        <v>10</v>
      </c>
      <c r="M101">
        <v>0.85441176471000002</v>
      </c>
      <c r="N101">
        <v>0.14117647058999999</v>
      </c>
      <c r="O101">
        <v>4.4117647059000002E-3</v>
      </c>
      <c r="P101" s="2" t="s">
        <v>10</v>
      </c>
      <c r="Q101" s="2" t="s">
        <v>10</v>
      </c>
      <c r="R101" s="2" t="s">
        <v>10</v>
      </c>
      <c r="S101" s="2" t="s">
        <v>10</v>
      </c>
      <c r="T101" s="2" t="s">
        <v>10</v>
      </c>
      <c r="U101" s="2" t="s">
        <v>10</v>
      </c>
    </row>
    <row r="102" spans="1:21" x14ac:dyDescent="0.3">
      <c r="A102">
        <v>3</v>
      </c>
      <c r="B102" t="s">
        <v>16</v>
      </c>
      <c r="C102">
        <v>5</v>
      </c>
      <c r="D102" t="s">
        <v>9</v>
      </c>
      <c r="E102">
        <v>1998</v>
      </c>
      <c r="F102" t="s">
        <v>10</v>
      </c>
      <c r="G102" s="54">
        <v>0.125</v>
      </c>
      <c r="H102" s="54">
        <v>7.7666666666666662E-2</v>
      </c>
      <c r="I102" s="54">
        <v>0.11716666666666666</v>
      </c>
      <c r="J102" t="s">
        <v>10</v>
      </c>
      <c r="K102" t="s">
        <v>10</v>
      </c>
      <c r="L102" t="s">
        <v>10</v>
      </c>
      <c r="M102">
        <v>0.85441176471000002</v>
      </c>
      <c r="N102">
        <v>0.14117647058999999</v>
      </c>
      <c r="O102">
        <v>4.4117647059000002E-3</v>
      </c>
      <c r="P102" s="2" t="s">
        <v>10</v>
      </c>
      <c r="Q102" s="2" t="s">
        <v>10</v>
      </c>
      <c r="R102" s="2" t="s">
        <v>10</v>
      </c>
      <c r="S102" s="2" t="s">
        <v>10</v>
      </c>
      <c r="T102" s="2" t="s">
        <v>10</v>
      </c>
      <c r="U102" s="2" t="s">
        <v>10</v>
      </c>
    </row>
    <row r="103" spans="1:21" x14ac:dyDescent="0.3">
      <c r="A103">
        <v>3</v>
      </c>
      <c r="B103" t="s">
        <v>16</v>
      </c>
      <c r="C103">
        <v>5</v>
      </c>
      <c r="D103" t="s">
        <v>9</v>
      </c>
      <c r="E103">
        <v>1999</v>
      </c>
      <c r="F103" t="s">
        <v>10</v>
      </c>
      <c r="G103" s="54">
        <v>0.123</v>
      </c>
      <c r="H103" s="54">
        <v>8.9666666666666672E-2</v>
      </c>
      <c r="I103" s="54">
        <v>0.12016666666666667</v>
      </c>
      <c r="J103" t="s">
        <v>10</v>
      </c>
      <c r="K103" t="s">
        <v>10</v>
      </c>
      <c r="L103" t="s">
        <v>10</v>
      </c>
      <c r="M103">
        <v>0.85441176471000002</v>
      </c>
      <c r="N103">
        <v>0.14117647058999999</v>
      </c>
      <c r="O103">
        <v>4.4117647059000002E-3</v>
      </c>
      <c r="P103" s="2" t="s">
        <v>10</v>
      </c>
      <c r="Q103" s="2" t="s">
        <v>10</v>
      </c>
      <c r="R103" s="2" t="s">
        <v>10</v>
      </c>
      <c r="S103" s="2" t="s">
        <v>10</v>
      </c>
      <c r="T103" s="2" t="s">
        <v>10</v>
      </c>
      <c r="U103" s="2" t="s">
        <v>10</v>
      </c>
    </row>
    <row r="104" spans="1:21" x14ac:dyDescent="0.3">
      <c r="A104">
        <v>3</v>
      </c>
      <c r="B104" t="s">
        <v>16</v>
      </c>
      <c r="C104">
        <v>5</v>
      </c>
      <c r="D104" t="s">
        <v>9</v>
      </c>
      <c r="E104">
        <v>2000</v>
      </c>
      <c r="F104" t="s">
        <v>10</v>
      </c>
      <c r="G104" s="54">
        <v>0.14699999999999999</v>
      </c>
      <c r="H104" s="54">
        <v>0.185</v>
      </c>
      <c r="I104" s="54">
        <v>0.21150000000000002</v>
      </c>
      <c r="J104" t="s">
        <v>10</v>
      </c>
      <c r="K104" t="s">
        <v>10</v>
      </c>
      <c r="L104" t="s">
        <v>10</v>
      </c>
      <c r="M104">
        <v>0.85441176471000002</v>
      </c>
      <c r="N104">
        <v>0.14117647058999999</v>
      </c>
      <c r="O104">
        <v>4.4117647059000002E-3</v>
      </c>
      <c r="P104" s="2" t="s">
        <v>10</v>
      </c>
      <c r="Q104" s="2" t="s">
        <v>10</v>
      </c>
      <c r="R104" s="2" t="s">
        <v>10</v>
      </c>
      <c r="S104" s="2" t="s">
        <v>10</v>
      </c>
      <c r="T104" s="2" t="s">
        <v>10</v>
      </c>
      <c r="U104" s="2" t="s">
        <v>10</v>
      </c>
    </row>
    <row r="105" spans="1:21" x14ac:dyDescent="0.3">
      <c r="A105">
        <v>3</v>
      </c>
      <c r="B105" t="s">
        <v>16</v>
      </c>
      <c r="C105">
        <v>5</v>
      </c>
      <c r="D105" t="s">
        <v>9</v>
      </c>
      <c r="E105">
        <v>2001</v>
      </c>
      <c r="F105" t="s">
        <v>10</v>
      </c>
      <c r="G105" s="54">
        <v>0.157</v>
      </c>
      <c r="H105" s="54">
        <v>0.15333333333333332</v>
      </c>
      <c r="I105" s="54">
        <v>0.17783333333333332</v>
      </c>
      <c r="J105" t="s">
        <v>10</v>
      </c>
      <c r="K105" t="s">
        <v>10</v>
      </c>
      <c r="L105" t="s">
        <v>10</v>
      </c>
      <c r="M105">
        <v>0.85441176471000002</v>
      </c>
      <c r="N105">
        <v>0.14117647058999999</v>
      </c>
      <c r="O105">
        <v>4.4117647059000002E-3</v>
      </c>
      <c r="P105" s="2" t="s">
        <v>10</v>
      </c>
      <c r="Q105" s="2" t="s">
        <v>10</v>
      </c>
      <c r="R105" s="2" t="s">
        <v>10</v>
      </c>
      <c r="S105" s="2" t="s">
        <v>10</v>
      </c>
      <c r="T105" s="2" t="s">
        <v>10</v>
      </c>
      <c r="U105" s="2" t="s">
        <v>10</v>
      </c>
    </row>
    <row r="106" spans="1:21" x14ac:dyDescent="0.3">
      <c r="A106">
        <v>3</v>
      </c>
      <c r="B106" t="s">
        <v>16</v>
      </c>
      <c r="C106">
        <v>5</v>
      </c>
      <c r="D106" t="s">
        <v>9</v>
      </c>
      <c r="E106">
        <v>2002</v>
      </c>
      <c r="F106">
        <v>150</v>
      </c>
      <c r="G106" s="54">
        <v>0.11799999999999999</v>
      </c>
      <c r="H106" s="54">
        <v>0.11899999999999999</v>
      </c>
      <c r="I106" s="54">
        <v>0.13250000000000001</v>
      </c>
      <c r="J106" s="2">
        <f t="shared" ref="J106:J107" si="45">$F106/(1-G106)</f>
        <v>170.06802721088437</v>
      </c>
      <c r="K106" s="2">
        <f t="shared" ref="K106:K107" si="46">$F106/(1-H106)</f>
        <v>170.26106696935301</v>
      </c>
      <c r="L106" s="2">
        <f t="shared" ref="L106:L107" si="47">$F106/(1-I106)</f>
        <v>172.91066282420749</v>
      </c>
      <c r="M106">
        <v>0.85441176471000002</v>
      </c>
      <c r="N106">
        <v>0.14117647058999999</v>
      </c>
      <c r="O106">
        <v>4.4117647059000002E-3</v>
      </c>
      <c r="P106" s="2">
        <f t="shared" si="33"/>
        <v>278.47410775669823</v>
      </c>
      <c r="Q106" s="2">
        <f t="shared" si="34"/>
        <v>325.79364406085051</v>
      </c>
      <c r="R106" s="2">
        <f t="shared" si="35"/>
        <v>386.38622918400483</v>
      </c>
      <c r="S106">
        <f t="shared" si="24"/>
        <v>1.8564940517113215</v>
      </c>
      <c r="T106">
        <f t="shared" si="25"/>
        <v>2.1719576270723366</v>
      </c>
      <c r="U106">
        <f t="shared" si="26"/>
        <v>2.5759081945600322</v>
      </c>
    </row>
    <row r="107" spans="1:21" x14ac:dyDescent="0.3">
      <c r="A107">
        <v>3</v>
      </c>
      <c r="B107" t="s">
        <v>16</v>
      </c>
      <c r="C107">
        <v>5</v>
      </c>
      <c r="D107" t="s">
        <v>9</v>
      </c>
      <c r="E107">
        <v>2003</v>
      </c>
      <c r="F107">
        <v>100</v>
      </c>
      <c r="G107" s="54">
        <v>0.159</v>
      </c>
      <c r="H107" s="54">
        <v>0.16133333333333333</v>
      </c>
      <c r="I107" s="54">
        <v>0.18033333333333335</v>
      </c>
      <c r="J107" s="2">
        <f t="shared" si="45"/>
        <v>118.90606420927467</v>
      </c>
      <c r="K107" s="2">
        <f t="shared" si="46"/>
        <v>119.2368839427663</v>
      </c>
      <c r="L107" s="2">
        <f t="shared" si="47"/>
        <v>122.00081333875559</v>
      </c>
      <c r="M107">
        <v>0.85441176471000002</v>
      </c>
      <c r="N107">
        <v>0.14117647058999999</v>
      </c>
      <c r="O107">
        <v>4.4117647059000002E-3</v>
      </c>
      <c r="P107" s="2">
        <f t="shared" si="33"/>
        <v>130.80436994624705</v>
      </c>
      <c r="Q107" s="2">
        <f t="shared" si="34"/>
        <v>139.32207372810535</v>
      </c>
      <c r="R107" s="2">
        <f t="shared" si="35"/>
        <v>146.34411680018707</v>
      </c>
      <c r="S107">
        <f t="shared" si="24"/>
        <v>1.3080436994624705</v>
      </c>
      <c r="T107">
        <f t="shared" si="25"/>
        <v>1.3932207372810534</v>
      </c>
      <c r="U107">
        <f t="shared" si="26"/>
        <v>1.4634411680018706</v>
      </c>
    </row>
    <row r="108" spans="1:21" x14ac:dyDescent="0.3">
      <c r="A108">
        <v>3</v>
      </c>
      <c r="B108" t="s">
        <v>16</v>
      </c>
      <c r="C108">
        <v>5</v>
      </c>
      <c r="D108" t="s">
        <v>9</v>
      </c>
      <c r="E108">
        <v>2004</v>
      </c>
      <c r="F108" t="s">
        <v>10</v>
      </c>
      <c r="G108" s="54">
        <v>0.22</v>
      </c>
      <c r="H108" s="54">
        <v>0.38400000000000001</v>
      </c>
      <c r="I108" s="54">
        <v>0.41199999999999998</v>
      </c>
      <c r="J108" t="s">
        <v>10</v>
      </c>
      <c r="K108" t="s">
        <v>10</v>
      </c>
      <c r="L108" t="s">
        <v>10</v>
      </c>
      <c r="M108">
        <v>0.85441176471000002</v>
      </c>
      <c r="N108">
        <v>0.14117647058999999</v>
      </c>
      <c r="O108">
        <v>4.4117647059000002E-3</v>
      </c>
      <c r="P108" s="2">
        <f t="shared" si="33"/>
        <v>139.89531523606016</v>
      </c>
      <c r="Q108" s="2">
        <f t="shared" si="34"/>
        <v>153.23118990889799</v>
      </c>
      <c r="R108" s="2">
        <f t="shared" si="35"/>
        <v>162.59076582669508</v>
      </c>
      <c r="S108" s="2" t="s">
        <v>10</v>
      </c>
      <c r="T108" s="2" t="s">
        <v>10</v>
      </c>
      <c r="U108" s="2" t="s">
        <v>10</v>
      </c>
    </row>
    <row r="109" spans="1:21" x14ac:dyDescent="0.3">
      <c r="A109">
        <v>3</v>
      </c>
      <c r="B109" t="s">
        <v>16</v>
      </c>
      <c r="C109">
        <v>5</v>
      </c>
      <c r="D109" t="s">
        <v>9</v>
      </c>
      <c r="E109">
        <v>2005</v>
      </c>
      <c r="F109">
        <v>250</v>
      </c>
      <c r="G109" s="54">
        <v>0.17699999999999999</v>
      </c>
      <c r="H109" s="54">
        <v>0.30133333333333334</v>
      </c>
      <c r="I109" s="54">
        <v>0.41533333333333339</v>
      </c>
      <c r="J109" s="2">
        <f t="shared" ref="J109:J119" si="48">$F109/(1-G109)</f>
        <v>303.7667071688943</v>
      </c>
      <c r="K109" s="2">
        <f t="shared" ref="K109:K119" si="49">$F109/(1-H109)</f>
        <v>357.82442748091603</v>
      </c>
      <c r="L109" s="2">
        <f t="shared" ref="L109:L119" si="50">$F109/(1-I109)</f>
        <v>427.594070695553</v>
      </c>
      <c r="M109">
        <v>0.85441176471000002</v>
      </c>
      <c r="N109">
        <v>0.14117647058999999</v>
      </c>
      <c r="O109">
        <v>4.4117647059000002E-3</v>
      </c>
      <c r="P109" s="2">
        <f t="shared" si="33"/>
        <v>179.93308068206477</v>
      </c>
      <c r="Q109" s="2">
        <f t="shared" si="34"/>
        <v>188.48101259508354</v>
      </c>
      <c r="R109" s="2">
        <f t="shared" si="35"/>
        <v>199.82844123830603</v>
      </c>
      <c r="S109">
        <f t="shared" si="24"/>
        <v>0.71973232272825904</v>
      </c>
      <c r="T109">
        <f t="shared" si="25"/>
        <v>0.75392405038033417</v>
      </c>
      <c r="U109">
        <f t="shared" si="26"/>
        <v>0.79931376495322415</v>
      </c>
    </row>
    <row r="110" spans="1:21" x14ac:dyDescent="0.3">
      <c r="A110">
        <v>3</v>
      </c>
      <c r="B110" t="s">
        <v>16</v>
      </c>
      <c r="C110">
        <v>5</v>
      </c>
      <c r="D110" t="s">
        <v>9</v>
      </c>
      <c r="E110">
        <v>2006</v>
      </c>
      <c r="F110">
        <v>110</v>
      </c>
      <c r="G110" s="54">
        <v>0.153</v>
      </c>
      <c r="H110" s="54">
        <v>0.19966666666666669</v>
      </c>
      <c r="I110" s="54">
        <v>0.23666666666666669</v>
      </c>
      <c r="J110" s="2">
        <f t="shared" si="48"/>
        <v>129.87012987012989</v>
      </c>
      <c r="K110" s="2">
        <f t="shared" si="49"/>
        <v>137.44273219491879</v>
      </c>
      <c r="L110" s="2">
        <f t="shared" si="50"/>
        <v>144.10480349344979</v>
      </c>
      <c r="M110">
        <v>0.85441176471000002</v>
      </c>
      <c r="N110">
        <v>0.14117647058999999</v>
      </c>
      <c r="O110">
        <v>4.4117647059000002E-3</v>
      </c>
      <c r="P110" s="2">
        <f t="shared" si="33"/>
        <v>315.85702255001593</v>
      </c>
      <c r="Q110" s="2">
        <f t="shared" si="34"/>
        <v>334.6075725188407</v>
      </c>
      <c r="R110" s="2">
        <f t="shared" si="35"/>
        <v>348.81839058053782</v>
      </c>
      <c r="S110">
        <f t="shared" si="24"/>
        <v>2.8714274777274174</v>
      </c>
      <c r="T110">
        <f t="shared" si="25"/>
        <v>3.041887022898552</v>
      </c>
      <c r="U110">
        <f t="shared" si="26"/>
        <v>3.1710762780048891</v>
      </c>
    </row>
    <row r="111" spans="1:21" x14ac:dyDescent="0.3">
      <c r="A111">
        <v>3</v>
      </c>
      <c r="B111" t="s">
        <v>16</v>
      </c>
      <c r="C111">
        <v>5</v>
      </c>
      <c r="D111" t="s">
        <v>9</v>
      </c>
      <c r="E111">
        <v>2007</v>
      </c>
      <c r="F111">
        <v>110</v>
      </c>
      <c r="G111" s="54">
        <v>0.188</v>
      </c>
      <c r="H111" s="54">
        <v>0.26533333333333331</v>
      </c>
      <c r="I111" s="54">
        <v>0.30733333333333335</v>
      </c>
      <c r="J111" s="2">
        <f t="shared" si="48"/>
        <v>135.46798029556649</v>
      </c>
      <c r="K111" s="2">
        <f t="shared" si="49"/>
        <v>149.7277676950998</v>
      </c>
      <c r="L111" s="2">
        <f t="shared" si="50"/>
        <v>158.80654475457172</v>
      </c>
      <c r="M111">
        <v>0.85441176471000002</v>
      </c>
      <c r="N111">
        <v>0.14117647058999999</v>
      </c>
      <c r="O111">
        <v>4.4117647059000002E-3</v>
      </c>
      <c r="P111" s="2">
        <f t="shared" si="33"/>
        <v>616.61873599896387</v>
      </c>
      <c r="Q111" s="2">
        <f t="shared" si="34"/>
        <v>679.17812233349014</v>
      </c>
      <c r="R111" s="2">
        <f t="shared" si="35"/>
        <v>697.7437397029521</v>
      </c>
      <c r="S111">
        <f t="shared" si="24"/>
        <v>5.6056248727178533</v>
      </c>
      <c r="T111">
        <f t="shared" si="25"/>
        <v>6.1743465666680919</v>
      </c>
      <c r="U111">
        <f t="shared" si="26"/>
        <v>6.3431249063904733</v>
      </c>
    </row>
    <row r="112" spans="1:21" x14ac:dyDescent="0.3">
      <c r="A112">
        <v>3</v>
      </c>
      <c r="B112" t="s">
        <v>16</v>
      </c>
      <c r="C112">
        <v>5</v>
      </c>
      <c r="D112" t="s">
        <v>9</v>
      </c>
      <c r="E112">
        <v>2008</v>
      </c>
      <c r="F112">
        <v>130</v>
      </c>
      <c r="G112" s="54">
        <v>0.2</v>
      </c>
      <c r="H112" s="54">
        <v>0.23666666666666669</v>
      </c>
      <c r="I112" s="54">
        <v>0.28266666666666668</v>
      </c>
      <c r="J112" s="2">
        <f t="shared" si="48"/>
        <v>162.5</v>
      </c>
      <c r="K112" s="2">
        <f t="shared" si="49"/>
        <v>170.3056768558952</v>
      </c>
      <c r="L112" s="2">
        <f t="shared" si="50"/>
        <v>181.2267657992565</v>
      </c>
      <c r="M112">
        <v>0.85441176471000002</v>
      </c>
      <c r="N112">
        <v>0.14117647058999999</v>
      </c>
      <c r="O112">
        <v>4.4117647059000002E-3</v>
      </c>
      <c r="P112" s="2">
        <f t="shared" si="33"/>
        <v>990.60331725374181</v>
      </c>
      <c r="Q112" s="2">
        <f t="shared" si="34"/>
        <v>1059.5472419057814</v>
      </c>
      <c r="R112" s="2">
        <f t="shared" si="35"/>
        <v>1091.041228150322</v>
      </c>
      <c r="S112">
        <f t="shared" si="24"/>
        <v>7.620025517336475</v>
      </c>
      <c r="T112">
        <f t="shared" si="25"/>
        <v>8.1503633992752427</v>
      </c>
      <c r="U112">
        <f t="shared" si="26"/>
        <v>8.3926248319255539</v>
      </c>
    </row>
    <row r="113" spans="1:21" x14ac:dyDescent="0.3">
      <c r="A113">
        <v>3</v>
      </c>
      <c r="B113" t="s">
        <v>16</v>
      </c>
      <c r="C113">
        <v>5</v>
      </c>
      <c r="D113" t="s">
        <v>9</v>
      </c>
      <c r="E113">
        <v>2009</v>
      </c>
      <c r="F113">
        <v>220</v>
      </c>
      <c r="G113" s="54">
        <v>0.19700000000000001</v>
      </c>
      <c r="H113" s="54">
        <v>0.22899999999999998</v>
      </c>
      <c r="I113" s="54">
        <v>0.26449999999999996</v>
      </c>
      <c r="J113" s="2">
        <f t="shared" si="48"/>
        <v>273.97260273972603</v>
      </c>
      <c r="K113" s="2">
        <f t="shared" si="49"/>
        <v>285.3437094682231</v>
      </c>
      <c r="L113" s="2">
        <f t="shared" si="50"/>
        <v>299.11624745071379</v>
      </c>
      <c r="M113">
        <v>0.85441176471000002</v>
      </c>
      <c r="N113">
        <v>0.14117647058999999</v>
      </c>
      <c r="O113">
        <v>4.4117647059000002E-3</v>
      </c>
      <c r="P113" s="2">
        <f t="shared" si="33"/>
        <v>699.75488064006697</v>
      </c>
      <c r="Q113" s="2">
        <f t="shared" si="34"/>
        <v>786.44973287391429</v>
      </c>
      <c r="R113" s="2">
        <f t="shared" si="35"/>
        <v>814.83340571285032</v>
      </c>
      <c r="S113">
        <f t="shared" si="24"/>
        <v>3.1807040029093954</v>
      </c>
      <c r="T113">
        <f t="shared" si="25"/>
        <v>3.5747715130632467</v>
      </c>
      <c r="U113">
        <f t="shared" si="26"/>
        <v>3.7037882077856832</v>
      </c>
    </row>
    <row r="114" spans="1:21" x14ac:dyDescent="0.3">
      <c r="A114">
        <v>3</v>
      </c>
      <c r="B114" t="s">
        <v>16</v>
      </c>
      <c r="C114">
        <v>5</v>
      </c>
      <c r="D114" t="s">
        <v>9</v>
      </c>
      <c r="E114">
        <v>2010</v>
      </c>
      <c r="F114">
        <v>455</v>
      </c>
      <c r="G114" s="54">
        <v>0.16799999999999998</v>
      </c>
      <c r="H114" s="54">
        <v>0.25266666666666665</v>
      </c>
      <c r="I114" s="54">
        <v>0.27216666666666667</v>
      </c>
      <c r="J114" s="2">
        <f t="shared" si="48"/>
        <v>546.875</v>
      </c>
      <c r="K114" s="2">
        <f t="shared" si="49"/>
        <v>608.8314005352363</v>
      </c>
      <c r="L114" s="2">
        <f t="shared" si="50"/>
        <v>625.1431188458896</v>
      </c>
      <c r="M114">
        <v>0.85441176471000002</v>
      </c>
      <c r="N114">
        <v>0.14117647058999999</v>
      </c>
      <c r="O114">
        <v>4.4117647059000002E-3</v>
      </c>
      <c r="P114" s="2">
        <f t="shared" si="33"/>
        <v>465.41997451790758</v>
      </c>
      <c r="Q114" s="2">
        <f t="shared" si="34"/>
        <v>523.24471660598283</v>
      </c>
      <c r="R114" s="2">
        <f t="shared" si="35"/>
        <v>544.20008429901702</v>
      </c>
      <c r="S114">
        <f t="shared" si="24"/>
        <v>1.0229010428965002</v>
      </c>
      <c r="T114">
        <f t="shared" si="25"/>
        <v>1.1499883881450172</v>
      </c>
      <c r="U114">
        <f t="shared" si="26"/>
        <v>1.196044141316521</v>
      </c>
    </row>
    <row r="115" spans="1:21" x14ac:dyDescent="0.3">
      <c r="A115">
        <v>3</v>
      </c>
      <c r="B115" t="s">
        <v>16</v>
      </c>
      <c r="C115">
        <v>5</v>
      </c>
      <c r="D115" t="s">
        <v>9</v>
      </c>
      <c r="E115">
        <v>2011</v>
      </c>
      <c r="F115">
        <v>860</v>
      </c>
      <c r="G115" s="54">
        <v>0.16899999999999998</v>
      </c>
      <c r="H115" s="54">
        <v>0.21833333333333332</v>
      </c>
      <c r="I115" s="54">
        <v>0.24033333333333334</v>
      </c>
      <c r="J115" s="2">
        <f t="shared" si="48"/>
        <v>1034.8977135980747</v>
      </c>
      <c r="K115" s="2">
        <f t="shared" si="49"/>
        <v>1100.2132196162047</v>
      </c>
      <c r="L115" s="2">
        <f t="shared" si="50"/>
        <v>1132.0754716981132</v>
      </c>
      <c r="M115">
        <v>0.85441176471000002</v>
      </c>
      <c r="N115">
        <v>0.14117647058999999</v>
      </c>
      <c r="O115">
        <v>4.4117647059000002E-3</v>
      </c>
      <c r="P115" s="2">
        <f>(J118*$M115)+(J119*$N115)</f>
        <v>399.30320605326659</v>
      </c>
      <c r="Q115" s="2">
        <f>(K118*$M115)+(K119*$N115)</f>
        <v>435.4886032784741</v>
      </c>
      <c r="R115" s="2">
        <f>(L118*$M115)+(L119*$N115)</f>
        <v>452.33998374083103</v>
      </c>
      <c r="S115">
        <f t="shared" si="24"/>
        <v>0.46430605355031002</v>
      </c>
      <c r="T115">
        <f t="shared" si="25"/>
        <v>0.506382096835435</v>
      </c>
      <c r="U115">
        <f t="shared" si="26"/>
        <v>0.52597672528003603</v>
      </c>
    </row>
    <row r="116" spans="1:21" x14ac:dyDescent="0.3">
      <c r="A116">
        <v>3</v>
      </c>
      <c r="B116" t="s">
        <v>16</v>
      </c>
      <c r="C116">
        <v>5</v>
      </c>
      <c r="D116" t="s">
        <v>9</v>
      </c>
      <c r="E116">
        <v>2012</v>
      </c>
      <c r="F116">
        <v>639</v>
      </c>
      <c r="G116" s="54">
        <v>0.13500000000000001</v>
      </c>
      <c r="H116" s="54">
        <v>0.23</v>
      </c>
      <c r="I116" s="54">
        <v>0.25650000000000001</v>
      </c>
      <c r="J116" s="2">
        <f t="shared" si="48"/>
        <v>738.72832369942194</v>
      </c>
      <c r="K116" s="2">
        <f t="shared" si="49"/>
        <v>829.87012987012986</v>
      </c>
      <c r="L116" s="2">
        <f t="shared" si="50"/>
        <v>859.44855413584389</v>
      </c>
      <c r="M116">
        <v>0.85441176471000002</v>
      </c>
      <c r="N116">
        <v>0.14117647058999999</v>
      </c>
      <c r="O116">
        <v>4.4117647059000002E-3</v>
      </c>
      <c r="P116" s="2" t="s">
        <v>10</v>
      </c>
      <c r="Q116" s="2" t="s">
        <v>10</v>
      </c>
      <c r="R116" s="2" t="s">
        <v>10</v>
      </c>
      <c r="S116" s="2" t="s">
        <v>10</v>
      </c>
      <c r="T116" s="2" t="s">
        <v>10</v>
      </c>
      <c r="U116" s="2" t="s">
        <v>10</v>
      </c>
    </row>
    <row r="117" spans="1:21" x14ac:dyDescent="0.3">
      <c r="A117">
        <v>3</v>
      </c>
      <c r="B117" t="s">
        <v>16</v>
      </c>
      <c r="C117">
        <v>5</v>
      </c>
      <c r="D117" t="s">
        <v>9</v>
      </c>
      <c r="E117">
        <v>2013</v>
      </c>
      <c r="F117">
        <v>400</v>
      </c>
      <c r="G117" s="54">
        <v>0.153</v>
      </c>
      <c r="H117" s="54">
        <v>0.2503333333333333</v>
      </c>
      <c r="I117" s="54">
        <v>0.27933333333333332</v>
      </c>
      <c r="J117" s="2">
        <f t="shared" si="48"/>
        <v>472.25501770956316</v>
      </c>
      <c r="K117" s="2">
        <f t="shared" si="49"/>
        <v>533.57047576700757</v>
      </c>
      <c r="L117" s="2">
        <f t="shared" si="50"/>
        <v>555.04162812210916</v>
      </c>
      <c r="M117">
        <v>0.85441176471000002</v>
      </c>
      <c r="N117">
        <v>0.14117647058999999</v>
      </c>
      <c r="O117">
        <v>4.4117647059000002E-3</v>
      </c>
      <c r="P117" s="2" t="s">
        <v>10</v>
      </c>
      <c r="Q117" s="2" t="s">
        <v>10</v>
      </c>
      <c r="R117" s="2" t="s">
        <v>10</v>
      </c>
      <c r="S117" s="2" t="s">
        <v>10</v>
      </c>
      <c r="T117" s="2" t="s">
        <v>10</v>
      </c>
      <c r="U117" s="2" t="s">
        <v>10</v>
      </c>
    </row>
    <row r="118" spans="1:21" x14ac:dyDescent="0.3">
      <c r="A118">
        <v>3</v>
      </c>
      <c r="B118" t="s">
        <v>16</v>
      </c>
      <c r="C118">
        <v>5</v>
      </c>
      <c r="D118" t="s">
        <v>9</v>
      </c>
      <c r="E118">
        <v>2014</v>
      </c>
      <c r="F118">
        <v>390</v>
      </c>
      <c r="G118" s="54">
        <v>9.7000000000000003E-2</v>
      </c>
      <c r="H118" s="54">
        <v>0.16933333333333334</v>
      </c>
      <c r="I118" s="54">
        <v>0.20033333333333331</v>
      </c>
      <c r="J118" s="2">
        <f t="shared" si="48"/>
        <v>431.89368770764116</v>
      </c>
      <c r="K118" s="2">
        <f t="shared" si="49"/>
        <v>469.5024077046549</v>
      </c>
      <c r="L118" s="2">
        <f t="shared" si="50"/>
        <v>487.70320967069608</v>
      </c>
      <c r="M118">
        <v>0.85441176471000002</v>
      </c>
      <c r="N118">
        <v>0.14117647058999999</v>
      </c>
      <c r="O118">
        <v>4.4117647059000002E-3</v>
      </c>
      <c r="P118" s="2" t="s">
        <v>10</v>
      </c>
      <c r="Q118" s="2" t="s">
        <v>10</v>
      </c>
      <c r="R118" s="2" t="s">
        <v>10</v>
      </c>
      <c r="S118" s="2" t="s">
        <v>10</v>
      </c>
      <c r="T118" s="2" t="s">
        <v>10</v>
      </c>
      <c r="U118" s="2" t="s">
        <v>10</v>
      </c>
    </row>
    <row r="119" spans="1:21" x14ac:dyDescent="0.3">
      <c r="A119">
        <v>3</v>
      </c>
      <c r="B119" t="s">
        <v>16</v>
      </c>
      <c r="C119">
        <v>5</v>
      </c>
      <c r="D119" t="s">
        <v>9</v>
      </c>
      <c r="E119">
        <v>2015</v>
      </c>
      <c r="F119">
        <v>180</v>
      </c>
      <c r="G119" s="54">
        <v>0.16099999999999998</v>
      </c>
      <c r="H119" s="54">
        <v>0.26</v>
      </c>
      <c r="I119" s="54">
        <v>0.28700000000000003</v>
      </c>
      <c r="J119" s="2">
        <f t="shared" si="48"/>
        <v>214.54112038140644</v>
      </c>
      <c r="K119" s="2">
        <f t="shared" si="49"/>
        <v>243.24324324324326</v>
      </c>
      <c r="L119" s="2">
        <f t="shared" si="50"/>
        <v>252.45441795231417</v>
      </c>
      <c r="M119">
        <v>0.85441176471000002</v>
      </c>
      <c r="N119">
        <v>0.14117647058999999</v>
      </c>
      <c r="O119">
        <v>4.4117647059000002E-3</v>
      </c>
      <c r="P119" s="2" t="s">
        <v>10</v>
      </c>
      <c r="Q119" s="2" t="s">
        <v>10</v>
      </c>
      <c r="R119" s="2" t="s">
        <v>10</v>
      </c>
      <c r="S119" s="2" t="s">
        <v>10</v>
      </c>
      <c r="T119" s="2" t="s">
        <v>10</v>
      </c>
      <c r="U119" s="2" t="s">
        <v>10</v>
      </c>
    </row>
    <row r="120" spans="1:21" x14ac:dyDescent="0.3">
      <c r="A120">
        <v>3</v>
      </c>
      <c r="B120" t="s">
        <v>16</v>
      </c>
      <c r="C120">
        <v>5</v>
      </c>
      <c r="D120" t="s">
        <v>9</v>
      </c>
      <c r="E120">
        <v>2016</v>
      </c>
      <c r="F120" t="s">
        <v>10</v>
      </c>
      <c r="G120" s="54">
        <v>0.16599999999999998</v>
      </c>
      <c r="H120" s="54">
        <v>0.251</v>
      </c>
      <c r="I120" s="54">
        <v>0.27900000000000003</v>
      </c>
      <c r="J120" t="s">
        <v>10</v>
      </c>
      <c r="K120" t="s">
        <v>10</v>
      </c>
      <c r="L120" t="s">
        <v>10</v>
      </c>
      <c r="M120">
        <v>0.85441176471000002</v>
      </c>
      <c r="N120">
        <v>0.14117647058999999</v>
      </c>
      <c r="O120">
        <v>4.4117647059000002E-3</v>
      </c>
      <c r="P120" s="2" t="s">
        <v>10</v>
      </c>
      <c r="Q120" s="2" t="s">
        <v>10</v>
      </c>
      <c r="R120" s="2" t="s">
        <v>10</v>
      </c>
      <c r="S120" s="2" t="s">
        <v>10</v>
      </c>
      <c r="T120" s="2" t="s">
        <v>10</v>
      </c>
      <c r="U120" s="2" t="s">
        <v>10</v>
      </c>
    </row>
    <row r="121" spans="1:21" x14ac:dyDescent="0.3">
      <c r="A121">
        <v>3</v>
      </c>
      <c r="B121" t="s">
        <v>16</v>
      </c>
      <c r="C121">
        <v>5</v>
      </c>
      <c r="D121" t="s">
        <v>9</v>
      </c>
      <c r="E121">
        <v>2017</v>
      </c>
      <c r="F121" t="s">
        <v>10</v>
      </c>
      <c r="G121" s="54">
        <v>0.17614168903842634</v>
      </c>
      <c r="H121" s="54">
        <v>0.28134990851851172</v>
      </c>
      <c r="I121" s="54">
        <v>0.31269765999824639</v>
      </c>
      <c r="J121" t="s">
        <v>10</v>
      </c>
      <c r="K121" t="s">
        <v>10</v>
      </c>
      <c r="L121" t="s">
        <v>10</v>
      </c>
      <c r="M121">
        <v>0.85441176471000002</v>
      </c>
      <c r="N121">
        <v>0.14117647058999999</v>
      </c>
      <c r="O121">
        <v>4.4117647059000002E-3</v>
      </c>
      <c r="P121" s="2" t="s">
        <v>10</v>
      </c>
      <c r="Q121" s="2" t="s">
        <v>10</v>
      </c>
      <c r="R121" s="2" t="s">
        <v>10</v>
      </c>
      <c r="S121" s="2" t="s">
        <v>10</v>
      </c>
      <c r="T121" s="2" t="s">
        <v>10</v>
      </c>
      <c r="U121" s="2" t="s">
        <v>10</v>
      </c>
    </row>
    <row r="122" spans="1:21" x14ac:dyDescent="0.3">
      <c r="A122">
        <v>3</v>
      </c>
      <c r="B122" t="s">
        <v>16</v>
      </c>
      <c r="C122">
        <v>5</v>
      </c>
      <c r="D122" t="s">
        <v>9</v>
      </c>
      <c r="E122">
        <v>2018</v>
      </c>
      <c r="F122" t="s">
        <v>10</v>
      </c>
      <c r="G122" s="54">
        <v>0.16886166874172692</v>
      </c>
      <c r="H122" s="54">
        <v>0.3266245046167281</v>
      </c>
      <c r="I122" s="54">
        <v>0.34504815702446495</v>
      </c>
      <c r="J122" t="s">
        <v>10</v>
      </c>
      <c r="K122" t="s">
        <v>10</v>
      </c>
      <c r="L122" t="s">
        <v>10</v>
      </c>
      <c r="M122">
        <v>0.85441176471000002</v>
      </c>
      <c r="N122">
        <v>0.14117647058999999</v>
      </c>
      <c r="O122">
        <v>4.4117647059000002E-3</v>
      </c>
      <c r="P122" s="2" t="s">
        <v>10</v>
      </c>
      <c r="Q122" s="2" t="s">
        <v>10</v>
      </c>
      <c r="R122" s="2" t="s">
        <v>10</v>
      </c>
      <c r="S122" s="2" t="s">
        <v>10</v>
      </c>
      <c r="T122" s="2" t="s">
        <v>10</v>
      </c>
      <c r="U122" s="2" t="s">
        <v>10</v>
      </c>
    </row>
    <row r="123" spans="1:21" x14ac:dyDescent="0.3">
      <c r="A123">
        <v>3</v>
      </c>
      <c r="B123" t="s">
        <v>16</v>
      </c>
      <c r="C123">
        <v>5</v>
      </c>
      <c r="D123" t="s">
        <v>9</v>
      </c>
      <c r="E123">
        <v>2019</v>
      </c>
      <c r="F123" t="s">
        <v>10</v>
      </c>
      <c r="G123" s="54">
        <v>0.15627672779650664</v>
      </c>
      <c r="H123" s="54">
        <v>0.29431007717911079</v>
      </c>
      <c r="I123" s="54">
        <v>0.31510957999927913</v>
      </c>
      <c r="J123" t="s">
        <v>10</v>
      </c>
      <c r="K123" t="s">
        <v>10</v>
      </c>
      <c r="L123" t="s">
        <v>10</v>
      </c>
      <c r="M123">
        <v>0.85441176471000002</v>
      </c>
      <c r="N123">
        <v>0.14117647058999999</v>
      </c>
      <c r="O123">
        <v>4.4117647059000002E-3</v>
      </c>
      <c r="P123" s="2" t="s">
        <v>10</v>
      </c>
      <c r="Q123" s="2" t="s">
        <v>10</v>
      </c>
      <c r="R123" s="2" t="s">
        <v>10</v>
      </c>
      <c r="S123" s="2" t="s">
        <v>10</v>
      </c>
      <c r="T123" s="2" t="s">
        <v>10</v>
      </c>
      <c r="U123" s="2" t="s">
        <v>10</v>
      </c>
    </row>
    <row r="124" spans="1:21" x14ac:dyDescent="0.3">
      <c r="A124">
        <v>3</v>
      </c>
      <c r="B124" t="s">
        <v>16</v>
      </c>
      <c r="C124">
        <v>5</v>
      </c>
      <c r="D124" t="s">
        <v>9</v>
      </c>
      <c r="E124">
        <v>2020</v>
      </c>
      <c r="F124" t="s">
        <v>10</v>
      </c>
      <c r="G124" s="54">
        <v>7.1730431912490608E-2</v>
      </c>
      <c r="H124" s="54">
        <v>0.24184107416558059</v>
      </c>
      <c r="I124" s="54">
        <v>0.25426527177111524</v>
      </c>
      <c r="J124" t="s">
        <v>10</v>
      </c>
      <c r="K124" t="s">
        <v>10</v>
      </c>
      <c r="L124" t="s">
        <v>10</v>
      </c>
      <c r="M124">
        <v>0.85441176471000002</v>
      </c>
      <c r="N124">
        <v>0.14117647058999999</v>
      </c>
      <c r="O124">
        <v>4.4117647059000002E-3</v>
      </c>
      <c r="P124" s="2" t="s">
        <v>10</v>
      </c>
      <c r="Q124" s="2" t="s">
        <v>10</v>
      </c>
      <c r="R124" s="2" t="s">
        <v>10</v>
      </c>
      <c r="S124" s="2" t="s">
        <v>10</v>
      </c>
      <c r="T124" s="2" t="s">
        <v>10</v>
      </c>
      <c r="U124" s="2" t="s">
        <v>10</v>
      </c>
    </row>
    <row r="125" spans="1:21" x14ac:dyDescent="0.3">
      <c r="A125">
        <v>4</v>
      </c>
      <c r="B125" t="s">
        <v>17</v>
      </c>
      <c r="C125">
        <v>6</v>
      </c>
      <c r="D125" t="s">
        <v>18</v>
      </c>
      <c r="E125">
        <v>1980</v>
      </c>
      <c r="F125">
        <v>750</v>
      </c>
      <c r="G125" s="54">
        <v>0.56200000000000006</v>
      </c>
      <c r="H125" s="54">
        <f>ERs_by_fishery!P2+ERs_by_fishery!K2</f>
        <v>0.57033333333333336</v>
      </c>
      <c r="I125" s="54">
        <f>SUM(ERs_by_fishery!K2:L2)</f>
        <v>0.46133333333333337</v>
      </c>
      <c r="J125" s="2">
        <f>$F125/(1-G125)</f>
        <v>1712.3287671232879</v>
      </c>
      <c r="K125" s="2">
        <f>$F125/(1-H125)</f>
        <v>1745.5391776570987</v>
      </c>
      <c r="L125" s="2">
        <f>$F125/(1-I125)</f>
        <v>1392.3267326732675</v>
      </c>
      <c r="M125">
        <v>0.71359223300999997</v>
      </c>
      <c r="N125">
        <v>0.28640776698999998</v>
      </c>
      <c r="O125">
        <v>0</v>
      </c>
      <c r="P125" s="2">
        <f t="shared" ref="P125" si="51">(J128*$M125)+(J129*$N125)+(J130*$O125)</f>
        <v>1246.0778176528174</v>
      </c>
      <c r="Q125" s="2">
        <f t="shared" ref="Q125" si="52">(K128*$M125)+(K129*$N125)+(K130*$O125)</f>
        <v>1268.8897396800057</v>
      </c>
      <c r="R125" s="2">
        <f t="shared" ref="R125" si="53">(L128*$M125)+(L129*$N125)+(L130*$O125)</f>
        <v>990.02786783717988</v>
      </c>
      <c r="S125">
        <f t="shared" si="24"/>
        <v>1.6614370902037565</v>
      </c>
      <c r="T125">
        <f t="shared" si="25"/>
        <v>1.6918529862400076</v>
      </c>
      <c r="U125">
        <f t="shared" si="26"/>
        <v>1.3200371571162399</v>
      </c>
    </row>
    <row r="126" spans="1:21" x14ac:dyDescent="0.3">
      <c r="A126">
        <v>4</v>
      </c>
      <c r="B126" t="s">
        <v>17</v>
      </c>
      <c r="C126">
        <v>6</v>
      </c>
      <c r="D126" t="s">
        <v>18</v>
      </c>
      <c r="E126">
        <v>1981</v>
      </c>
      <c r="F126">
        <v>600</v>
      </c>
      <c r="G126" s="54">
        <v>0.50800000000000001</v>
      </c>
      <c r="H126" s="54">
        <f>ERs_by_fishery!P3+ERs_by_fishery!K3</f>
        <v>0.53233333333333333</v>
      </c>
      <c r="I126" s="54">
        <f>SUM(ERs_by_fishery!K3:L3)</f>
        <v>0.43383333333333329</v>
      </c>
      <c r="J126" s="2">
        <f t="shared" ref="J126:J165" si="54">$F126/(1-G126)</f>
        <v>1219.5121951219512</v>
      </c>
      <c r="K126" s="2">
        <f t="shared" ref="K126:K165" si="55">$F126/(1-H126)</f>
        <v>1282.9650748396293</v>
      </c>
      <c r="L126" s="2">
        <f t="shared" ref="L126:L165" si="56">$F126/(1-I126)</f>
        <v>1059.7586105387106</v>
      </c>
      <c r="M126">
        <v>0.71359223300999997</v>
      </c>
      <c r="N126">
        <v>0.28640776698999998</v>
      </c>
      <c r="O126">
        <v>0</v>
      </c>
      <c r="P126" s="2">
        <f t="shared" ref="P126:P161" si="57">(J129*$M126)+(J130*$N126)+(J131*$O126)</f>
        <v>1456.7870018800966</v>
      </c>
      <c r="Q126" s="2">
        <f t="shared" ref="Q126:Q161" si="58">(K129*$M126)+(K130*$N126)+(K131*$O126)</f>
        <v>1505.3135924948128</v>
      </c>
      <c r="R126" s="2">
        <f t="shared" ref="R126:R161" si="59">(L129*$M126)+(L130*$N126)+(L131*$O126)</f>
        <v>1209.8266712912671</v>
      </c>
      <c r="S126">
        <f t="shared" si="24"/>
        <v>2.4279783364668277</v>
      </c>
      <c r="T126">
        <f t="shared" si="25"/>
        <v>2.5088559874913545</v>
      </c>
      <c r="U126">
        <f t="shared" si="26"/>
        <v>2.016377785485445</v>
      </c>
    </row>
    <row r="127" spans="1:21" x14ac:dyDescent="0.3">
      <c r="A127">
        <v>4</v>
      </c>
      <c r="B127" t="s">
        <v>17</v>
      </c>
      <c r="C127">
        <v>6</v>
      </c>
      <c r="D127" t="s">
        <v>18</v>
      </c>
      <c r="E127">
        <v>1982</v>
      </c>
      <c r="F127">
        <v>600</v>
      </c>
      <c r="G127" s="54">
        <v>0.44</v>
      </c>
      <c r="H127" s="54">
        <f>ERs_by_fishery!P4+ERs_by_fishery!K4</f>
        <v>0.48499999999999999</v>
      </c>
      <c r="I127" s="54">
        <f>SUM(ERs_by_fishery!K4:L4)</f>
        <v>0.39999999999999997</v>
      </c>
      <c r="J127" s="2">
        <f t="shared" si="54"/>
        <v>1071.4285714285713</v>
      </c>
      <c r="K127" s="2">
        <f t="shared" si="55"/>
        <v>1165.0485436893205</v>
      </c>
      <c r="L127" s="2">
        <f t="shared" si="56"/>
        <v>999.99999999999989</v>
      </c>
      <c r="M127">
        <v>0.71359223300999997</v>
      </c>
      <c r="N127">
        <v>0.28640776698999998</v>
      </c>
      <c r="O127">
        <v>0</v>
      </c>
      <c r="P127" s="2">
        <f t="shared" si="57"/>
        <v>883.73745312883284</v>
      </c>
      <c r="Q127" s="2">
        <f t="shared" si="58"/>
        <v>887.6113278305088</v>
      </c>
      <c r="R127" s="2">
        <f t="shared" si="59"/>
        <v>689.69668441953218</v>
      </c>
      <c r="S127">
        <f t="shared" si="24"/>
        <v>1.4728957552147215</v>
      </c>
      <c r="T127">
        <f t="shared" si="25"/>
        <v>1.4793522130508481</v>
      </c>
      <c r="U127">
        <f t="shared" si="26"/>
        <v>1.1494944740325537</v>
      </c>
    </row>
    <row r="128" spans="1:21" x14ac:dyDescent="0.3">
      <c r="A128">
        <v>4</v>
      </c>
      <c r="B128" t="s">
        <v>17</v>
      </c>
      <c r="C128">
        <v>6</v>
      </c>
      <c r="D128" t="s">
        <v>18</v>
      </c>
      <c r="E128">
        <v>1983</v>
      </c>
      <c r="F128">
        <v>400</v>
      </c>
      <c r="G128" s="54">
        <v>0.61499999999999999</v>
      </c>
      <c r="H128" s="54">
        <f>ERs_by_fishery!P5+ERs_by_fishery!K5</f>
        <v>0.6176666666666667</v>
      </c>
      <c r="I128" s="54">
        <f>SUM(ERs_by_fishery!K5:L5)</f>
        <v>0.4986666666666667</v>
      </c>
      <c r="J128" s="2">
        <f t="shared" si="54"/>
        <v>1038.9610389610389</v>
      </c>
      <c r="K128" s="2">
        <f t="shared" si="55"/>
        <v>1046.2074978204012</v>
      </c>
      <c r="L128" s="2">
        <f t="shared" si="56"/>
        <v>797.872340425532</v>
      </c>
      <c r="M128">
        <v>0.71359223300999997</v>
      </c>
      <c r="N128">
        <v>0.28640776698999998</v>
      </c>
      <c r="O128">
        <v>0</v>
      </c>
      <c r="P128" s="2">
        <f t="shared" si="57"/>
        <v>1187.1992501739931</v>
      </c>
      <c r="Q128" s="2">
        <f t="shared" si="58"/>
        <v>1179.693537376419</v>
      </c>
      <c r="R128" s="2">
        <f t="shared" si="59"/>
        <v>910.93885698740178</v>
      </c>
      <c r="S128">
        <f t="shared" si="24"/>
        <v>2.9679981254349825</v>
      </c>
      <c r="T128">
        <f t="shared" si="25"/>
        <v>2.9492338434410477</v>
      </c>
      <c r="U128">
        <f t="shared" si="26"/>
        <v>2.2773471424685043</v>
      </c>
    </row>
    <row r="129" spans="1:21" x14ac:dyDescent="0.3">
      <c r="A129">
        <v>4</v>
      </c>
      <c r="B129" t="s">
        <v>17</v>
      </c>
      <c r="C129">
        <v>6</v>
      </c>
      <c r="D129" t="s">
        <v>18</v>
      </c>
      <c r="E129">
        <v>1984</v>
      </c>
      <c r="F129">
        <v>800</v>
      </c>
      <c r="G129" s="54">
        <v>0.54600000000000004</v>
      </c>
      <c r="H129" s="54">
        <f>ERs_by_fishery!P6+ERs_by_fishery!K6</f>
        <v>0.56133333333333324</v>
      </c>
      <c r="I129" s="54">
        <f>SUM(ERs_by_fishery!K6:L6)</f>
        <v>0.45533333333333326</v>
      </c>
      <c r="J129" s="2">
        <f t="shared" si="54"/>
        <v>1762.1145374449341</v>
      </c>
      <c r="K129" s="2">
        <f t="shared" si="55"/>
        <v>1823.7082066869298</v>
      </c>
      <c r="L129" s="2">
        <f t="shared" si="56"/>
        <v>1468.7882496940022</v>
      </c>
      <c r="M129">
        <v>0.71359223300999997</v>
      </c>
      <c r="N129">
        <v>0.28640776698999998</v>
      </c>
      <c r="O129">
        <v>0</v>
      </c>
      <c r="P129" s="2">
        <f t="shared" si="57"/>
        <v>1103.9985780720217</v>
      </c>
      <c r="Q129" s="2">
        <f t="shared" si="58"/>
        <v>1158.8191079190062</v>
      </c>
      <c r="R129" s="2">
        <f t="shared" si="59"/>
        <v>974.62019121331218</v>
      </c>
      <c r="S129">
        <f t="shared" si="24"/>
        <v>1.3799982225900271</v>
      </c>
      <c r="T129">
        <f t="shared" si="25"/>
        <v>1.4485238848987578</v>
      </c>
      <c r="U129">
        <f t="shared" si="26"/>
        <v>1.2182752390166403</v>
      </c>
    </row>
    <row r="130" spans="1:21" x14ac:dyDescent="0.3">
      <c r="A130">
        <v>4</v>
      </c>
      <c r="B130" t="s">
        <v>17</v>
      </c>
      <c r="C130">
        <v>6</v>
      </c>
      <c r="D130" t="s">
        <v>18</v>
      </c>
      <c r="E130">
        <v>1985</v>
      </c>
      <c r="F130">
        <v>300</v>
      </c>
      <c r="G130" s="54">
        <v>0.56899999999999995</v>
      </c>
      <c r="H130" s="54">
        <f>ERs_by_fishery!P7+ERs_by_fishery!K7</f>
        <v>0.57866666666666666</v>
      </c>
      <c r="I130" s="54">
        <f>SUM(ERs_by_fishery!K7:L7)</f>
        <v>0.46866666666666668</v>
      </c>
      <c r="J130" s="2">
        <f t="shared" si="54"/>
        <v>696.05568445475626</v>
      </c>
      <c r="K130" s="2">
        <f t="shared" si="55"/>
        <v>712.02531645569616</v>
      </c>
      <c r="L130" s="2">
        <f t="shared" si="56"/>
        <v>564.61731493099126</v>
      </c>
      <c r="M130">
        <v>0.71359223300999997</v>
      </c>
      <c r="N130">
        <v>0.28640776698999998</v>
      </c>
      <c r="O130">
        <v>0</v>
      </c>
      <c r="P130" s="2">
        <f>(J133*$M130)+(J134*$N130)</f>
        <v>1903.3790620780057</v>
      </c>
      <c r="Q130" s="2">
        <f>(K133*$M130)+(K134*$N130)</f>
        <v>2001.769674644087</v>
      </c>
      <c r="R130" s="2">
        <f>(L133*$M130)+(L134*$N130)</f>
        <v>1691.0343297600039</v>
      </c>
      <c r="S130">
        <f t="shared" si="24"/>
        <v>6.3445968735933524</v>
      </c>
      <c r="T130">
        <f t="shared" si="25"/>
        <v>6.6725655821469569</v>
      </c>
      <c r="U130">
        <f t="shared" si="26"/>
        <v>5.6367810992000127</v>
      </c>
    </row>
    <row r="131" spans="1:21" x14ac:dyDescent="0.3">
      <c r="A131">
        <v>4</v>
      </c>
      <c r="B131" t="s">
        <v>17</v>
      </c>
      <c r="C131">
        <v>6</v>
      </c>
      <c r="D131" t="s">
        <v>18</v>
      </c>
      <c r="E131">
        <v>1986</v>
      </c>
      <c r="F131">
        <v>500</v>
      </c>
      <c r="G131" s="54">
        <v>0.63</v>
      </c>
      <c r="H131" s="54">
        <f>ERs_by_fishery!P8+ERs_by_fishery!K8</f>
        <v>0.6226666666666667</v>
      </c>
      <c r="I131" s="54">
        <f>SUM(ERs_by_fishery!K8:L8)</f>
        <v>0.50066666666666659</v>
      </c>
      <c r="J131" s="2">
        <f t="shared" si="54"/>
        <v>1351.3513513513515</v>
      </c>
      <c r="K131" s="2">
        <f t="shared" si="55"/>
        <v>1325.0883392226149</v>
      </c>
      <c r="L131" s="2">
        <f t="shared" si="56"/>
        <v>1001.3351134846461</v>
      </c>
      <c r="M131">
        <v>0.71359223300999997</v>
      </c>
      <c r="N131">
        <v>0.28640776698999998</v>
      </c>
      <c r="O131">
        <v>0</v>
      </c>
      <c r="P131" s="2" t="s">
        <v>10</v>
      </c>
      <c r="Q131" s="2" t="s">
        <v>10</v>
      </c>
      <c r="R131" s="2" t="s">
        <v>10</v>
      </c>
      <c r="S131" s="2" t="s">
        <v>10</v>
      </c>
      <c r="T131" s="2" t="s">
        <v>10</v>
      </c>
      <c r="U131" s="2" t="s">
        <v>10</v>
      </c>
    </row>
    <row r="132" spans="1:21" x14ac:dyDescent="0.3">
      <c r="A132">
        <v>4</v>
      </c>
      <c r="B132" t="s">
        <v>17</v>
      </c>
      <c r="C132">
        <v>6</v>
      </c>
      <c r="D132" t="s">
        <v>18</v>
      </c>
      <c r="E132">
        <v>1987</v>
      </c>
      <c r="F132">
        <v>400</v>
      </c>
      <c r="G132" s="54">
        <v>0.48599999999999999</v>
      </c>
      <c r="H132" s="54">
        <f>ERs_by_fishery!P9+ERs_by_fishery!K9</f>
        <v>0.51066666666666671</v>
      </c>
      <c r="I132" s="54">
        <f>SUM(ERs_by_fishery!K9:L9)</f>
        <v>0.41666666666666669</v>
      </c>
      <c r="J132" s="2">
        <f t="shared" si="54"/>
        <v>778.21011673151747</v>
      </c>
      <c r="K132" s="2">
        <f t="shared" si="55"/>
        <v>817.4386920980927</v>
      </c>
      <c r="L132" s="2">
        <f t="shared" si="56"/>
        <v>685.71428571428578</v>
      </c>
      <c r="M132">
        <v>0.71359223300999997</v>
      </c>
      <c r="N132">
        <v>0.28640776698999998</v>
      </c>
      <c r="O132">
        <v>0</v>
      </c>
      <c r="P132" s="2" t="s">
        <v>10</v>
      </c>
      <c r="Q132" s="2" t="s">
        <v>10</v>
      </c>
      <c r="R132" s="2" t="s">
        <v>10</v>
      </c>
      <c r="S132" s="2" t="s">
        <v>10</v>
      </c>
      <c r="T132" s="2" t="s">
        <v>10</v>
      </c>
      <c r="U132" s="2" t="s">
        <v>10</v>
      </c>
    </row>
    <row r="133" spans="1:21" x14ac:dyDescent="0.3">
      <c r="A133">
        <v>4</v>
      </c>
      <c r="B133" t="s">
        <v>17</v>
      </c>
      <c r="C133">
        <v>6</v>
      </c>
      <c r="D133" t="s">
        <v>18</v>
      </c>
      <c r="E133">
        <v>1988</v>
      </c>
      <c r="F133">
        <v>1000</v>
      </c>
      <c r="G133" s="54">
        <v>0.47799999999999998</v>
      </c>
      <c r="H133" s="54">
        <f>ERs_by_fishery!P10+ERs_by_fishery!K10</f>
        <v>0.50233333333333341</v>
      </c>
      <c r="I133" s="54">
        <f>SUM(ERs_by_fishery!K10:L10)</f>
        <v>0.40983333333333338</v>
      </c>
      <c r="J133" s="2">
        <f t="shared" si="54"/>
        <v>1915.7088122605364</v>
      </c>
      <c r="K133" s="2">
        <f t="shared" si="55"/>
        <v>2009.3770931011391</v>
      </c>
      <c r="L133" s="2">
        <f t="shared" si="56"/>
        <v>1694.4365998305566</v>
      </c>
      <c r="M133">
        <v>0.71359223300999997</v>
      </c>
      <c r="N133">
        <v>0.28640776698999998</v>
      </c>
      <c r="O133">
        <v>0</v>
      </c>
      <c r="P133" s="2">
        <f>(J136*$M133)+(J137*$N133)</f>
        <v>423.11200077560295</v>
      </c>
      <c r="Q133" s="2">
        <f>(K136*$M133)+(K137*$N133)</f>
        <v>448.76068884107309</v>
      </c>
      <c r="R133" s="2">
        <f>(L136*$M133)+(L137*$N133)</f>
        <v>327.91483415434084</v>
      </c>
      <c r="S133">
        <f t="shared" ref="S133:S174" si="60">P133/$F133</f>
        <v>0.42311200077560296</v>
      </c>
      <c r="T133">
        <f t="shared" ref="T133:T174" si="61">Q133/$F133</f>
        <v>0.44876068884107306</v>
      </c>
      <c r="U133">
        <f t="shared" ref="U133:U174" si="62">R133/$F133</f>
        <v>0.32791483415434086</v>
      </c>
    </row>
    <row r="134" spans="1:21" x14ac:dyDescent="0.3">
      <c r="A134">
        <v>4</v>
      </c>
      <c r="B134" t="s">
        <v>17</v>
      </c>
      <c r="C134">
        <v>6</v>
      </c>
      <c r="D134" t="s">
        <v>18</v>
      </c>
      <c r="E134">
        <v>1989</v>
      </c>
      <c r="F134">
        <v>1000</v>
      </c>
      <c r="G134" s="54">
        <v>0.46600000000000003</v>
      </c>
      <c r="H134" s="54">
        <f>ERs_by_fishery!P11+ERs_by_fishery!K11</f>
        <v>0.4956666666666667</v>
      </c>
      <c r="I134" s="54">
        <f>SUM(ERs_by_fishery!K11:L11)</f>
        <v>0.40566666666666668</v>
      </c>
      <c r="J134" s="2">
        <f t="shared" si="54"/>
        <v>1872.6591760299625</v>
      </c>
      <c r="K134" s="2">
        <f t="shared" si="55"/>
        <v>1982.8155981493721</v>
      </c>
      <c r="L134" s="2">
        <f t="shared" si="56"/>
        <v>1682.5574873808187</v>
      </c>
      <c r="M134">
        <v>0.71359223300999997</v>
      </c>
      <c r="N134">
        <v>0.28640776698999998</v>
      </c>
      <c r="O134">
        <v>0</v>
      </c>
      <c r="P134" s="2" t="s">
        <v>10</v>
      </c>
      <c r="Q134" s="2" t="s">
        <v>10</v>
      </c>
      <c r="R134" s="2" t="s">
        <v>10</v>
      </c>
      <c r="S134" s="2" t="s">
        <v>10</v>
      </c>
      <c r="T134" s="2" t="s">
        <v>10</v>
      </c>
      <c r="U134" s="2" t="s">
        <v>10</v>
      </c>
    </row>
    <row r="135" spans="1:21" x14ac:dyDescent="0.3">
      <c r="A135">
        <v>4</v>
      </c>
      <c r="B135" t="s">
        <v>17</v>
      </c>
      <c r="C135">
        <v>6</v>
      </c>
      <c r="D135" t="s">
        <v>18</v>
      </c>
      <c r="E135">
        <v>1990</v>
      </c>
      <c r="F135" t="s">
        <v>10</v>
      </c>
      <c r="G135" s="54">
        <v>0.52900000000000003</v>
      </c>
      <c r="H135" s="54">
        <f>ERs_by_fishery!P12+ERs_by_fishery!K12</f>
        <v>0.56133333333333324</v>
      </c>
      <c r="I135" s="54">
        <f>SUM(ERs_by_fishery!K12:L12)</f>
        <v>0.45883333333333332</v>
      </c>
      <c r="J135" t="s">
        <v>10</v>
      </c>
      <c r="K135" t="s">
        <v>10</v>
      </c>
      <c r="L135" t="s">
        <v>10</v>
      </c>
      <c r="M135">
        <v>0.71359223300999997</v>
      </c>
      <c r="N135">
        <v>0.28640776698999998</v>
      </c>
      <c r="O135">
        <v>0</v>
      </c>
      <c r="P135" s="2" t="s">
        <v>10</v>
      </c>
      <c r="Q135" s="2" t="s">
        <v>10</v>
      </c>
      <c r="R135" s="2" t="s">
        <v>10</v>
      </c>
      <c r="S135" s="2" t="s">
        <v>10</v>
      </c>
      <c r="T135" s="2" t="s">
        <v>10</v>
      </c>
      <c r="U135" s="2" t="s">
        <v>10</v>
      </c>
    </row>
    <row r="136" spans="1:21" x14ac:dyDescent="0.3">
      <c r="A136">
        <v>4</v>
      </c>
      <c r="B136" t="s">
        <v>17</v>
      </c>
      <c r="C136">
        <v>6</v>
      </c>
      <c r="D136" t="s">
        <v>18</v>
      </c>
      <c r="E136">
        <v>1991</v>
      </c>
      <c r="F136">
        <v>75</v>
      </c>
      <c r="G136" s="54">
        <v>0.503</v>
      </c>
      <c r="H136" s="54">
        <f>ERs_by_fishery!P13+ERs_by_fishery!K13</f>
        <v>0.52800000000000002</v>
      </c>
      <c r="I136" s="54">
        <f>SUM(ERs_by_fishery!K13:L13)</f>
        <v>0.39349999999999996</v>
      </c>
      <c r="J136" s="2">
        <f t="shared" si="54"/>
        <v>150.90543259557344</v>
      </c>
      <c r="K136" s="2">
        <f t="shared" si="55"/>
        <v>158.89830508474577</v>
      </c>
      <c r="L136" s="2">
        <f t="shared" si="56"/>
        <v>123.66034624896949</v>
      </c>
      <c r="M136">
        <v>0.71359223300999997</v>
      </c>
      <c r="N136">
        <v>0.28640776698999998</v>
      </c>
      <c r="O136">
        <v>0</v>
      </c>
      <c r="P136" s="2" t="s">
        <v>10</v>
      </c>
      <c r="Q136" s="2" t="s">
        <v>10</v>
      </c>
      <c r="R136" s="2" t="s">
        <v>10</v>
      </c>
      <c r="S136" s="2" t="s">
        <v>10</v>
      </c>
      <c r="T136" s="2" t="s">
        <v>10</v>
      </c>
      <c r="U136" s="2" t="s">
        <v>10</v>
      </c>
    </row>
    <row r="137" spans="1:21" x14ac:dyDescent="0.3">
      <c r="A137">
        <v>4</v>
      </c>
      <c r="B137" t="s">
        <v>17</v>
      </c>
      <c r="C137">
        <v>6</v>
      </c>
      <c r="D137" t="s">
        <v>18</v>
      </c>
      <c r="E137">
        <v>1992</v>
      </c>
      <c r="F137">
        <v>500</v>
      </c>
      <c r="G137" s="54">
        <v>0.54600000000000004</v>
      </c>
      <c r="H137" s="54">
        <f>ERs_by_fishery!P14+ERs_by_fishery!K14</f>
        <v>0.57299999999999995</v>
      </c>
      <c r="I137" s="54">
        <f>SUM(ERs_by_fishery!K14:L14)</f>
        <v>0.40249999999999997</v>
      </c>
      <c r="J137" s="2">
        <f t="shared" si="54"/>
        <v>1101.3215859030838</v>
      </c>
      <c r="K137" s="2">
        <f t="shared" si="55"/>
        <v>1170.9601873536299</v>
      </c>
      <c r="L137" s="2">
        <f t="shared" si="56"/>
        <v>836.82008368200832</v>
      </c>
      <c r="M137">
        <v>0.71359223300999997</v>
      </c>
      <c r="N137">
        <v>0.28640776698999998</v>
      </c>
      <c r="O137">
        <v>0</v>
      </c>
      <c r="P137" s="2" t="s">
        <v>10</v>
      </c>
      <c r="Q137" s="2" t="s">
        <v>10</v>
      </c>
      <c r="R137" s="2" t="s">
        <v>10</v>
      </c>
      <c r="S137" s="2" t="s">
        <v>10</v>
      </c>
      <c r="T137" s="2" t="s">
        <v>10</v>
      </c>
      <c r="U137" s="2" t="s">
        <v>10</v>
      </c>
    </row>
    <row r="138" spans="1:21" x14ac:dyDescent="0.3">
      <c r="A138">
        <v>4</v>
      </c>
      <c r="B138" t="s">
        <v>17</v>
      </c>
      <c r="C138">
        <v>6</v>
      </c>
      <c r="D138" t="s">
        <v>18</v>
      </c>
      <c r="E138">
        <v>1993</v>
      </c>
      <c r="F138" t="s">
        <v>10</v>
      </c>
      <c r="G138" s="54">
        <v>0.46100000000000002</v>
      </c>
      <c r="H138" s="54">
        <f>ERs_by_fishery!P15+ERs_by_fishery!K15</f>
        <v>0.48399999999999999</v>
      </c>
      <c r="I138" s="54">
        <f>SUM(ERs_by_fishery!K15:L15)</f>
        <v>0.35550000000000004</v>
      </c>
      <c r="J138" t="s">
        <v>10</v>
      </c>
      <c r="K138" t="s">
        <v>10</v>
      </c>
      <c r="L138" t="s">
        <v>10</v>
      </c>
      <c r="M138">
        <v>0.71359223300999997</v>
      </c>
      <c r="N138">
        <v>0.28640776698999998</v>
      </c>
      <c r="O138">
        <v>0</v>
      </c>
      <c r="P138" s="2" t="s">
        <v>10</v>
      </c>
      <c r="Q138" s="2" t="s">
        <v>10</v>
      </c>
      <c r="R138" s="2" t="s">
        <v>10</v>
      </c>
      <c r="S138" s="2" t="s">
        <v>10</v>
      </c>
      <c r="T138" s="2" t="s">
        <v>10</v>
      </c>
      <c r="U138" s="2" t="s">
        <v>10</v>
      </c>
    </row>
    <row r="139" spans="1:21" x14ac:dyDescent="0.3">
      <c r="A139">
        <v>4</v>
      </c>
      <c r="B139" t="s">
        <v>17</v>
      </c>
      <c r="C139">
        <v>6</v>
      </c>
      <c r="D139" t="s">
        <v>18</v>
      </c>
      <c r="E139">
        <v>1994</v>
      </c>
      <c r="F139">
        <v>250</v>
      </c>
      <c r="G139" s="54">
        <v>0.54900000000000004</v>
      </c>
      <c r="H139" s="54">
        <f>ERs_by_fishery!P16+ERs_by_fishery!K16</f>
        <v>0.58033333333333326</v>
      </c>
      <c r="I139" s="54">
        <f>SUM(ERs_by_fishery!K16:L16)</f>
        <v>0.42083333333333328</v>
      </c>
      <c r="J139" s="2">
        <f t="shared" si="54"/>
        <v>554.32372505543242</v>
      </c>
      <c r="K139" s="2">
        <f t="shared" si="55"/>
        <v>595.71088165210472</v>
      </c>
      <c r="L139" s="2">
        <f t="shared" si="56"/>
        <v>431.65467625899277</v>
      </c>
      <c r="M139">
        <v>0.71359223300999997</v>
      </c>
      <c r="N139">
        <v>0.28640776698999998</v>
      </c>
      <c r="O139">
        <v>0</v>
      </c>
      <c r="P139" s="2" t="s">
        <v>10</v>
      </c>
      <c r="Q139" s="2" t="s">
        <v>10</v>
      </c>
      <c r="R139" s="2" t="s">
        <v>10</v>
      </c>
      <c r="S139" s="2" t="s">
        <v>10</v>
      </c>
      <c r="T139" s="2" t="s">
        <v>10</v>
      </c>
      <c r="U139" s="2" t="s">
        <v>10</v>
      </c>
    </row>
    <row r="140" spans="1:21" x14ac:dyDescent="0.3">
      <c r="A140">
        <v>4</v>
      </c>
      <c r="B140" t="s">
        <v>17</v>
      </c>
      <c r="C140">
        <v>6</v>
      </c>
      <c r="D140" t="s">
        <v>18</v>
      </c>
      <c r="E140">
        <v>1995</v>
      </c>
      <c r="F140" t="s">
        <v>10</v>
      </c>
      <c r="G140" s="54">
        <v>0.32500000000000001</v>
      </c>
      <c r="H140" s="54">
        <f>ERs_by_fishery!P17+ERs_by_fishery!K17</f>
        <v>0.35299999999999998</v>
      </c>
      <c r="I140" s="54">
        <f>SUM(ERs_by_fishery!K17:L17)</f>
        <v>0.26950000000000002</v>
      </c>
      <c r="J140" t="s">
        <v>10</v>
      </c>
      <c r="K140" t="s">
        <v>10</v>
      </c>
      <c r="L140" t="s">
        <v>10</v>
      </c>
      <c r="M140">
        <v>0.71359223300999997</v>
      </c>
      <c r="N140">
        <v>0.28640776698999998</v>
      </c>
      <c r="O140">
        <v>0</v>
      </c>
      <c r="P140" s="2">
        <f t="shared" si="57"/>
        <v>373.77713171943185</v>
      </c>
      <c r="Q140" s="2">
        <f t="shared" si="58"/>
        <v>363.53613737309422</v>
      </c>
      <c r="R140" s="2">
        <f t="shared" si="59"/>
        <v>330.2566273431645</v>
      </c>
      <c r="S140" s="2" t="s">
        <v>10</v>
      </c>
      <c r="T140" s="2" t="s">
        <v>10</v>
      </c>
      <c r="U140" s="2" t="s">
        <v>10</v>
      </c>
    </row>
    <row r="141" spans="1:21" x14ac:dyDescent="0.3">
      <c r="A141">
        <v>4</v>
      </c>
      <c r="B141" t="s">
        <v>17</v>
      </c>
      <c r="C141">
        <v>6</v>
      </c>
      <c r="D141" t="s">
        <v>18</v>
      </c>
      <c r="E141">
        <v>1996</v>
      </c>
      <c r="F141" t="s">
        <v>10</v>
      </c>
      <c r="G141" s="54">
        <v>0.56999999999999995</v>
      </c>
      <c r="H141" s="54">
        <f>ERs_by_fishery!P18+ERs_by_fishery!K18</f>
        <v>0.58499999999999996</v>
      </c>
      <c r="I141" s="54">
        <f>SUM(ERs_by_fishery!K18:L18)</f>
        <v>0.46100000000000002</v>
      </c>
      <c r="J141" t="s">
        <v>10</v>
      </c>
      <c r="K141" t="s">
        <v>10</v>
      </c>
      <c r="L141" t="s">
        <v>10</v>
      </c>
      <c r="M141">
        <v>0.71359223300999997</v>
      </c>
      <c r="N141">
        <v>0.28640776698999998</v>
      </c>
      <c r="O141">
        <v>0</v>
      </c>
      <c r="P141" s="2">
        <f t="shared" si="57"/>
        <v>1018.8135976488261</v>
      </c>
      <c r="Q141" s="2">
        <f t="shared" si="58"/>
        <v>1049.2010339744952</v>
      </c>
      <c r="R141" s="2">
        <f t="shared" si="59"/>
        <v>906.28863455049259</v>
      </c>
      <c r="S141" s="2" t="s">
        <v>10</v>
      </c>
      <c r="T141" s="2" t="s">
        <v>10</v>
      </c>
      <c r="U141" s="2" t="s">
        <v>10</v>
      </c>
    </row>
    <row r="142" spans="1:21" x14ac:dyDescent="0.3">
      <c r="A142">
        <v>4</v>
      </c>
      <c r="B142" t="s">
        <v>17</v>
      </c>
      <c r="C142">
        <v>6</v>
      </c>
      <c r="D142" t="s">
        <v>18</v>
      </c>
      <c r="E142">
        <v>1997</v>
      </c>
      <c r="F142" t="s">
        <v>10</v>
      </c>
      <c r="G142" s="54">
        <v>0.53699999999999992</v>
      </c>
      <c r="H142" s="54">
        <f>ERs_by_fishery!P19+ERs_by_fishery!K19</f>
        <v>0.5083333333333333</v>
      </c>
      <c r="I142" s="54">
        <f>SUM(ERs_by_fishery!K19:L19)</f>
        <v>0.34783333333333333</v>
      </c>
      <c r="J142" t="s">
        <v>10</v>
      </c>
      <c r="K142" t="s">
        <v>10</v>
      </c>
      <c r="L142" t="s">
        <v>10</v>
      </c>
      <c r="M142">
        <v>0.71359223300999997</v>
      </c>
      <c r="N142">
        <v>0.28640776698999998</v>
      </c>
      <c r="O142">
        <v>0</v>
      </c>
      <c r="P142" s="2">
        <f t="shared" si="57"/>
        <v>1995.5567535780824</v>
      </c>
      <c r="Q142" s="2">
        <f t="shared" si="58"/>
        <v>2123.3874131929388</v>
      </c>
      <c r="R142" s="2">
        <f t="shared" si="59"/>
        <v>1782.7142103130268</v>
      </c>
      <c r="S142" s="2" t="s">
        <v>10</v>
      </c>
      <c r="T142" s="2" t="s">
        <v>10</v>
      </c>
      <c r="U142" s="2" t="s">
        <v>10</v>
      </c>
    </row>
    <row r="143" spans="1:21" x14ac:dyDescent="0.3">
      <c r="A143">
        <v>4</v>
      </c>
      <c r="B143" t="s">
        <v>17</v>
      </c>
      <c r="C143">
        <v>6</v>
      </c>
      <c r="D143" t="s">
        <v>18</v>
      </c>
      <c r="E143">
        <v>1998</v>
      </c>
      <c r="F143">
        <v>175</v>
      </c>
      <c r="G143" s="54">
        <v>0.214</v>
      </c>
      <c r="H143" s="54">
        <f>ERs_by_fishery!P20+ERs_by_fishery!K20</f>
        <v>0.18566666666666665</v>
      </c>
      <c r="I143" s="54">
        <f>SUM(ERs_by_fishery!K20:L20)</f>
        <v>0.11716666666666666</v>
      </c>
      <c r="J143" s="2">
        <f t="shared" si="54"/>
        <v>222.64631043256998</v>
      </c>
      <c r="K143" s="2">
        <f t="shared" si="55"/>
        <v>214.89971346704871</v>
      </c>
      <c r="L143" s="2">
        <f t="shared" si="56"/>
        <v>198.22541060977912</v>
      </c>
      <c r="M143">
        <v>0.71359223300999997</v>
      </c>
      <c r="N143">
        <v>0.28640776698999998</v>
      </c>
      <c r="O143">
        <v>0</v>
      </c>
      <c r="P143" s="2">
        <f t="shared" si="57"/>
        <v>2568.6642365481339</v>
      </c>
      <c r="Q143" s="2">
        <f t="shared" si="58"/>
        <v>2636.0676731318636</v>
      </c>
      <c r="R143" s="2">
        <f t="shared" si="59"/>
        <v>2297.1423578286654</v>
      </c>
      <c r="S143">
        <f t="shared" si="60"/>
        <v>14.678081351703621</v>
      </c>
      <c r="T143">
        <f t="shared" si="61"/>
        <v>15.063243846467792</v>
      </c>
      <c r="U143">
        <f t="shared" si="62"/>
        <v>13.126527759020945</v>
      </c>
    </row>
    <row r="144" spans="1:21" x14ac:dyDescent="0.3">
      <c r="A144">
        <v>4</v>
      </c>
      <c r="B144" t="s">
        <v>17</v>
      </c>
      <c r="C144">
        <v>6</v>
      </c>
      <c r="D144" t="s">
        <v>18</v>
      </c>
      <c r="E144">
        <v>1999</v>
      </c>
      <c r="F144">
        <v>580</v>
      </c>
      <c r="G144" s="54">
        <v>0.22700000000000001</v>
      </c>
      <c r="H144" s="54">
        <f>ERs_by_fishery!P21+ERs_by_fishery!K21</f>
        <v>0.20966666666666667</v>
      </c>
      <c r="I144" s="54">
        <f>SUM(ERs_by_fishery!K21:L21)</f>
        <v>0.12016666666666667</v>
      </c>
      <c r="J144" s="2">
        <f t="shared" si="54"/>
        <v>750.32341526520054</v>
      </c>
      <c r="K144" s="2">
        <f t="shared" si="55"/>
        <v>733.86756642766761</v>
      </c>
      <c r="L144" s="2">
        <f t="shared" si="56"/>
        <v>659.21576056071228</v>
      </c>
      <c r="M144">
        <v>0.71359223300999997</v>
      </c>
      <c r="N144">
        <v>0.28640776698999998</v>
      </c>
      <c r="O144">
        <v>0</v>
      </c>
      <c r="P144" s="2">
        <f t="shared" si="57"/>
        <v>2022.3905402521902</v>
      </c>
      <c r="Q144" s="2">
        <f t="shared" si="58"/>
        <v>2066.2851626079887</v>
      </c>
      <c r="R144" s="2">
        <f t="shared" si="59"/>
        <v>1887.5817285580431</v>
      </c>
      <c r="S144">
        <f t="shared" si="60"/>
        <v>3.4868802418141209</v>
      </c>
      <c r="T144">
        <f t="shared" si="61"/>
        <v>3.5625606251861872</v>
      </c>
      <c r="U144">
        <f t="shared" si="62"/>
        <v>3.2544512561345571</v>
      </c>
    </row>
    <row r="145" spans="1:21" x14ac:dyDescent="0.3">
      <c r="A145">
        <v>4</v>
      </c>
      <c r="B145" t="s">
        <v>17</v>
      </c>
      <c r="C145">
        <v>6</v>
      </c>
      <c r="D145" t="s">
        <v>18</v>
      </c>
      <c r="E145">
        <v>2000</v>
      </c>
      <c r="F145">
        <v>1200</v>
      </c>
      <c r="G145" s="54">
        <v>0.28900000000000003</v>
      </c>
      <c r="H145" s="54">
        <f>ERs_by_fishery!P22+ERs_by_fishery!K22</f>
        <v>0.34600000000000003</v>
      </c>
      <c r="I145" s="54">
        <f>SUM(ERs_by_fishery!K22:L22)</f>
        <v>0.21150000000000002</v>
      </c>
      <c r="J145" s="2">
        <f t="shared" si="54"/>
        <v>1687.7637130801688</v>
      </c>
      <c r="K145" s="2">
        <f t="shared" si="55"/>
        <v>1834.8623853211011</v>
      </c>
      <c r="L145" s="2">
        <f t="shared" si="56"/>
        <v>1521.8769816106533</v>
      </c>
      <c r="M145">
        <v>0.71359223300999997</v>
      </c>
      <c r="N145">
        <v>0.28640776698999998</v>
      </c>
      <c r="O145">
        <v>0</v>
      </c>
      <c r="P145" s="2">
        <f t="shared" si="57"/>
        <v>1775.8783640553506</v>
      </c>
      <c r="Q145" s="2">
        <f t="shared" si="58"/>
        <v>2024.3953503105931</v>
      </c>
      <c r="R145" s="2">
        <f t="shared" si="59"/>
        <v>1754.6205024806463</v>
      </c>
      <c r="S145">
        <f t="shared" si="60"/>
        <v>1.4798986367127922</v>
      </c>
      <c r="T145">
        <f t="shared" si="61"/>
        <v>1.6869961252588277</v>
      </c>
      <c r="U145">
        <f t="shared" si="62"/>
        <v>1.4621837520672052</v>
      </c>
    </row>
    <row r="146" spans="1:21" x14ac:dyDescent="0.3">
      <c r="A146">
        <v>4</v>
      </c>
      <c r="B146" t="s">
        <v>17</v>
      </c>
      <c r="C146">
        <v>6</v>
      </c>
      <c r="D146" t="s">
        <v>18</v>
      </c>
      <c r="E146">
        <v>2001</v>
      </c>
      <c r="F146">
        <v>2000</v>
      </c>
      <c r="G146" s="54">
        <v>0.27599999999999997</v>
      </c>
      <c r="H146" s="54">
        <f>ERs_by_fishery!P23+ERs_by_fishery!K23</f>
        <v>0.29633333333333334</v>
      </c>
      <c r="I146" s="54">
        <f>SUM(ERs_by_fishery!K23:L23)</f>
        <v>0.17783333333333332</v>
      </c>
      <c r="J146" s="2">
        <f t="shared" si="54"/>
        <v>2762.4309392265195</v>
      </c>
      <c r="K146" s="2">
        <f t="shared" si="55"/>
        <v>2842.2548555187113</v>
      </c>
      <c r="L146" s="2">
        <f t="shared" si="56"/>
        <v>2432.5967970808838</v>
      </c>
      <c r="M146">
        <v>0.71359223300999997</v>
      </c>
      <c r="N146">
        <v>0.28640776698999998</v>
      </c>
      <c r="O146">
        <v>0</v>
      </c>
      <c r="P146" s="2">
        <f t="shared" si="57"/>
        <v>1715.0392717959276</v>
      </c>
      <c r="Q146" s="2">
        <f t="shared" si="58"/>
        <v>2327.3031762763844</v>
      </c>
      <c r="R146" s="2">
        <f t="shared" si="59"/>
        <v>2020.7625289212583</v>
      </c>
      <c r="S146">
        <f t="shared" si="60"/>
        <v>0.85751963589796376</v>
      </c>
      <c r="T146">
        <f t="shared" si="61"/>
        <v>1.1636515881381921</v>
      </c>
      <c r="U146">
        <f t="shared" si="62"/>
        <v>1.0103812644606291</v>
      </c>
    </row>
    <row r="147" spans="1:21" x14ac:dyDescent="0.3">
      <c r="A147">
        <v>4</v>
      </c>
      <c r="B147" t="s">
        <v>17</v>
      </c>
      <c r="C147">
        <v>6</v>
      </c>
      <c r="D147" t="s">
        <v>18</v>
      </c>
      <c r="E147">
        <v>2002</v>
      </c>
      <c r="F147">
        <v>1700</v>
      </c>
      <c r="G147" s="54">
        <v>0.185</v>
      </c>
      <c r="H147" s="54">
        <f>ERs_by_fishery!P24+ERs_by_fishery!K24</f>
        <v>0.19900000000000001</v>
      </c>
      <c r="I147" s="54">
        <f>SUM(ERs_by_fishery!K24:L24)</f>
        <v>0.13250000000000001</v>
      </c>
      <c r="J147" s="2">
        <f t="shared" si="54"/>
        <v>2085.8895705521472</v>
      </c>
      <c r="K147" s="2">
        <f t="shared" si="55"/>
        <v>2122.3470661672909</v>
      </c>
      <c r="L147" s="2">
        <f t="shared" si="56"/>
        <v>1959.6541786743517</v>
      </c>
      <c r="M147">
        <v>0.71359223300999997</v>
      </c>
      <c r="N147">
        <v>0.28640776698999998</v>
      </c>
      <c r="O147">
        <v>0</v>
      </c>
      <c r="P147" s="2">
        <f t="shared" si="57"/>
        <v>1778.1241393269306</v>
      </c>
      <c r="Q147" s="2">
        <f t="shared" si="58"/>
        <v>2058.2201232887742</v>
      </c>
      <c r="R147" s="2">
        <f t="shared" si="59"/>
        <v>1971.3604004374642</v>
      </c>
      <c r="S147">
        <f t="shared" si="60"/>
        <v>1.0459553760746652</v>
      </c>
      <c r="T147">
        <f t="shared" si="61"/>
        <v>1.2107177195816319</v>
      </c>
      <c r="U147">
        <f t="shared" si="62"/>
        <v>1.1596237649632142</v>
      </c>
    </row>
    <row r="148" spans="1:21" x14ac:dyDescent="0.3">
      <c r="A148">
        <v>4</v>
      </c>
      <c r="B148" t="s">
        <v>17</v>
      </c>
      <c r="C148">
        <v>6</v>
      </c>
      <c r="D148" t="s">
        <v>18</v>
      </c>
      <c r="E148">
        <v>2003</v>
      </c>
      <c r="F148">
        <v>1400</v>
      </c>
      <c r="G148" s="54">
        <v>0.249</v>
      </c>
      <c r="H148" s="54">
        <f>ERs_by_fishery!P25+ERs_by_fishery!K25</f>
        <v>0.27333333333333332</v>
      </c>
      <c r="I148" s="54">
        <f>SUM(ERs_by_fishery!K25:L25)</f>
        <v>0.18033333333333335</v>
      </c>
      <c r="J148" s="2">
        <f t="shared" si="54"/>
        <v>1864.1810918774966</v>
      </c>
      <c r="K148" s="2">
        <f t="shared" si="55"/>
        <v>1926.605504587156</v>
      </c>
      <c r="L148" s="2">
        <f t="shared" si="56"/>
        <v>1708.0113867425782</v>
      </c>
      <c r="M148">
        <v>0.71359223300999997</v>
      </c>
      <c r="N148">
        <v>0.28640776698999998</v>
      </c>
      <c r="O148">
        <v>0</v>
      </c>
      <c r="P148" s="2">
        <f t="shared" si="57"/>
        <v>997.07137992708272</v>
      </c>
      <c r="Q148" s="2">
        <f t="shared" si="58"/>
        <v>1075.7175483899055</v>
      </c>
      <c r="R148" s="2">
        <f t="shared" si="59"/>
        <v>933.48874335068058</v>
      </c>
      <c r="S148">
        <f t="shared" si="60"/>
        <v>0.71219384280505904</v>
      </c>
      <c r="T148">
        <f t="shared" si="61"/>
        <v>0.76836967742136109</v>
      </c>
      <c r="U148">
        <f t="shared" si="62"/>
        <v>0.66677767382191466</v>
      </c>
    </row>
    <row r="149" spans="1:21" x14ac:dyDescent="0.3">
      <c r="A149">
        <v>4</v>
      </c>
      <c r="B149" t="s">
        <v>17</v>
      </c>
      <c r="C149">
        <v>6</v>
      </c>
      <c r="D149" t="s">
        <v>18</v>
      </c>
      <c r="E149">
        <v>2004</v>
      </c>
      <c r="F149">
        <v>1100</v>
      </c>
      <c r="G149" s="54">
        <v>0.29299999999999998</v>
      </c>
      <c r="H149" s="54">
        <f>ERs_by_fishery!P26+ERs_by_fishery!K26</f>
        <v>0.51500000000000001</v>
      </c>
      <c r="I149" s="54">
        <f>SUM(ERs_by_fishery!K26:L26)</f>
        <v>0.41199999999999998</v>
      </c>
      <c r="J149" s="2">
        <f t="shared" si="54"/>
        <v>1555.8698727015558</v>
      </c>
      <c r="K149" s="2">
        <f t="shared" si="55"/>
        <v>2268.0412371134021</v>
      </c>
      <c r="L149" s="2">
        <f t="shared" si="56"/>
        <v>1870.7482993197277</v>
      </c>
      <c r="M149">
        <v>0.71359223300999997</v>
      </c>
      <c r="N149">
        <v>0.28640776698999998</v>
      </c>
      <c r="O149">
        <v>0</v>
      </c>
      <c r="P149" s="2">
        <f t="shared" si="57"/>
        <v>1076.8232106570783</v>
      </c>
      <c r="Q149" s="2">
        <f t="shared" si="58"/>
        <v>1157.6709345076656</v>
      </c>
      <c r="R149" s="2">
        <f t="shared" si="59"/>
        <v>922.97423353477927</v>
      </c>
      <c r="S149">
        <f t="shared" si="60"/>
        <v>0.9789301915064349</v>
      </c>
      <c r="T149">
        <f t="shared" si="61"/>
        <v>1.0524281222796961</v>
      </c>
      <c r="U149">
        <f t="shared" si="62"/>
        <v>0.83906748503161754</v>
      </c>
    </row>
    <row r="150" spans="1:21" x14ac:dyDescent="0.3">
      <c r="A150">
        <v>4</v>
      </c>
      <c r="B150" t="s">
        <v>17</v>
      </c>
      <c r="C150">
        <v>6</v>
      </c>
      <c r="D150" t="s">
        <v>18</v>
      </c>
      <c r="E150">
        <v>2005</v>
      </c>
      <c r="F150">
        <v>1400</v>
      </c>
      <c r="G150" s="54">
        <v>0.33700000000000002</v>
      </c>
      <c r="H150" s="54">
        <f>ERs_by_fishery!P27+ERs_by_fishery!K27</f>
        <v>0.43433333333333335</v>
      </c>
      <c r="I150" s="54">
        <f>SUM(ERs_by_fishery!K27:L27)</f>
        <v>0.41533333333333339</v>
      </c>
      <c r="J150" s="2">
        <f t="shared" si="54"/>
        <v>2111.6138763197587</v>
      </c>
      <c r="K150" s="2">
        <f t="shared" si="55"/>
        <v>2474.9558043606366</v>
      </c>
      <c r="L150" s="2">
        <f t="shared" si="56"/>
        <v>2394.5267958950967</v>
      </c>
      <c r="M150">
        <v>0.71359223300999997</v>
      </c>
      <c r="N150">
        <v>0.28640776698999998</v>
      </c>
      <c r="O150">
        <v>0</v>
      </c>
      <c r="P150" s="2">
        <f t="shared" si="57"/>
        <v>1611.6459226444204</v>
      </c>
      <c r="Q150" s="2">
        <f t="shared" si="58"/>
        <v>1593.9755934629447</v>
      </c>
      <c r="R150" s="2">
        <f t="shared" si="59"/>
        <v>1267.9572387283679</v>
      </c>
      <c r="S150">
        <f t="shared" si="60"/>
        <v>1.1511756590317288</v>
      </c>
      <c r="T150">
        <f t="shared" si="61"/>
        <v>1.1385539953306749</v>
      </c>
      <c r="U150">
        <f t="shared" si="62"/>
        <v>0.90568374194883416</v>
      </c>
    </row>
    <row r="151" spans="1:21" x14ac:dyDescent="0.3">
      <c r="A151">
        <v>4</v>
      </c>
      <c r="B151" t="s">
        <v>17</v>
      </c>
      <c r="C151">
        <v>6</v>
      </c>
      <c r="D151" t="s">
        <v>18</v>
      </c>
      <c r="E151">
        <v>2006</v>
      </c>
      <c r="F151">
        <v>700</v>
      </c>
      <c r="G151" s="54">
        <v>0.26100000000000001</v>
      </c>
      <c r="H151" s="54">
        <f>ERs_by_fishery!P28+ERs_by_fishery!K28</f>
        <v>0.3136666666666667</v>
      </c>
      <c r="I151" s="54">
        <f>SUM(ERs_by_fishery!K28:L28)</f>
        <v>0.23666666666666669</v>
      </c>
      <c r="J151" s="2">
        <f t="shared" si="54"/>
        <v>947.22598105548036</v>
      </c>
      <c r="K151" s="2">
        <f t="shared" si="55"/>
        <v>1019.9125789218068</v>
      </c>
      <c r="L151" s="2">
        <f t="shared" si="56"/>
        <v>917.03056768558952</v>
      </c>
      <c r="M151">
        <v>0.71359223300999997</v>
      </c>
      <c r="N151">
        <v>0.28640776698999998</v>
      </c>
      <c r="O151">
        <v>0</v>
      </c>
      <c r="P151" s="2">
        <f t="shared" si="57"/>
        <v>2469.0795029693104</v>
      </c>
      <c r="Q151" s="2">
        <f t="shared" si="58"/>
        <v>2361.1190662374233</v>
      </c>
      <c r="R151" s="2">
        <f t="shared" si="59"/>
        <v>1915.592959606965</v>
      </c>
      <c r="S151">
        <f t="shared" si="60"/>
        <v>3.5272564328133007</v>
      </c>
      <c r="T151">
        <f t="shared" si="61"/>
        <v>3.3730272374820331</v>
      </c>
      <c r="U151">
        <f t="shared" si="62"/>
        <v>2.7365613708670931</v>
      </c>
    </row>
    <row r="152" spans="1:21" x14ac:dyDescent="0.3">
      <c r="A152">
        <v>4</v>
      </c>
      <c r="B152" t="s">
        <v>17</v>
      </c>
      <c r="C152">
        <v>6</v>
      </c>
      <c r="D152" t="s">
        <v>18</v>
      </c>
      <c r="E152">
        <v>2007</v>
      </c>
      <c r="F152">
        <v>675</v>
      </c>
      <c r="G152" s="54">
        <v>0.39800000000000002</v>
      </c>
      <c r="H152" s="54">
        <f>ERs_by_fishery!P29+ERs_by_fishery!K29</f>
        <v>0.44433333333333336</v>
      </c>
      <c r="I152" s="54">
        <f>SUM(ERs_by_fishery!K29:L29)</f>
        <v>0.30733333333333335</v>
      </c>
      <c r="J152" s="2">
        <f t="shared" si="54"/>
        <v>1121.2624584717607</v>
      </c>
      <c r="K152" s="2">
        <f t="shared" si="55"/>
        <v>1214.757048590282</v>
      </c>
      <c r="L152" s="2">
        <f t="shared" si="56"/>
        <v>974.49470644850817</v>
      </c>
      <c r="M152">
        <v>0.71359223300999997</v>
      </c>
      <c r="N152">
        <v>0.28640776698999998</v>
      </c>
      <c r="O152">
        <v>0</v>
      </c>
      <c r="P152" s="2">
        <f t="shared" si="57"/>
        <v>814.60972066539318</v>
      </c>
      <c r="Q152" s="2">
        <f t="shared" si="58"/>
        <v>823.65569608549254</v>
      </c>
      <c r="R152" s="2">
        <f t="shared" si="59"/>
        <v>715.66022811387461</v>
      </c>
      <c r="S152">
        <f t="shared" si="60"/>
        <v>1.2068292158005824</v>
      </c>
      <c r="T152">
        <f t="shared" si="61"/>
        <v>1.2202306608673963</v>
      </c>
      <c r="U152">
        <f t="shared" si="62"/>
        <v>1.0602373749835179</v>
      </c>
    </row>
    <row r="153" spans="1:21" x14ac:dyDescent="0.3">
      <c r="A153">
        <v>4</v>
      </c>
      <c r="B153" t="s">
        <v>17</v>
      </c>
      <c r="C153">
        <v>6</v>
      </c>
      <c r="D153" t="s">
        <v>18</v>
      </c>
      <c r="E153">
        <v>2008</v>
      </c>
      <c r="F153">
        <v>570</v>
      </c>
      <c r="G153" s="54">
        <v>0.41000000000000003</v>
      </c>
      <c r="H153" s="54">
        <f>ERs_by_fishery!P30+ERs_by_fishery!K30</f>
        <v>0.4386666666666667</v>
      </c>
      <c r="I153" s="54">
        <f>SUM(ERs_by_fishery!K30:L30)</f>
        <v>0.28266666666666668</v>
      </c>
      <c r="J153" s="2">
        <f t="shared" si="54"/>
        <v>966.10169491525426</v>
      </c>
      <c r="K153" s="2">
        <f t="shared" si="55"/>
        <v>1015.4394299287412</v>
      </c>
      <c r="L153" s="2">
        <f t="shared" si="56"/>
        <v>794.6096654275093</v>
      </c>
      <c r="M153">
        <v>0.71359223300999997</v>
      </c>
      <c r="N153">
        <v>0.28640776698999998</v>
      </c>
      <c r="O153">
        <v>0</v>
      </c>
      <c r="P153" s="2">
        <f t="shared" si="57"/>
        <v>1214.7156752919163</v>
      </c>
      <c r="Q153" s="2">
        <f t="shared" si="58"/>
        <v>1105.5530395905482</v>
      </c>
      <c r="R153" s="2">
        <f t="shared" si="59"/>
        <v>954.19127782383021</v>
      </c>
      <c r="S153">
        <f t="shared" si="60"/>
        <v>2.1310801320910815</v>
      </c>
      <c r="T153">
        <f t="shared" si="61"/>
        <v>1.9395667361237687</v>
      </c>
      <c r="U153">
        <f t="shared" si="62"/>
        <v>1.6740197856558425</v>
      </c>
    </row>
    <row r="154" spans="1:21" x14ac:dyDescent="0.3">
      <c r="A154">
        <v>4</v>
      </c>
      <c r="B154" t="s">
        <v>17</v>
      </c>
      <c r="C154">
        <v>6</v>
      </c>
      <c r="D154" t="s">
        <v>18</v>
      </c>
      <c r="E154">
        <v>2009</v>
      </c>
      <c r="F154">
        <v>1800</v>
      </c>
      <c r="G154" s="54">
        <v>0.44099999999999995</v>
      </c>
      <c r="H154" s="54">
        <f>ERs_by_fishery!P31+ERs_by_fishery!K31</f>
        <v>0.40699999999999997</v>
      </c>
      <c r="I154" s="54">
        <f>SUM(ERs_by_fishery!K31:L31)</f>
        <v>0.26449999999999996</v>
      </c>
      <c r="J154" s="2">
        <f t="shared" si="54"/>
        <v>3220.0357781753128</v>
      </c>
      <c r="K154" s="2">
        <f t="shared" si="55"/>
        <v>3035.4131534569983</v>
      </c>
      <c r="L154" s="2">
        <f t="shared" si="56"/>
        <v>2447.3147518694764</v>
      </c>
      <c r="M154">
        <v>0.71359223300999997</v>
      </c>
      <c r="N154">
        <v>0.28640776698999998</v>
      </c>
      <c r="O154">
        <v>0</v>
      </c>
      <c r="P154" s="2">
        <f t="shared" si="57"/>
        <v>1279.283383995667</v>
      </c>
      <c r="Q154" s="2">
        <f t="shared" si="58"/>
        <v>1350.7510256727358</v>
      </c>
      <c r="R154" s="2">
        <f t="shared" si="59"/>
        <v>1118.1945852975769</v>
      </c>
      <c r="S154">
        <f t="shared" si="60"/>
        <v>0.7107129911087039</v>
      </c>
      <c r="T154">
        <f t="shared" si="61"/>
        <v>0.75041723648485315</v>
      </c>
      <c r="U154">
        <f t="shared" si="62"/>
        <v>0.62121921405420932</v>
      </c>
    </row>
    <row r="155" spans="1:21" x14ac:dyDescent="0.3">
      <c r="A155">
        <v>4</v>
      </c>
      <c r="B155" t="s">
        <v>17</v>
      </c>
      <c r="C155">
        <v>6</v>
      </c>
      <c r="D155" t="s">
        <v>18</v>
      </c>
      <c r="E155">
        <v>2010</v>
      </c>
      <c r="F155">
        <v>430</v>
      </c>
      <c r="G155" s="54">
        <v>0.28100000000000003</v>
      </c>
      <c r="H155" s="54">
        <f>ERs_by_fishery!P32+ERs_by_fishery!K32</f>
        <v>0.3686666666666667</v>
      </c>
      <c r="I155" s="54">
        <f>SUM(ERs_by_fishery!K32:L32)</f>
        <v>0.27216666666666667</v>
      </c>
      <c r="J155" s="2">
        <f t="shared" si="54"/>
        <v>598.05285118219751</v>
      </c>
      <c r="K155" s="2">
        <f t="shared" si="55"/>
        <v>681.09820485744456</v>
      </c>
      <c r="L155" s="2">
        <f t="shared" si="56"/>
        <v>590.79459583237917</v>
      </c>
      <c r="M155">
        <v>0.71359223300999997</v>
      </c>
      <c r="N155">
        <v>0.28640776698999998</v>
      </c>
      <c r="O155">
        <v>0</v>
      </c>
      <c r="P155" s="2">
        <f t="shared" si="57"/>
        <v>2175.1030972059275</v>
      </c>
      <c r="Q155" s="2">
        <f t="shared" si="58"/>
        <v>2277.0361249671573</v>
      </c>
      <c r="R155" s="2">
        <f t="shared" si="59"/>
        <v>1912.4339873464232</v>
      </c>
      <c r="S155">
        <f t="shared" si="60"/>
        <v>5.0583792958277387</v>
      </c>
      <c r="T155">
        <f t="shared" si="61"/>
        <v>5.2954328487608313</v>
      </c>
      <c r="U155">
        <f t="shared" si="62"/>
        <v>4.4475209008056353</v>
      </c>
    </row>
    <row r="156" spans="1:21" x14ac:dyDescent="0.3">
      <c r="A156">
        <v>4</v>
      </c>
      <c r="B156" t="s">
        <v>17</v>
      </c>
      <c r="C156">
        <v>6</v>
      </c>
      <c r="D156" t="s">
        <v>18</v>
      </c>
      <c r="E156">
        <v>2011</v>
      </c>
      <c r="F156">
        <v>780</v>
      </c>
      <c r="G156" s="54">
        <v>0.42400000000000004</v>
      </c>
      <c r="H156" s="54">
        <f>ERs_by_fishery!P33+ERs_by_fishery!K33</f>
        <v>0.33833333333333337</v>
      </c>
      <c r="I156" s="54">
        <f>SUM(ERs_by_fishery!K33:L33)</f>
        <v>0.24033333333333334</v>
      </c>
      <c r="J156" s="2">
        <f t="shared" si="54"/>
        <v>1354.1666666666667</v>
      </c>
      <c r="K156" s="2">
        <f t="shared" si="55"/>
        <v>1178.8413098236776</v>
      </c>
      <c r="L156" s="2">
        <f t="shared" si="56"/>
        <v>1026.7661254936374</v>
      </c>
      <c r="M156">
        <v>0.71359223300999997</v>
      </c>
      <c r="N156">
        <v>0.28640776698999998</v>
      </c>
      <c r="O156">
        <v>0</v>
      </c>
      <c r="P156" s="2">
        <f t="shared" si="57"/>
        <v>1544.074185701832</v>
      </c>
      <c r="Q156" s="2">
        <f t="shared" si="58"/>
        <v>1598.8367091324922</v>
      </c>
      <c r="R156" s="2">
        <f t="shared" si="59"/>
        <v>1438.1030960691198</v>
      </c>
      <c r="S156">
        <f t="shared" si="60"/>
        <v>1.9795822893613231</v>
      </c>
      <c r="T156">
        <f t="shared" si="61"/>
        <v>2.0497906527339644</v>
      </c>
      <c r="U156">
        <f t="shared" si="62"/>
        <v>1.8437219180373332</v>
      </c>
    </row>
    <row r="157" spans="1:21" x14ac:dyDescent="0.3">
      <c r="A157">
        <v>4</v>
      </c>
      <c r="B157" t="s">
        <v>17</v>
      </c>
      <c r="C157">
        <v>6</v>
      </c>
      <c r="D157" t="s">
        <v>18</v>
      </c>
      <c r="E157">
        <v>2012</v>
      </c>
      <c r="F157">
        <v>575</v>
      </c>
      <c r="G157" s="54">
        <v>0.33699999999999997</v>
      </c>
      <c r="H157" s="54">
        <f>ERs_by_fishery!P34+ERs_by_fishery!K34</f>
        <v>0.377</v>
      </c>
      <c r="I157" s="54">
        <f>SUM(ERs_by_fishery!K34:L34)</f>
        <v>0.25650000000000001</v>
      </c>
      <c r="J157" s="2">
        <f t="shared" si="54"/>
        <v>867.26998491704364</v>
      </c>
      <c r="K157" s="2">
        <f t="shared" si="55"/>
        <v>922.95345104333865</v>
      </c>
      <c r="L157" s="2">
        <f t="shared" si="56"/>
        <v>773.36919973100191</v>
      </c>
      <c r="M157">
        <v>0.71359223300999997</v>
      </c>
      <c r="N157">
        <v>0.28640776698999998</v>
      </c>
      <c r="O157">
        <v>0</v>
      </c>
      <c r="P157" s="2">
        <f t="shared" si="57"/>
        <v>1179.6936611547048</v>
      </c>
      <c r="Q157" s="2">
        <f t="shared" si="58"/>
        <v>1148.7617744657232</v>
      </c>
      <c r="R157" s="2">
        <f t="shared" si="59"/>
        <v>974.88118824994422</v>
      </c>
      <c r="S157">
        <f t="shared" si="60"/>
        <v>2.0516411498342695</v>
      </c>
      <c r="T157">
        <f t="shared" si="61"/>
        <v>1.9978465642882142</v>
      </c>
      <c r="U157">
        <f t="shared" si="62"/>
        <v>1.6954455447825116</v>
      </c>
    </row>
    <row r="158" spans="1:21" x14ac:dyDescent="0.3">
      <c r="A158">
        <v>4</v>
      </c>
      <c r="B158" t="s">
        <v>17</v>
      </c>
      <c r="C158">
        <v>6</v>
      </c>
      <c r="D158" t="s">
        <v>18</v>
      </c>
      <c r="E158">
        <v>2013</v>
      </c>
      <c r="F158">
        <v>1425</v>
      </c>
      <c r="G158" s="54">
        <v>0.38200000000000001</v>
      </c>
      <c r="H158" s="54">
        <f>ERs_by_fishery!P35+ERs_by_fishery!K35</f>
        <v>0.41033333333333333</v>
      </c>
      <c r="I158" s="54">
        <f>SUM(ERs_by_fishery!K35:L35)</f>
        <v>0.27933333333333332</v>
      </c>
      <c r="J158" s="2">
        <f t="shared" si="54"/>
        <v>2305.8252427184466</v>
      </c>
      <c r="K158" s="2">
        <f t="shared" si="55"/>
        <v>2416.6195590729226</v>
      </c>
      <c r="L158" s="2">
        <f t="shared" si="56"/>
        <v>1977.3358001850138</v>
      </c>
      <c r="M158">
        <v>0.71359223300999997</v>
      </c>
      <c r="N158">
        <v>0.28640776698999998</v>
      </c>
      <c r="O158">
        <v>0</v>
      </c>
      <c r="P158" s="2">
        <f t="shared" si="57"/>
        <v>2058.2885700460129</v>
      </c>
      <c r="Q158" s="2">
        <f t="shared" si="58"/>
        <v>1994.1723291230451</v>
      </c>
      <c r="R158" s="2">
        <f t="shared" si="59"/>
        <v>1673.6645676894314</v>
      </c>
      <c r="S158">
        <f t="shared" si="60"/>
        <v>1.4444130316112371</v>
      </c>
      <c r="T158">
        <f t="shared" si="61"/>
        <v>1.3994191783319614</v>
      </c>
      <c r="U158">
        <f t="shared" si="62"/>
        <v>1.1745014510101273</v>
      </c>
    </row>
    <row r="159" spans="1:21" x14ac:dyDescent="0.3">
      <c r="A159">
        <v>4</v>
      </c>
      <c r="B159" t="s">
        <v>17</v>
      </c>
      <c r="C159">
        <v>6</v>
      </c>
      <c r="D159" t="s">
        <v>18</v>
      </c>
      <c r="E159">
        <v>2014</v>
      </c>
      <c r="F159">
        <v>1400</v>
      </c>
      <c r="G159" s="54">
        <v>0.24299999999999999</v>
      </c>
      <c r="H159" s="54">
        <f>ERs_by_fishery!P36+ERs_by_fishery!K36</f>
        <v>0.27433333333333332</v>
      </c>
      <c r="I159" s="54">
        <f>SUM(ERs_by_fishery!K36:L36)</f>
        <v>0.20033333333333331</v>
      </c>
      <c r="J159" s="2">
        <f t="shared" si="54"/>
        <v>1849.4055482166445</v>
      </c>
      <c r="K159" s="2">
        <f t="shared" si="55"/>
        <v>1929.2604501607716</v>
      </c>
      <c r="L159" s="2">
        <f t="shared" si="56"/>
        <v>1750.7294706127552</v>
      </c>
      <c r="M159">
        <v>0.71359223300999997</v>
      </c>
      <c r="N159">
        <v>0.28640776698999998</v>
      </c>
      <c r="O159">
        <v>0</v>
      </c>
      <c r="P159" s="2">
        <f t="shared" si="57"/>
        <v>1597.2491759420129</v>
      </c>
      <c r="Q159" s="2">
        <f t="shared" si="58"/>
        <v>1587.0165252056822</v>
      </c>
      <c r="R159" s="2">
        <f t="shared" si="59"/>
        <v>1322.4931879746346</v>
      </c>
      <c r="S159">
        <f t="shared" si="60"/>
        <v>1.1408922685300091</v>
      </c>
      <c r="T159">
        <f t="shared" si="61"/>
        <v>1.133583232289773</v>
      </c>
      <c r="U159">
        <f t="shared" si="62"/>
        <v>0.94463799141045324</v>
      </c>
    </row>
    <row r="160" spans="1:21" x14ac:dyDescent="0.3">
      <c r="A160">
        <v>4</v>
      </c>
      <c r="B160" t="s">
        <v>17</v>
      </c>
      <c r="C160">
        <v>6</v>
      </c>
      <c r="D160" t="s">
        <v>18</v>
      </c>
      <c r="E160">
        <v>2015</v>
      </c>
      <c r="F160">
        <v>470</v>
      </c>
      <c r="G160" s="54">
        <v>0.4</v>
      </c>
      <c r="H160" s="54">
        <f>ERs_by_fishery!P37+ERs_by_fishery!K37</f>
        <v>0.39400000000000002</v>
      </c>
      <c r="I160" s="54">
        <f>SUM(ERs_by_fishery!K37:L37)</f>
        <v>0.28700000000000003</v>
      </c>
      <c r="J160" s="2">
        <f t="shared" si="54"/>
        <v>783.33333333333337</v>
      </c>
      <c r="K160" s="2">
        <f t="shared" si="55"/>
        <v>775.57755775577562</v>
      </c>
      <c r="L160" s="2">
        <f t="shared" si="56"/>
        <v>659.18653576437589</v>
      </c>
      <c r="M160">
        <v>0.71359223300999997</v>
      </c>
      <c r="N160">
        <v>0.28640776698999998</v>
      </c>
      <c r="O160">
        <v>0</v>
      </c>
      <c r="P160" s="2">
        <f t="shared" si="57"/>
        <v>1014.2210353398583</v>
      </c>
      <c r="Q160" s="2">
        <f t="shared" si="58"/>
        <v>993.37889870726895</v>
      </c>
      <c r="R160" s="2">
        <f t="shared" si="59"/>
        <v>896.3782235414094</v>
      </c>
      <c r="S160">
        <f t="shared" si="60"/>
        <v>2.1579170964677838</v>
      </c>
      <c r="T160">
        <f t="shared" si="61"/>
        <v>2.1135721249090831</v>
      </c>
      <c r="U160">
        <f t="shared" si="62"/>
        <v>1.9071877096625731</v>
      </c>
    </row>
    <row r="161" spans="1:21" x14ac:dyDescent="0.3">
      <c r="A161">
        <v>4</v>
      </c>
      <c r="B161" t="s">
        <v>17</v>
      </c>
      <c r="C161">
        <v>6</v>
      </c>
      <c r="D161" t="s">
        <v>18</v>
      </c>
      <c r="E161">
        <v>2016</v>
      </c>
      <c r="F161">
        <v>1270</v>
      </c>
      <c r="G161" s="54">
        <v>0.41400000000000003</v>
      </c>
      <c r="H161" s="54">
        <f>ERs_by_fishery!P38+ERs_by_fishery!K38</f>
        <v>0.38900000000000001</v>
      </c>
      <c r="I161" s="54">
        <f>SUM(ERs_by_fishery!K38:L38)</f>
        <v>0.27900000000000003</v>
      </c>
      <c r="J161" s="2">
        <f t="shared" si="54"/>
        <v>2167.2354948805464</v>
      </c>
      <c r="K161" s="2">
        <f t="shared" si="55"/>
        <v>2078.5597381342063</v>
      </c>
      <c r="L161" s="2">
        <f t="shared" si="56"/>
        <v>1761.4424410540917</v>
      </c>
      <c r="M161">
        <v>0.71359223300999997</v>
      </c>
      <c r="N161">
        <v>0.28640776698999998</v>
      </c>
      <c r="O161">
        <v>0</v>
      </c>
      <c r="P161" s="2">
        <f t="shared" si="57"/>
        <v>900.43851828285642</v>
      </c>
      <c r="Q161" s="2">
        <f t="shared" si="58"/>
        <v>955.09390135685157</v>
      </c>
      <c r="R161" s="2">
        <f t="shared" si="59"/>
        <v>879.80369546491499</v>
      </c>
      <c r="S161">
        <f t="shared" si="60"/>
        <v>0.70900670730933579</v>
      </c>
      <c r="T161">
        <f t="shared" si="61"/>
        <v>0.75204244201326897</v>
      </c>
      <c r="U161">
        <f t="shared" si="62"/>
        <v>0.69275881532670469</v>
      </c>
    </row>
    <row r="162" spans="1:21" x14ac:dyDescent="0.3">
      <c r="A162">
        <v>4</v>
      </c>
      <c r="B162" t="s">
        <v>17</v>
      </c>
      <c r="C162">
        <v>6</v>
      </c>
      <c r="D162" t="s">
        <v>18</v>
      </c>
      <c r="E162">
        <v>2017</v>
      </c>
      <c r="F162">
        <v>1000</v>
      </c>
      <c r="G162" s="54">
        <v>0.44035422259606583</v>
      </c>
      <c r="H162" s="54">
        <f>ERs_by_fishery!P39+ERs_by_fishery!K39</f>
        <v>0.43943641739691974</v>
      </c>
      <c r="I162" s="54">
        <f>SUM(ERs_by_fishery!K39:L39)</f>
        <v>0.31269765999824639</v>
      </c>
      <c r="J162" s="2">
        <f t="shared" si="54"/>
        <v>1786.8445369833148</v>
      </c>
      <c r="K162" s="2">
        <f t="shared" si="55"/>
        <v>1783.9189541288354</v>
      </c>
      <c r="L162" s="2">
        <f t="shared" si="56"/>
        <v>1454.9637645602204</v>
      </c>
      <c r="M162">
        <v>0.71359223300999997</v>
      </c>
      <c r="N162">
        <v>0.28640776698999998</v>
      </c>
      <c r="O162">
        <v>0</v>
      </c>
      <c r="P162" t="s">
        <v>10</v>
      </c>
      <c r="Q162" t="s">
        <v>10</v>
      </c>
      <c r="R162" t="s">
        <v>10</v>
      </c>
      <c r="S162" s="2" t="s">
        <v>10</v>
      </c>
      <c r="T162" s="2" t="s">
        <v>10</v>
      </c>
      <c r="U162" s="2" t="s">
        <v>10</v>
      </c>
    </row>
    <row r="163" spans="1:21" x14ac:dyDescent="0.3">
      <c r="A163">
        <v>4</v>
      </c>
      <c r="B163" t="s">
        <v>17</v>
      </c>
      <c r="C163">
        <v>6</v>
      </c>
      <c r="D163" t="s">
        <v>18</v>
      </c>
      <c r="E163">
        <v>2018</v>
      </c>
      <c r="F163">
        <v>650</v>
      </c>
      <c r="G163" s="54">
        <v>0.42215417185431725</v>
      </c>
      <c r="H163" s="54">
        <f>ERs_by_fishery!P40+ERs_by_fishery!K40</f>
        <v>0.4071664190631491</v>
      </c>
      <c r="I163" s="54">
        <f>SUM(ERs_by_fishery!K40:L40)</f>
        <v>0.34504815702446495</v>
      </c>
      <c r="J163" s="2">
        <f t="shared" si="54"/>
        <v>1124.8675136858931</v>
      </c>
      <c r="K163" s="2">
        <f t="shared" si="55"/>
        <v>1096.4291175489914</v>
      </c>
      <c r="L163" s="2">
        <f t="shared" si="56"/>
        <v>992.43937851516216</v>
      </c>
      <c r="M163">
        <v>0.71359223300999997</v>
      </c>
      <c r="N163">
        <v>0.28640776698999998</v>
      </c>
      <c r="O163">
        <v>0</v>
      </c>
      <c r="P163" t="s">
        <v>10</v>
      </c>
      <c r="Q163" t="s">
        <v>10</v>
      </c>
      <c r="R163" t="s">
        <v>10</v>
      </c>
      <c r="S163" s="2" t="s">
        <v>10</v>
      </c>
      <c r="T163" s="2" t="s">
        <v>10</v>
      </c>
      <c r="U163" s="2" t="s">
        <v>10</v>
      </c>
    </row>
    <row r="164" spans="1:21" x14ac:dyDescent="0.3">
      <c r="A164">
        <v>4</v>
      </c>
      <c r="B164" t="s">
        <v>17</v>
      </c>
      <c r="C164">
        <v>6</v>
      </c>
      <c r="D164" t="s">
        <v>18</v>
      </c>
      <c r="E164">
        <v>2019</v>
      </c>
      <c r="F164">
        <v>450</v>
      </c>
      <c r="G164" s="54">
        <v>0.39069181949126658</v>
      </c>
      <c r="H164" s="54">
        <f>ERs_by_fishery!P41+ERs_by_fishery!K41</f>
        <v>0.38910709410012068</v>
      </c>
      <c r="I164" s="54">
        <f>SUM(ERs_by_fishery!K41:L41)</f>
        <v>0.31510957999927913</v>
      </c>
      <c r="J164" s="2">
        <f t="shared" si="54"/>
        <v>738.54252149426043</v>
      </c>
      <c r="K164" s="2">
        <f t="shared" si="55"/>
        <v>736.62665854193358</v>
      </c>
      <c r="L164" s="2">
        <f t="shared" si="56"/>
        <v>657.03941369120969</v>
      </c>
      <c r="M164">
        <v>0.71359223300999997</v>
      </c>
      <c r="N164">
        <v>0.28640776698999998</v>
      </c>
      <c r="O164">
        <v>0</v>
      </c>
      <c r="P164" t="s">
        <v>10</v>
      </c>
      <c r="Q164" t="s">
        <v>10</v>
      </c>
      <c r="R164" t="s">
        <v>10</v>
      </c>
      <c r="S164" s="2" t="s">
        <v>10</v>
      </c>
      <c r="T164" s="2" t="s">
        <v>10</v>
      </c>
      <c r="U164" s="2" t="s">
        <v>10</v>
      </c>
    </row>
    <row r="165" spans="1:21" x14ac:dyDescent="0.3">
      <c r="A165">
        <v>4</v>
      </c>
      <c r="B165" t="s">
        <v>17</v>
      </c>
      <c r="C165">
        <v>6</v>
      </c>
      <c r="D165" t="s">
        <v>18</v>
      </c>
      <c r="E165">
        <v>2020</v>
      </c>
      <c r="F165">
        <v>1070</v>
      </c>
      <c r="G165" s="54">
        <v>0.1793260797812265</v>
      </c>
      <c r="H165" s="54">
        <f>ERs_by_fishery!P42+ERs_by_fishery!K42</f>
        <v>0.28638625979878868</v>
      </c>
      <c r="I165" s="54">
        <f>SUM(ERs_by_fishery!K42:L42)</f>
        <v>0.25426527177111524</v>
      </c>
      <c r="J165" s="2">
        <f t="shared" si="54"/>
        <v>1303.806510282137</v>
      </c>
      <c r="K165" s="2">
        <f t="shared" si="55"/>
        <v>1499.4105910829319</v>
      </c>
      <c r="L165" s="2">
        <f t="shared" si="56"/>
        <v>1434.8265670035821</v>
      </c>
      <c r="M165">
        <v>0.71359223300999997</v>
      </c>
      <c r="N165">
        <v>0.28640776698999998</v>
      </c>
      <c r="O165">
        <v>0</v>
      </c>
      <c r="P165" t="s">
        <v>10</v>
      </c>
      <c r="Q165" t="s">
        <v>10</v>
      </c>
      <c r="R165" t="s">
        <v>10</v>
      </c>
      <c r="S165" s="2" t="s">
        <v>10</v>
      </c>
      <c r="T165" s="2" t="s">
        <v>10</v>
      </c>
      <c r="U165" s="2" t="s">
        <v>10</v>
      </c>
    </row>
    <row r="166" spans="1:21" x14ac:dyDescent="0.3">
      <c r="A166">
        <v>5</v>
      </c>
      <c r="B166" t="s">
        <v>20</v>
      </c>
      <c r="C166">
        <v>6</v>
      </c>
      <c r="D166" t="s">
        <v>21</v>
      </c>
      <c r="E166">
        <v>1980</v>
      </c>
      <c r="F166">
        <v>4000</v>
      </c>
      <c r="G166" s="54">
        <v>0.44700000000000001</v>
      </c>
      <c r="H166" s="54">
        <v>0.46733333333333338</v>
      </c>
      <c r="I166" s="54">
        <f>SUM(ERs_by_fishery!K2:L2)</f>
        <v>0.46133333333333337</v>
      </c>
      <c r="J166" s="2">
        <f t="shared" ref="J166" si="63">$F166/(1-G166)</f>
        <v>7233.2730560578666</v>
      </c>
      <c r="K166" s="2">
        <f t="shared" ref="K166" si="64">$F166/(1-H166)</f>
        <v>7509.3867334167717</v>
      </c>
      <c r="L166" s="2">
        <f t="shared" ref="L166" si="65">$F166/(1-I166)</f>
        <v>7425.742574257426</v>
      </c>
      <c r="M166" s="59">
        <v>0.71359223300999997</v>
      </c>
      <c r="N166" s="59">
        <v>0.28640776698999998</v>
      </c>
      <c r="O166" s="59">
        <v>0</v>
      </c>
      <c r="P166" s="2">
        <f t="shared" ref="P166" si="66">(J169*$M166)+(J170*$N166)+(J171*$O166)</f>
        <v>7624.4674345382609</v>
      </c>
      <c r="Q166" s="2">
        <f t="shared" ref="Q166" si="67">(K169*$M166)+(K170*$N166)+(K171*$O166)</f>
        <v>7900.9689032984215</v>
      </c>
      <c r="R166" s="2">
        <f t="shared" ref="R166" si="68">(L169*$M166)+(L170*$N166)+(L171*$O166)</f>
        <v>7796.9168644917509</v>
      </c>
      <c r="S166">
        <f t="shared" si="60"/>
        <v>1.9061168586345651</v>
      </c>
      <c r="T166">
        <f t="shared" si="61"/>
        <v>1.9752422258246054</v>
      </c>
      <c r="U166">
        <f t="shared" si="62"/>
        <v>1.9492292161229376</v>
      </c>
    </row>
    <row r="167" spans="1:21" x14ac:dyDescent="0.3">
      <c r="A167">
        <v>5</v>
      </c>
      <c r="B167" t="s">
        <v>20</v>
      </c>
      <c r="C167">
        <v>6</v>
      </c>
      <c r="D167" t="s">
        <v>21</v>
      </c>
      <c r="E167">
        <v>1981</v>
      </c>
      <c r="F167">
        <v>4000</v>
      </c>
      <c r="G167" s="54">
        <v>0.40500000000000003</v>
      </c>
      <c r="H167" s="54">
        <v>0.4393333333333333</v>
      </c>
      <c r="I167" s="54">
        <f>SUM(ERs_by_fishery!K3:L3)</f>
        <v>0.43383333333333329</v>
      </c>
      <c r="J167" s="2">
        <f t="shared" ref="J167:J230" si="69">$F167/(1-G167)</f>
        <v>6722.6890756302528</v>
      </c>
      <c r="K167" s="2">
        <f t="shared" ref="K167:K230" si="70">$F167/(1-H167)</f>
        <v>7134.3638525564802</v>
      </c>
      <c r="L167" s="2">
        <f t="shared" ref="L167:L230" si="71">$F167/(1-I167)</f>
        <v>7065.0574035914033</v>
      </c>
      <c r="M167" s="59">
        <v>0.71359223300999997</v>
      </c>
      <c r="N167" s="59">
        <v>0.28640776698999998</v>
      </c>
      <c r="O167" s="59">
        <v>0</v>
      </c>
      <c r="P167" s="2">
        <f t="shared" ref="P167:P170" si="72">(J170*$M167)+(J171*$N167)+(J172*$O167)</f>
        <v>6622.7725514032454</v>
      </c>
      <c r="Q167" s="2">
        <f t="shared" ref="Q167:Q170" si="73">(K170*$M167)+(K171*$N167)+(K172*$O167)</f>
        <v>6934.5295748839635</v>
      </c>
      <c r="R167" s="2">
        <f t="shared" ref="R167:R170" si="74">(L170*$M167)+(L171*$N167)+(L172*$O167)</f>
        <v>6857.68727832271</v>
      </c>
      <c r="S167">
        <f t="shared" si="60"/>
        <v>1.6556931378508113</v>
      </c>
      <c r="T167">
        <f t="shared" si="61"/>
        <v>1.733632393720991</v>
      </c>
      <c r="U167">
        <f t="shared" si="62"/>
        <v>1.7144218195806775</v>
      </c>
    </row>
    <row r="168" spans="1:21" x14ac:dyDescent="0.3">
      <c r="A168">
        <v>5</v>
      </c>
      <c r="B168" t="s">
        <v>20</v>
      </c>
      <c r="C168">
        <v>6</v>
      </c>
      <c r="D168" t="s">
        <v>21</v>
      </c>
      <c r="E168">
        <v>1982</v>
      </c>
      <c r="F168">
        <v>4000</v>
      </c>
      <c r="G168" s="54">
        <v>0.35099999999999998</v>
      </c>
      <c r="H168" s="54">
        <v>0.40499999999999997</v>
      </c>
      <c r="I168" s="54">
        <f>SUM(ERs_by_fishery!K4:L4)</f>
        <v>0.39999999999999997</v>
      </c>
      <c r="J168" s="2">
        <f t="shared" si="69"/>
        <v>6163.3281972265022</v>
      </c>
      <c r="K168" s="2">
        <f t="shared" si="70"/>
        <v>6722.6890756302528</v>
      </c>
      <c r="L168" s="2">
        <f t="shared" si="71"/>
        <v>6666.6666666666661</v>
      </c>
      <c r="M168" s="59">
        <v>0.71359223300999997</v>
      </c>
      <c r="N168" s="59">
        <v>0.28640776698999998</v>
      </c>
      <c r="O168" s="59">
        <v>0</v>
      </c>
      <c r="P168" s="2">
        <f t="shared" si="72"/>
        <v>6789.248543844813</v>
      </c>
      <c r="Q168" s="2">
        <f t="shared" si="73"/>
        <v>6983.7599387931059</v>
      </c>
      <c r="R168" s="2">
        <f t="shared" si="74"/>
        <v>6896.9668441953218</v>
      </c>
      <c r="S168">
        <f t="shared" si="60"/>
        <v>1.6973121359612033</v>
      </c>
      <c r="T168">
        <f t="shared" si="61"/>
        <v>1.7459399846982764</v>
      </c>
      <c r="U168">
        <f t="shared" si="62"/>
        <v>1.7242417110488304</v>
      </c>
    </row>
    <row r="169" spans="1:21" x14ac:dyDescent="0.3">
      <c r="A169">
        <v>5</v>
      </c>
      <c r="B169" t="s">
        <v>20</v>
      </c>
      <c r="C169">
        <v>6</v>
      </c>
      <c r="D169" t="s">
        <v>21</v>
      </c>
      <c r="E169">
        <v>1983</v>
      </c>
      <c r="F169">
        <v>4000</v>
      </c>
      <c r="G169" s="54">
        <v>0.49</v>
      </c>
      <c r="H169" s="54">
        <v>0.50566666666666671</v>
      </c>
      <c r="I169" s="54">
        <f>SUM(ERs_by_fishery!K5:L5)</f>
        <v>0.4986666666666667</v>
      </c>
      <c r="J169" s="2">
        <f t="shared" si="69"/>
        <v>7843.1372549019607</v>
      </c>
      <c r="K169" s="2">
        <f t="shared" si="70"/>
        <v>8091.706001348618</v>
      </c>
      <c r="L169" s="2">
        <f t="shared" si="71"/>
        <v>7978.72340425532</v>
      </c>
      <c r="M169" s="59">
        <v>0.71359223300999997</v>
      </c>
      <c r="N169" s="59">
        <v>0.28640776698999998</v>
      </c>
      <c r="O169" s="59">
        <v>0</v>
      </c>
      <c r="P169" s="2">
        <f t="shared" si="72"/>
        <v>7631.8037636243835</v>
      </c>
      <c r="Q169" s="2">
        <f t="shared" si="73"/>
        <v>7742.273234599279</v>
      </c>
      <c r="R169" s="2">
        <f t="shared" si="74"/>
        <v>7636.4343396397317</v>
      </c>
      <c r="S169">
        <f t="shared" si="60"/>
        <v>1.907950940906096</v>
      </c>
      <c r="T169">
        <f t="shared" si="61"/>
        <v>1.9355683086498197</v>
      </c>
      <c r="U169">
        <f t="shared" si="62"/>
        <v>1.909108584909933</v>
      </c>
    </row>
    <row r="170" spans="1:21" x14ac:dyDescent="0.3">
      <c r="A170">
        <v>5</v>
      </c>
      <c r="B170" t="s">
        <v>20</v>
      </c>
      <c r="C170">
        <v>6</v>
      </c>
      <c r="D170" t="s">
        <v>21</v>
      </c>
      <c r="E170">
        <v>1984</v>
      </c>
      <c r="F170">
        <v>4000</v>
      </c>
      <c r="G170" s="54">
        <v>0.435</v>
      </c>
      <c r="H170" s="54">
        <v>0.46133333333333326</v>
      </c>
      <c r="I170" s="54">
        <f>SUM(ERs_by_fishery!K6:L6)</f>
        <v>0.45533333333333326</v>
      </c>
      <c r="J170" s="2">
        <f t="shared" si="69"/>
        <v>7079.6460176991159</v>
      </c>
      <c r="K170" s="2">
        <f t="shared" si="70"/>
        <v>7425.7425742574251</v>
      </c>
      <c r="L170" s="2">
        <f t="shared" si="71"/>
        <v>7343.9412484700115</v>
      </c>
      <c r="M170" s="59">
        <v>0.71359223300999997</v>
      </c>
      <c r="N170" s="59">
        <v>0.28640776698999998</v>
      </c>
      <c r="O170" s="59">
        <v>0</v>
      </c>
      <c r="P170" s="2">
        <f t="shared" si="72"/>
        <v>3014.8754289602239</v>
      </c>
      <c r="Q170" s="2">
        <f t="shared" si="73"/>
        <v>3189.9915755430347</v>
      </c>
      <c r="R170" s="2">
        <f t="shared" si="74"/>
        <v>3164.5001823286775</v>
      </c>
      <c r="S170">
        <f t="shared" si="60"/>
        <v>0.75371885724005594</v>
      </c>
      <c r="T170">
        <f t="shared" si="61"/>
        <v>0.79749789388575865</v>
      </c>
      <c r="U170">
        <f t="shared" si="62"/>
        <v>0.79112504558216934</v>
      </c>
    </row>
    <row r="171" spans="1:21" x14ac:dyDescent="0.3">
      <c r="A171">
        <v>5</v>
      </c>
      <c r="B171" t="s">
        <v>20</v>
      </c>
      <c r="C171">
        <v>6</v>
      </c>
      <c r="D171" t="s">
        <v>21</v>
      </c>
      <c r="E171">
        <v>1985</v>
      </c>
      <c r="F171">
        <v>3000</v>
      </c>
      <c r="G171" s="54">
        <v>0.45300000000000001</v>
      </c>
      <c r="H171" s="54">
        <v>0.47466666666666668</v>
      </c>
      <c r="I171" s="54">
        <f>SUM(ERs_by_fishery!K7:L7)</f>
        <v>0.46866666666666668</v>
      </c>
      <c r="J171" s="2">
        <f t="shared" si="69"/>
        <v>5484.4606946983549</v>
      </c>
      <c r="K171" s="2">
        <f t="shared" si="70"/>
        <v>5710.6598984771572</v>
      </c>
      <c r="L171" s="2">
        <f t="shared" si="71"/>
        <v>5646.1731493099123</v>
      </c>
      <c r="M171" s="59">
        <v>0.71359223300999997</v>
      </c>
      <c r="N171" s="59">
        <v>0.28640776698999998</v>
      </c>
      <c r="O171" s="59">
        <v>0</v>
      </c>
      <c r="P171" s="2">
        <f>(J174*$M171)+(J175*$N171)</f>
        <v>6435.5116645615999</v>
      </c>
      <c r="Q171" s="2">
        <f>(K174*$M171)+(K175*$N171)</f>
        <v>6817.6531671495413</v>
      </c>
      <c r="R171" s="2">
        <f>(L174*$M171)+(L175*$N171)</f>
        <v>6764.1373190400154</v>
      </c>
      <c r="S171">
        <f t="shared" si="60"/>
        <v>2.1451705548538667</v>
      </c>
      <c r="T171">
        <f t="shared" si="61"/>
        <v>2.2725510557165136</v>
      </c>
      <c r="U171">
        <f t="shared" si="62"/>
        <v>2.2547124396800053</v>
      </c>
    </row>
    <row r="172" spans="1:21" x14ac:dyDescent="0.3">
      <c r="A172">
        <v>5</v>
      </c>
      <c r="B172" t="s">
        <v>20</v>
      </c>
      <c r="C172">
        <v>6</v>
      </c>
      <c r="D172" t="s">
        <v>21</v>
      </c>
      <c r="E172">
        <v>1986</v>
      </c>
      <c r="F172">
        <v>5000</v>
      </c>
      <c r="G172" s="54">
        <v>0.502</v>
      </c>
      <c r="H172" s="54">
        <v>0.50766666666666671</v>
      </c>
      <c r="I172" s="54">
        <f>SUM(ERs_by_fishery!K8:L8)</f>
        <v>0.50066666666666659</v>
      </c>
      <c r="J172" s="2">
        <f t="shared" si="69"/>
        <v>10040.160642570281</v>
      </c>
      <c r="K172" s="2">
        <f t="shared" si="70"/>
        <v>10155.721056194991</v>
      </c>
      <c r="L172" s="2">
        <f t="shared" si="71"/>
        <v>10013.35113484646</v>
      </c>
      <c r="M172" s="59">
        <v>0.71359223300999997</v>
      </c>
      <c r="N172" s="59">
        <v>0.28640776698999998</v>
      </c>
      <c r="O172" s="59">
        <v>0</v>
      </c>
      <c r="P172" s="2" t="s">
        <v>10</v>
      </c>
      <c r="Q172" s="2" t="s">
        <v>10</v>
      </c>
      <c r="R172" s="2" t="s">
        <v>10</v>
      </c>
      <c r="S172" s="2" t="s">
        <v>10</v>
      </c>
      <c r="T172" s="2" t="s">
        <v>10</v>
      </c>
      <c r="U172" s="2" t="s">
        <v>10</v>
      </c>
    </row>
    <row r="173" spans="1:21" x14ac:dyDescent="0.3">
      <c r="A173">
        <v>5</v>
      </c>
      <c r="B173" t="s">
        <v>20</v>
      </c>
      <c r="C173">
        <v>6</v>
      </c>
      <c r="D173" t="s">
        <v>21</v>
      </c>
      <c r="E173">
        <v>1987</v>
      </c>
      <c r="F173">
        <v>1000</v>
      </c>
      <c r="G173" s="54">
        <v>0.38700000000000001</v>
      </c>
      <c r="H173" s="54">
        <v>0.42166666666666669</v>
      </c>
      <c r="I173" s="54">
        <f>SUM(ERs_by_fishery!K9:L9)</f>
        <v>0.41666666666666669</v>
      </c>
      <c r="J173" s="2">
        <f t="shared" si="69"/>
        <v>1631.3213703099511</v>
      </c>
      <c r="K173" s="2">
        <f t="shared" si="70"/>
        <v>1729.1066282420747</v>
      </c>
      <c r="L173" s="2">
        <f t="shared" si="71"/>
        <v>1714.2857142857144</v>
      </c>
      <c r="M173" s="59">
        <v>0.71359223300999997</v>
      </c>
      <c r="N173" s="59">
        <v>0.28640776698999998</v>
      </c>
      <c r="O173" s="59">
        <v>0</v>
      </c>
      <c r="P173" s="2" t="s">
        <v>10</v>
      </c>
      <c r="Q173" s="2" t="s">
        <v>10</v>
      </c>
      <c r="R173" s="2" t="s">
        <v>10</v>
      </c>
      <c r="S173" s="2" t="s">
        <v>10</v>
      </c>
      <c r="T173" s="2" t="s">
        <v>10</v>
      </c>
      <c r="U173" s="2" t="s">
        <v>10</v>
      </c>
    </row>
    <row r="174" spans="1:21" x14ac:dyDescent="0.3">
      <c r="A174">
        <v>5</v>
      </c>
      <c r="B174" t="s">
        <v>20</v>
      </c>
      <c r="C174">
        <v>6</v>
      </c>
      <c r="D174" t="s">
        <v>21</v>
      </c>
      <c r="E174">
        <v>1988</v>
      </c>
      <c r="F174">
        <v>4000</v>
      </c>
      <c r="G174" s="54">
        <v>0.38100000000000001</v>
      </c>
      <c r="H174" s="54">
        <v>0.41433333333333339</v>
      </c>
      <c r="I174" s="54">
        <f>SUM(ERs_by_fishery!K10:L10)</f>
        <v>0.40983333333333338</v>
      </c>
      <c r="J174" s="2">
        <f t="shared" si="69"/>
        <v>6462.035541195477</v>
      </c>
      <c r="K174" s="2">
        <f t="shared" si="70"/>
        <v>6829.8235628912935</v>
      </c>
      <c r="L174" s="2">
        <f t="shared" si="71"/>
        <v>6777.7463993222264</v>
      </c>
      <c r="M174" s="59">
        <v>0.71359223300999997</v>
      </c>
      <c r="N174" s="59">
        <v>0.28640776698999998</v>
      </c>
      <c r="O174" s="59">
        <v>0</v>
      </c>
      <c r="P174" s="2">
        <f>(J177*$M174)+(J178*$N174)</f>
        <v>2759.7746705220229</v>
      </c>
      <c r="Q174" s="2">
        <f>(K177*$M174)+(K178*$N174)</f>
        <v>2918.7957569543578</v>
      </c>
      <c r="R174" s="2">
        <f>(L177*$M174)+(L178*$N174)</f>
        <v>2832.4918794686159</v>
      </c>
      <c r="S174">
        <f t="shared" si="60"/>
        <v>0.68994366763050574</v>
      </c>
      <c r="T174">
        <f t="shared" si="61"/>
        <v>0.72969893923858942</v>
      </c>
      <c r="U174">
        <f t="shared" si="62"/>
        <v>0.70812296986715395</v>
      </c>
    </row>
    <row r="175" spans="1:21" x14ac:dyDescent="0.3">
      <c r="A175">
        <v>5</v>
      </c>
      <c r="B175" t="s">
        <v>20</v>
      </c>
      <c r="C175">
        <v>6</v>
      </c>
      <c r="D175" t="s">
        <v>21</v>
      </c>
      <c r="E175">
        <v>1989</v>
      </c>
      <c r="F175">
        <v>4000</v>
      </c>
      <c r="G175" s="54">
        <v>0.372</v>
      </c>
      <c r="H175" s="54">
        <v>0.41066666666666668</v>
      </c>
      <c r="I175" s="54">
        <f>SUM(ERs_by_fishery!K11:L11)</f>
        <v>0.40566666666666668</v>
      </c>
      <c r="J175" s="2">
        <f t="shared" si="69"/>
        <v>6369.4267515923566</v>
      </c>
      <c r="K175" s="2">
        <f t="shared" si="70"/>
        <v>6787.3303167420827</v>
      </c>
      <c r="L175" s="2">
        <f t="shared" si="71"/>
        <v>6730.2299495232746</v>
      </c>
      <c r="M175" s="59">
        <v>0.71359223300999997</v>
      </c>
      <c r="N175" s="59">
        <v>0.28640776698999998</v>
      </c>
      <c r="O175" s="59">
        <v>0</v>
      </c>
      <c r="P175" s="2" t="s">
        <v>10</v>
      </c>
      <c r="Q175" s="2" t="s">
        <v>10</v>
      </c>
      <c r="R175" s="2" t="s">
        <v>10</v>
      </c>
      <c r="S175" s="2" t="s">
        <v>10</v>
      </c>
      <c r="T175" s="2" t="s">
        <v>10</v>
      </c>
      <c r="U175" s="2" t="s">
        <v>10</v>
      </c>
    </row>
    <row r="176" spans="1:21" x14ac:dyDescent="0.3">
      <c r="A176">
        <v>5</v>
      </c>
      <c r="B176" t="s">
        <v>20</v>
      </c>
      <c r="C176">
        <v>6</v>
      </c>
      <c r="D176" t="s">
        <v>21</v>
      </c>
      <c r="E176">
        <v>1990</v>
      </c>
      <c r="F176" t="s">
        <v>10</v>
      </c>
      <c r="G176" s="54">
        <v>0.42099999999999999</v>
      </c>
      <c r="H176" s="54">
        <v>0.46433333333333326</v>
      </c>
      <c r="I176" s="54">
        <f>SUM(ERs_by_fishery!K12:L12)</f>
        <v>0.45883333333333332</v>
      </c>
      <c r="J176" t="s">
        <v>10</v>
      </c>
      <c r="K176" t="s">
        <v>10</v>
      </c>
      <c r="L176" t="s">
        <v>10</v>
      </c>
      <c r="M176" s="59">
        <v>0.71359223300999997</v>
      </c>
      <c r="N176" s="59">
        <v>0.28640776698999998</v>
      </c>
      <c r="O176" s="59">
        <v>0</v>
      </c>
      <c r="P176" s="2" t="s">
        <v>10</v>
      </c>
      <c r="Q176" s="2" t="s">
        <v>10</v>
      </c>
      <c r="R176" s="2" t="s">
        <v>10</v>
      </c>
      <c r="S176" s="2" t="s">
        <v>10</v>
      </c>
      <c r="T176" s="2" t="s">
        <v>10</v>
      </c>
      <c r="U176" s="2" t="s">
        <v>10</v>
      </c>
    </row>
    <row r="177" spans="1:21" x14ac:dyDescent="0.3">
      <c r="A177">
        <v>5</v>
      </c>
      <c r="B177" t="s">
        <v>20</v>
      </c>
      <c r="C177">
        <v>6</v>
      </c>
      <c r="D177" t="s">
        <v>21</v>
      </c>
      <c r="E177">
        <v>1991</v>
      </c>
      <c r="F177">
        <v>2000</v>
      </c>
      <c r="G177" s="54">
        <v>0.376</v>
      </c>
      <c r="H177" s="54">
        <v>0.41</v>
      </c>
      <c r="I177" s="54">
        <f>SUM(ERs_by_fishery!K13:L13)</f>
        <v>0.39349999999999996</v>
      </c>
      <c r="J177" s="2">
        <f t="shared" si="69"/>
        <v>3205.1282051282051</v>
      </c>
      <c r="K177" s="2">
        <f t="shared" si="70"/>
        <v>3389.8305084745757</v>
      </c>
      <c r="L177" s="2">
        <f t="shared" si="71"/>
        <v>3297.6092333058532</v>
      </c>
      <c r="M177" s="59">
        <v>0.71359223300999997</v>
      </c>
      <c r="N177" s="59">
        <v>0.28640776698999998</v>
      </c>
      <c r="O177" s="59">
        <v>0</v>
      </c>
      <c r="P177" s="2" t="s">
        <v>10</v>
      </c>
      <c r="Q177" s="2" t="s">
        <v>10</v>
      </c>
      <c r="R177" s="2" t="s">
        <v>10</v>
      </c>
      <c r="S177" s="2" t="s">
        <v>10</v>
      </c>
      <c r="T177" s="2" t="s">
        <v>10</v>
      </c>
      <c r="U177" s="2" t="s">
        <v>10</v>
      </c>
    </row>
    <row r="178" spans="1:21" x14ac:dyDescent="0.3">
      <c r="A178">
        <v>5</v>
      </c>
      <c r="B178" t="s">
        <v>20</v>
      </c>
      <c r="C178">
        <v>6</v>
      </c>
      <c r="D178" t="s">
        <v>21</v>
      </c>
      <c r="E178">
        <v>1992</v>
      </c>
      <c r="F178">
        <v>1000</v>
      </c>
      <c r="G178" s="54">
        <v>0.39400000000000002</v>
      </c>
      <c r="H178" s="54">
        <v>0.42699999999999999</v>
      </c>
      <c r="I178" s="54">
        <f>SUM(ERs_by_fishery!K14:L14)</f>
        <v>0.40249999999999997</v>
      </c>
      <c r="J178" s="2">
        <f t="shared" si="69"/>
        <v>1650.1650165016501</v>
      </c>
      <c r="K178" s="2">
        <f t="shared" si="70"/>
        <v>1745.2006980802794</v>
      </c>
      <c r="L178" s="2">
        <f t="shared" si="71"/>
        <v>1673.6401673640166</v>
      </c>
      <c r="M178" s="59">
        <v>0.71359223300999997</v>
      </c>
      <c r="N178" s="59">
        <v>0.28640776698999998</v>
      </c>
      <c r="O178" s="59">
        <v>0</v>
      </c>
      <c r="P178" s="2" t="s">
        <v>10</v>
      </c>
      <c r="Q178" s="2" t="s">
        <v>10</v>
      </c>
      <c r="R178" s="2" t="s">
        <v>10</v>
      </c>
      <c r="S178" s="2" t="s">
        <v>10</v>
      </c>
      <c r="T178" s="2" t="s">
        <v>10</v>
      </c>
      <c r="U178" s="2" t="s">
        <v>10</v>
      </c>
    </row>
    <row r="179" spans="1:21" x14ac:dyDescent="0.3">
      <c r="A179">
        <v>5</v>
      </c>
      <c r="B179" t="s">
        <v>20</v>
      </c>
      <c r="C179">
        <v>6</v>
      </c>
      <c r="D179" t="s">
        <v>21</v>
      </c>
      <c r="E179">
        <v>1993</v>
      </c>
      <c r="F179" t="s">
        <v>10</v>
      </c>
      <c r="G179" s="54">
        <v>0.34200000000000003</v>
      </c>
      <c r="H179" s="54">
        <v>0.372</v>
      </c>
      <c r="I179" s="54">
        <f>SUM(ERs_by_fishery!K15:L15)</f>
        <v>0.35550000000000004</v>
      </c>
      <c r="J179" t="s">
        <v>10</v>
      </c>
      <c r="K179" t="s">
        <v>10</v>
      </c>
      <c r="L179" t="s">
        <v>10</v>
      </c>
      <c r="M179" s="59">
        <v>0.71359223300999997</v>
      </c>
      <c r="N179" s="59">
        <v>0.28640776698999998</v>
      </c>
      <c r="O179" s="59">
        <v>0</v>
      </c>
      <c r="P179" s="2" t="s">
        <v>10</v>
      </c>
      <c r="Q179" s="2" t="s">
        <v>10</v>
      </c>
      <c r="R179" s="2" t="s">
        <v>10</v>
      </c>
      <c r="S179" s="2" t="s">
        <v>10</v>
      </c>
      <c r="T179" s="2" t="s">
        <v>10</v>
      </c>
      <c r="U179" s="2" t="s">
        <v>10</v>
      </c>
    </row>
    <row r="180" spans="1:21" x14ac:dyDescent="0.3">
      <c r="A180">
        <v>5</v>
      </c>
      <c r="B180" t="s">
        <v>20</v>
      </c>
      <c r="C180">
        <v>6</v>
      </c>
      <c r="D180" t="s">
        <v>21</v>
      </c>
      <c r="E180">
        <v>1994</v>
      </c>
      <c r="F180" t="s">
        <v>10</v>
      </c>
      <c r="G180" s="54">
        <v>0.40200000000000002</v>
      </c>
      <c r="H180" s="54">
        <v>0.4413333333333333</v>
      </c>
      <c r="I180" s="54">
        <f>SUM(ERs_by_fishery!K16:L16)</f>
        <v>0.42083333333333328</v>
      </c>
      <c r="J180" t="s">
        <v>10</v>
      </c>
      <c r="K180" t="s">
        <v>10</v>
      </c>
      <c r="L180" t="s">
        <v>10</v>
      </c>
      <c r="M180" s="59">
        <v>0.71359223300999997</v>
      </c>
      <c r="N180" s="59">
        <v>0.28640776698999998</v>
      </c>
      <c r="O180" s="59">
        <v>0</v>
      </c>
      <c r="P180" s="2" t="s">
        <v>10</v>
      </c>
      <c r="Q180" s="2" t="s">
        <v>10</v>
      </c>
      <c r="R180" s="2" t="s">
        <v>10</v>
      </c>
      <c r="S180" s="2" t="s">
        <v>10</v>
      </c>
      <c r="T180" s="2" t="s">
        <v>10</v>
      </c>
      <c r="U180" s="2" t="s">
        <v>10</v>
      </c>
    </row>
    <row r="181" spans="1:21" x14ac:dyDescent="0.3">
      <c r="A181">
        <v>5</v>
      </c>
      <c r="B181" t="s">
        <v>20</v>
      </c>
      <c r="C181">
        <v>6</v>
      </c>
      <c r="D181" t="s">
        <v>21</v>
      </c>
      <c r="E181">
        <v>1995</v>
      </c>
      <c r="F181" t="s">
        <v>10</v>
      </c>
      <c r="G181" s="54">
        <v>0.245</v>
      </c>
      <c r="H181" s="54">
        <v>0.27800000000000002</v>
      </c>
      <c r="I181" s="54">
        <f>SUM(ERs_by_fishery!K17:L17)</f>
        <v>0.26950000000000002</v>
      </c>
      <c r="J181" t="s">
        <v>10</v>
      </c>
      <c r="K181" t="s">
        <v>10</v>
      </c>
      <c r="L181" t="s">
        <v>10</v>
      </c>
      <c r="M181" s="59">
        <v>0.71359223300999997</v>
      </c>
      <c r="N181" s="59">
        <v>0.28640776698999998</v>
      </c>
      <c r="O181" s="59">
        <v>0</v>
      </c>
      <c r="P181" s="2" t="s">
        <v>10</v>
      </c>
      <c r="Q181" s="2" t="s">
        <v>10</v>
      </c>
      <c r="R181" s="2" t="s">
        <v>10</v>
      </c>
      <c r="S181" s="2" t="s">
        <v>10</v>
      </c>
      <c r="T181" s="2" t="s">
        <v>10</v>
      </c>
      <c r="U181" s="2" t="s">
        <v>10</v>
      </c>
    </row>
    <row r="182" spans="1:21" x14ac:dyDescent="0.3">
      <c r="A182">
        <v>5</v>
      </c>
      <c r="B182" t="s">
        <v>20</v>
      </c>
      <c r="C182">
        <v>6</v>
      </c>
      <c r="D182" t="s">
        <v>21</v>
      </c>
      <c r="E182">
        <v>1996</v>
      </c>
      <c r="F182" t="s">
        <v>10</v>
      </c>
      <c r="G182" s="54">
        <v>0.44700000000000001</v>
      </c>
      <c r="H182" s="54">
        <v>0.47199999999999998</v>
      </c>
      <c r="I182" s="54">
        <f>SUM(ERs_by_fishery!K18:L18)</f>
        <v>0.46100000000000002</v>
      </c>
      <c r="J182" t="s">
        <v>10</v>
      </c>
      <c r="K182" t="s">
        <v>10</v>
      </c>
      <c r="L182" t="s">
        <v>10</v>
      </c>
      <c r="M182" s="59">
        <v>0.71359223300999997</v>
      </c>
      <c r="N182" s="59">
        <v>0.28640776698999998</v>
      </c>
      <c r="O182" s="59">
        <v>0</v>
      </c>
      <c r="P182" s="2" t="s">
        <v>10</v>
      </c>
      <c r="Q182" s="2" t="s">
        <v>10</v>
      </c>
      <c r="R182" s="2" t="s">
        <v>10</v>
      </c>
      <c r="S182" s="2" t="s">
        <v>10</v>
      </c>
      <c r="T182" s="2" t="s">
        <v>10</v>
      </c>
      <c r="U182" s="2" t="s">
        <v>10</v>
      </c>
    </row>
    <row r="183" spans="1:21" x14ac:dyDescent="0.3">
      <c r="A183">
        <v>5</v>
      </c>
      <c r="B183" t="s">
        <v>20</v>
      </c>
      <c r="C183">
        <v>6</v>
      </c>
      <c r="D183" t="s">
        <v>21</v>
      </c>
      <c r="E183">
        <v>1997</v>
      </c>
      <c r="F183" t="s">
        <v>10</v>
      </c>
      <c r="G183" s="54">
        <v>0.437</v>
      </c>
      <c r="H183" s="54">
        <v>0.36633333333333334</v>
      </c>
      <c r="I183" s="54">
        <f>SUM(ERs_by_fishery!K19:L19)</f>
        <v>0.34783333333333333</v>
      </c>
      <c r="J183" t="s">
        <v>10</v>
      </c>
      <c r="K183" t="s">
        <v>10</v>
      </c>
      <c r="L183" t="s">
        <v>10</v>
      </c>
      <c r="M183" s="59">
        <v>0.71359223300999997</v>
      </c>
      <c r="N183" s="59">
        <v>0.28640776698999998</v>
      </c>
      <c r="O183" s="59">
        <v>0</v>
      </c>
      <c r="P183" s="2" t="s">
        <v>10</v>
      </c>
      <c r="Q183" s="2" t="s">
        <v>10</v>
      </c>
      <c r="R183" s="2" t="s">
        <v>10</v>
      </c>
      <c r="S183" s="2" t="s">
        <v>10</v>
      </c>
      <c r="T183" s="2" t="s">
        <v>10</v>
      </c>
      <c r="U183" s="2" t="s">
        <v>10</v>
      </c>
    </row>
    <row r="184" spans="1:21" x14ac:dyDescent="0.3">
      <c r="A184">
        <v>5</v>
      </c>
      <c r="B184" t="s">
        <v>20</v>
      </c>
      <c r="C184">
        <v>6</v>
      </c>
      <c r="D184" t="s">
        <v>21</v>
      </c>
      <c r="E184">
        <v>1998</v>
      </c>
      <c r="F184">
        <v>10000</v>
      </c>
      <c r="G184" s="54">
        <v>0.154</v>
      </c>
      <c r="H184" s="54">
        <v>0.11366666666666667</v>
      </c>
      <c r="I184" s="54">
        <f>SUM(ERs_by_fishery!K20:L20)</f>
        <v>0.11716666666666666</v>
      </c>
      <c r="J184" s="2">
        <f t="shared" si="69"/>
        <v>11820.330969267139</v>
      </c>
      <c r="K184" s="2">
        <f t="shared" si="70"/>
        <v>11282.437006393382</v>
      </c>
      <c r="L184" s="2">
        <f t="shared" si="71"/>
        <v>11327.166320558807</v>
      </c>
      <c r="M184" s="59">
        <v>0.71359223300999997</v>
      </c>
      <c r="N184" s="59">
        <v>0.28640776698999998</v>
      </c>
      <c r="O184" s="59">
        <v>0</v>
      </c>
      <c r="P184" s="2" t="s">
        <v>10</v>
      </c>
      <c r="Q184" s="2" t="s">
        <v>10</v>
      </c>
      <c r="R184" s="2" t="s">
        <v>10</v>
      </c>
      <c r="S184" s="2" t="s">
        <v>10</v>
      </c>
      <c r="T184" s="2" t="s">
        <v>10</v>
      </c>
      <c r="U184" s="2" t="s">
        <v>10</v>
      </c>
    </row>
    <row r="185" spans="1:21" x14ac:dyDescent="0.3">
      <c r="A185">
        <v>5</v>
      </c>
      <c r="B185" t="s">
        <v>20</v>
      </c>
      <c r="C185">
        <v>6</v>
      </c>
      <c r="D185" t="s">
        <v>21</v>
      </c>
      <c r="E185">
        <v>1999</v>
      </c>
      <c r="F185" t="s">
        <v>10</v>
      </c>
      <c r="G185" s="54">
        <v>0.156</v>
      </c>
      <c r="H185" s="54">
        <v>0.12966666666666665</v>
      </c>
      <c r="I185" s="54">
        <f>SUM(ERs_by_fishery!K21:L21)</f>
        <v>0.12016666666666667</v>
      </c>
      <c r="J185" t="s">
        <v>10</v>
      </c>
      <c r="K185" t="s">
        <v>10</v>
      </c>
      <c r="L185" t="s">
        <v>10</v>
      </c>
      <c r="M185" s="59">
        <v>0.71359223300999997</v>
      </c>
      <c r="N185" s="59">
        <v>0.28640776698999998</v>
      </c>
      <c r="O185" s="59">
        <v>0</v>
      </c>
      <c r="P185" s="2" t="s">
        <v>10</v>
      </c>
      <c r="Q185" s="2" t="s">
        <v>10</v>
      </c>
      <c r="R185" s="2" t="s">
        <v>10</v>
      </c>
      <c r="S185" s="2" t="s">
        <v>10</v>
      </c>
      <c r="T185" s="2" t="s">
        <v>10</v>
      </c>
      <c r="U185" s="2" t="s">
        <v>10</v>
      </c>
    </row>
    <row r="186" spans="1:21" x14ac:dyDescent="0.3">
      <c r="A186">
        <v>5</v>
      </c>
      <c r="B186" t="s">
        <v>20</v>
      </c>
      <c r="C186">
        <v>6</v>
      </c>
      <c r="D186" t="s">
        <v>21</v>
      </c>
      <c r="E186">
        <v>2000</v>
      </c>
      <c r="F186" t="s">
        <v>10</v>
      </c>
      <c r="G186" s="54">
        <v>0.19400000000000001</v>
      </c>
      <c r="H186" s="54">
        <v>0.23899999999999999</v>
      </c>
      <c r="I186" s="54">
        <f>SUM(ERs_by_fishery!K22:L22)</f>
        <v>0.21150000000000002</v>
      </c>
      <c r="J186" t="s">
        <v>10</v>
      </c>
      <c r="K186" t="s">
        <v>10</v>
      </c>
      <c r="L186" t="s">
        <v>10</v>
      </c>
      <c r="M186" s="59">
        <v>0.71359223300999997</v>
      </c>
      <c r="N186" s="59">
        <v>0.28640776698999998</v>
      </c>
      <c r="O186" s="59">
        <v>0</v>
      </c>
      <c r="P186" s="2" t="s">
        <v>10</v>
      </c>
      <c r="Q186" s="2" t="s">
        <v>10</v>
      </c>
      <c r="R186" s="2" t="s">
        <v>10</v>
      </c>
      <c r="S186" s="2" t="s">
        <v>10</v>
      </c>
      <c r="T186" s="2" t="s">
        <v>10</v>
      </c>
      <c r="U186" s="2" t="s">
        <v>10</v>
      </c>
    </row>
    <row r="187" spans="1:21" x14ac:dyDescent="0.3">
      <c r="A187">
        <v>5</v>
      </c>
      <c r="B187" t="s">
        <v>20</v>
      </c>
      <c r="C187">
        <v>6</v>
      </c>
      <c r="D187" t="s">
        <v>21</v>
      </c>
      <c r="E187">
        <v>2001</v>
      </c>
      <c r="F187" t="s">
        <v>10</v>
      </c>
      <c r="G187" s="54">
        <v>0.19499999999999998</v>
      </c>
      <c r="H187" s="54">
        <v>0.20133333333333331</v>
      </c>
      <c r="I187" s="54">
        <f>SUM(ERs_by_fishery!K23:L23)</f>
        <v>0.17783333333333332</v>
      </c>
      <c r="J187" t="s">
        <v>10</v>
      </c>
      <c r="K187" t="s">
        <v>10</v>
      </c>
      <c r="L187" t="s">
        <v>10</v>
      </c>
      <c r="M187" s="59">
        <v>0.71359223300999997</v>
      </c>
      <c r="N187" s="59">
        <v>0.28640776698999998</v>
      </c>
      <c r="O187" s="59">
        <v>0</v>
      </c>
      <c r="P187" s="2" t="s">
        <v>10</v>
      </c>
      <c r="Q187" s="2" t="s">
        <v>10</v>
      </c>
      <c r="R187" s="2" t="s">
        <v>10</v>
      </c>
      <c r="S187" s="2" t="s">
        <v>10</v>
      </c>
      <c r="T187" s="2" t="s">
        <v>10</v>
      </c>
      <c r="U187" s="2" t="s">
        <v>10</v>
      </c>
    </row>
    <row r="188" spans="1:21" x14ac:dyDescent="0.3">
      <c r="A188">
        <v>5</v>
      </c>
      <c r="B188" t="s">
        <v>20</v>
      </c>
      <c r="C188">
        <v>6</v>
      </c>
      <c r="D188" t="s">
        <v>21</v>
      </c>
      <c r="E188">
        <v>2002</v>
      </c>
      <c r="F188" t="s">
        <v>10</v>
      </c>
      <c r="G188" s="54">
        <v>0.13600000000000001</v>
      </c>
      <c r="H188" s="54">
        <v>0.14600000000000002</v>
      </c>
      <c r="I188" s="54">
        <f>SUM(ERs_by_fishery!K24:L24)</f>
        <v>0.13250000000000001</v>
      </c>
      <c r="J188" t="s">
        <v>10</v>
      </c>
      <c r="K188" t="s">
        <v>10</v>
      </c>
      <c r="L188" t="s">
        <v>10</v>
      </c>
      <c r="M188" s="59">
        <v>0.71359223300999997</v>
      </c>
      <c r="N188" s="59">
        <v>0.28640776698999998</v>
      </c>
      <c r="O188" s="59">
        <v>0</v>
      </c>
      <c r="P188" s="2" t="s">
        <v>10</v>
      </c>
      <c r="Q188" s="2" t="s">
        <v>10</v>
      </c>
      <c r="R188" s="2" t="s">
        <v>10</v>
      </c>
      <c r="S188" s="2" t="s">
        <v>10</v>
      </c>
      <c r="T188" s="2" t="s">
        <v>10</v>
      </c>
      <c r="U188" s="2" t="s">
        <v>10</v>
      </c>
    </row>
    <row r="189" spans="1:21" x14ac:dyDescent="0.3">
      <c r="A189">
        <v>5</v>
      </c>
      <c r="B189" t="s">
        <v>20</v>
      </c>
      <c r="C189">
        <v>6</v>
      </c>
      <c r="D189" t="s">
        <v>21</v>
      </c>
      <c r="E189">
        <v>2003</v>
      </c>
      <c r="F189" t="s">
        <v>10</v>
      </c>
      <c r="G189" s="54">
        <v>0.186</v>
      </c>
      <c r="H189" s="54">
        <v>0.19833333333333333</v>
      </c>
      <c r="I189" s="54">
        <f>SUM(ERs_by_fishery!K25:L25)</f>
        <v>0.18033333333333335</v>
      </c>
      <c r="J189" t="s">
        <v>10</v>
      </c>
      <c r="K189" t="s">
        <v>10</v>
      </c>
      <c r="L189" t="s">
        <v>10</v>
      </c>
      <c r="M189" s="59">
        <v>0.71359223300999997</v>
      </c>
      <c r="N189" s="59">
        <v>0.28640776698999998</v>
      </c>
      <c r="O189" s="59">
        <v>0</v>
      </c>
      <c r="P189" s="2" t="s">
        <v>10</v>
      </c>
      <c r="Q189" s="2" t="s">
        <v>10</v>
      </c>
      <c r="R189" s="2" t="s">
        <v>10</v>
      </c>
      <c r="S189" s="2" t="s">
        <v>10</v>
      </c>
      <c r="T189" s="2" t="s">
        <v>10</v>
      </c>
      <c r="U189" s="2" t="s">
        <v>10</v>
      </c>
    </row>
    <row r="190" spans="1:21" x14ac:dyDescent="0.3">
      <c r="A190">
        <v>5</v>
      </c>
      <c r="B190" t="s">
        <v>20</v>
      </c>
      <c r="C190">
        <v>6</v>
      </c>
      <c r="D190" t="s">
        <v>21</v>
      </c>
      <c r="E190">
        <v>2004</v>
      </c>
      <c r="F190" t="s">
        <v>10</v>
      </c>
      <c r="G190" s="54">
        <v>0.255</v>
      </c>
      <c r="H190" s="54">
        <v>0.42799999999999999</v>
      </c>
      <c r="I190" s="54">
        <f>SUM(ERs_by_fishery!K26:L26)</f>
        <v>0.41199999999999998</v>
      </c>
      <c r="J190" t="s">
        <v>10</v>
      </c>
      <c r="K190" t="s">
        <v>10</v>
      </c>
      <c r="L190" t="s">
        <v>10</v>
      </c>
      <c r="M190" s="59">
        <v>0.71359223300999997</v>
      </c>
      <c r="N190" s="59">
        <v>0.28640776698999998</v>
      </c>
      <c r="O190" s="59">
        <v>0</v>
      </c>
      <c r="P190" s="2" t="s">
        <v>10</v>
      </c>
      <c r="Q190" s="2" t="s">
        <v>10</v>
      </c>
      <c r="R190" s="2" t="s">
        <v>10</v>
      </c>
      <c r="S190" s="2" t="s">
        <v>10</v>
      </c>
      <c r="T190" s="2" t="s">
        <v>10</v>
      </c>
      <c r="U190" s="2" t="s">
        <v>10</v>
      </c>
    </row>
    <row r="191" spans="1:21" x14ac:dyDescent="0.3">
      <c r="A191">
        <v>5</v>
      </c>
      <c r="B191" t="s">
        <v>20</v>
      </c>
      <c r="C191">
        <v>6</v>
      </c>
      <c r="D191" t="s">
        <v>21</v>
      </c>
      <c r="E191">
        <v>2005</v>
      </c>
      <c r="F191" t="s">
        <v>10</v>
      </c>
      <c r="G191" s="54">
        <v>0.21200000000000002</v>
      </c>
      <c r="H191" s="54">
        <v>0.34633333333333338</v>
      </c>
      <c r="I191" s="54">
        <f>SUM(ERs_by_fishery!K27:L27)</f>
        <v>0.41533333333333339</v>
      </c>
      <c r="J191" t="s">
        <v>10</v>
      </c>
      <c r="K191" t="s">
        <v>10</v>
      </c>
      <c r="L191" t="s">
        <v>10</v>
      </c>
      <c r="M191" s="59">
        <v>0.71359223300999997</v>
      </c>
      <c r="N191" s="59">
        <v>0.28640776698999998</v>
      </c>
      <c r="O191" s="59">
        <v>0</v>
      </c>
      <c r="P191" s="2" t="s">
        <v>10</v>
      </c>
      <c r="Q191" s="2" t="s">
        <v>10</v>
      </c>
      <c r="R191" s="2" t="s">
        <v>10</v>
      </c>
      <c r="S191" s="2" t="s">
        <v>10</v>
      </c>
      <c r="T191" s="2" t="s">
        <v>10</v>
      </c>
      <c r="U191" s="2" t="s">
        <v>10</v>
      </c>
    </row>
    <row r="192" spans="1:21" x14ac:dyDescent="0.3">
      <c r="A192">
        <v>5</v>
      </c>
      <c r="B192" t="s">
        <v>20</v>
      </c>
      <c r="C192">
        <v>6</v>
      </c>
      <c r="D192" t="s">
        <v>21</v>
      </c>
      <c r="E192">
        <v>2006</v>
      </c>
      <c r="F192" t="s">
        <v>10</v>
      </c>
      <c r="G192" s="54">
        <v>0.182</v>
      </c>
      <c r="H192" s="54">
        <v>0.23766666666666669</v>
      </c>
      <c r="I192" s="54">
        <f>SUM(ERs_by_fishery!K28:L28)</f>
        <v>0.23666666666666669</v>
      </c>
      <c r="J192" t="s">
        <v>10</v>
      </c>
      <c r="K192" t="s">
        <v>10</v>
      </c>
      <c r="L192" t="s">
        <v>10</v>
      </c>
      <c r="M192" s="59">
        <v>0.71359223300999997</v>
      </c>
      <c r="N192" s="59">
        <v>0.28640776698999998</v>
      </c>
      <c r="O192" s="59">
        <v>0</v>
      </c>
      <c r="P192" s="2" t="s">
        <v>10</v>
      </c>
      <c r="Q192" s="2" t="s">
        <v>10</v>
      </c>
      <c r="R192" s="2" t="s">
        <v>10</v>
      </c>
      <c r="S192" s="2" t="s">
        <v>10</v>
      </c>
      <c r="T192" s="2" t="s">
        <v>10</v>
      </c>
      <c r="U192" s="2" t="s">
        <v>10</v>
      </c>
    </row>
    <row r="193" spans="1:21" x14ac:dyDescent="0.3">
      <c r="A193">
        <v>5</v>
      </c>
      <c r="B193" t="s">
        <v>20</v>
      </c>
      <c r="C193">
        <v>6</v>
      </c>
      <c r="D193" t="s">
        <v>21</v>
      </c>
      <c r="E193">
        <v>2007</v>
      </c>
      <c r="F193" t="s">
        <v>10</v>
      </c>
      <c r="G193" s="54">
        <v>0.23899999999999999</v>
      </c>
      <c r="H193" s="54">
        <v>0.32533333333333336</v>
      </c>
      <c r="I193" s="54">
        <f>SUM(ERs_by_fishery!K29:L29)</f>
        <v>0.30733333333333335</v>
      </c>
      <c r="J193" t="s">
        <v>10</v>
      </c>
      <c r="K193" t="s">
        <v>10</v>
      </c>
      <c r="L193" t="s">
        <v>10</v>
      </c>
      <c r="M193" s="59">
        <v>0.71359223300999997</v>
      </c>
      <c r="N193" s="59">
        <v>0.28640776698999998</v>
      </c>
      <c r="O193" s="59">
        <v>0</v>
      </c>
      <c r="P193" s="2" t="s">
        <v>10</v>
      </c>
      <c r="Q193" s="2" t="s">
        <v>10</v>
      </c>
      <c r="R193" s="2" t="s">
        <v>10</v>
      </c>
      <c r="S193" s="2" t="s">
        <v>10</v>
      </c>
      <c r="T193" s="2" t="s">
        <v>10</v>
      </c>
      <c r="U193" s="2" t="s">
        <v>10</v>
      </c>
    </row>
    <row r="194" spans="1:21" x14ac:dyDescent="0.3">
      <c r="A194">
        <v>5</v>
      </c>
      <c r="B194" t="s">
        <v>20</v>
      </c>
      <c r="C194">
        <v>6</v>
      </c>
      <c r="D194" t="s">
        <v>21</v>
      </c>
      <c r="E194">
        <v>2008</v>
      </c>
      <c r="F194" t="s">
        <v>10</v>
      </c>
      <c r="G194" s="54">
        <v>0.25900000000000001</v>
      </c>
      <c r="H194" s="54">
        <v>0.3046666666666667</v>
      </c>
      <c r="I194" s="54">
        <f>SUM(ERs_by_fishery!K30:L30)</f>
        <v>0.28266666666666668</v>
      </c>
      <c r="J194" t="s">
        <v>10</v>
      </c>
      <c r="K194" t="s">
        <v>10</v>
      </c>
      <c r="L194" t="s">
        <v>10</v>
      </c>
      <c r="M194" s="59">
        <v>0.71359223300999997</v>
      </c>
      <c r="N194" s="59">
        <v>0.28640776698999998</v>
      </c>
      <c r="O194" s="59">
        <v>0</v>
      </c>
      <c r="P194" s="2" t="s">
        <v>10</v>
      </c>
      <c r="Q194" s="2" t="s">
        <v>10</v>
      </c>
      <c r="R194" s="2" t="s">
        <v>10</v>
      </c>
      <c r="S194" s="2" t="s">
        <v>10</v>
      </c>
      <c r="T194" s="2" t="s">
        <v>10</v>
      </c>
      <c r="U194" s="2" t="s">
        <v>10</v>
      </c>
    </row>
    <row r="195" spans="1:21" x14ac:dyDescent="0.3">
      <c r="A195">
        <v>5</v>
      </c>
      <c r="B195" t="s">
        <v>20</v>
      </c>
      <c r="C195">
        <v>6</v>
      </c>
      <c r="D195" t="s">
        <v>21</v>
      </c>
      <c r="E195">
        <v>2009</v>
      </c>
      <c r="F195" t="s">
        <v>10</v>
      </c>
      <c r="G195" s="54">
        <v>0.247</v>
      </c>
      <c r="H195" s="54">
        <v>0.28799999999999998</v>
      </c>
      <c r="I195" s="54">
        <f>SUM(ERs_by_fishery!K31:L31)</f>
        <v>0.26449999999999996</v>
      </c>
      <c r="J195" t="s">
        <v>10</v>
      </c>
      <c r="K195" t="s">
        <v>10</v>
      </c>
      <c r="L195" t="s">
        <v>10</v>
      </c>
      <c r="M195" s="59">
        <v>0.71359223300999997</v>
      </c>
      <c r="N195" s="59">
        <v>0.28640776698999998</v>
      </c>
      <c r="O195" s="59">
        <v>0</v>
      </c>
      <c r="P195" s="2">
        <f t="shared" ref="P195:P201" si="75">(J198*$M195)+(J199*$N195)+(J200*$O195)</f>
        <v>14890.341764275796</v>
      </c>
      <c r="Q195" s="2">
        <f t="shared" ref="Q195:Q201" si="76">(K198*$M195)+(K199*$N195)+(K200*$O195)</f>
        <v>16480.258253240638</v>
      </c>
      <c r="R195" s="2">
        <f t="shared" ref="R195:R201" si="77">(L198*$M195)+(L199*$N195)+(L200*$O195)</f>
        <v>15970.691790646099</v>
      </c>
      <c r="S195" s="2" t="s">
        <v>10</v>
      </c>
      <c r="T195" s="2" t="s">
        <v>10</v>
      </c>
      <c r="U195" s="2" t="s">
        <v>10</v>
      </c>
    </row>
    <row r="196" spans="1:21" x14ac:dyDescent="0.3">
      <c r="A196">
        <v>5</v>
      </c>
      <c r="B196" t="s">
        <v>20</v>
      </c>
      <c r="C196">
        <v>6</v>
      </c>
      <c r="D196" t="s">
        <v>21</v>
      </c>
      <c r="E196">
        <v>2010</v>
      </c>
      <c r="F196" t="s">
        <v>10</v>
      </c>
      <c r="G196" s="54">
        <v>0.19700000000000001</v>
      </c>
      <c r="H196" s="54">
        <v>0.29066666666666668</v>
      </c>
      <c r="I196" s="54">
        <f>SUM(ERs_by_fishery!K32:L32)</f>
        <v>0.27216666666666667</v>
      </c>
      <c r="J196" t="s">
        <v>10</v>
      </c>
      <c r="K196" t="s">
        <v>10</v>
      </c>
      <c r="L196" t="s">
        <v>10</v>
      </c>
      <c r="M196" s="59">
        <v>0.71359223300999997</v>
      </c>
      <c r="N196" s="59">
        <v>0.28640776698999998</v>
      </c>
      <c r="O196" s="59">
        <v>0</v>
      </c>
      <c r="P196" s="2">
        <f>(J199*$M196)+(J200*$N196)</f>
        <v>10319.053776383393</v>
      </c>
      <c r="Q196" s="2">
        <f>(K199*$M196)+(K200*$N196)</f>
        <v>11346.360769961208</v>
      </c>
      <c r="R196" s="2">
        <f>(L199*$M196)+(L200*$N196)</f>
        <v>11038.279582999825</v>
      </c>
      <c r="S196" s="2" t="s">
        <v>10</v>
      </c>
      <c r="T196" s="2" t="s">
        <v>10</v>
      </c>
      <c r="U196" s="2" t="s">
        <v>10</v>
      </c>
    </row>
    <row r="197" spans="1:21" x14ac:dyDescent="0.3">
      <c r="A197">
        <v>5</v>
      </c>
      <c r="B197" t="s">
        <v>20</v>
      </c>
      <c r="C197">
        <v>6</v>
      </c>
      <c r="D197" t="s">
        <v>21</v>
      </c>
      <c r="E197">
        <v>2011</v>
      </c>
      <c r="F197" t="s">
        <v>10</v>
      </c>
      <c r="G197" s="54">
        <v>0.254</v>
      </c>
      <c r="H197" s="54">
        <v>0.2583333333333333</v>
      </c>
      <c r="I197" s="54">
        <f>SUM(ERs_by_fishery!K33:L33)</f>
        <v>0.24033333333333334</v>
      </c>
      <c r="J197" t="s">
        <v>10</v>
      </c>
      <c r="K197" t="s">
        <v>10</v>
      </c>
      <c r="L197" t="s">
        <v>10</v>
      </c>
      <c r="M197" s="59">
        <v>0.71359223300999997</v>
      </c>
      <c r="N197" s="59">
        <v>0.28640776698999998</v>
      </c>
      <c r="O197" s="59">
        <v>0</v>
      </c>
      <c r="P197" s="2" t="s">
        <v>10</v>
      </c>
      <c r="Q197" s="2" t="s">
        <v>10</v>
      </c>
      <c r="R197" s="2" t="s">
        <v>10</v>
      </c>
      <c r="S197" s="2" t="s">
        <v>10</v>
      </c>
      <c r="T197" s="2" t="s">
        <v>10</v>
      </c>
      <c r="U197" s="2" t="s">
        <v>10</v>
      </c>
    </row>
    <row r="198" spans="1:21" x14ac:dyDescent="0.3">
      <c r="A198">
        <v>5</v>
      </c>
      <c r="B198" t="s">
        <v>20</v>
      </c>
      <c r="C198">
        <v>6</v>
      </c>
      <c r="D198" t="s">
        <v>21</v>
      </c>
      <c r="E198">
        <v>2012</v>
      </c>
      <c r="F198">
        <v>13050</v>
      </c>
      <c r="G198" s="54">
        <v>0.20199999999999999</v>
      </c>
      <c r="H198" s="54">
        <v>0.27900000000000003</v>
      </c>
      <c r="I198" s="54">
        <f>SUM(ERs_by_fishery!K34:L34)</f>
        <v>0.25650000000000001</v>
      </c>
      <c r="J198" s="2">
        <f t="shared" si="69"/>
        <v>16353.383458646616</v>
      </c>
      <c r="K198" s="2">
        <f t="shared" si="70"/>
        <v>18099.861303744801</v>
      </c>
      <c r="L198" s="2">
        <f t="shared" si="71"/>
        <v>17552.118359112304</v>
      </c>
      <c r="M198" s="59">
        <v>0.71359223300999997</v>
      </c>
      <c r="N198" s="59">
        <v>0.28640776698999998</v>
      </c>
      <c r="O198" s="59">
        <v>0</v>
      </c>
      <c r="P198" s="2" t="s">
        <v>10</v>
      </c>
      <c r="Q198" s="2" t="s">
        <v>10</v>
      </c>
      <c r="R198" s="2" t="s">
        <v>10</v>
      </c>
      <c r="S198" s="2" t="s">
        <v>10</v>
      </c>
      <c r="T198" s="2" t="s">
        <v>10</v>
      </c>
      <c r="U198" s="2" t="s">
        <v>10</v>
      </c>
    </row>
    <row r="199" spans="1:21" x14ac:dyDescent="0.3">
      <c r="A199">
        <v>5</v>
      </c>
      <c r="B199" t="s">
        <v>20</v>
      </c>
      <c r="C199">
        <v>6</v>
      </c>
      <c r="D199" t="s">
        <v>21</v>
      </c>
      <c r="E199">
        <v>2013</v>
      </c>
      <c r="F199">
        <v>8670</v>
      </c>
      <c r="G199" s="54">
        <v>0.22900000000000001</v>
      </c>
      <c r="H199" s="54">
        <v>0.30333333333333334</v>
      </c>
      <c r="I199" s="54">
        <f>SUM(ERs_by_fishery!K35:L35)</f>
        <v>0.27933333333333332</v>
      </c>
      <c r="J199" s="2">
        <f t="shared" si="69"/>
        <v>11245.136186770427</v>
      </c>
      <c r="K199" s="2">
        <f t="shared" si="70"/>
        <v>12444.976076555024</v>
      </c>
      <c r="L199" s="2">
        <f t="shared" si="71"/>
        <v>12030.527289546715</v>
      </c>
      <c r="M199" s="59">
        <v>0.71359223300999997</v>
      </c>
      <c r="N199" s="59">
        <v>0.28640776698999998</v>
      </c>
      <c r="O199" s="59">
        <v>0</v>
      </c>
      <c r="P199" s="2">
        <f t="shared" si="75"/>
        <v>14401.843879553528</v>
      </c>
      <c r="Q199" s="2">
        <f t="shared" si="76"/>
        <v>15514.537516275614</v>
      </c>
      <c r="R199" s="2">
        <f t="shared" si="77"/>
        <v>15095.75726113531</v>
      </c>
      <c r="S199">
        <f t="shared" ref="S199:S257" si="78">P199/$F199</f>
        <v>1.6611123275148243</v>
      </c>
      <c r="T199">
        <f t="shared" ref="T199:T257" si="79">Q199/$F199</f>
        <v>1.789450693918756</v>
      </c>
      <c r="U199">
        <f t="shared" ref="U199:U257" si="80">R199/$F199</f>
        <v>1.7411484730259872</v>
      </c>
    </row>
    <row r="200" spans="1:21" x14ac:dyDescent="0.3">
      <c r="A200">
        <v>5</v>
      </c>
      <c r="B200" t="s">
        <v>20</v>
      </c>
      <c r="C200">
        <v>6</v>
      </c>
      <c r="D200" t="s">
        <v>21</v>
      </c>
      <c r="E200">
        <v>2014</v>
      </c>
      <c r="F200">
        <v>6850</v>
      </c>
      <c r="G200" s="54">
        <v>0.14499999999999999</v>
      </c>
      <c r="H200" s="54">
        <v>0.20433333333333331</v>
      </c>
      <c r="I200" s="54">
        <f>SUM(ERs_by_fishery!K36:L36)</f>
        <v>0.20033333333333331</v>
      </c>
      <c r="J200" s="2">
        <f t="shared" si="69"/>
        <v>8011.6959064327484</v>
      </c>
      <c r="K200" s="2">
        <f t="shared" si="70"/>
        <v>8609.1328026811898</v>
      </c>
      <c r="L200" s="2">
        <f t="shared" si="71"/>
        <v>8566.069195498123</v>
      </c>
      <c r="M200" s="59">
        <v>0.71359223300999997</v>
      </c>
      <c r="N200" s="59">
        <v>0.28640776698999998</v>
      </c>
      <c r="O200" s="59">
        <v>0</v>
      </c>
      <c r="P200" s="2">
        <f t="shared" si="75"/>
        <v>12443.494463131565</v>
      </c>
      <c r="Q200" s="2">
        <f t="shared" si="76"/>
        <v>13788.680754983776</v>
      </c>
      <c r="R200" s="2">
        <f t="shared" si="77"/>
        <v>13377.331526835944</v>
      </c>
      <c r="S200">
        <f t="shared" si="78"/>
        <v>1.8165685347637321</v>
      </c>
      <c r="T200">
        <f t="shared" si="79"/>
        <v>2.0129460956180694</v>
      </c>
      <c r="U200">
        <f t="shared" si="80"/>
        <v>1.9528951134067072</v>
      </c>
    </row>
    <row r="201" spans="1:21" x14ac:dyDescent="0.3">
      <c r="A201">
        <v>5</v>
      </c>
      <c r="B201" t="s">
        <v>20</v>
      </c>
      <c r="C201">
        <v>6</v>
      </c>
      <c r="D201" t="s">
        <v>21</v>
      </c>
      <c r="E201">
        <v>2015</v>
      </c>
      <c r="F201" t="s">
        <v>10</v>
      </c>
      <c r="G201" s="54">
        <v>0.24</v>
      </c>
      <c r="H201" s="54">
        <v>0.30400000000000005</v>
      </c>
      <c r="I201" s="54">
        <f>SUM(ERs_by_fishery!K37:L37)</f>
        <v>0.28700000000000003</v>
      </c>
      <c r="J201" t="s">
        <v>10</v>
      </c>
      <c r="K201" t="s">
        <v>10</v>
      </c>
      <c r="L201" t="s">
        <v>10</v>
      </c>
      <c r="M201" s="59">
        <v>0.71359223300999997</v>
      </c>
      <c r="N201" s="59">
        <v>0.28640776698999998</v>
      </c>
      <c r="O201" s="59">
        <v>0</v>
      </c>
      <c r="P201" s="2">
        <f t="shared" si="75"/>
        <v>2755.0748207217703</v>
      </c>
      <c r="Q201" s="2">
        <f t="shared" si="76"/>
        <v>3167.5919923243518</v>
      </c>
      <c r="R201" s="2">
        <f t="shared" si="77"/>
        <v>3124.3820313095102</v>
      </c>
      <c r="S201" s="2" t="s">
        <v>10</v>
      </c>
      <c r="T201" s="2" t="s">
        <v>10</v>
      </c>
      <c r="U201" s="2" t="s">
        <v>10</v>
      </c>
    </row>
    <row r="202" spans="1:21" x14ac:dyDescent="0.3">
      <c r="A202">
        <v>5</v>
      </c>
      <c r="B202" t="s">
        <v>20</v>
      </c>
      <c r="C202">
        <v>6</v>
      </c>
      <c r="D202" t="s">
        <v>21</v>
      </c>
      <c r="E202">
        <v>2016</v>
      </c>
      <c r="F202">
        <v>10200</v>
      </c>
      <c r="G202" s="54">
        <v>0.252</v>
      </c>
      <c r="H202" s="54">
        <v>0.29700000000000004</v>
      </c>
      <c r="I202" s="54">
        <f>SUM(ERs_by_fishery!K38:L38)</f>
        <v>0.27900000000000003</v>
      </c>
      <c r="J202" s="2">
        <f t="shared" si="69"/>
        <v>13636.363636363636</v>
      </c>
      <c r="K202" s="2">
        <f t="shared" si="70"/>
        <v>14509.246088193457</v>
      </c>
      <c r="L202" s="2">
        <f t="shared" si="71"/>
        <v>14147.018030513176</v>
      </c>
      <c r="M202" s="59">
        <v>0.71359223300999997</v>
      </c>
      <c r="N202" s="59">
        <v>0.28640776698999998</v>
      </c>
      <c r="O202" s="59">
        <v>0</v>
      </c>
      <c r="P202" s="2">
        <f>(J205*$M202)+(J206*$N202)</f>
        <v>3789.812020695344</v>
      </c>
      <c r="Q202" s="2">
        <f>(K205*$M202)+(K206*$N202)</f>
        <v>4429.0812699559656</v>
      </c>
      <c r="R202" s="2">
        <f>(L205*$M202)+(L206*$N202)</f>
        <v>4388.1814604694391</v>
      </c>
      <c r="S202">
        <f t="shared" si="78"/>
        <v>0.37155019810738665</v>
      </c>
      <c r="T202">
        <f t="shared" si="79"/>
        <v>0.43422365391725154</v>
      </c>
      <c r="U202">
        <f t="shared" si="80"/>
        <v>0.43021386867347444</v>
      </c>
    </row>
    <row r="203" spans="1:21" x14ac:dyDescent="0.3">
      <c r="A203">
        <v>5</v>
      </c>
      <c r="B203" t="s">
        <v>20</v>
      </c>
      <c r="C203">
        <v>6</v>
      </c>
      <c r="D203" t="s">
        <v>21</v>
      </c>
      <c r="E203">
        <v>2017</v>
      </c>
      <c r="F203">
        <v>12000</v>
      </c>
      <c r="G203" s="54">
        <v>0.26421253355763952</v>
      </c>
      <c r="H203" s="54">
        <v>0.33404541147798106</v>
      </c>
      <c r="I203" s="54">
        <f>SUM(ERs_by_fishery!K39:L39)</f>
        <v>0.31269765999824639</v>
      </c>
      <c r="J203" s="2">
        <f t="shared" si="69"/>
        <v>16309.057366825977</v>
      </c>
      <c r="K203" s="2">
        <f t="shared" si="70"/>
        <v>18019.246667602525</v>
      </c>
      <c r="L203" s="2">
        <f t="shared" si="71"/>
        <v>17459.565174722644</v>
      </c>
      <c r="M203" s="59">
        <v>0.71359223300999997</v>
      </c>
      <c r="N203" s="59">
        <v>0.28640776698999998</v>
      </c>
      <c r="O203" s="59">
        <v>0</v>
      </c>
      <c r="P203" s="2" t="s">
        <v>10</v>
      </c>
      <c r="Q203" s="2" t="s">
        <v>10</v>
      </c>
      <c r="R203" s="2" t="s">
        <v>10</v>
      </c>
      <c r="S203" s="2" t="s">
        <v>10</v>
      </c>
      <c r="T203" s="2" t="s">
        <v>10</v>
      </c>
      <c r="U203" s="2" t="s">
        <v>10</v>
      </c>
    </row>
    <row r="204" spans="1:21" x14ac:dyDescent="0.3">
      <c r="A204">
        <v>5</v>
      </c>
      <c r="B204" t="s">
        <v>20</v>
      </c>
      <c r="C204">
        <v>6</v>
      </c>
      <c r="D204" t="s">
        <v>21</v>
      </c>
      <c r="E204">
        <v>2018</v>
      </c>
      <c r="F204">
        <v>2100</v>
      </c>
      <c r="G204" s="54">
        <v>0.25329250311259038</v>
      </c>
      <c r="H204" s="54">
        <v>0.35347180943220174</v>
      </c>
      <c r="I204" s="54">
        <f>SUM(ERs_by_fishery!K40:L40)</f>
        <v>0.34504815702446495</v>
      </c>
      <c r="J204" s="2">
        <f t="shared" si="69"/>
        <v>2812.3462115402372</v>
      </c>
      <c r="K204" s="2">
        <f t="shared" si="70"/>
        <v>3248.1182269186502</v>
      </c>
      <c r="L204" s="2">
        <f t="shared" si="71"/>
        <v>3206.342607510524</v>
      </c>
      <c r="M204" s="59">
        <v>0.71359223300999997</v>
      </c>
      <c r="N204" s="59">
        <v>0.28640776698999998</v>
      </c>
      <c r="O204" s="59">
        <v>0</v>
      </c>
      <c r="P204" s="2" t="s">
        <v>10</v>
      </c>
      <c r="Q204" s="2" t="s">
        <v>10</v>
      </c>
      <c r="R204" s="2" t="s">
        <v>10</v>
      </c>
      <c r="S204" s="2" t="s">
        <v>10</v>
      </c>
      <c r="T204" s="2" t="s">
        <v>10</v>
      </c>
      <c r="U204" s="2" t="s">
        <v>10</v>
      </c>
    </row>
    <row r="205" spans="1:21" x14ac:dyDescent="0.3">
      <c r="A205">
        <v>5</v>
      </c>
      <c r="B205" t="s">
        <v>20</v>
      </c>
      <c r="C205">
        <v>6</v>
      </c>
      <c r="D205" t="s">
        <v>21</v>
      </c>
      <c r="E205">
        <v>2019</v>
      </c>
      <c r="F205">
        <v>2000</v>
      </c>
      <c r="G205" s="54">
        <v>0.23441509169475994</v>
      </c>
      <c r="H205" s="54">
        <v>0.32590908281944742</v>
      </c>
      <c r="I205" s="54">
        <f>SUM(ERs_by_fishery!K41:L41)</f>
        <v>0.31510957999927913</v>
      </c>
      <c r="J205" s="2">
        <f t="shared" si="69"/>
        <v>2612.3816944450482</v>
      </c>
      <c r="K205" s="2">
        <f t="shared" si="70"/>
        <v>2966.9588315552219</v>
      </c>
      <c r="L205" s="2">
        <f t="shared" si="71"/>
        <v>2920.1751719609319</v>
      </c>
      <c r="M205" s="59">
        <v>0.71359223300999997</v>
      </c>
      <c r="N205" s="59">
        <v>0.28640776698999998</v>
      </c>
      <c r="O205" s="59">
        <v>0</v>
      </c>
      <c r="P205" s="2" t="s">
        <v>10</v>
      </c>
      <c r="Q205" s="2" t="s">
        <v>10</v>
      </c>
      <c r="R205" s="2" t="s">
        <v>10</v>
      </c>
      <c r="S205" s="2" t="s">
        <v>10</v>
      </c>
      <c r="T205" s="2" t="s">
        <v>10</v>
      </c>
      <c r="U205" s="2" t="s">
        <v>10</v>
      </c>
    </row>
    <row r="206" spans="1:21" x14ac:dyDescent="0.3">
      <c r="A206">
        <v>5</v>
      </c>
      <c r="B206" t="s">
        <v>20</v>
      </c>
      <c r="C206">
        <v>6</v>
      </c>
      <c r="D206" t="s">
        <v>21</v>
      </c>
      <c r="E206">
        <v>2020</v>
      </c>
      <c r="F206">
        <v>6000</v>
      </c>
      <c r="G206" s="54">
        <v>0.10759564786873591</v>
      </c>
      <c r="H206" s="54">
        <v>0.25668946937664994</v>
      </c>
      <c r="I206" s="54">
        <f>SUM(ERs_by_fishery!K42:L42)</f>
        <v>0.25426527177111524</v>
      </c>
      <c r="J206" s="2">
        <f t="shared" si="69"/>
        <v>6723.409613221449</v>
      </c>
      <c r="K206" s="2">
        <f t="shared" si="70"/>
        <v>8071.9964978409771</v>
      </c>
      <c r="L206" s="2">
        <f t="shared" si="71"/>
        <v>8045.7564504873762</v>
      </c>
      <c r="M206" s="59">
        <v>0.71359223300999997</v>
      </c>
      <c r="N206" s="59">
        <v>0.28640776698999998</v>
      </c>
      <c r="O206" s="59">
        <v>0</v>
      </c>
      <c r="P206" s="2" t="s">
        <v>10</v>
      </c>
      <c r="Q206" s="2" t="s">
        <v>10</v>
      </c>
      <c r="R206" s="2" t="s">
        <v>10</v>
      </c>
      <c r="S206" s="2" t="s">
        <v>10</v>
      </c>
      <c r="T206" s="2" t="s">
        <v>10</v>
      </c>
      <c r="U206" s="2" t="s">
        <v>10</v>
      </c>
    </row>
    <row r="207" spans="1:21" x14ac:dyDescent="0.3">
      <c r="A207">
        <v>6</v>
      </c>
      <c r="B207" t="s">
        <v>22</v>
      </c>
      <c r="C207">
        <v>6</v>
      </c>
      <c r="D207" t="s">
        <v>21</v>
      </c>
      <c r="E207">
        <v>1980</v>
      </c>
      <c r="F207">
        <v>100</v>
      </c>
      <c r="G207" s="54">
        <v>0.44700000000000001</v>
      </c>
      <c r="H207" s="54">
        <v>0.46733333333333338</v>
      </c>
      <c r="I207" s="54">
        <v>0.46133333333333337</v>
      </c>
      <c r="J207" s="2">
        <f t="shared" si="69"/>
        <v>180.83182640144668</v>
      </c>
      <c r="K207" s="2">
        <f t="shared" si="70"/>
        <v>187.73466833541929</v>
      </c>
      <c r="L207" s="2">
        <f t="shared" si="71"/>
        <v>185.64356435643566</v>
      </c>
      <c r="M207" s="59">
        <v>0.71359223300999997</v>
      </c>
      <c r="N207" s="59">
        <v>0.28640776698999998</v>
      </c>
      <c r="O207" s="59">
        <v>0</v>
      </c>
      <c r="P207" s="2">
        <f t="shared" ref="P207" si="81">(J210*$M207)+(J211*$N207)+(J212*$O207)</f>
        <v>342.68660638912024</v>
      </c>
      <c r="Q207" s="2">
        <f t="shared" ref="Q207" si="82">(K210*$M207)+(K211*$N207)+(K212*$O207)</f>
        <v>357.03349875263382</v>
      </c>
      <c r="R207" s="2">
        <f t="shared" ref="R207" si="83">(L210*$M207)+(L211*$N207)+(L212*$O207)</f>
        <v>352.67505765329736</v>
      </c>
      <c r="S207">
        <f t="shared" si="78"/>
        <v>3.4268660638912025</v>
      </c>
      <c r="T207">
        <f t="shared" si="79"/>
        <v>3.5703349875263384</v>
      </c>
      <c r="U207">
        <f t="shared" si="80"/>
        <v>3.5267505765329736</v>
      </c>
    </row>
    <row r="208" spans="1:21" x14ac:dyDescent="0.3">
      <c r="A208">
        <v>6</v>
      </c>
      <c r="B208" t="s">
        <v>22</v>
      </c>
      <c r="C208">
        <v>6</v>
      </c>
      <c r="D208" t="s">
        <v>21</v>
      </c>
      <c r="E208">
        <v>1981</v>
      </c>
      <c r="F208">
        <v>75</v>
      </c>
      <c r="G208" s="54">
        <v>0.40500000000000003</v>
      </c>
      <c r="H208" s="54">
        <v>0.4393333333333333</v>
      </c>
      <c r="I208" s="54">
        <v>0.43383333333333329</v>
      </c>
      <c r="J208" s="2">
        <f t="shared" si="69"/>
        <v>126.05042016806723</v>
      </c>
      <c r="K208" s="2">
        <f t="shared" si="70"/>
        <v>133.769322235434</v>
      </c>
      <c r="L208" s="2">
        <f t="shared" si="71"/>
        <v>132.46982631733883</v>
      </c>
      <c r="M208" s="59">
        <v>0.71359223300999997</v>
      </c>
      <c r="N208" s="59">
        <v>0.28640776698999998</v>
      </c>
      <c r="O208" s="59">
        <v>0</v>
      </c>
      <c r="P208" s="2">
        <f t="shared" ref="P208:P243" si="84">(J211*$M208)+(J212*$N208)+(J213*$O208)</f>
        <v>583.7376481046756</v>
      </c>
      <c r="Q208" s="2">
        <f t="shared" ref="Q208:Q243" si="85">(K211*$M208)+(K212*$N208)+(K213*$O208)</f>
        <v>611.67409001028727</v>
      </c>
      <c r="R208" s="2">
        <f t="shared" ref="R208:R243" si="86">(L211*$M208)+(L212*$N208)+(L213*$O208)</f>
        <v>604.91333564563354</v>
      </c>
      <c r="S208">
        <f t="shared" si="78"/>
        <v>7.7831686413956751</v>
      </c>
      <c r="T208">
        <f t="shared" si="79"/>
        <v>8.1556545334704964</v>
      </c>
      <c r="U208">
        <f t="shared" si="80"/>
        <v>8.06551114194178</v>
      </c>
    </row>
    <row r="209" spans="1:21" x14ac:dyDescent="0.3">
      <c r="A209">
        <v>6</v>
      </c>
      <c r="B209" t="s">
        <v>22</v>
      </c>
      <c r="C209">
        <v>6</v>
      </c>
      <c r="D209" t="s">
        <v>21</v>
      </c>
      <c r="E209">
        <v>1982</v>
      </c>
      <c r="F209">
        <v>75</v>
      </c>
      <c r="G209" s="54">
        <v>0.35099999999999998</v>
      </c>
      <c r="H209" s="54">
        <v>0.40499999999999997</v>
      </c>
      <c r="I209" s="54">
        <v>0.39999999999999997</v>
      </c>
      <c r="J209" s="2">
        <f t="shared" si="69"/>
        <v>115.56240369799691</v>
      </c>
      <c r="K209" s="2">
        <f t="shared" si="70"/>
        <v>126.05042016806723</v>
      </c>
      <c r="L209" s="2">
        <f t="shared" si="71"/>
        <v>124.99999999999999</v>
      </c>
      <c r="M209" s="59">
        <v>0.71359223300999997</v>
      </c>
      <c r="N209" s="59">
        <v>0.28640776698999998</v>
      </c>
      <c r="O209" s="59">
        <v>0</v>
      </c>
      <c r="P209" s="2">
        <f t="shared" si="84"/>
        <v>253.1950274964575</v>
      </c>
      <c r="Q209" s="2">
        <f t="shared" si="85"/>
        <v>261.92767524331134</v>
      </c>
      <c r="R209" s="2">
        <f t="shared" si="86"/>
        <v>258.81129605122135</v>
      </c>
      <c r="S209">
        <f t="shared" si="78"/>
        <v>3.3759336999527667</v>
      </c>
      <c r="T209">
        <f t="shared" si="79"/>
        <v>3.4923690032441512</v>
      </c>
      <c r="U209">
        <f t="shared" si="80"/>
        <v>3.4508172806829513</v>
      </c>
    </row>
    <row r="210" spans="1:21" x14ac:dyDescent="0.3">
      <c r="A210">
        <v>6</v>
      </c>
      <c r="B210" t="s">
        <v>22</v>
      </c>
      <c r="C210">
        <v>6</v>
      </c>
      <c r="D210" t="s">
        <v>21</v>
      </c>
      <c r="E210">
        <v>1983</v>
      </c>
      <c r="F210">
        <v>100</v>
      </c>
      <c r="G210" s="54">
        <v>0.49</v>
      </c>
      <c r="H210" s="54">
        <v>0.50566666666666671</v>
      </c>
      <c r="I210" s="54">
        <v>0.4986666666666667</v>
      </c>
      <c r="J210" s="2">
        <f t="shared" si="69"/>
        <v>196.07843137254901</v>
      </c>
      <c r="K210" s="2">
        <f t="shared" si="70"/>
        <v>202.29265003371546</v>
      </c>
      <c r="L210" s="2">
        <f t="shared" si="71"/>
        <v>199.468085106383</v>
      </c>
      <c r="M210" s="59">
        <v>0.71359223300999997</v>
      </c>
      <c r="N210" s="59">
        <v>0.28640776698999998</v>
      </c>
      <c r="O210" s="59">
        <v>0</v>
      </c>
      <c r="P210" s="2">
        <f t="shared" si="84"/>
        <v>190.01392414557085</v>
      </c>
      <c r="Q210" s="2">
        <f t="shared" si="85"/>
        <v>194.46383015457923</v>
      </c>
      <c r="R210" s="2">
        <f t="shared" si="86"/>
        <v>192.00746626570893</v>
      </c>
      <c r="S210">
        <f t="shared" si="78"/>
        <v>1.9001392414557086</v>
      </c>
      <c r="T210">
        <f t="shared" si="79"/>
        <v>1.9446383015457922</v>
      </c>
      <c r="U210">
        <f t="shared" si="80"/>
        <v>1.9200746626570893</v>
      </c>
    </row>
    <row r="211" spans="1:21" x14ac:dyDescent="0.3">
      <c r="A211">
        <v>6</v>
      </c>
      <c r="B211" t="s">
        <v>22</v>
      </c>
      <c r="C211">
        <v>6</v>
      </c>
      <c r="D211" t="s">
        <v>21</v>
      </c>
      <c r="E211">
        <v>1984</v>
      </c>
      <c r="F211">
        <v>400</v>
      </c>
      <c r="G211" s="54">
        <v>0.435</v>
      </c>
      <c r="H211" s="54">
        <v>0.46133333333333326</v>
      </c>
      <c r="I211" s="54">
        <v>0.45533333333333326</v>
      </c>
      <c r="J211" s="2">
        <f t="shared" si="69"/>
        <v>707.96460176991161</v>
      </c>
      <c r="K211" s="2">
        <f t="shared" si="70"/>
        <v>742.57425742574253</v>
      </c>
      <c r="L211" s="2">
        <f t="shared" si="71"/>
        <v>734.39412484700108</v>
      </c>
      <c r="M211" s="59">
        <v>0.71359223300999997</v>
      </c>
      <c r="N211" s="59">
        <v>0.28640776698999998</v>
      </c>
      <c r="O211" s="59">
        <v>0</v>
      </c>
      <c r="P211" s="2">
        <f>(J214*$M211)+(J215*$N211)</f>
        <v>208.94868441783171</v>
      </c>
      <c r="Q211" s="2">
        <f>(K214*$M211)+(K215*$N211)</f>
        <v>221.19343177513446</v>
      </c>
      <c r="R211" s="2">
        <f>(L214*$M211)+(L215*$N211)</f>
        <v>219.39005766014816</v>
      </c>
      <c r="S211">
        <f t="shared" si="78"/>
        <v>0.52237171104457925</v>
      </c>
      <c r="T211">
        <f t="shared" si="79"/>
        <v>0.55298357943783616</v>
      </c>
      <c r="U211">
        <f t="shared" si="80"/>
        <v>0.54847514415037035</v>
      </c>
    </row>
    <row r="212" spans="1:21" x14ac:dyDescent="0.3">
      <c r="A212">
        <v>6</v>
      </c>
      <c r="B212" t="s">
        <v>22</v>
      </c>
      <c r="C212">
        <v>6</v>
      </c>
      <c r="D212" t="s">
        <v>21</v>
      </c>
      <c r="E212">
        <v>1985</v>
      </c>
      <c r="F212">
        <v>150</v>
      </c>
      <c r="G212" s="54">
        <v>0.45300000000000001</v>
      </c>
      <c r="H212" s="54">
        <v>0.47466666666666668</v>
      </c>
      <c r="I212" s="54">
        <v>0.46866666666666668</v>
      </c>
      <c r="J212" s="2">
        <f t="shared" si="69"/>
        <v>274.22303473491775</v>
      </c>
      <c r="K212" s="2">
        <f t="shared" si="70"/>
        <v>285.53299492385787</v>
      </c>
      <c r="L212" s="2">
        <f t="shared" si="71"/>
        <v>282.30865746549563</v>
      </c>
      <c r="M212" s="59">
        <v>0.71359223300999997</v>
      </c>
      <c r="N212" s="59">
        <v>0.28640776698999998</v>
      </c>
      <c r="O212" s="59">
        <v>0</v>
      </c>
      <c r="P212" s="2" t="s">
        <v>10</v>
      </c>
      <c r="Q212" s="2" t="s">
        <v>10</v>
      </c>
      <c r="R212" s="2" t="s">
        <v>10</v>
      </c>
      <c r="S212" s="2" t="s">
        <v>10</v>
      </c>
      <c r="T212" s="2" t="s">
        <v>10</v>
      </c>
      <c r="U212" s="2" t="s">
        <v>10</v>
      </c>
    </row>
    <row r="213" spans="1:21" x14ac:dyDescent="0.3">
      <c r="A213">
        <v>6</v>
      </c>
      <c r="B213" t="s">
        <v>22</v>
      </c>
      <c r="C213">
        <v>6</v>
      </c>
      <c r="D213" t="s">
        <v>21</v>
      </c>
      <c r="E213">
        <v>1986</v>
      </c>
      <c r="F213">
        <v>100</v>
      </c>
      <c r="G213" s="54">
        <v>0.502</v>
      </c>
      <c r="H213" s="54">
        <v>0.50766666666666671</v>
      </c>
      <c r="I213" s="54">
        <v>0.50066666666666659</v>
      </c>
      <c r="J213" s="2">
        <f t="shared" si="69"/>
        <v>200.80321285140562</v>
      </c>
      <c r="K213" s="2">
        <f t="shared" si="70"/>
        <v>203.1144211238998</v>
      </c>
      <c r="L213" s="2">
        <f t="shared" si="71"/>
        <v>200.26702269692922</v>
      </c>
      <c r="M213" s="59">
        <v>0.71359223300999997</v>
      </c>
      <c r="N213" s="59">
        <v>0.28640776698999998</v>
      </c>
      <c r="O213" s="59">
        <v>0</v>
      </c>
      <c r="P213" s="2" t="s">
        <v>10</v>
      </c>
      <c r="Q213" s="2" t="s">
        <v>10</v>
      </c>
      <c r="R213" s="2" t="s">
        <v>10</v>
      </c>
      <c r="S213" s="2" t="s">
        <v>10</v>
      </c>
      <c r="T213" s="2" t="s">
        <v>10</v>
      </c>
      <c r="U213" s="2" t="s">
        <v>10</v>
      </c>
    </row>
    <row r="214" spans="1:21" x14ac:dyDescent="0.3">
      <c r="A214">
        <v>6</v>
      </c>
      <c r="B214" t="s">
        <v>22</v>
      </c>
      <c r="C214">
        <v>6</v>
      </c>
      <c r="D214" t="s">
        <v>21</v>
      </c>
      <c r="E214">
        <v>1987</v>
      </c>
      <c r="F214">
        <v>100</v>
      </c>
      <c r="G214" s="54">
        <v>0.38700000000000001</v>
      </c>
      <c r="H214" s="54">
        <v>0.42166666666666669</v>
      </c>
      <c r="I214" s="54">
        <v>0.41666666666666669</v>
      </c>
      <c r="J214" s="2">
        <f t="shared" si="69"/>
        <v>163.1321370309951</v>
      </c>
      <c r="K214" s="2">
        <f t="shared" si="70"/>
        <v>172.91066282420749</v>
      </c>
      <c r="L214" s="2">
        <f t="shared" si="71"/>
        <v>171.42857142857144</v>
      </c>
      <c r="M214" s="59">
        <v>0.71359223300999997</v>
      </c>
      <c r="N214" s="59">
        <v>0.28640776698999998</v>
      </c>
      <c r="O214" s="59">
        <v>0</v>
      </c>
      <c r="P214" s="2" t="s">
        <v>10</v>
      </c>
      <c r="Q214" s="2" t="s">
        <v>10</v>
      </c>
      <c r="R214" s="2" t="s">
        <v>10</v>
      </c>
      <c r="S214" s="2" t="s">
        <v>10</v>
      </c>
      <c r="T214" s="2" t="s">
        <v>10</v>
      </c>
      <c r="U214" s="2" t="s">
        <v>10</v>
      </c>
    </row>
    <row r="215" spans="1:21" x14ac:dyDescent="0.3">
      <c r="A215">
        <v>6</v>
      </c>
      <c r="B215" t="s">
        <v>22</v>
      </c>
      <c r="C215">
        <v>6</v>
      </c>
      <c r="D215" t="s">
        <v>21</v>
      </c>
      <c r="E215">
        <v>1988</v>
      </c>
      <c r="F215">
        <v>200</v>
      </c>
      <c r="G215" s="54">
        <v>0.38100000000000001</v>
      </c>
      <c r="H215" s="54">
        <v>0.41433333333333339</v>
      </c>
      <c r="I215" s="54">
        <v>0.40983333333333338</v>
      </c>
      <c r="J215" s="2">
        <f t="shared" si="69"/>
        <v>323.10177705977384</v>
      </c>
      <c r="K215" s="2">
        <f t="shared" si="70"/>
        <v>341.49117814456469</v>
      </c>
      <c r="L215" s="2">
        <f t="shared" si="71"/>
        <v>338.88731996611131</v>
      </c>
      <c r="M215" s="59">
        <v>0.71359223300999997</v>
      </c>
      <c r="N215" s="59">
        <v>0.28640776698999998</v>
      </c>
      <c r="O215" s="59">
        <v>0</v>
      </c>
      <c r="P215" s="2" t="s">
        <v>10</v>
      </c>
      <c r="Q215" s="2" t="s">
        <v>10</v>
      </c>
      <c r="R215" s="2" t="s">
        <v>10</v>
      </c>
      <c r="S215" s="2" t="s">
        <v>10</v>
      </c>
      <c r="T215" s="2" t="s">
        <v>10</v>
      </c>
      <c r="U215" s="2" t="s">
        <v>10</v>
      </c>
    </row>
    <row r="216" spans="1:21" x14ac:dyDescent="0.3">
      <c r="A216">
        <v>6</v>
      </c>
      <c r="B216" t="s">
        <v>22</v>
      </c>
      <c r="C216">
        <v>6</v>
      </c>
      <c r="D216" t="s">
        <v>21</v>
      </c>
      <c r="E216">
        <v>1989</v>
      </c>
      <c r="F216" t="s">
        <v>10</v>
      </c>
      <c r="G216" s="54">
        <v>0.372</v>
      </c>
      <c r="H216" s="54">
        <v>0.41066666666666668</v>
      </c>
      <c r="I216" s="54">
        <v>0.40566666666666668</v>
      </c>
      <c r="J216" t="s">
        <v>10</v>
      </c>
      <c r="K216" t="s">
        <v>10</v>
      </c>
      <c r="L216" t="s">
        <v>10</v>
      </c>
      <c r="M216" s="59">
        <v>0.71359223300999997</v>
      </c>
      <c r="N216" s="59">
        <v>0.28640776698999998</v>
      </c>
      <c r="O216" s="59">
        <v>0</v>
      </c>
      <c r="P216" s="2" t="s">
        <v>10</v>
      </c>
      <c r="Q216" s="2" t="s">
        <v>10</v>
      </c>
      <c r="R216" s="2" t="s">
        <v>10</v>
      </c>
      <c r="S216" s="2" t="s">
        <v>10</v>
      </c>
      <c r="T216" s="2" t="s">
        <v>10</v>
      </c>
      <c r="U216" s="2" t="s">
        <v>10</v>
      </c>
    </row>
    <row r="217" spans="1:21" x14ac:dyDescent="0.3">
      <c r="A217">
        <v>6</v>
      </c>
      <c r="B217" t="s">
        <v>22</v>
      </c>
      <c r="C217">
        <v>6</v>
      </c>
      <c r="D217" t="s">
        <v>21</v>
      </c>
      <c r="E217">
        <v>1990</v>
      </c>
      <c r="F217" t="s">
        <v>10</v>
      </c>
      <c r="G217" s="54">
        <v>0.42099999999999999</v>
      </c>
      <c r="H217" s="54">
        <v>0.46433333333333326</v>
      </c>
      <c r="I217" s="54">
        <v>0.45883333333333332</v>
      </c>
      <c r="J217" t="s">
        <v>10</v>
      </c>
      <c r="K217" t="s">
        <v>10</v>
      </c>
      <c r="L217" t="s">
        <v>10</v>
      </c>
      <c r="M217" s="59">
        <v>0.71359223300999997</v>
      </c>
      <c r="N217" s="59">
        <v>0.28640776698999998</v>
      </c>
      <c r="O217" s="59">
        <v>0</v>
      </c>
      <c r="P217" s="2" t="s">
        <v>10</v>
      </c>
      <c r="Q217" s="2" t="s">
        <v>10</v>
      </c>
      <c r="R217" s="2" t="s">
        <v>10</v>
      </c>
      <c r="S217" s="2" t="s">
        <v>10</v>
      </c>
      <c r="T217" s="2" t="s">
        <v>10</v>
      </c>
      <c r="U217" s="2" t="s">
        <v>10</v>
      </c>
    </row>
    <row r="218" spans="1:21" x14ac:dyDescent="0.3">
      <c r="A218">
        <v>6</v>
      </c>
      <c r="B218" t="s">
        <v>22</v>
      </c>
      <c r="C218">
        <v>6</v>
      </c>
      <c r="D218" t="s">
        <v>21</v>
      </c>
      <c r="E218">
        <v>1991</v>
      </c>
      <c r="F218" t="s">
        <v>10</v>
      </c>
      <c r="G218" s="54">
        <v>0.376</v>
      </c>
      <c r="H218" s="54">
        <v>0.41</v>
      </c>
      <c r="I218" s="54">
        <v>0.39349999999999996</v>
      </c>
      <c r="J218" t="s">
        <v>10</v>
      </c>
      <c r="K218" t="s">
        <v>10</v>
      </c>
      <c r="L218" t="s">
        <v>10</v>
      </c>
      <c r="M218" s="59">
        <v>0.71359223300999997</v>
      </c>
      <c r="N218" s="59">
        <v>0.28640776698999998</v>
      </c>
      <c r="O218" s="59">
        <v>0</v>
      </c>
      <c r="P218" s="2" t="s">
        <v>10</v>
      </c>
      <c r="Q218" s="2" t="s">
        <v>10</v>
      </c>
      <c r="R218" s="2" t="s">
        <v>10</v>
      </c>
      <c r="S218" s="2" t="s">
        <v>10</v>
      </c>
      <c r="T218" s="2" t="s">
        <v>10</v>
      </c>
      <c r="U218" s="2" t="s">
        <v>10</v>
      </c>
    </row>
    <row r="219" spans="1:21" x14ac:dyDescent="0.3">
      <c r="A219">
        <v>6</v>
      </c>
      <c r="B219" t="s">
        <v>22</v>
      </c>
      <c r="C219">
        <v>6</v>
      </c>
      <c r="D219" t="s">
        <v>21</v>
      </c>
      <c r="E219">
        <v>1992</v>
      </c>
      <c r="F219" t="s">
        <v>10</v>
      </c>
      <c r="G219" s="54">
        <v>0.39400000000000002</v>
      </c>
      <c r="H219" s="54">
        <v>0.42699999999999999</v>
      </c>
      <c r="I219" s="54">
        <v>0.40249999999999997</v>
      </c>
      <c r="J219" t="s">
        <v>10</v>
      </c>
      <c r="K219" t="s">
        <v>10</v>
      </c>
      <c r="L219" t="s">
        <v>10</v>
      </c>
      <c r="M219" s="59">
        <v>0.71359223300999997</v>
      </c>
      <c r="N219" s="59">
        <v>0.28640776698999998</v>
      </c>
      <c r="O219" s="59">
        <v>0</v>
      </c>
      <c r="P219" s="2" t="s">
        <v>10</v>
      </c>
      <c r="Q219" s="2" t="s">
        <v>10</v>
      </c>
      <c r="R219" s="2" t="s">
        <v>10</v>
      </c>
      <c r="S219" s="2" t="s">
        <v>10</v>
      </c>
      <c r="T219" s="2" t="s">
        <v>10</v>
      </c>
      <c r="U219" s="2" t="s">
        <v>10</v>
      </c>
    </row>
    <row r="220" spans="1:21" x14ac:dyDescent="0.3">
      <c r="A220">
        <v>6</v>
      </c>
      <c r="B220" t="s">
        <v>22</v>
      </c>
      <c r="C220">
        <v>6</v>
      </c>
      <c r="D220" t="s">
        <v>21</v>
      </c>
      <c r="E220">
        <v>1993</v>
      </c>
      <c r="F220" t="s">
        <v>10</v>
      </c>
      <c r="G220" s="54">
        <v>0.34200000000000003</v>
      </c>
      <c r="H220" s="54">
        <v>0.372</v>
      </c>
      <c r="I220" s="54">
        <v>0.35550000000000004</v>
      </c>
      <c r="J220" t="s">
        <v>10</v>
      </c>
      <c r="K220" t="s">
        <v>10</v>
      </c>
      <c r="L220" t="s">
        <v>10</v>
      </c>
      <c r="M220" s="59">
        <v>0.71359223300999997</v>
      </c>
      <c r="N220" s="59">
        <v>0.28640776698999998</v>
      </c>
      <c r="O220" s="59">
        <v>0</v>
      </c>
      <c r="P220" s="2" t="s">
        <v>10</v>
      </c>
      <c r="Q220" s="2" t="s">
        <v>10</v>
      </c>
      <c r="R220" s="2" t="s">
        <v>10</v>
      </c>
      <c r="S220" s="2" t="s">
        <v>10</v>
      </c>
      <c r="T220" s="2" t="s">
        <v>10</v>
      </c>
      <c r="U220" s="2" t="s">
        <v>10</v>
      </c>
    </row>
    <row r="221" spans="1:21" x14ac:dyDescent="0.3">
      <c r="A221">
        <v>6</v>
      </c>
      <c r="B221" t="s">
        <v>22</v>
      </c>
      <c r="C221">
        <v>6</v>
      </c>
      <c r="D221" t="s">
        <v>21</v>
      </c>
      <c r="E221">
        <v>1994</v>
      </c>
      <c r="F221" t="s">
        <v>10</v>
      </c>
      <c r="G221" s="54">
        <v>0.40200000000000002</v>
      </c>
      <c r="H221" s="54">
        <v>0.4413333333333333</v>
      </c>
      <c r="I221" s="54">
        <v>0.42083333333333328</v>
      </c>
      <c r="J221" t="s">
        <v>10</v>
      </c>
      <c r="K221" t="s">
        <v>10</v>
      </c>
      <c r="L221" t="s">
        <v>10</v>
      </c>
      <c r="M221" s="59">
        <v>0.71359223300999997</v>
      </c>
      <c r="N221" s="59">
        <v>0.28640776698999998</v>
      </c>
      <c r="O221" s="59">
        <v>0</v>
      </c>
      <c r="P221" s="2">
        <f t="shared" si="84"/>
        <v>98.921151468065901</v>
      </c>
      <c r="Q221" s="2">
        <f t="shared" si="85"/>
        <v>90.236058559103483</v>
      </c>
      <c r="R221" s="2">
        <f t="shared" si="86"/>
        <v>88.773324073773011</v>
      </c>
      <c r="S221" s="2" t="s">
        <v>10</v>
      </c>
      <c r="T221" s="2" t="s">
        <v>10</v>
      </c>
      <c r="U221" s="2" t="s">
        <v>10</v>
      </c>
    </row>
    <row r="222" spans="1:21" x14ac:dyDescent="0.3">
      <c r="A222">
        <v>6</v>
      </c>
      <c r="B222" t="s">
        <v>22</v>
      </c>
      <c r="C222">
        <v>6</v>
      </c>
      <c r="D222" t="s">
        <v>21</v>
      </c>
      <c r="E222">
        <v>1995</v>
      </c>
      <c r="F222">
        <v>160</v>
      </c>
      <c r="G222" s="54">
        <v>0.245</v>
      </c>
      <c r="H222" s="54">
        <v>0.27800000000000002</v>
      </c>
      <c r="I222" s="54">
        <v>0.26950000000000002</v>
      </c>
      <c r="J222" s="2">
        <f t="shared" si="69"/>
        <v>211.92052980132451</v>
      </c>
      <c r="K222" s="2">
        <f t="shared" si="70"/>
        <v>221.606648199446</v>
      </c>
      <c r="L222" s="2">
        <f t="shared" si="71"/>
        <v>219.02806297056813</v>
      </c>
      <c r="M222" s="59">
        <v>0.71359223300999997</v>
      </c>
      <c r="N222" s="59">
        <v>0.28640776698999998</v>
      </c>
      <c r="O222" s="59">
        <v>0</v>
      </c>
      <c r="P222" s="2">
        <f t="shared" si="84"/>
        <v>110.62388210498008</v>
      </c>
      <c r="Q222" s="2">
        <f t="shared" si="85"/>
        <v>105.92620988699264</v>
      </c>
      <c r="R222" s="2">
        <f t="shared" si="86"/>
        <v>106.0303946008182</v>
      </c>
      <c r="S222">
        <f t="shared" si="78"/>
        <v>0.69139926315612554</v>
      </c>
      <c r="T222">
        <f t="shared" si="79"/>
        <v>0.66203881179370394</v>
      </c>
      <c r="U222">
        <f t="shared" si="80"/>
        <v>0.66268996625511378</v>
      </c>
    </row>
    <row r="223" spans="1:21" x14ac:dyDescent="0.3">
      <c r="A223">
        <v>6</v>
      </c>
      <c r="B223" t="s">
        <v>22</v>
      </c>
      <c r="C223">
        <v>6</v>
      </c>
      <c r="D223" t="s">
        <v>21</v>
      </c>
      <c r="E223">
        <v>1996</v>
      </c>
      <c r="F223" t="s">
        <v>10</v>
      </c>
      <c r="G223" s="54">
        <v>0.44700000000000001</v>
      </c>
      <c r="H223" s="54">
        <v>0.47199999999999998</v>
      </c>
      <c r="I223" s="54">
        <v>0.46100000000000002</v>
      </c>
      <c r="J223" t="s">
        <v>10</v>
      </c>
      <c r="K223" t="s">
        <v>10</v>
      </c>
      <c r="L223" t="s">
        <v>10</v>
      </c>
      <c r="M223" s="59">
        <v>0.71359223300999997</v>
      </c>
      <c r="N223" s="59">
        <v>0.28640776698999998</v>
      </c>
      <c r="O223" s="59">
        <v>0</v>
      </c>
      <c r="P223" s="2">
        <f t="shared" si="84"/>
        <v>161.56013502002443</v>
      </c>
      <c r="Q223" s="2">
        <f t="shared" si="85"/>
        <v>166.20107857678141</v>
      </c>
      <c r="R223" s="2">
        <f t="shared" si="86"/>
        <v>161.68784875984326</v>
      </c>
      <c r="S223" s="2" t="s">
        <v>10</v>
      </c>
      <c r="T223" s="2" t="s">
        <v>10</v>
      </c>
      <c r="U223" s="2" t="s">
        <v>10</v>
      </c>
    </row>
    <row r="224" spans="1:21" x14ac:dyDescent="0.3">
      <c r="A224">
        <v>6</v>
      </c>
      <c r="B224" t="s">
        <v>22</v>
      </c>
      <c r="C224">
        <v>6</v>
      </c>
      <c r="D224" t="s">
        <v>21</v>
      </c>
      <c r="E224">
        <v>1997</v>
      </c>
      <c r="F224">
        <v>50</v>
      </c>
      <c r="G224" s="54">
        <v>0.437</v>
      </c>
      <c r="H224" s="54">
        <v>0.36633333333333334</v>
      </c>
      <c r="I224" s="54">
        <v>0.34783333333333333</v>
      </c>
      <c r="J224" s="2">
        <f t="shared" si="69"/>
        <v>88.80994671403198</v>
      </c>
      <c r="K224" s="2">
        <f t="shared" si="70"/>
        <v>78.90583903208838</v>
      </c>
      <c r="L224" s="2">
        <f t="shared" si="71"/>
        <v>76.667518527983646</v>
      </c>
      <c r="M224" s="59">
        <v>0.71359223300999997</v>
      </c>
      <c r="N224" s="59">
        <v>0.28640776698999998</v>
      </c>
      <c r="O224" s="59">
        <v>0</v>
      </c>
      <c r="P224" s="2">
        <f t="shared" si="84"/>
        <v>568.0231885652081</v>
      </c>
      <c r="Q224" s="2">
        <f t="shared" si="85"/>
        <v>586.1272781179498</v>
      </c>
      <c r="R224" s="2">
        <f t="shared" si="86"/>
        <v>567.60361049007497</v>
      </c>
      <c r="S224">
        <f t="shared" si="78"/>
        <v>11.360463771304161</v>
      </c>
      <c r="T224">
        <f t="shared" si="79"/>
        <v>11.722545562358995</v>
      </c>
      <c r="U224">
        <f t="shared" si="80"/>
        <v>11.352072209801499</v>
      </c>
    </row>
    <row r="225" spans="1:21" x14ac:dyDescent="0.3">
      <c r="A225">
        <v>6</v>
      </c>
      <c r="B225" t="s">
        <v>22</v>
      </c>
      <c r="C225">
        <v>6</v>
      </c>
      <c r="D225" t="s">
        <v>21</v>
      </c>
      <c r="E225">
        <v>1998</v>
      </c>
      <c r="F225">
        <v>105</v>
      </c>
      <c r="G225" s="54">
        <v>0.154</v>
      </c>
      <c r="H225" s="54">
        <v>0.11366666666666667</v>
      </c>
      <c r="I225" s="54">
        <v>0.11716666666666666</v>
      </c>
      <c r="J225" s="2">
        <f t="shared" si="69"/>
        <v>124.11347517730496</v>
      </c>
      <c r="K225" s="2">
        <f t="shared" si="70"/>
        <v>118.46558856713051</v>
      </c>
      <c r="L225" s="2">
        <f t="shared" si="71"/>
        <v>118.93524636586747</v>
      </c>
      <c r="M225" s="59">
        <v>0.71359223300999997</v>
      </c>
      <c r="N225" s="59">
        <v>0.28640776698999998</v>
      </c>
      <c r="O225" s="59">
        <v>0</v>
      </c>
      <c r="P225" s="2">
        <f t="shared" si="84"/>
        <v>886.07867048154458</v>
      </c>
      <c r="Q225" s="2">
        <f t="shared" si="85"/>
        <v>893.60634708759949</v>
      </c>
      <c r="R225" s="2">
        <f t="shared" si="86"/>
        <v>869.81114489646222</v>
      </c>
      <c r="S225">
        <f t="shared" si="78"/>
        <v>8.4388444807766145</v>
      </c>
      <c r="T225">
        <f t="shared" si="79"/>
        <v>8.5105366389295192</v>
      </c>
      <c r="U225">
        <f t="shared" si="80"/>
        <v>8.2839156656805919</v>
      </c>
    </row>
    <row r="226" spans="1:21" x14ac:dyDescent="0.3">
      <c r="A226">
        <v>6</v>
      </c>
      <c r="B226" t="s">
        <v>22</v>
      </c>
      <c r="C226">
        <v>6</v>
      </c>
      <c r="D226" t="s">
        <v>21</v>
      </c>
      <c r="E226">
        <v>1999</v>
      </c>
      <c r="F226">
        <v>65</v>
      </c>
      <c r="G226" s="54">
        <v>0.156</v>
      </c>
      <c r="H226" s="54">
        <v>0.12966666666666665</v>
      </c>
      <c r="I226" s="54">
        <v>0.12016666666666667</v>
      </c>
      <c r="J226" s="2">
        <f t="shared" si="69"/>
        <v>77.014218009478682</v>
      </c>
      <c r="K226" s="2">
        <f t="shared" si="70"/>
        <v>74.684029107621598</v>
      </c>
      <c r="L226" s="2">
        <f t="shared" si="71"/>
        <v>73.877628338700504</v>
      </c>
      <c r="M226" s="59">
        <v>0.71359223300999997</v>
      </c>
      <c r="N226" s="59">
        <v>0.28640776698999998</v>
      </c>
      <c r="O226" s="59">
        <v>0</v>
      </c>
      <c r="P226" s="2">
        <f t="shared" si="84"/>
        <v>492.21882959744056</v>
      </c>
      <c r="Q226" s="2">
        <f t="shared" si="85"/>
        <v>498.57732461581054</v>
      </c>
      <c r="R226" s="2">
        <f t="shared" si="86"/>
        <v>489.76699304476506</v>
      </c>
      <c r="S226">
        <f t="shared" si="78"/>
        <v>7.5725973784221621</v>
      </c>
      <c r="T226">
        <f t="shared" si="79"/>
        <v>7.6704203787047778</v>
      </c>
      <c r="U226">
        <f t="shared" si="80"/>
        <v>7.5348768160733082</v>
      </c>
    </row>
    <row r="227" spans="1:21" x14ac:dyDescent="0.3">
      <c r="A227">
        <v>6</v>
      </c>
      <c r="B227" t="s">
        <v>22</v>
      </c>
      <c r="C227">
        <v>6</v>
      </c>
      <c r="D227" t="s">
        <v>21</v>
      </c>
      <c r="E227">
        <v>2000</v>
      </c>
      <c r="F227">
        <v>300</v>
      </c>
      <c r="G227" s="54">
        <v>0.19400000000000001</v>
      </c>
      <c r="H227" s="54">
        <v>0.23899999999999999</v>
      </c>
      <c r="I227" s="54">
        <v>0.21150000000000002</v>
      </c>
      <c r="J227" s="2">
        <f t="shared" si="69"/>
        <v>372.20843672456573</v>
      </c>
      <c r="K227" s="2">
        <f t="shared" si="70"/>
        <v>394.21813403416559</v>
      </c>
      <c r="L227" s="2">
        <f t="shared" si="71"/>
        <v>380.46924540266332</v>
      </c>
      <c r="M227" s="59">
        <v>0.71359223300999997</v>
      </c>
      <c r="N227" s="59">
        <v>0.28640776698999998</v>
      </c>
      <c r="O227" s="59">
        <v>0</v>
      </c>
      <c r="P227" s="2">
        <f t="shared" si="84"/>
        <v>979.91844359170386</v>
      </c>
      <c r="Q227" s="2">
        <f t="shared" si="85"/>
        <v>1160.5318061622775</v>
      </c>
      <c r="R227" s="2">
        <f t="shared" si="86"/>
        <v>1131.1026896173776</v>
      </c>
      <c r="S227">
        <f t="shared" si="78"/>
        <v>3.2663948119723463</v>
      </c>
      <c r="T227">
        <f t="shared" si="79"/>
        <v>3.8684393538742583</v>
      </c>
      <c r="U227">
        <f t="shared" si="80"/>
        <v>3.770342298724592</v>
      </c>
    </row>
    <row r="228" spans="1:21" x14ac:dyDescent="0.3">
      <c r="A228">
        <v>6</v>
      </c>
      <c r="B228" t="s">
        <v>22</v>
      </c>
      <c r="C228">
        <v>6</v>
      </c>
      <c r="D228" t="s">
        <v>21</v>
      </c>
      <c r="E228">
        <v>2001</v>
      </c>
      <c r="F228">
        <v>850</v>
      </c>
      <c r="G228" s="54">
        <v>0.19499999999999998</v>
      </c>
      <c r="H228" s="54">
        <v>0.20133333333333331</v>
      </c>
      <c r="I228" s="54">
        <v>0.17783333333333332</v>
      </c>
      <c r="J228" s="2">
        <f t="shared" si="69"/>
        <v>1055.9006211180124</v>
      </c>
      <c r="K228" s="2">
        <f t="shared" si="70"/>
        <v>1064.2737896494157</v>
      </c>
      <c r="L228" s="2">
        <f t="shared" si="71"/>
        <v>1033.8536387593756</v>
      </c>
      <c r="M228" s="59">
        <v>0.71359223300999997</v>
      </c>
      <c r="N228" s="59">
        <v>0.28640776698999998</v>
      </c>
      <c r="O228" s="59">
        <v>0</v>
      </c>
      <c r="P228" s="2">
        <f t="shared" si="84"/>
        <v>2054.6476617563026</v>
      </c>
      <c r="Q228" s="2">
        <f t="shared" si="85"/>
        <v>2616.1729701755407</v>
      </c>
      <c r="R228" s="2">
        <f t="shared" si="86"/>
        <v>2653.1589376846332</v>
      </c>
      <c r="S228">
        <f t="shared" si="78"/>
        <v>2.4172325432427089</v>
      </c>
      <c r="T228">
        <f t="shared" si="79"/>
        <v>3.077850553147695</v>
      </c>
      <c r="U228">
        <f t="shared" si="80"/>
        <v>3.1213634560995684</v>
      </c>
    </row>
    <row r="229" spans="1:21" x14ac:dyDescent="0.3">
      <c r="A229">
        <v>6</v>
      </c>
      <c r="B229" t="s">
        <v>22</v>
      </c>
      <c r="C229">
        <v>6</v>
      </c>
      <c r="D229" t="s">
        <v>21</v>
      </c>
      <c r="E229">
        <v>2002</v>
      </c>
      <c r="F229">
        <v>400</v>
      </c>
      <c r="G229" s="54">
        <v>0.13600000000000001</v>
      </c>
      <c r="H229" s="54">
        <v>0.14600000000000002</v>
      </c>
      <c r="I229" s="54">
        <v>0.13250000000000001</v>
      </c>
      <c r="J229" s="2">
        <f t="shared" si="69"/>
        <v>462.96296296296299</v>
      </c>
      <c r="K229" s="2">
        <f t="shared" si="70"/>
        <v>468.38407494145201</v>
      </c>
      <c r="L229" s="2">
        <f t="shared" si="71"/>
        <v>461.09510086455333</v>
      </c>
      <c r="M229" s="59">
        <v>0.71359223300999997</v>
      </c>
      <c r="N229" s="59">
        <v>0.28640776698999998</v>
      </c>
      <c r="O229" s="59">
        <v>0</v>
      </c>
      <c r="P229" s="2">
        <f t="shared" si="84"/>
        <v>1872.1007868523261</v>
      </c>
      <c r="Q229" s="2">
        <f t="shared" si="85"/>
        <v>2212.7631750264391</v>
      </c>
      <c r="R229" s="2">
        <f t="shared" si="86"/>
        <v>2431.3154401244069</v>
      </c>
      <c r="S229">
        <f t="shared" si="78"/>
        <v>4.6802519671308156</v>
      </c>
      <c r="T229">
        <f t="shared" si="79"/>
        <v>5.531907937566098</v>
      </c>
      <c r="U229">
        <f t="shared" si="80"/>
        <v>6.0782886003110175</v>
      </c>
    </row>
    <row r="230" spans="1:21" x14ac:dyDescent="0.3">
      <c r="A230">
        <v>6</v>
      </c>
      <c r="B230" t="s">
        <v>22</v>
      </c>
      <c r="C230">
        <v>6</v>
      </c>
      <c r="D230" t="s">
        <v>21</v>
      </c>
      <c r="E230">
        <v>2003</v>
      </c>
      <c r="F230">
        <v>460</v>
      </c>
      <c r="G230" s="54">
        <v>0.186</v>
      </c>
      <c r="H230" s="54">
        <v>0.19833333333333333</v>
      </c>
      <c r="I230" s="54">
        <v>0.18033333333333335</v>
      </c>
      <c r="J230" s="2">
        <f t="shared" si="69"/>
        <v>565.11056511056506</v>
      </c>
      <c r="K230" s="2">
        <f t="shared" si="70"/>
        <v>573.80457380457381</v>
      </c>
      <c r="L230" s="2">
        <f t="shared" si="71"/>
        <v>561.20374135827569</v>
      </c>
      <c r="M230" s="59">
        <v>0.71359223300999997</v>
      </c>
      <c r="N230" s="59">
        <v>0.28640776698999998</v>
      </c>
      <c r="O230" s="59">
        <v>0</v>
      </c>
      <c r="P230" s="2">
        <f t="shared" si="84"/>
        <v>952.94188491506804</v>
      </c>
      <c r="Q230" s="2">
        <f t="shared" si="85"/>
        <v>1029.3508623172461</v>
      </c>
      <c r="R230" s="2">
        <f t="shared" si="86"/>
        <v>1024.5454207518467</v>
      </c>
      <c r="S230">
        <f t="shared" si="78"/>
        <v>2.0716127932936264</v>
      </c>
      <c r="T230">
        <f t="shared" si="79"/>
        <v>2.2377192659070566</v>
      </c>
      <c r="U230">
        <f t="shared" si="80"/>
        <v>2.2272726538083623</v>
      </c>
    </row>
    <row r="231" spans="1:21" x14ac:dyDescent="0.3">
      <c r="A231">
        <v>6</v>
      </c>
      <c r="B231" t="s">
        <v>22</v>
      </c>
      <c r="C231">
        <v>6</v>
      </c>
      <c r="D231" t="s">
        <v>21</v>
      </c>
      <c r="E231">
        <v>2004</v>
      </c>
      <c r="F231">
        <v>1500</v>
      </c>
      <c r="G231" s="54">
        <v>0.255</v>
      </c>
      <c r="H231" s="54">
        <v>0.42799999999999999</v>
      </c>
      <c r="I231" s="54">
        <v>0.41199999999999998</v>
      </c>
      <c r="J231" s="2">
        <f t="shared" ref="J231:J287" si="87">$F231/(1-G231)</f>
        <v>2013.4228187919464</v>
      </c>
      <c r="K231" s="2">
        <f t="shared" ref="K231:K287" si="88">$F231/(1-H231)</f>
        <v>2622.3776223776222</v>
      </c>
      <c r="L231" s="2">
        <f t="shared" ref="L231:L287" si="89">$F231/(1-I231)</f>
        <v>2551.0204081632651</v>
      </c>
      <c r="M231" s="59">
        <v>0.71359223300999997</v>
      </c>
      <c r="N231" s="59">
        <v>0.28640776698999998</v>
      </c>
      <c r="O231" s="59">
        <v>0</v>
      </c>
      <c r="P231" s="2">
        <f t="shared" si="84"/>
        <v>545.21637353429628</v>
      </c>
      <c r="Q231" s="2">
        <f t="shared" si="85"/>
        <v>600.29865023075729</v>
      </c>
      <c r="R231" s="2">
        <f t="shared" si="86"/>
        <v>583.52242389439573</v>
      </c>
      <c r="S231">
        <f t="shared" si="78"/>
        <v>0.36347758235619754</v>
      </c>
      <c r="T231">
        <f t="shared" si="79"/>
        <v>0.40019910015383819</v>
      </c>
      <c r="U231">
        <f t="shared" si="80"/>
        <v>0.38901494926293051</v>
      </c>
    </row>
    <row r="232" spans="1:21" x14ac:dyDescent="0.3">
      <c r="A232">
        <v>6</v>
      </c>
      <c r="B232" t="s">
        <v>22</v>
      </c>
      <c r="C232">
        <v>6</v>
      </c>
      <c r="D232" t="s">
        <v>21</v>
      </c>
      <c r="E232">
        <v>2005</v>
      </c>
      <c r="F232">
        <v>1700</v>
      </c>
      <c r="G232" s="54">
        <v>0.21200000000000002</v>
      </c>
      <c r="H232" s="54">
        <v>0.34633333333333338</v>
      </c>
      <c r="I232" s="54">
        <v>0.41533333333333339</v>
      </c>
      <c r="J232" s="2">
        <f t="shared" si="87"/>
        <v>2157.3604060913704</v>
      </c>
      <c r="K232" s="2">
        <f t="shared" si="88"/>
        <v>2600.7139214686385</v>
      </c>
      <c r="L232" s="2">
        <f t="shared" si="89"/>
        <v>2907.6396807297606</v>
      </c>
      <c r="M232" s="59">
        <v>0.71359223300999997</v>
      </c>
      <c r="N232" s="59">
        <v>0.28640776698999998</v>
      </c>
      <c r="O232" s="59">
        <v>0</v>
      </c>
      <c r="P232" s="2">
        <f t="shared" si="84"/>
        <v>1043.8643210262705</v>
      </c>
      <c r="Q232" s="2">
        <f t="shared" si="85"/>
        <v>1108.7278339357606</v>
      </c>
      <c r="R232" s="2">
        <f t="shared" si="86"/>
        <v>1074.1053094513004</v>
      </c>
      <c r="S232">
        <f t="shared" si="78"/>
        <v>0.61403783589780625</v>
      </c>
      <c r="T232">
        <f t="shared" si="79"/>
        <v>0.65219284349162387</v>
      </c>
      <c r="U232">
        <f t="shared" si="80"/>
        <v>0.63182665261841198</v>
      </c>
    </row>
    <row r="233" spans="1:21" x14ac:dyDescent="0.3">
      <c r="A233">
        <v>6</v>
      </c>
      <c r="B233" t="s">
        <v>22</v>
      </c>
      <c r="C233">
        <v>6</v>
      </c>
      <c r="D233" t="s">
        <v>21</v>
      </c>
      <c r="E233">
        <v>2006</v>
      </c>
      <c r="F233">
        <v>950</v>
      </c>
      <c r="G233" s="54">
        <v>0.182</v>
      </c>
      <c r="H233" s="54">
        <v>0.23766666666666669</v>
      </c>
      <c r="I233" s="54">
        <v>0.23666666666666669</v>
      </c>
      <c r="J233" s="2">
        <f t="shared" si="87"/>
        <v>1161.3691931540341</v>
      </c>
      <c r="K233" s="2">
        <f t="shared" si="88"/>
        <v>1246.1740271097508</v>
      </c>
      <c r="L233" s="2">
        <f t="shared" si="89"/>
        <v>1244.5414847161574</v>
      </c>
      <c r="M233" s="59">
        <v>0.71359223300999997</v>
      </c>
      <c r="N233" s="59">
        <v>0.28640776698999998</v>
      </c>
      <c r="O233" s="59">
        <v>0</v>
      </c>
      <c r="P233" s="2">
        <f t="shared" si="84"/>
        <v>1290.5678185591021</v>
      </c>
      <c r="Q233" s="2">
        <f t="shared" si="85"/>
        <v>1376.3047885069798</v>
      </c>
      <c r="R233" s="2">
        <f t="shared" si="86"/>
        <v>1333.4646933853471</v>
      </c>
      <c r="S233">
        <f t="shared" si="78"/>
        <v>1.3584924405885286</v>
      </c>
      <c r="T233">
        <f t="shared" si="79"/>
        <v>1.448741882638926</v>
      </c>
      <c r="U233">
        <f t="shared" si="80"/>
        <v>1.4036470456687864</v>
      </c>
    </row>
    <row r="234" spans="1:21" x14ac:dyDescent="0.3">
      <c r="A234">
        <v>6</v>
      </c>
      <c r="B234" t="s">
        <v>22</v>
      </c>
      <c r="C234">
        <v>6</v>
      </c>
      <c r="D234" t="s">
        <v>21</v>
      </c>
      <c r="E234">
        <v>2007</v>
      </c>
      <c r="F234">
        <v>330</v>
      </c>
      <c r="G234" s="54">
        <v>0.23899999999999999</v>
      </c>
      <c r="H234" s="54">
        <v>0.32533333333333336</v>
      </c>
      <c r="I234" s="54">
        <v>0.30733333333333335</v>
      </c>
      <c r="J234" s="2">
        <f t="shared" si="87"/>
        <v>433.63994743758212</v>
      </c>
      <c r="K234" s="2">
        <f t="shared" si="88"/>
        <v>489.13043478260875</v>
      </c>
      <c r="L234" s="2">
        <f t="shared" si="89"/>
        <v>476.41963426371512</v>
      </c>
      <c r="M234" s="59">
        <v>0.71359223300999997</v>
      </c>
      <c r="N234" s="59">
        <v>0.28640776698999998</v>
      </c>
      <c r="O234" s="59">
        <v>0</v>
      </c>
      <c r="P234" s="2">
        <f t="shared" si="84"/>
        <v>587.52253653806065</v>
      </c>
      <c r="Q234" s="2">
        <f t="shared" si="85"/>
        <v>639.18151780123299</v>
      </c>
      <c r="R234" s="2">
        <f t="shared" si="86"/>
        <v>623.29089562697254</v>
      </c>
      <c r="S234">
        <f t="shared" si="78"/>
        <v>1.7803713228426081</v>
      </c>
      <c r="T234">
        <f t="shared" si="79"/>
        <v>1.9369136903067665</v>
      </c>
      <c r="U234">
        <f t="shared" si="80"/>
        <v>1.8887602897787046</v>
      </c>
    </row>
    <row r="235" spans="1:21" x14ac:dyDescent="0.3">
      <c r="A235">
        <v>6</v>
      </c>
      <c r="B235" t="s">
        <v>22</v>
      </c>
      <c r="C235">
        <v>6</v>
      </c>
      <c r="D235" t="s">
        <v>21</v>
      </c>
      <c r="E235">
        <v>2008</v>
      </c>
      <c r="F235">
        <v>610</v>
      </c>
      <c r="G235" s="54">
        <v>0.25900000000000001</v>
      </c>
      <c r="H235" s="54">
        <v>0.3046666666666667</v>
      </c>
      <c r="I235" s="54">
        <v>0.28266666666666668</v>
      </c>
      <c r="J235" s="2">
        <f t="shared" si="87"/>
        <v>823.21187584345478</v>
      </c>
      <c r="K235" s="2">
        <f t="shared" si="88"/>
        <v>877.27708533077657</v>
      </c>
      <c r="L235" s="2">
        <f t="shared" si="89"/>
        <v>850.37174721189581</v>
      </c>
      <c r="M235" s="59">
        <v>0.71359223300999997</v>
      </c>
      <c r="N235" s="59">
        <v>0.28640776698999998</v>
      </c>
      <c r="O235" s="59">
        <v>0</v>
      </c>
      <c r="P235" s="2">
        <f t="shared" si="84"/>
        <v>754.02071382674808</v>
      </c>
      <c r="Q235" s="2">
        <f t="shared" si="85"/>
        <v>782.88342660689318</v>
      </c>
      <c r="R235" s="2">
        <f t="shared" si="86"/>
        <v>762.5722933080126</v>
      </c>
      <c r="S235">
        <f t="shared" si="78"/>
        <v>1.2360995308635214</v>
      </c>
      <c r="T235">
        <f t="shared" si="79"/>
        <v>1.2834154534539233</v>
      </c>
      <c r="U235">
        <f t="shared" si="80"/>
        <v>1.2501185136196928</v>
      </c>
    </row>
    <row r="236" spans="1:21" x14ac:dyDescent="0.3">
      <c r="A236">
        <v>6</v>
      </c>
      <c r="B236" t="s">
        <v>22</v>
      </c>
      <c r="C236">
        <v>6</v>
      </c>
      <c r="D236" t="s">
        <v>21</v>
      </c>
      <c r="E236">
        <v>2009</v>
      </c>
      <c r="F236">
        <v>1200</v>
      </c>
      <c r="G236" s="54">
        <v>0.247</v>
      </c>
      <c r="H236" s="54">
        <v>0.28799999999999998</v>
      </c>
      <c r="I236" s="54">
        <v>0.26449999999999996</v>
      </c>
      <c r="J236" s="2">
        <f t="shared" si="87"/>
        <v>1593.6254980079682</v>
      </c>
      <c r="K236" s="2">
        <f t="shared" si="88"/>
        <v>1685.3932584269664</v>
      </c>
      <c r="L236" s="2">
        <f t="shared" si="89"/>
        <v>1631.5431679129842</v>
      </c>
      <c r="M236" s="59">
        <v>0.71359223300999997</v>
      </c>
      <c r="N236" s="59">
        <v>0.28640776698999998</v>
      </c>
      <c r="O236" s="59">
        <v>0</v>
      </c>
      <c r="P236" s="2">
        <f>(J239*$M236)+(J240*$N236)</f>
        <v>952.78961352598094</v>
      </c>
      <c r="Q236" s="2">
        <f>(K239*$M236)+(K240*$N236)</f>
        <v>1054.5097802216919</v>
      </c>
      <c r="R236" s="2">
        <f>(L239*$M236)+(L240*$N236)</f>
        <v>1021.423037934107</v>
      </c>
      <c r="S236">
        <f t="shared" si="78"/>
        <v>0.79399134460498411</v>
      </c>
      <c r="T236">
        <f t="shared" si="79"/>
        <v>0.87875815018474324</v>
      </c>
      <c r="U236">
        <f t="shared" si="80"/>
        <v>0.85118586494508919</v>
      </c>
    </row>
    <row r="237" spans="1:21" x14ac:dyDescent="0.3">
      <c r="A237">
        <v>6</v>
      </c>
      <c r="B237" t="s">
        <v>22</v>
      </c>
      <c r="C237">
        <v>6</v>
      </c>
      <c r="D237" t="s">
        <v>21</v>
      </c>
      <c r="E237">
        <v>2010</v>
      </c>
      <c r="F237">
        <v>430</v>
      </c>
      <c r="G237" s="54">
        <v>0.19700000000000001</v>
      </c>
      <c r="H237" s="54">
        <v>0.29066666666666668</v>
      </c>
      <c r="I237" s="54">
        <v>0.27216666666666667</v>
      </c>
      <c r="J237" s="2">
        <f t="shared" si="87"/>
        <v>535.49190535491914</v>
      </c>
      <c r="K237" s="2">
        <f t="shared" si="88"/>
        <v>606.20300751879699</v>
      </c>
      <c r="L237" s="2">
        <f t="shared" si="89"/>
        <v>590.79459583237917</v>
      </c>
      <c r="M237" s="59">
        <v>0.71359223300999997</v>
      </c>
      <c r="N237" s="59">
        <v>0.28640776698999998</v>
      </c>
      <c r="O237" s="59">
        <v>0</v>
      </c>
      <c r="P237" s="2" t="s">
        <v>10</v>
      </c>
      <c r="Q237" s="2" t="s">
        <v>10</v>
      </c>
      <c r="R237" s="2" t="s">
        <v>10</v>
      </c>
      <c r="S237" s="2" t="s">
        <v>10</v>
      </c>
      <c r="T237" s="2" t="s">
        <v>10</v>
      </c>
      <c r="U237" s="2" t="s">
        <v>10</v>
      </c>
    </row>
    <row r="238" spans="1:21" x14ac:dyDescent="0.3">
      <c r="A238">
        <v>6</v>
      </c>
      <c r="B238" t="s">
        <v>22</v>
      </c>
      <c r="C238">
        <v>6</v>
      </c>
      <c r="D238" t="s">
        <v>21</v>
      </c>
      <c r="E238">
        <v>2011</v>
      </c>
      <c r="F238">
        <v>535</v>
      </c>
      <c r="G238" s="54">
        <v>0.254</v>
      </c>
      <c r="H238" s="54">
        <v>0.2583333333333333</v>
      </c>
      <c r="I238" s="54">
        <v>0.24033333333333334</v>
      </c>
      <c r="J238" s="2">
        <f t="shared" si="87"/>
        <v>717.15817694369969</v>
      </c>
      <c r="K238" s="2">
        <f t="shared" si="88"/>
        <v>721.3483146067415</v>
      </c>
      <c r="L238" s="2">
        <f t="shared" si="89"/>
        <v>704.25625274243089</v>
      </c>
      <c r="M238" s="59">
        <v>0.71359223300999997</v>
      </c>
      <c r="N238" s="59">
        <v>0.28640776698999998</v>
      </c>
      <c r="O238" s="59">
        <v>0</v>
      </c>
      <c r="P238" s="2" t="s">
        <v>10</v>
      </c>
      <c r="Q238" s="2" t="s">
        <v>10</v>
      </c>
      <c r="R238" s="2" t="s">
        <v>10</v>
      </c>
      <c r="S238" s="2" t="s">
        <v>10</v>
      </c>
      <c r="T238" s="2" t="s">
        <v>10</v>
      </c>
      <c r="U238" s="2" t="s">
        <v>10</v>
      </c>
    </row>
    <row r="239" spans="1:21" x14ac:dyDescent="0.3">
      <c r="A239">
        <v>6</v>
      </c>
      <c r="B239" t="s">
        <v>22</v>
      </c>
      <c r="C239">
        <v>6</v>
      </c>
      <c r="D239" t="s">
        <v>21</v>
      </c>
      <c r="E239">
        <v>2012</v>
      </c>
      <c r="F239">
        <v>675</v>
      </c>
      <c r="G239" s="54">
        <v>0.20199999999999999</v>
      </c>
      <c r="H239" s="54">
        <v>0.27900000000000003</v>
      </c>
      <c r="I239" s="54">
        <v>0.25650000000000001</v>
      </c>
      <c r="J239" s="2">
        <f t="shared" si="87"/>
        <v>845.86466165413526</v>
      </c>
      <c r="K239" s="2">
        <f t="shared" si="88"/>
        <v>936.19972260748966</v>
      </c>
      <c r="L239" s="2">
        <f t="shared" si="89"/>
        <v>907.86819098856756</v>
      </c>
      <c r="M239" s="59">
        <v>0.71359223300999997</v>
      </c>
      <c r="N239" s="59">
        <v>0.28640776698999998</v>
      </c>
      <c r="O239" s="59">
        <v>0</v>
      </c>
      <c r="P239" s="2">
        <f t="shared" si="84"/>
        <v>708.86356121868846</v>
      </c>
      <c r="Q239" s="2">
        <f t="shared" si="85"/>
        <v>769.98072729585272</v>
      </c>
      <c r="R239" s="2">
        <f t="shared" si="86"/>
        <v>751.44837481913396</v>
      </c>
      <c r="S239">
        <f t="shared" si="78"/>
        <v>1.0501682388425013</v>
      </c>
      <c r="T239">
        <f t="shared" si="79"/>
        <v>1.1407121885864484</v>
      </c>
      <c r="U239">
        <f t="shared" si="80"/>
        <v>1.1132568515839021</v>
      </c>
    </row>
    <row r="240" spans="1:21" x14ac:dyDescent="0.3">
      <c r="A240">
        <v>6</v>
      </c>
      <c r="B240" t="s">
        <v>22</v>
      </c>
      <c r="C240">
        <v>6</v>
      </c>
      <c r="D240" t="s">
        <v>21</v>
      </c>
      <c r="E240">
        <v>2013</v>
      </c>
      <c r="F240">
        <v>940</v>
      </c>
      <c r="G240" s="54">
        <v>0.22900000000000001</v>
      </c>
      <c r="H240" s="54">
        <v>0.30333333333333334</v>
      </c>
      <c r="I240" s="54">
        <v>0.27933333333333332</v>
      </c>
      <c r="J240" s="2">
        <f t="shared" si="87"/>
        <v>1219.195849546044</v>
      </c>
      <c r="K240" s="2">
        <f t="shared" si="88"/>
        <v>1349.2822966507176</v>
      </c>
      <c r="L240" s="2">
        <f t="shared" si="89"/>
        <v>1304.3478260869565</v>
      </c>
      <c r="M240" s="59">
        <v>0.71359223300999997</v>
      </c>
      <c r="N240" s="59">
        <v>0.28640776698999998</v>
      </c>
      <c r="O240" s="59">
        <v>0</v>
      </c>
      <c r="P240" s="2">
        <f t="shared" si="84"/>
        <v>598.79692722420361</v>
      </c>
      <c r="Q240" s="2">
        <f t="shared" si="85"/>
        <v>646.77863851945608</v>
      </c>
      <c r="R240" s="2">
        <f t="shared" si="86"/>
        <v>629.04051191996894</v>
      </c>
      <c r="S240">
        <f t="shared" si="78"/>
        <v>0.63701800768532302</v>
      </c>
      <c r="T240">
        <f t="shared" si="79"/>
        <v>0.6880623814036767</v>
      </c>
      <c r="U240">
        <f t="shared" si="80"/>
        <v>0.66919203395741378</v>
      </c>
    </row>
    <row r="241" spans="1:21" x14ac:dyDescent="0.3">
      <c r="A241">
        <v>6</v>
      </c>
      <c r="B241" t="s">
        <v>22</v>
      </c>
      <c r="C241">
        <v>6</v>
      </c>
      <c r="D241" t="s">
        <v>21</v>
      </c>
      <c r="E241">
        <v>2014</v>
      </c>
      <c r="F241" t="s">
        <v>10</v>
      </c>
      <c r="G241" s="54">
        <v>0.14499999999999999</v>
      </c>
      <c r="H241" s="54">
        <v>0.20433333333333331</v>
      </c>
      <c r="I241" s="54">
        <v>0.20033333333333331</v>
      </c>
      <c r="J241" t="s">
        <v>10</v>
      </c>
      <c r="K241" t="s">
        <v>10</v>
      </c>
      <c r="L241" t="s">
        <v>10</v>
      </c>
      <c r="M241" s="59">
        <v>0.71359223300999997</v>
      </c>
      <c r="N241" s="59">
        <v>0.28640776698999998</v>
      </c>
      <c r="O241" s="59">
        <v>0</v>
      </c>
      <c r="P241" s="2">
        <f t="shared" si="84"/>
        <v>709.51134605597827</v>
      </c>
      <c r="Q241" s="2">
        <f t="shared" si="85"/>
        <v>789.96339668388828</v>
      </c>
      <c r="R241" s="2">
        <f t="shared" si="86"/>
        <v>767.96647487590371</v>
      </c>
      <c r="S241" s="2" t="s">
        <v>10</v>
      </c>
      <c r="T241" s="2" t="s">
        <v>10</v>
      </c>
      <c r="U241" s="2" t="s">
        <v>10</v>
      </c>
    </row>
    <row r="242" spans="1:21" x14ac:dyDescent="0.3">
      <c r="A242">
        <v>6</v>
      </c>
      <c r="B242" t="s">
        <v>22</v>
      </c>
      <c r="C242">
        <v>6</v>
      </c>
      <c r="D242" t="s">
        <v>21</v>
      </c>
      <c r="E242">
        <v>2015</v>
      </c>
      <c r="F242">
        <v>600</v>
      </c>
      <c r="G242" s="54">
        <v>0.24</v>
      </c>
      <c r="H242" s="54">
        <v>0.30400000000000005</v>
      </c>
      <c r="I242" s="54">
        <v>0.28700000000000003</v>
      </c>
      <c r="J242" s="2">
        <f t="shared" si="87"/>
        <v>789.47368421052636</v>
      </c>
      <c r="K242" s="2">
        <f t="shared" si="88"/>
        <v>862.06896551724139</v>
      </c>
      <c r="L242" s="2">
        <f t="shared" si="89"/>
        <v>841.51472650771393</v>
      </c>
      <c r="M242" s="59">
        <v>0.71359223300999997</v>
      </c>
      <c r="N242" s="59">
        <v>0.28640776698999998</v>
      </c>
      <c r="O242" s="59">
        <v>0</v>
      </c>
      <c r="P242" s="2">
        <f t="shared" si="84"/>
        <v>428.22535126089667</v>
      </c>
      <c r="Q242" s="2">
        <f t="shared" si="85"/>
        <v>492.13399992259264</v>
      </c>
      <c r="R242" s="2">
        <f t="shared" si="86"/>
        <v>485.38452170084599</v>
      </c>
      <c r="S242">
        <f t="shared" si="78"/>
        <v>0.71370891876816112</v>
      </c>
      <c r="T242">
        <f t="shared" si="79"/>
        <v>0.82022333320432106</v>
      </c>
      <c r="U242">
        <f t="shared" si="80"/>
        <v>0.80897420283474331</v>
      </c>
    </row>
    <row r="243" spans="1:21" x14ac:dyDescent="0.3">
      <c r="A243">
        <v>6</v>
      </c>
      <c r="B243" t="s">
        <v>22</v>
      </c>
      <c r="C243">
        <v>6</v>
      </c>
      <c r="D243" t="s">
        <v>21</v>
      </c>
      <c r="E243">
        <v>2016</v>
      </c>
      <c r="F243">
        <v>380</v>
      </c>
      <c r="G243" s="54">
        <v>0.252</v>
      </c>
      <c r="H243" s="54">
        <v>0.29700000000000004</v>
      </c>
      <c r="I243" s="54">
        <v>0.27900000000000003</v>
      </c>
      <c r="J243" s="2">
        <f t="shared" si="87"/>
        <v>508.02139037433153</v>
      </c>
      <c r="K243" s="2">
        <f t="shared" si="88"/>
        <v>540.54054054054052</v>
      </c>
      <c r="L243" s="2">
        <f t="shared" si="89"/>
        <v>527.0457697642164</v>
      </c>
      <c r="M243" s="59">
        <v>0.71359223300999997</v>
      </c>
      <c r="N243" s="59">
        <v>0.28640776698999998</v>
      </c>
      <c r="O243" s="59">
        <v>0</v>
      </c>
      <c r="P243" s="2">
        <f t="shared" si="84"/>
        <v>429.23860823473473</v>
      </c>
      <c r="Q243" s="2">
        <f t="shared" si="85"/>
        <v>494.78360427493374</v>
      </c>
      <c r="R243" s="2">
        <f t="shared" si="86"/>
        <v>488.66985112167976</v>
      </c>
      <c r="S243">
        <f t="shared" si="78"/>
        <v>1.1295752848282492</v>
      </c>
      <c r="T243">
        <f t="shared" si="79"/>
        <v>1.3020621165129835</v>
      </c>
      <c r="U243">
        <f t="shared" si="80"/>
        <v>1.285973292425473</v>
      </c>
    </row>
    <row r="244" spans="1:21" x14ac:dyDescent="0.3">
      <c r="A244">
        <v>6</v>
      </c>
      <c r="B244" t="s">
        <v>22</v>
      </c>
      <c r="C244">
        <v>6</v>
      </c>
      <c r="D244" t="s">
        <v>21</v>
      </c>
      <c r="E244">
        <v>2017</v>
      </c>
      <c r="F244">
        <v>607</v>
      </c>
      <c r="G244" s="54">
        <v>0.26421253355763952</v>
      </c>
      <c r="H244" s="54">
        <v>0.33404541147798106</v>
      </c>
      <c r="I244" s="54">
        <v>0.31269765999824639</v>
      </c>
      <c r="J244" s="2">
        <f t="shared" si="87"/>
        <v>824.96648513861396</v>
      </c>
      <c r="K244" s="2">
        <f t="shared" si="88"/>
        <v>911.47356060289439</v>
      </c>
      <c r="L244" s="2">
        <f t="shared" si="89"/>
        <v>883.16300508805375</v>
      </c>
      <c r="M244" s="59">
        <v>0.71359223300999997</v>
      </c>
      <c r="N244" s="59">
        <v>0.28640776698999998</v>
      </c>
      <c r="O244" s="59">
        <v>0</v>
      </c>
      <c r="P244" t="s">
        <v>10</v>
      </c>
      <c r="Q244" t="s">
        <v>10</v>
      </c>
      <c r="R244" t="s">
        <v>10</v>
      </c>
      <c r="S244" s="2" t="s">
        <v>10</v>
      </c>
      <c r="T244" s="2" t="s">
        <v>10</v>
      </c>
      <c r="U244" s="2" t="s">
        <v>10</v>
      </c>
    </row>
    <row r="245" spans="1:21" x14ac:dyDescent="0.3">
      <c r="A245">
        <v>6</v>
      </c>
      <c r="B245" t="s">
        <v>22</v>
      </c>
      <c r="C245">
        <v>6</v>
      </c>
      <c r="D245" t="s">
        <v>21</v>
      </c>
      <c r="E245">
        <v>2018</v>
      </c>
      <c r="F245">
        <v>315</v>
      </c>
      <c r="G245" s="54">
        <v>0.25329250311259038</v>
      </c>
      <c r="H245" s="54">
        <v>0.35347180943220174</v>
      </c>
      <c r="I245" s="54">
        <v>0.34504815702446495</v>
      </c>
      <c r="J245" s="2">
        <f t="shared" si="87"/>
        <v>421.85193173103556</v>
      </c>
      <c r="K245" s="2">
        <f t="shared" si="88"/>
        <v>487.21773403779758</v>
      </c>
      <c r="L245" s="2">
        <f t="shared" si="89"/>
        <v>480.95139112657859</v>
      </c>
      <c r="M245" s="59">
        <v>0.71359223300999997</v>
      </c>
      <c r="N245" s="59">
        <v>0.28640776698999998</v>
      </c>
      <c r="O245" s="59">
        <v>0</v>
      </c>
      <c r="P245" t="s">
        <v>10</v>
      </c>
      <c r="Q245" t="s">
        <v>10</v>
      </c>
      <c r="R245" t="s">
        <v>10</v>
      </c>
      <c r="S245" s="2" t="s">
        <v>10</v>
      </c>
      <c r="T245" s="2" t="s">
        <v>10</v>
      </c>
      <c r="U245" s="2" t="s">
        <v>10</v>
      </c>
    </row>
    <row r="246" spans="1:21" x14ac:dyDescent="0.3">
      <c r="A246">
        <v>6</v>
      </c>
      <c r="B246" t="s">
        <v>22</v>
      </c>
      <c r="C246">
        <v>6</v>
      </c>
      <c r="D246" t="s">
        <v>21</v>
      </c>
      <c r="E246">
        <v>2019</v>
      </c>
      <c r="F246">
        <v>340</v>
      </c>
      <c r="G246" s="54">
        <v>0.23441509169475994</v>
      </c>
      <c r="H246" s="54">
        <v>0.32590908281944742</v>
      </c>
      <c r="I246" s="54">
        <v>0.31510957999927913</v>
      </c>
      <c r="J246" s="2">
        <f t="shared" si="87"/>
        <v>444.10488805565819</v>
      </c>
      <c r="K246" s="2">
        <f t="shared" si="88"/>
        <v>504.38300136438767</v>
      </c>
      <c r="L246" s="2">
        <f t="shared" si="89"/>
        <v>496.42977923335843</v>
      </c>
      <c r="M246" s="59">
        <v>0.71359223300999997</v>
      </c>
      <c r="N246" s="59">
        <v>0.28640776698999998</v>
      </c>
      <c r="O246" s="59">
        <v>0</v>
      </c>
      <c r="P246" t="s">
        <v>10</v>
      </c>
      <c r="Q246" t="s">
        <v>10</v>
      </c>
      <c r="R246" t="s">
        <v>10</v>
      </c>
      <c r="S246" s="2" t="s">
        <v>10</v>
      </c>
      <c r="T246" s="2" t="s">
        <v>10</v>
      </c>
      <c r="U246" s="2" t="s">
        <v>10</v>
      </c>
    </row>
    <row r="247" spans="1:21" x14ac:dyDescent="0.3">
      <c r="A247">
        <v>6</v>
      </c>
      <c r="B247" t="s">
        <v>22</v>
      </c>
      <c r="C247">
        <v>6</v>
      </c>
      <c r="D247" t="s">
        <v>21</v>
      </c>
      <c r="E247">
        <v>2020</v>
      </c>
      <c r="F247">
        <v>350</v>
      </c>
      <c r="G247" s="54">
        <v>0.10759564786873591</v>
      </c>
      <c r="H247" s="54">
        <v>0.25668946937664994</v>
      </c>
      <c r="I247" s="54">
        <v>0.25426527177111524</v>
      </c>
      <c r="J247" s="2">
        <f t="shared" si="87"/>
        <v>392.1988941045845</v>
      </c>
      <c r="K247" s="2">
        <f t="shared" si="88"/>
        <v>470.86646237405699</v>
      </c>
      <c r="L247" s="2">
        <f t="shared" si="89"/>
        <v>469.33579294509696</v>
      </c>
      <c r="M247" s="59">
        <v>0.71359223300999997</v>
      </c>
      <c r="N247" s="59">
        <v>0.28640776698999998</v>
      </c>
      <c r="O247" s="59">
        <v>0</v>
      </c>
      <c r="P247" t="s">
        <v>10</v>
      </c>
      <c r="Q247" t="s">
        <v>10</v>
      </c>
      <c r="R247" t="s">
        <v>10</v>
      </c>
      <c r="S247" s="2" t="s">
        <v>10</v>
      </c>
      <c r="T247" s="2" t="s">
        <v>10</v>
      </c>
      <c r="U247" s="2" t="s">
        <v>10</v>
      </c>
    </row>
    <row r="248" spans="1:21" x14ac:dyDescent="0.3">
      <c r="A248">
        <v>7</v>
      </c>
      <c r="B248" t="s">
        <v>23</v>
      </c>
      <c r="C248">
        <v>6</v>
      </c>
      <c r="D248" t="s">
        <v>21</v>
      </c>
      <c r="E248">
        <v>1980</v>
      </c>
      <c r="F248">
        <v>100</v>
      </c>
      <c r="G248" s="54">
        <v>0.44700000000000001</v>
      </c>
      <c r="H248" s="54">
        <v>0.46733333333333338</v>
      </c>
      <c r="I248" s="54">
        <v>0.46133333333333337</v>
      </c>
      <c r="J248" s="2">
        <f t="shared" si="87"/>
        <v>180.83182640144668</v>
      </c>
      <c r="K248" s="2">
        <f t="shared" si="88"/>
        <v>187.73466833541929</v>
      </c>
      <c r="L248" s="2">
        <f t="shared" si="89"/>
        <v>185.64356435643566</v>
      </c>
      <c r="M248" s="59">
        <v>0.71359223300999997</v>
      </c>
      <c r="N248" s="59">
        <v>0.28640776698999998</v>
      </c>
      <c r="O248" s="59">
        <v>0</v>
      </c>
      <c r="P248" s="2">
        <f t="shared" ref="P248:P282" si="90">(J251*$M248)+(J252*$N248)+(J253*$O248)</f>
        <v>291.99496621389903</v>
      </c>
      <c r="Q248" s="2">
        <f t="shared" ref="Q248:Q282" si="91">(K251*$M248)+(K252*$N248)+(K253*$O248)</f>
        <v>303.86374002924265</v>
      </c>
      <c r="R248" s="2">
        <f t="shared" ref="R248:R282" si="92">(L251*$M248)+(L252*$N248)+(L253*$O248)</f>
        <v>300.09101230629619</v>
      </c>
      <c r="S248">
        <f t="shared" si="78"/>
        <v>2.9199496621389902</v>
      </c>
      <c r="T248">
        <f t="shared" si="79"/>
        <v>3.0386374002924263</v>
      </c>
      <c r="U248">
        <f t="shared" si="80"/>
        <v>3.0009101230629618</v>
      </c>
    </row>
    <row r="249" spans="1:21" x14ac:dyDescent="0.3">
      <c r="A249">
        <v>7</v>
      </c>
      <c r="B249" t="s">
        <v>23</v>
      </c>
      <c r="C249">
        <v>6</v>
      </c>
      <c r="D249" t="s">
        <v>21</v>
      </c>
      <c r="E249">
        <v>1981</v>
      </c>
      <c r="F249">
        <v>50</v>
      </c>
      <c r="G249" s="54">
        <v>0.40500000000000003</v>
      </c>
      <c r="H249" s="54">
        <v>0.4393333333333333</v>
      </c>
      <c r="I249" s="54">
        <v>0.43383333333333329</v>
      </c>
      <c r="J249" s="2">
        <f t="shared" si="87"/>
        <v>84.033613445378151</v>
      </c>
      <c r="K249" s="2">
        <f t="shared" si="88"/>
        <v>89.179548156956002</v>
      </c>
      <c r="L249" s="2">
        <f t="shared" si="89"/>
        <v>88.313217544892552</v>
      </c>
      <c r="M249" s="59">
        <v>0.71359223300999997</v>
      </c>
      <c r="N249" s="59">
        <v>0.28640776698999998</v>
      </c>
      <c r="O249" s="59">
        <v>0</v>
      </c>
      <c r="P249" s="2">
        <f t="shared" si="90"/>
        <v>483.61800684930188</v>
      </c>
      <c r="Q249" s="2">
        <f t="shared" si="91"/>
        <v>506.45990686994571</v>
      </c>
      <c r="R249" s="2">
        <f t="shared" si="92"/>
        <v>500.85064717643036</v>
      </c>
      <c r="S249">
        <f t="shared" si="78"/>
        <v>9.6723601369860379</v>
      </c>
      <c r="T249">
        <f t="shared" si="79"/>
        <v>10.129198137398914</v>
      </c>
      <c r="U249">
        <f t="shared" si="80"/>
        <v>10.017012943528607</v>
      </c>
    </row>
    <row r="250" spans="1:21" x14ac:dyDescent="0.3">
      <c r="A250">
        <v>7</v>
      </c>
      <c r="B250" t="s">
        <v>23</v>
      </c>
      <c r="C250">
        <v>6</v>
      </c>
      <c r="D250" t="s">
        <v>21</v>
      </c>
      <c r="E250">
        <v>1982</v>
      </c>
      <c r="F250">
        <v>300</v>
      </c>
      <c r="G250" s="54">
        <v>0.35099999999999998</v>
      </c>
      <c r="H250" s="54">
        <v>0.40499999999999997</v>
      </c>
      <c r="I250" s="54">
        <v>0.39999999999999997</v>
      </c>
      <c r="J250" s="2">
        <f t="shared" si="87"/>
        <v>462.24961479198765</v>
      </c>
      <c r="K250" s="2">
        <f t="shared" si="88"/>
        <v>504.20168067226894</v>
      </c>
      <c r="L250" s="2">
        <f t="shared" si="89"/>
        <v>499.99999999999994</v>
      </c>
      <c r="M250" s="59">
        <v>0.71359223300999997</v>
      </c>
      <c r="N250" s="59">
        <v>0.28640776698999998</v>
      </c>
      <c r="O250" s="59">
        <v>0</v>
      </c>
      <c r="P250" s="2">
        <f t="shared" si="90"/>
        <v>375.93443652673585</v>
      </c>
      <c r="Q250" s="2">
        <f t="shared" si="91"/>
        <v>388.01926552279025</v>
      </c>
      <c r="R250" s="2">
        <f t="shared" si="92"/>
        <v>383.32041524987062</v>
      </c>
      <c r="S250">
        <f t="shared" si="78"/>
        <v>1.2531147884224529</v>
      </c>
      <c r="T250">
        <f t="shared" si="79"/>
        <v>1.2933975517426342</v>
      </c>
      <c r="U250">
        <f t="shared" si="80"/>
        <v>1.2777347174995688</v>
      </c>
    </row>
    <row r="251" spans="1:21" x14ac:dyDescent="0.3">
      <c r="A251">
        <v>7</v>
      </c>
      <c r="B251" t="s">
        <v>23</v>
      </c>
      <c r="C251">
        <v>6</v>
      </c>
      <c r="D251" t="s">
        <v>21</v>
      </c>
      <c r="E251">
        <v>1983</v>
      </c>
      <c r="F251">
        <v>100</v>
      </c>
      <c r="G251" s="54">
        <v>0.49</v>
      </c>
      <c r="H251" s="54">
        <v>0.50566666666666671</v>
      </c>
      <c r="I251" s="54">
        <v>0.4986666666666667</v>
      </c>
      <c r="J251" s="2">
        <f t="shared" si="87"/>
        <v>196.07843137254901</v>
      </c>
      <c r="K251" s="2">
        <f t="shared" si="88"/>
        <v>202.29265003371546</v>
      </c>
      <c r="L251" s="2">
        <f t="shared" si="89"/>
        <v>199.468085106383</v>
      </c>
      <c r="M251" s="59">
        <v>0.71359223300999997</v>
      </c>
      <c r="N251" s="59">
        <v>0.28640776698999998</v>
      </c>
      <c r="O251" s="59">
        <v>0</v>
      </c>
      <c r="P251" s="2">
        <f t="shared" si="90"/>
        <v>473.47247047384974</v>
      </c>
      <c r="Q251" s="2">
        <f t="shared" si="91"/>
        <v>487.97357396564263</v>
      </c>
      <c r="R251" s="2">
        <f t="shared" si="92"/>
        <v>482.21188121370358</v>
      </c>
      <c r="S251">
        <f t="shared" si="78"/>
        <v>4.7347247047384977</v>
      </c>
      <c r="T251">
        <f t="shared" si="79"/>
        <v>4.879735739656426</v>
      </c>
      <c r="U251">
        <f t="shared" si="80"/>
        <v>4.8221188121370355</v>
      </c>
    </row>
    <row r="252" spans="1:21" x14ac:dyDescent="0.3">
      <c r="A252">
        <v>7</v>
      </c>
      <c r="B252" t="s">
        <v>23</v>
      </c>
      <c r="C252">
        <v>6</v>
      </c>
      <c r="D252" t="s">
        <v>21</v>
      </c>
      <c r="E252">
        <v>1984</v>
      </c>
      <c r="F252">
        <v>300</v>
      </c>
      <c r="G252" s="54">
        <v>0.435</v>
      </c>
      <c r="H252" s="54">
        <v>0.46133333333333326</v>
      </c>
      <c r="I252" s="54">
        <v>0.45533333333333326</v>
      </c>
      <c r="J252" s="2">
        <f t="shared" si="87"/>
        <v>530.97345132743362</v>
      </c>
      <c r="K252" s="2">
        <f t="shared" si="88"/>
        <v>556.93069306930681</v>
      </c>
      <c r="L252" s="2">
        <f t="shared" si="89"/>
        <v>550.79559363525084</v>
      </c>
      <c r="M252" s="59">
        <v>0.71359223300999997</v>
      </c>
      <c r="N252" s="59">
        <v>0.28640776698999998</v>
      </c>
      <c r="O252" s="59">
        <v>0</v>
      </c>
      <c r="P252" s="2">
        <f t="shared" si="90"/>
        <v>650.71702071494565</v>
      </c>
      <c r="Q252" s="2">
        <f t="shared" si="91"/>
        <v>689.16227554219972</v>
      </c>
      <c r="R252" s="2">
        <f t="shared" si="92"/>
        <v>683.44030949515354</v>
      </c>
      <c r="S252">
        <f t="shared" si="78"/>
        <v>2.1690567357164854</v>
      </c>
      <c r="T252">
        <f t="shared" si="79"/>
        <v>2.2972075851406659</v>
      </c>
      <c r="U252">
        <f t="shared" si="80"/>
        <v>2.278134364983845</v>
      </c>
    </row>
    <row r="253" spans="1:21" x14ac:dyDescent="0.3">
      <c r="A253">
        <v>7</v>
      </c>
      <c r="B253" t="s">
        <v>23</v>
      </c>
      <c r="C253">
        <v>6</v>
      </c>
      <c r="D253" t="s">
        <v>21</v>
      </c>
      <c r="E253">
        <v>1985</v>
      </c>
      <c r="F253">
        <v>200</v>
      </c>
      <c r="G253" s="54">
        <v>0.45300000000000001</v>
      </c>
      <c r="H253" s="54">
        <v>0.47466666666666668</v>
      </c>
      <c r="I253" s="54">
        <v>0.46866666666666668</v>
      </c>
      <c r="J253" s="2">
        <f t="shared" si="87"/>
        <v>365.63071297989035</v>
      </c>
      <c r="K253" s="2">
        <f t="shared" si="88"/>
        <v>380.71065989847716</v>
      </c>
      <c r="L253" s="2">
        <f t="shared" si="89"/>
        <v>376.4115432873275</v>
      </c>
      <c r="M253" s="59">
        <v>0.71359223300999997</v>
      </c>
      <c r="N253" s="59">
        <v>0.28640776698999998</v>
      </c>
      <c r="O253" s="59">
        <v>0</v>
      </c>
      <c r="P253" s="2">
        <f>(J256*$M253)+(J257*$N253)</f>
        <v>643.55116645615999</v>
      </c>
      <c r="Q253" s="2">
        <f>(K256*$M253)+(K257*$N253)</f>
        <v>681.76531671495411</v>
      </c>
      <c r="R253" s="2">
        <f>(L256*$M253)+(L257*$N253)</f>
        <v>676.41373190400157</v>
      </c>
      <c r="S253">
        <f t="shared" si="78"/>
        <v>3.2177558322807998</v>
      </c>
      <c r="T253">
        <f t="shared" si="79"/>
        <v>3.4088265835747706</v>
      </c>
      <c r="U253">
        <f t="shared" si="80"/>
        <v>3.3820686595200078</v>
      </c>
    </row>
    <row r="254" spans="1:21" x14ac:dyDescent="0.3">
      <c r="A254">
        <v>7</v>
      </c>
      <c r="B254" t="s">
        <v>23</v>
      </c>
      <c r="C254">
        <v>6</v>
      </c>
      <c r="D254" t="s">
        <v>21</v>
      </c>
      <c r="E254">
        <v>1986</v>
      </c>
      <c r="F254">
        <v>200</v>
      </c>
      <c r="G254" s="54">
        <v>0.502</v>
      </c>
      <c r="H254" s="54">
        <v>0.50766666666666671</v>
      </c>
      <c r="I254" s="54">
        <v>0.50066666666666659</v>
      </c>
      <c r="J254" s="2">
        <f t="shared" si="87"/>
        <v>401.60642570281124</v>
      </c>
      <c r="K254" s="2">
        <f t="shared" si="88"/>
        <v>406.22884224779961</v>
      </c>
      <c r="L254" s="2">
        <f t="shared" si="89"/>
        <v>400.53404539385843</v>
      </c>
      <c r="M254" s="59">
        <v>0.71359223300999997</v>
      </c>
      <c r="N254" s="59">
        <v>0.28640776698999998</v>
      </c>
      <c r="O254" s="59">
        <v>0</v>
      </c>
      <c r="P254" t="s">
        <v>10</v>
      </c>
      <c r="Q254" t="s">
        <v>10</v>
      </c>
      <c r="R254" t="s">
        <v>10</v>
      </c>
      <c r="S254" s="2" t="s">
        <v>10</v>
      </c>
      <c r="T254" s="2" t="s">
        <v>10</v>
      </c>
      <c r="U254" s="2" t="s">
        <v>10</v>
      </c>
    </row>
    <row r="255" spans="1:21" x14ac:dyDescent="0.3">
      <c r="A255">
        <v>7</v>
      </c>
      <c r="B255" t="s">
        <v>23</v>
      </c>
      <c r="C255">
        <v>6</v>
      </c>
      <c r="D255" t="s">
        <v>21</v>
      </c>
      <c r="E255">
        <v>1987</v>
      </c>
      <c r="F255">
        <v>400</v>
      </c>
      <c r="G255" s="54">
        <v>0.38700000000000001</v>
      </c>
      <c r="H255" s="54">
        <v>0.42166666666666669</v>
      </c>
      <c r="I255" s="54">
        <v>0.41666666666666669</v>
      </c>
      <c r="J255" s="2">
        <f t="shared" si="87"/>
        <v>652.52854812398039</v>
      </c>
      <c r="K255" s="2">
        <f t="shared" si="88"/>
        <v>691.64265129682997</v>
      </c>
      <c r="L255" s="2">
        <f t="shared" si="89"/>
        <v>685.71428571428578</v>
      </c>
      <c r="M255" s="59">
        <v>0.71359223300999997</v>
      </c>
      <c r="N255" s="59">
        <v>0.28640776698999998</v>
      </c>
      <c r="O255" s="59">
        <v>0</v>
      </c>
      <c r="P255" t="s">
        <v>10</v>
      </c>
      <c r="Q255" t="s">
        <v>10</v>
      </c>
      <c r="R255" t="s">
        <v>10</v>
      </c>
      <c r="S255" s="2" t="s">
        <v>10</v>
      </c>
      <c r="T255" s="2" t="s">
        <v>10</v>
      </c>
      <c r="U255" s="2" t="s">
        <v>10</v>
      </c>
    </row>
    <row r="256" spans="1:21" x14ac:dyDescent="0.3">
      <c r="A256">
        <v>7</v>
      </c>
      <c r="B256" t="s">
        <v>23</v>
      </c>
      <c r="C256">
        <v>6</v>
      </c>
      <c r="D256" t="s">
        <v>21</v>
      </c>
      <c r="E256">
        <v>1988</v>
      </c>
      <c r="F256">
        <v>400</v>
      </c>
      <c r="G256" s="54">
        <v>0.38100000000000001</v>
      </c>
      <c r="H256" s="54">
        <v>0.41433333333333339</v>
      </c>
      <c r="I256" s="54">
        <v>0.40983333333333338</v>
      </c>
      <c r="J256" s="2">
        <f t="shared" si="87"/>
        <v>646.20355411954768</v>
      </c>
      <c r="K256" s="2">
        <f t="shared" si="88"/>
        <v>682.98235628912937</v>
      </c>
      <c r="L256" s="2">
        <f t="shared" si="89"/>
        <v>677.77463993222261</v>
      </c>
      <c r="M256" s="59">
        <v>0.71359223300999997</v>
      </c>
      <c r="N256" s="59">
        <v>0.28640776698999998</v>
      </c>
      <c r="O256" s="59">
        <v>0</v>
      </c>
      <c r="P256" s="2">
        <f t="shared" si="90"/>
        <v>190.20916981542348</v>
      </c>
      <c r="Q256" s="2">
        <f t="shared" si="91"/>
        <v>201.16869861789343</v>
      </c>
      <c r="R256" s="2">
        <f t="shared" si="92"/>
        <v>195.00612533226965</v>
      </c>
      <c r="S256">
        <f t="shared" si="78"/>
        <v>0.47552292453855871</v>
      </c>
      <c r="T256">
        <f t="shared" si="79"/>
        <v>0.50292174654473354</v>
      </c>
      <c r="U256">
        <f t="shared" si="80"/>
        <v>0.4875153133306741</v>
      </c>
    </row>
    <row r="257" spans="1:21" x14ac:dyDescent="0.3">
      <c r="A257">
        <v>7</v>
      </c>
      <c r="B257" t="s">
        <v>23</v>
      </c>
      <c r="C257">
        <v>6</v>
      </c>
      <c r="D257" t="s">
        <v>21</v>
      </c>
      <c r="E257">
        <v>1989</v>
      </c>
      <c r="F257">
        <v>400</v>
      </c>
      <c r="G257" s="54">
        <v>0.372</v>
      </c>
      <c r="H257" s="54">
        <v>0.41066666666666668</v>
      </c>
      <c r="I257" s="54">
        <v>0.40566666666666668</v>
      </c>
      <c r="J257" s="2">
        <f t="shared" si="87"/>
        <v>636.9426751592357</v>
      </c>
      <c r="K257" s="2">
        <f t="shared" si="88"/>
        <v>678.73303167420818</v>
      </c>
      <c r="L257" s="2">
        <f t="shared" si="89"/>
        <v>673.02299495232751</v>
      </c>
      <c r="M257" s="59">
        <v>0.71359223300999997</v>
      </c>
      <c r="N257" s="59">
        <v>0.28640776698999998</v>
      </c>
      <c r="O257" s="59">
        <v>0</v>
      </c>
      <c r="P257" s="2">
        <f>(J260*$M257)+(J261*$N257)</f>
        <v>248.33554267567487</v>
      </c>
      <c r="Q257" s="2">
        <f>(K260*$M257)+(K261*$N257)</f>
        <v>261.35516328911694</v>
      </c>
      <c r="R257" s="2">
        <f>(L260*$M257)+(L261*$N257)</f>
        <v>252.74592324613997</v>
      </c>
      <c r="S257">
        <f t="shared" si="78"/>
        <v>0.62083885668918715</v>
      </c>
      <c r="T257">
        <f t="shared" si="79"/>
        <v>0.65338790822279236</v>
      </c>
      <c r="U257">
        <f t="shared" si="80"/>
        <v>0.63186480811534995</v>
      </c>
    </row>
    <row r="258" spans="1:21" x14ac:dyDescent="0.3">
      <c r="A258">
        <v>7</v>
      </c>
      <c r="B258" t="s">
        <v>23</v>
      </c>
      <c r="C258">
        <v>6</v>
      </c>
      <c r="D258" t="s">
        <v>21</v>
      </c>
      <c r="E258">
        <v>1990</v>
      </c>
      <c r="F258" t="s">
        <v>10</v>
      </c>
      <c r="G258" s="54">
        <v>0.42099999999999999</v>
      </c>
      <c r="H258" s="54">
        <v>0.46433333333333326</v>
      </c>
      <c r="I258" s="54">
        <v>0.45883333333333332</v>
      </c>
      <c r="J258" t="s">
        <v>10</v>
      </c>
      <c r="K258" t="s">
        <v>10</v>
      </c>
      <c r="L258" t="s">
        <v>10</v>
      </c>
      <c r="M258" s="59">
        <v>0.71359223300999997</v>
      </c>
      <c r="N258" s="59">
        <v>0.28640776698999998</v>
      </c>
      <c r="O258" s="59">
        <v>0</v>
      </c>
      <c r="P258" t="s">
        <v>10</v>
      </c>
      <c r="Q258" t="s">
        <v>10</v>
      </c>
      <c r="R258" t="s">
        <v>10</v>
      </c>
      <c r="S258" s="2" t="s">
        <v>10</v>
      </c>
      <c r="T258" s="2" t="s">
        <v>10</v>
      </c>
      <c r="U258" s="2" t="s">
        <v>10</v>
      </c>
    </row>
    <row r="259" spans="1:21" x14ac:dyDescent="0.3">
      <c r="A259">
        <v>7</v>
      </c>
      <c r="B259" t="s">
        <v>23</v>
      </c>
      <c r="C259">
        <v>6</v>
      </c>
      <c r="D259" t="s">
        <v>21</v>
      </c>
      <c r="E259">
        <v>1991</v>
      </c>
      <c r="F259">
        <v>125</v>
      </c>
      <c r="G259" s="54">
        <v>0.376</v>
      </c>
      <c r="H259" s="54">
        <v>0.41</v>
      </c>
      <c r="I259" s="54">
        <v>0.39349999999999996</v>
      </c>
      <c r="J259" s="2">
        <f t="shared" si="87"/>
        <v>200.32051282051282</v>
      </c>
      <c r="K259" s="2">
        <f t="shared" si="88"/>
        <v>211.86440677966098</v>
      </c>
      <c r="L259" s="2">
        <f t="shared" si="89"/>
        <v>206.10057708161582</v>
      </c>
      <c r="M259" s="59">
        <v>0.71359223300999997</v>
      </c>
      <c r="N259" s="59">
        <v>0.28640776698999998</v>
      </c>
      <c r="O259" s="59">
        <v>0</v>
      </c>
      <c r="P259" t="s">
        <v>10</v>
      </c>
      <c r="Q259" t="s">
        <v>10</v>
      </c>
      <c r="R259" t="s">
        <v>10</v>
      </c>
      <c r="S259" s="2" t="s">
        <v>10</v>
      </c>
      <c r="T259" s="2" t="s">
        <v>10</v>
      </c>
      <c r="U259" s="2" t="s">
        <v>10</v>
      </c>
    </row>
    <row r="260" spans="1:21" x14ac:dyDescent="0.3">
      <c r="A260">
        <v>7</v>
      </c>
      <c r="B260" t="s">
        <v>23</v>
      </c>
      <c r="C260">
        <v>6</v>
      </c>
      <c r="D260" t="s">
        <v>21</v>
      </c>
      <c r="E260">
        <v>1992</v>
      </c>
      <c r="F260">
        <v>100</v>
      </c>
      <c r="G260" s="54">
        <v>0.39400000000000002</v>
      </c>
      <c r="H260" s="54">
        <v>0.42699999999999999</v>
      </c>
      <c r="I260" s="54">
        <v>0.40249999999999997</v>
      </c>
      <c r="J260" s="2">
        <f t="shared" si="87"/>
        <v>165.01650165016503</v>
      </c>
      <c r="K260" s="2">
        <f t="shared" si="88"/>
        <v>174.52006980802793</v>
      </c>
      <c r="L260" s="2">
        <f t="shared" si="89"/>
        <v>167.36401673640165</v>
      </c>
      <c r="M260" s="59">
        <v>0.71359223300999997</v>
      </c>
      <c r="N260" s="59">
        <v>0.28640776698999998</v>
      </c>
      <c r="O260" s="59">
        <v>0</v>
      </c>
      <c r="P260" s="2">
        <f t="shared" si="90"/>
        <v>275.9085802278268</v>
      </c>
      <c r="Q260" s="2">
        <f t="shared" si="91"/>
        <v>288.5533793140288</v>
      </c>
      <c r="R260" s="2">
        <f t="shared" si="92"/>
        <v>285.00547347013219</v>
      </c>
      <c r="S260">
        <f t="shared" ref="S260:S322" si="93">P260/$F260</f>
        <v>2.7590858022782681</v>
      </c>
      <c r="T260">
        <f t="shared" ref="T260:T322" si="94">Q260/$F260</f>
        <v>2.8855337931402882</v>
      </c>
      <c r="U260">
        <f t="shared" ref="U260:U322" si="95">R260/$F260</f>
        <v>2.8500547347013221</v>
      </c>
    </row>
    <row r="261" spans="1:21" x14ac:dyDescent="0.3">
      <c r="A261">
        <v>7</v>
      </c>
      <c r="B261" t="s">
        <v>23</v>
      </c>
      <c r="C261">
        <v>6</v>
      </c>
      <c r="D261" t="s">
        <v>21</v>
      </c>
      <c r="E261">
        <v>1993</v>
      </c>
      <c r="F261">
        <v>300</v>
      </c>
      <c r="G261" s="54">
        <v>0.34200000000000003</v>
      </c>
      <c r="H261" s="54">
        <v>0.372</v>
      </c>
      <c r="I261" s="54">
        <v>0.35550000000000004</v>
      </c>
      <c r="J261" s="2">
        <f t="shared" si="87"/>
        <v>455.92705167173256</v>
      </c>
      <c r="K261" s="2">
        <f t="shared" si="88"/>
        <v>477.70700636942672</v>
      </c>
      <c r="L261" s="2">
        <f t="shared" si="89"/>
        <v>465.47711404189295</v>
      </c>
      <c r="M261" s="59">
        <v>0.71359223300999997</v>
      </c>
      <c r="N261" s="59">
        <v>0.28640776698999998</v>
      </c>
      <c r="O261" s="59">
        <v>0</v>
      </c>
      <c r="P261" s="2">
        <f t="shared" si="90"/>
        <v>57.211963595904692</v>
      </c>
      <c r="Q261" s="2">
        <f t="shared" si="91"/>
        <v>59.031851587396339</v>
      </c>
      <c r="R261" s="2">
        <f t="shared" si="92"/>
        <v>57.787549997997949</v>
      </c>
      <c r="S261">
        <f t="shared" si="93"/>
        <v>0.19070654531968231</v>
      </c>
      <c r="T261">
        <f t="shared" si="94"/>
        <v>0.19677283862465447</v>
      </c>
      <c r="U261">
        <f t="shared" si="95"/>
        <v>0.19262516665999316</v>
      </c>
    </row>
    <row r="262" spans="1:21" x14ac:dyDescent="0.3">
      <c r="A262">
        <v>7</v>
      </c>
      <c r="B262" t="s">
        <v>23</v>
      </c>
      <c r="C262">
        <v>6</v>
      </c>
      <c r="D262" t="s">
        <v>21</v>
      </c>
      <c r="E262">
        <v>1994</v>
      </c>
      <c r="F262" t="s">
        <v>10</v>
      </c>
      <c r="G262" s="54">
        <v>0.40200000000000002</v>
      </c>
      <c r="H262" s="54">
        <v>0.4413333333333333</v>
      </c>
      <c r="I262" s="54">
        <v>0.42083333333333328</v>
      </c>
      <c r="J262" t="s">
        <v>10</v>
      </c>
      <c r="K262" t="s">
        <v>10</v>
      </c>
      <c r="L262" t="s">
        <v>10</v>
      </c>
      <c r="M262" s="59">
        <v>0.71359223300999997</v>
      </c>
      <c r="N262" s="59">
        <v>0.28640776698999998</v>
      </c>
      <c r="O262" s="59">
        <v>0</v>
      </c>
      <c r="P262" s="2">
        <f t="shared" si="90"/>
        <v>64.723818371474493</v>
      </c>
      <c r="Q262" s="2">
        <f t="shared" si="91"/>
        <v>60.858114490032847</v>
      </c>
      <c r="R262" s="2">
        <f t="shared" si="92"/>
        <v>60.698882246991992</v>
      </c>
      <c r="S262" s="2" t="s">
        <v>10</v>
      </c>
      <c r="T262" s="2" t="s">
        <v>10</v>
      </c>
      <c r="U262" s="2" t="s">
        <v>10</v>
      </c>
    </row>
    <row r="263" spans="1:21" x14ac:dyDescent="0.3">
      <c r="A263">
        <v>7</v>
      </c>
      <c r="B263" t="s">
        <v>23</v>
      </c>
      <c r="C263">
        <v>6</v>
      </c>
      <c r="D263" t="s">
        <v>21</v>
      </c>
      <c r="E263">
        <v>1995</v>
      </c>
      <c r="F263">
        <v>270</v>
      </c>
      <c r="G263" s="54">
        <v>0.245</v>
      </c>
      <c r="H263" s="54">
        <v>0.27800000000000002</v>
      </c>
      <c r="I263" s="54">
        <v>0.26950000000000002</v>
      </c>
      <c r="J263" s="2">
        <f t="shared" si="87"/>
        <v>357.61589403973511</v>
      </c>
      <c r="K263" s="2">
        <f t="shared" si="88"/>
        <v>373.96121883656514</v>
      </c>
      <c r="L263" s="2">
        <f t="shared" si="89"/>
        <v>369.60985626283372</v>
      </c>
      <c r="M263" s="59">
        <v>0.71359223300999997</v>
      </c>
      <c r="N263" s="59">
        <v>0.28640776698999998</v>
      </c>
      <c r="O263" s="59">
        <v>0</v>
      </c>
      <c r="P263" s="2">
        <f>(J266*$M263)+(J267*$N263)</f>
        <v>133.31035947886457</v>
      </c>
      <c r="Q263" s="2">
        <f>(K266*$M263)+(K267*$N263)</f>
        <v>127.34745618288984</v>
      </c>
      <c r="R263" s="2">
        <f>(L266*$M263)+(L267*$N263)</f>
        <v>127.75516910637278</v>
      </c>
      <c r="S263">
        <f t="shared" si="93"/>
        <v>0.49374207214394283</v>
      </c>
      <c r="T263">
        <f t="shared" si="94"/>
        <v>0.47165724512181423</v>
      </c>
      <c r="U263">
        <f t="shared" si="95"/>
        <v>0.47316729298656585</v>
      </c>
    </row>
    <row r="264" spans="1:21" x14ac:dyDescent="0.3">
      <c r="A264">
        <v>7</v>
      </c>
      <c r="B264" t="s">
        <v>23</v>
      </c>
      <c r="C264">
        <v>6</v>
      </c>
      <c r="D264" t="s">
        <v>21</v>
      </c>
      <c r="E264">
        <v>1996</v>
      </c>
      <c r="F264">
        <v>40</v>
      </c>
      <c r="G264" s="54">
        <v>0.44700000000000001</v>
      </c>
      <c r="H264" s="54">
        <v>0.47199999999999998</v>
      </c>
      <c r="I264" s="54">
        <v>0.46100000000000002</v>
      </c>
      <c r="J264" s="2">
        <f t="shared" si="87"/>
        <v>72.332730560578668</v>
      </c>
      <c r="K264" s="2">
        <f t="shared" si="88"/>
        <v>75.757575757575751</v>
      </c>
      <c r="L264" s="2">
        <f t="shared" si="89"/>
        <v>74.211502782931362</v>
      </c>
      <c r="M264" s="59">
        <v>0.71359223300999997</v>
      </c>
      <c r="N264" s="59">
        <v>0.28640776698999998</v>
      </c>
      <c r="O264" s="59">
        <v>0</v>
      </c>
      <c r="P264" t="s">
        <v>10</v>
      </c>
      <c r="Q264" t="s">
        <v>10</v>
      </c>
      <c r="R264" t="s">
        <v>10</v>
      </c>
      <c r="S264" s="2" t="s">
        <v>10</v>
      </c>
      <c r="T264" s="2" t="s">
        <v>10</v>
      </c>
      <c r="U264" s="2" t="s">
        <v>10</v>
      </c>
    </row>
    <row r="265" spans="1:21" x14ac:dyDescent="0.3">
      <c r="A265">
        <v>7</v>
      </c>
      <c r="B265" t="s">
        <v>23</v>
      </c>
      <c r="C265">
        <v>6</v>
      </c>
      <c r="D265" t="s">
        <v>21</v>
      </c>
      <c r="E265">
        <v>1997</v>
      </c>
      <c r="F265">
        <v>11</v>
      </c>
      <c r="G265" s="54">
        <v>0.437</v>
      </c>
      <c r="H265" s="54">
        <v>0.36633333333333334</v>
      </c>
      <c r="I265" s="54">
        <v>0.34783333333333333</v>
      </c>
      <c r="J265" s="2">
        <f t="shared" si="87"/>
        <v>19.538188277087034</v>
      </c>
      <c r="K265" s="2">
        <f t="shared" si="88"/>
        <v>17.359284587059445</v>
      </c>
      <c r="L265" s="2">
        <f t="shared" si="89"/>
        <v>16.8668540761564</v>
      </c>
      <c r="M265" s="59">
        <v>0.71359223300999997</v>
      </c>
      <c r="N265" s="59">
        <v>0.28640776698999998</v>
      </c>
      <c r="O265" s="59">
        <v>0</v>
      </c>
      <c r="P265" t="s">
        <v>10</v>
      </c>
      <c r="Q265" t="s">
        <v>10</v>
      </c>
      <c r="R265" t="s">
        <v>10</v>
      </c>
      <c r="S265" s="2" t="s">
        <v>10</v>
      </c>
      <c r="T265" s="2" t="s">
        <v>10</v>
      </c>
      <c r="U265" s="2" t="s">
        <v>10</v>
      </c>
    </row>
    <row r="266" spans="1:21" x14ac:dyDescent="0.3">
      <c r="A266">
        <v>7</v>
      </c>
      <c r="B266" t="s">
        <v>23</v>
      </c>
      <c r="C266">
        <v>6</v>
      </c>
      <c r="D266" t="s">
        <v>21</v>
      </c>
      <c r="E266">
        <v>1998</v>
      </c>
      <c r="F266">
        <v>150</v>
      </c>
      <c r="G266" s="54">
        <v>0.154</v>
      </c>
      <c r="H266" s="54">
        <v>0.11366666666666667</v>
      </c>
      <c r="I266" s="54">
        <v>0.11716666666666666</v>
      </c>
      <c r="J266" s="2">
        <f t="shared" si="87"/>
        <v>177.3049645390071</v>
      </c>
      <c r="K266" s="2">
        <f t="shared" si="88"/>
        <v>169.23655509590071</v>
      </c>
      <c r="L266" s="2">
        <f t="shared" si="89"/>
        <v>169.9074948083821</v>
      </c>
      <c r="M266" s="59">
        <v>0.71359223300999997</v>
      </c>
      <c r="N266" s="59">
        <v>0.28640776698999998</v>
      </c>
      <c r="O266" s="59">
        <v>0</v>
      </c>
      <c r="P266" s="2">
        <f t="shared" si="90"/>
        <v>2125.994715695123</v>
      </c>
      <c r="Q266" s="2">
        <f t="shared" si="91"/>
        <v>2144.8583105340381</v>
      </c>
      <c r="R266" s="2">
        <f t="shared" si="92"/>
        <v>2090.5388352323116</v>
      </c>
      <c r="S266">
        <f t="shared" si="93"/>
        <v>14.173298104634153</v>
      </c>
      <c r="T266">
        <f t="shared" si="94"/>
        <v>14.299055403560255</v>
      </c>
      <c r="U266">
        <f t="shared" si="95"/>
        <v>13.936925568215411</v>
      </c>
    </row>
    <row r="267" spans="1:21" x14ac:dyDescent="0.3">
      <c r="A267" s="1">
        <v>7</v>
      </c>
      <c r="B267" s="1" t="s">
        <v>23</v>
      </c>
      <c r="C267" s="1">
        <v>6</v>
      </c>
      <c r="D267" s="1" t="s">
        <v>21</v>
      </c>
      <c r="E267" s="1">
        <v>1999</v>
      </c>
      <c r="F267" s="1">
        <v>20</v>
      </c>
      <c r="G267" s="71">
        <v>0.156</v>
      </c>
      <c r="H267" s="71">
        <v>0.12966666666666665</v>
      </c>
      <c r="I267" s="71">
        <v>0.12016666666666667</v>
      </c>
      <c r="J267" s="72">
        <f t="shared" si="87"/>
        <v>23.696682464454977</v>
      </c>
      <c r="K267" s="72">
        <f t="shared" si="88"/>
        <v>22.979701263883566</v>
      </c>
      <c r="L267" s="72">
        <f t="shared" si="89"/>
        <v>22.731577950369388</v>
      </c>
      <c r="M267" s="73">
        <v>0.71359223300999997</v>
      </c>
      <c r="N267" s="73">
        <v>0.28640776698999998</v>
      </c>
      <c r="O267" s="73">
        <v>0</v>
      </c>
      <c r="P267" s="72">
        <f t="shared" si="90"/>
        <v>1462.2080156064699</v>
      </c>
      <c r="Q267" s="72">
        <f t="shared" si="91"/>
        <v>1479.8471140986683</v>
      </c>
      <c r="R267" s="72">
        <f t="shared" si="92"/>
        <v>1455.9034527008985</v>
      </c>
      <c r="S267" s="1" t="s">
        <v>10</v>
      </c>
      <c r="T267" s="1" t="s">
        <v>10</v>
      </c>
      <c r="U267" s="1" t="s">
        <v>10</v>
      </c>
    </row>
    <row r="268" spans="1:21" x14ac:dyDescent="0.3">
      <c r="A268">
        <v>7</v>
      </c>
      <c r="B268" t="s">
        <v>23</v>
      </c>
      <c r="C268">
        <v>6</v>
      </c>
      <c r="D268" t="s">
        <v>21</v>
      </c>
      <c r="E268">
        <v>2000</v>
      </c>
      <c r="F268" t="s">
        <v>10</v>
      </c>
      <c r="G268" s="54">
        <v>0.19400000000000001</v>
      </c>
      <c r="H268" s="54">
        <v>0.23899999999999999</v>
      </c>
      <c r="I268" s="54">
        <v>0.21150000000000002</v>
      </c>
      <c r="J268" t="s">
        <v>10</v>
      </c>
      <c r="K268" t="s">
        <v>10</v>
      </c>
      <c r="L268" t="s">
        <v>10</v>
      </c>
      <c r="M268" s="59">
        <v>0.71359223300999997</v>
      </c>
      <c r="N268" s="59">
        <v>0.28640776698999998</v>
      </c>
      <c r="O268" s="59">
        <v>0</v>
      </c>
      <c r="P268" s="2">
        <f t="shared" si="90"/>
        <v>1081.0954897741108</v>
      </c>
      <c r="Q268" s="2">
        <f t="shared" si="91"/>
        <v>1307.408807407985</v>
      </c>
      <c r="R268" s="2">
        <f t="shared" si="92"/>
        <v>1273.70260556517</v>
      </c>
      <c r="S268" s="2" t="s">
        <v>10</v>
      </c>
      <c r="T268" s="2" t="s">
        <v>10</v>
      </c>
      <c r="U268" s="2" t="s">
        <v>10</v>
      </c>
    </row>
    <row r="269" spans="1:21" x14ac:dyDescent="0.3">
      <c r="A269">
        <v>7</v>
      </c>
      <c r="B269" t="s">
        <v>23</v>
      </c>
      <c r="C269">
        <v>6</v>
      </c>
      <c r="D269" t="s">
        <v>21</v>
      </c>
      <c r="E269">
        <v>2001</v>
      </c>
      <c r="F269">
        <v>1800</v>
      </c>
      <c r="G269" s="54">
        <v>0.19499999999999998</v>
      </c>
      <c r="H269" s="54">
        <v>0.20133333333333331</v>
      </c>
      <c r="I269" s="54">
        <v>0.17783333333333332</v>
      </c>
      <c r="J269" s="2">
        <f t="shared" si="87"/>
        <v>2236.0248447204967</v>
      </c>
      <c r="K269" s="2">
        <f t="shared" si="88"/>
        <v>2253.7562604340569</v>
      </c>
      <c r="L269" s="2">
        <f t="shared" si="89"/>
        <v>2189.3371173727955</v>
      </c>
      <c r="M269" s="59">
        <v>0.71359223300999997</v>
      </c>
      <c r="N269" s="59">
        <v>0.28640776698999998</v>
      </c>
      <c r="O269" s="59">
        <v>0</v>
      </c>
      <c r="P269" s="2">
        <f t="shared" si="90"/>
        <v>2292.3997778632283</v>
      </c>
      <c r="Q269" s="2">
        <f t="shared" si="91"/>
        <v>2939.9262431873017</v>
      </c>
      <c r="R269" s="2">
        <f t="shared" si="92"/>
        <v>2942.6498101429906</v>
      </c>
      <c r="S269">
        <f t="shared" si="93"/>
        <v>1.2735554321462379</v>
      </c>
      <c r="T269">
        <f t="shared" si="94"/>
        <v>1.6332923573262788</v>
      </c>
      <c r="U269">
        <f t="shared" si="95"/>
        <v>1.6348054500794393</v>
      </c>
    </row>
    <row r="270" spans="1:21" x14ac:dyDescent="0.3">
      <c r="A270">
        <v>7</v>
      </c>
      <c r="B270" t="s">
        <v>23</v>
      </c>
      <c r="C270">
        <v>6</v>
      </c>
      <c r="D270" t="s">
        <v>21</v>
      </c>
      <c r="E270">
        <v>2002</v>
      </c>
      <c r="F270">
        <v>1600</v>
      </c>
      <c r="G270" s="54">
        <v>0.13600000000000001</v>
      </c>
      <c r="H270" s="54">
        <v>0.14600000000000002</v>
      </c>
      <c r="I270" s="54">
        <v>0.13250000000000001</v>
      </c>
      <c r="J270" s="2">
        <f t="shared" si="87"/>
        <v>1851.851851851852</v>
      </c>
      <c r="K270" s="2">
        <f t="shared" si="88"/>
        <v>1873.5362997658081</v>
      </c>
      <c r="L270" s="2">
        <f t="shared" si="89"/>
        <v>1844.3804034582133</v>
      </c>
      <c r="M270" s="59">
        <v>0.71359223300999997</v>
      </c>
      <c r="N270" s="59">
        <v>0.28640776698999998</v>
      </c>
      <c r="O270" s="59">
        <v>0</v>
      </c>
      <c r="P270" s="2">
        <f t="shared" si="90"/>
        <v>1429.340925716866</v>
      </c>
      <c r="Q270" s="2">
        <f t="shared" si="91"/>
        <v>1689.6820235501004</v>
      </c>
      <c r="R270" s="2">
        <f t="shared" si="92"/>
        <v>1856.8134109785999</v>
      </c>
      <c r="S270">
        <f t="shared" si="93"/>
        <v>0.89333807857304126</v>
      </c>
      <c r="T270">
        <f t="shared" si="94"/>
        <v>1.0560512647188127</v>
      </c>
      <c r="U270">
        <f t="shared" si="95"/>
        <v>1.1605083818616249</v>
      </c>
    </row>
    <row r="271" spans="1:21" x14ac:dyDescent="0.3">
      <c r="A271">
        <v>7</v>
      </c>
      <c r="B271" t="s">
        <v>23</v>
      </c>
      <c r="C271">
        <v>6</v>
      </c>
      <c r="D271" t="s">
        <v>21</v>
      </c>
      <c r="E271">
        <v>2003</v>
      </c>
      <c r="F271">
        <v>400</v>
      </c>
      <c r="G271" s="54">
        <v>0.186</v>
      </c>
      <c r="H271" s="54">
        <v>0.19833333333333333</v>
      </c>
      <c r="I271" s="54">
        <v>0.18033333333333335</v>
      </c>
      <c r="J271" s="2">
        <f t="shared" si="87"/>
        <v>491.40049140049138</v>
      </c>
      <c r="K271" s="2">
        <f t="shared" si="88"/>
        <v>498.96049896049897</v>
      </c>
      <c r="L271" s="2">
        <f t="shared" si="89"/>
        <v>488.00325335502237</v>
      </c>
      <c r="M271" s="59">
        <v>0.71359223300999997</v>
      </c>
      <c r="N271" s="59">
        <v>0.28640776698999998</v>
      </c>
      <c r="O271" s="59">
        <v>0</v>
      </c>
      <c r="P271" s="2">
        <f t="shared" si="90"/>
        <v>846.38787157802074</v>
      </c>
      <c r="Q271" s="2">
        <f t="shared" si="91"/>
        <v>920.18567046061708</v>
      </c>
      <c r="R271" s="2">
        <f t="shared" si="92"/>
        <v>912.90434083181231</v>
      </c>
      <c r="S271">
        <f t="shared" si="93"/>
        <v>2.1159696789450519</v>
      </c>
      <c r="T271">
        <f t="shared" si="94"/>
        <v>2.3004641761515425</v>
      </c>
      <c r="U271">
        <f t="shared" si="95"/>
        <v>2.2822608520795309</v>
      </c>
    </row>
    <row r="272" spans="1:21" x14ac:dyDescent="0.3">
      <c r="A272">
        <v>7</v>
      </c>
      <c r="B272" t="s">
        <v>23</v>
      </c>
      <c r="C272">
        <v>6</v>
      </c>
      <c r="D272" t="s">
        <v>21</v>
      </c>
      <c r="E272">
        <v>2004</v>
      </c>
      <c r="F272">
        <v>1900</v>
      </c>
      <c r="G272" s="54">
        <v>0.255</v>
      </c>
      <c r="H272" s="54">
        <v>0.42799999999999999</v>
      </c>
      <c r="I272" s="54">
        <v>0.41199999999999998</v>
      </c>
      <c r="J272" s="2">
        <f t="shared" si="87"/>
        <v>2550.3355704697988</v>
      </c>
      <c r="K272" s="2">
        <f t="shared" si="88"/>
        <v>3321.6783216783215</v>
      </c>
      <c r="L272" s="2">
        <f t="shared" si="89"/>
        <v>3231.2925170068024</v>
      </c>
      <c r="M272" s="59">
        <v>0.71359223300999997</v>
      </c>
      <c r="N272" s="59">
        <v>0.28640776698999998</v>
      </c>
      <c r="O272" s="59">
        <v>0</v>
      </c>
      <c r="P272" s="2">
        <f t="shared" si="90"/>
        <v>864.67555079159547</v>
      </c>
      <c r="Q272" s="2">
        <f t="shared" si="91"/>
        <v>955.34063917267463</v>
      </c>
      <c r="R272" s="2">
        <f t="shared" si="92"/>
        <v>928.91377557244277</v>
      </c>
      <c r="S272">
        <f t="shared" si="93"/>
        <v>0.45509239515347127</v>
      </c>
      <c r="T272">
        <f t="shared" si="94"/>
        <v>0.50281086272246034</v>
      </c>
      <c r="U272">
        <f t="shared" si="95"/>
        <v>0.48890198714339095</v>
      </c>
    </row>
    <row r="273" spans="1:21" x14ac:dyDescent="0.3">
      <c r="A273">
        <v>7</v>
      </c>
      <c r="B273" t="s">
        <v>23</v>
      </c>
      <c r="C273">
        <v>6</v>
      </c>
      <c r="D273" t="s">
        <v>21</v>
      </c>
      <c r="E273">
        <v>2005</v>
      </c>
      <c r="F273">
        <v>1300</v>
      </c>
      <c r="G273" s="54">
        <v>0.21200000000000002</v>
      </c>
      <c r="H273" s="54">
        <v>0.34633333333333338</v>
      </c>
      <c r="I273" s="54">
        <v>0.41533333333333339</v>
      </c>
      <c r="J273" s="2">
        <f t="shared" si="87"/>
        <v>1649.746192893401</v>
      </c>
      <c r="K273" s="2">
        <f t="shared" si="88"/>
        <v>1988.7812340642531</v>
      </c>
      <c r="L273" s="2">
        <f t="shared" si="89"/>
        <v>2223.4891676168759</v>
      </c>
      <c r="M273" s="59">
        <v>0.71359223300999997</v>
      </c>
      <c r="N273" s="59">
        <v>0.28640776698999998</v>
      </c>
      <c r="O273" s="59">
        <v>0</v>
      </c>
      <c r="P273" s="2">
        <f t="shared" si="90"/>
        <v>1609.4577705054662</v>
      </c>
      <c r="Q273" s="2">
        <f t="shared" si="91"/>
        <v>1708.6048914872538</v>
      </c>
      <c r="R273" s="2">
        <f t="shared" si="92"/>
        <v>1655.1050884582921</v>
      </c>
      <c r="S273">
        <f t="shared" si="93"/>
        <v>1.2380444388503586</v>
      </c>
      <c r="T273">
        <f t="shared" si="94"/>
        <v>1.3143114549901953</v>
      </c>
      <c r="U273">
        <f t="shared" si="95"/>
        <v>1.2731577603525324</v>
      </c>
    </row>
    <row r="274" spans="1:21" x14ac:dyDescent="0.3">
      <c r="A274">
        <v>7</v>
      </c>
      <c r="B274" t="s">
        <v>23</v>
      </c>
      <c r="C274">
        <v>6</v>
      </c>
      <c r="D274" t="s">
        <v>21</v>
      </c>
      <c r="E274">
        <v>2006</v>
      </c>
      <c r="F274">
        <v>720</v>
      </c>
      <c r="G274" s="54">
        <v>0.182</v>
      </c>
      <c r="H274" s="54">
        <v>0.23766666666666669</v>
      </c>
      <c r="I274" s="54">
        <v>0.23666666666666669</v>
      </c>
      <c r="J274" s="2">
        <f t="shared" si="87"/>
        <v>880.19559902200479</v>
      </c>
      <c r="K274" s="2">
        <f t="shared" si="88"/>
        <v>944.46873633581117</v>
      </c>
      <c r="L274" s="2">
        <f t="shared" si="89"/>
        <v>943.23144104803498</v>
      </c>
      <c r="M274" s="59">
        <v>0.71359223300999997</v>
      </c>
      <c r="N274" s="59">
        <v>0.28640776698999998</v>
      </c>
      <c r="O274" s="59">
        <v>0</v>
      </c>
      <c r="P274" s="2">
        <f t="shared" si="90"/>
        <v>2182.5970369215875</v>
      </c>
      <c r="Q274" s="2">
        <f t="shared" si="91"/>
        <v>2320.4976415081819</v>
      </c>
      <c r="R274" s="2">
        <f t="shared" si="92"/>
        <v>2247.5687265596994</v>
      </c>
      <c r="S274">
        <f t="shared" si="93"/>
        <v>3.0313847735022046</v>
      </c>
      <c r="T274">
        <f t="shared" si="94"/>
        <v>3.2229133909835861</v>
      </c>
      <c r="U274">
        <f t="shared" si="95"/>
        <v>3.121623231332916</v>
      </c>
    </row>
    <row r="275" spans="1:21" x14ac:dyDescent="0.3">
      <c r="A275">
        <v>7</v>
      </c>
      <c r="B275" t="s">
        <v>23</v>
      </c>
      <c r="C275">
        <v>6</v>
      </c>
      <c r="D275" t="s">
        <v>21</v>
      </c>
      <c r="E275">
        <v>2007</v>
      </c>
      <c r="F275">
        <v>580</v>
      </c>
      <c r="G275" s="54">
        <v>0.23899999999999999</v>
      </c>
      <c r="H275" s="54">
        <v>0.32533333333333336</v>
      </c>
      <c r="I275" s="54">
        <v>0.30733333333333335</v>
      </c>
      <c r="J275" s="2">
        <f t="shared" si="87"/>
        <v>762.15505913272011</v>
      </c>
      <c r="K275" s="2">
        <f t="shared" si="88"/>
        <v>859.68379446640324</v>
      </c>
      <c r="L275" s="2">
        <f t="shared" si="89"/>
        <v>837.34359961501445</v>
      </c>
      <c r="M275" s="59">
        <v>0.71359223300999997</v>
      </c>
      <c r="N275" s="59">
        <v>0.28640776698999998</v>
      </c>
      <c r="O275" s="59">
        <v>0</v>
      </c>
      <c r="P275" s="2">
        <f t="shared" si="90"/>
        <v>516.28149301003145</v>
      </c>
      <c r="Q275" s="2">
        <f t="shared" si="91"/>
        <v>570.88885763013627</v>
      </c>
      <c r="R275" s="2">
        <f t="shared" si="92"/>
        <v>556.56439338923792</v>
      </c>
      <c r="S275">
        <f t="shared" si="93"/>
        <v>0.89014050518970944</v>
      </c>
      <c r="T275">
        <f t="shared" si="94"/>
        <v>0.9842911338450625</v>
      </c>
      <c r="U275">
        <f t="shared" si="95"/>
        <v>0.95959378170558263</v>
      </c>
    </row>
    <row r="276" spans="1:21" x14ac:dyDescent="0.3">
      <c r="A276">
        <v>7</v>
      </c>
      <c r="B276" t="s">
        <v>23</v>
      </c>
      <c r="C276">
        <v>6</v>
      </c>
      <c r="D276" t="s">
        <v>21</v>
      </c>
      <c r="E276">
        <v>2008</v>
      </c>
      <c r="F276">
        <v>830</v>
      </c>
      <c r="G276" s="54">
        <v>0.25900000000000001</v>
      </c>
      <c r="H276" s="54">
        <v>0.3046666666666667</v>
      </c>
      <c r="I276" s="54">
        <v>0.28266666666666668</v>
      </c>
      <c r="J276" s="2">
        <f t="shared" si="87"/>
        <v>1120.1079622132254</v>
      </c>
      <c r="K276" s="2">
        <f t="shared" si="88"/>
        <v>1193.6720997123682</v>
      </c>
      <c r="L276" s="2">
        <f t="shared" si="89"/>
        <v>1157.0631970260222</v>
      </c>
      <c r="M276" s="59">
        <v>0.71359223300999997</v>
      </c>
      <c r="N276" s="59">
        <v>0.28640776698999998</v>
      </c>
      <c r="O276" s="59">
        <v>0</v>
      </c>
      <c r="P276" s="2">
        <f t="shared" si="90"/>
        <v>502.920296263578</v>
      </c>
      <c r="Q276" s="2">
        <f t="shared" si="91"/>
        <v>529.59124774718475</v>
      </c>
      <c r="R276" s="2">
        <f t="shared" si="92"/>
        <v>515.33395045465136</v>
      </c>
      <c r="S276">
        <f t="shared" si="93"/>
        <v>0.60592806778744335</v>
      </c>
      <c r="T276">
        <f t="shared" si="94"/>
        <v>0.63806174427371654</v>
      </c>
      <c r="U276">
        <f t="shared" si="95"/>
        <v>0.62088427765620646</v>
      </c>
    </row>
    <row r="277" spans="1:21" x14ac:dyDescent="0.3">
      <c r="A277">
        <v>7</v>
      </c>
      <c r="B277" t="s">
        <v>23</v>
      </c>
      <c r="C277">
        <v>6</v>
      </c>
      <c r="D277" t="s">
        <v>21</v>
      </c>
      <c r="E277">
        <v>2009</v>
      </c>
      <c r="F277">
        <v>2130</v>
      </c>
      <c r="G277" s="54">
        <v>0.247</v>
      </c>
      <c r="H277" s="54">
        <v>0.28799999999999998</v>
      </c>
      <c r="I277" s="54">
        <v>0.26449999999999996</v>
      </c>
      <c r="J277" s="2">
        <f t="shared" si="87"/>
        <v>2828.6852589641435</v>
      </c>
      <c r="K277" s="2">
        <f t="shared" si="88"/>
        <v>2991.5730337078653</v>
      </c>
      <c r="L277" s="2">
        <f t="shared" si="89"/>
        <v>2895.9891230455469</v>
      </c>
      <c r="M277" s="59">
        <v>0.71359223300999997</v>
      </c>
      <c r="N277" s="59">
        <v>0.28640776698999998</v>
      </c>
      <c r="O277" s="59">
        <v>0</v>
      </c>
      <c r="P277" s="2">
        <f t="shared" si="90"/>
        <v>660.01307621001104</v>
      </c>
      <c r="Q277" s="2">
        <f t="shared" si="91"/>
        <v>730.49266195867881</v>
      </c>
      <c r="R277" s="2">
        <f t="shared" si="92"/>
        <v>708.13631923293894</v>
      </c>
      <c r="S277">
        <f t="shared" si="93"/>
        <v>0.30986529399531032</v>
      </c>
      <c r="T277">
        <f t="shared" si="94"/>
        <v>0.34295430138905109</v>
      </c>
      <c r="U277">
        <f t="shared" si="95"/>
        <v>0.33245836583706051</v>
      </c>
    </row>
    <row r="278" spans="1:21" x14ac:dyDescent="0.3">
      <c r="A278">
        <v>7</v>
      </c>
      <c r="B278" t="s">
        <v>23</v>
      </c>
      <c r="C278">
        <v>6</v>
      </c>
      <c r="D278" t="s">
        <v>21</v>
      </c>
      <c r="E278">
        <v>2010</v>
      </c>
      <c r="F278">
        <v>460</v>
      </c>
      <c r="G278" s="54">
        <v>0.19700000000000001</v>
      </c>
      <c r="H278" s="54">
        <v>0.29066666666666668</v>
      </c>
      <c r="I278" s="54">
        <v>0.27216666666666667</v>
      </c>
      <c r="J278" s="2">
        <f t="shared" si="87"/>
        <v>572.85180572851812</v>
      </c>
      <c r="K278" s="2">
        <f t="shared" si="88"/>
        <v>648.4962406015037</v>
      </c>
      <c r="L278" s="2">
        <f t="shared" si="89"/>
        <v>632.01282344859169</v>
      </c>
      <c r="M278" s="59">
        <v>0.71359223300999997</v>
      </c>
      <c r="N278" s="59">
        <v>0.28640776698999998</v>
      </c>
      <c r="O278" s="59">
        <v>0</v>
      </c>
      <c r="P278" s="2">
        <f t="shared" si="90"/>
        <v>302.35117720126738</v>
      </c>
      <c r="Q278" s="2">
        <f t="shared" si="91"/>
        <v>330.84483551784223</v>
      </c>
      <c r="R278" s="2">
        <f t="shared" si="92"/>
        <v>323.39232698302692</v>
      </c>
      <c r="S278">
        <f t="shared" si="93"/>
        <v>0.65728516782884217</v>
      </c>
      <c r="T278">
        <f t="shared" si="94"/>
        <v>0.71922790329965702</v>
      </c>
      <c r="U278">
        <f t="shared" si="95"/>
        <v>0.70302679778918897</v>
      </c>
    </row>
    <row r="279" spans="1:21" x14ac:dyDescent="0.3">
      <c r="A279">
        <v>7</v>
      </c>
      <c r="B279" t="s">
        <v>23</v>
      </c>
      <c r="C279">
        <v>6</v>
      </c>
      <c r="D279" t="s">
        <v>21</v>
      </c>
      <c r="E279">
        <v>2011</v>
      </c>
      <c r="F279">
        <v>280</v>
      </c>
      <c r="G279" s="54">
        <v>0.254</v>
      </c>
      <c r="H279" s="54">
        <v>0.2583333333333333</v>
      </c>
      <c r="I279" s="54">
        <v>0.24033333333333334</v>
      </c>
      <c r="J279" s="2">
        <f t="shared" si="87"/>
        <v>375.33512064343165</v>
      </c>
      <c r="K279" s="2">
        <f t="shared" si="88"/>
        <v>377.52808988764042</v>
      </c>
      <c r="L279" s="2">
        <f t="shared" si="89"/>
        <v>368.58271171566474</v>
      </c>
      <c r="M279" s="59">
        <v>0.71359223300999997</v>
      </c>
      <c r="N279" s="59">
        <v>0.28640776698999998</v>
      </c>
      <c r="O279" s="59">
        <v>0</v>
      </c>
      <c r="P279" s="2">
        <f t="shared" si="90"/>
        <v>491.84551183776307</v>
      </c>
      <c r="Q279" s="2">
        <f t="shared" si="91"/>
        <v>531.99474523185143</v>
      </c>
      <c r="R279" s="2">
        <f t="shared" si="92"/>
        <v>525.22451719171897</v>
      </c>
      <c r="S279">
        <f t="shared" si="93"/>
        <v>1.7565911137062966</v>
      </c>
      <c r="T279">
        <f t="shared" si="94"/>
        <v>1.899981232970898</v>
      </c>
      <c r="U279">
        <f t="shared" si="95"/>
        <v>1.875801847113282</v>
      </c>
    </row>
    <row r="280" spans="1:21" x14ac:dyDescent="0.3">
      <c r="A280">
        <v>7</v>
      </c>
      <c r="B280" t="s">
        <v>23</v>
      </c>
      <c r="C280">
        <v>6</v>
      </c>
      <c r="D280" t="s">
        <v>21</v>
      </c>
      <c r="E280">
        <v>2012</v>
      </c>
      <c r="F280">
        <v>655</v>
      </c>
      <c r="G280" s="54">
        <v>0.20199999999999999</v>
      </c>
      <c r="H280" s="54">
        <v>0.27900000000000003</v>
      </c>
      <c r="I280" s="54">
        <v>0.25650000000000001</v>
      </c>
      <c r="J280" s="2">
        <f t="shared" si="87"/>
        <v>820.80200501253125</v>
      </c>
      <c r="K280" s="2">
        <f t="shared" si="88"/>
        <v>908.46047156726775</v>
      </c>
      <c r="L280" s="2">
        <f t="shared" si="89"/>
        <v>880.96839273705439</v>
      </c>
      <c r="M280" s="59">
        <v>0.71359223300999997</v>
      </c>
      <c r="N280" s="59">
        <v>0.28640776698999998</v>
      </c>
      <c r="O280" s="59">
        <v>0</v>
      </c>
      <c r="P280" s="2">
        <f t="shared" si="90"/>
        <v>715.88859681000622</v>
      </c>
      <c r="Q280" s="2">
        <f t="shared" si="91"/>
        <v>775.61889810800324</v>
      </c>
      <c r="R280" s="2">
        <f t="shared" si="92"/>
        <v>756.86523233571336</v>
      </c>
      <c r="S280">
        <f t="shared" si="93"/>
        <v>1.092959689786269</v>
      </c>
      <c r="T280">
        <f t="shared" si="94"/>
        <v>1.1841509894778675</v>
      </c>
      <c r="U280">
        <f t="shared" si="95"/>
        <v>1.1555194386804784</v>
      </c>
    </row>
    <row r="281" spans="1:21" x14ac:dyDescent="0.3">
      <c r="A281">
        <v>7</v>
      </c>
      <c r="B281" t="s">
        <v>23</v>
      </c>
      <c r="C281">
        <v>6</v>
      </c>
      <c r="D281" t="s">
        <v>21</v>
      </c>
      <c r="E281">
        <v>2013</v>
      </c>
      <c r="F281">
        <v>200</v>
      </c>
      <c r="G281" s="54">
        <v>0.22900000000000001</v>
      </c>
      <c r="H281" s="54">
        <v>0.30333333333333334</v>
      </c>
      <c r="I281" s="54">
        <v>0.27933333333333332</v>
      </c>
      <c r="J281" s="2">
        <f t="shared" si="87"/>
        <v>259.40337224383916</v>
      </c>
      <c r="K281" s="2">
        <f t="shared" si="88"/>
        <v>287.08133971291869</v>
      </c>
      <c r="L281" s="2">
        <f t="shared" si="89"/>
        <v>277.52081406105458</v>
      </c>
      <c r="M281" s="59">
        <v>0.71359223300999997</v>
      </c>
      <c r="N281" s="59">
        <v>0.28640776698999998</v>
      </c>
      <c r="O281" s="59">
        <v>0</v>
      </c>
      <c r="P281" s="2">
        <f t="shared" si="90"/>
        <v>602.16818633790172</v>
      </c>
      <c r="Q281" s="2">
        <f t="shared" si="91"/>
        <v>643.09894954651065</v>
      </c>
      <c r="R281" s="2">
        <f t="shared" si="92"/>
        <v>626.65059004564068</v>
      </c>
      <c r="S281">
        <f t="shared" si="93"/>
        <v>3.0108409316895086</v>
      </c>
      <c r="T281">
        <f t="shared" si="94"/>
        <v>3.2154947477325533</v>
      </c>
      <c r="U281">
        <f t="shared" si="95"/>
        <v>3.1332529502282034</v>
      </c>
    </row>
    <row r="282" spans="1:21" x14ac:dyDescent="0.3">
      <c r="A282">
        <v>7</v>
      </c>
      <c r="B282" t="s">
        <v>23</v>
      </c>
      <c r="C282">
        <v>6</v>
      </c>
      <c r="D282" t="s">
        <v>21</v>
      </c>
      <c r="E282">
        <v>2014</v>
      </c>
      <c r="F282">
        <v>350</v>
      </c>
      <c r="G282" s="54">
        <v>0.14499999999999999</v>
      </c>
      <c r="H282" s="54">
        <v>0.20433333333333331</v>
      </c>
      <c r="I282" s="54">
        <v>0.20033333333333331</v>
      </c>
      <c r="J282" s="2">
        <f t="shared" si="87"/>
        <v>409.35672514619881</v>
      </c>
      <c r="K282" s="2">
        <f t="shared" si="88"/>
        <v>439.88269794721401</v>
      </c>
      <c r="L282" s="2">
        <f t="shared" si="89"/>
        <v>437.68236765318881</v>
      </c>
      <c r="M282" s="59">
        <v>0.71359223300999997</v>
      </c>
      <c r="N282" s="59">
        <v>0.28640776698999998</v>
      </c>
      <c r="O282" s="59">
        <v>0</v>
      </c>
      <c r="P282" s="2">
        <f t="shared" si="90"/>
        <v>195.33811964113985</v>
      </c>
      <c r="Q282" s="2">
        <f t="shared" si="91"/>
        <v>218.319082013593</v>
      </c>
      <c r="R282" s="2">
        <f t="shared" si="92"/>
        <v>212.5860955098687</v>
      </c>
      <c r="S282">
        <f t="shared" si="93"/>
        <v>0.55810891326039958</v>
      </c>
      <c r="T282">
        <f t="shared" si="94"/>
        <v>0.62376880575312288</v>
      </c>
      <c r="U282">
        <f t="shared" si="95"/>
        <v>0.6073888443139106</v>
      </c>
    </row>
    <row r="283" spans="1:21" x14ac:dyDescent="0.3">
      <c r="A283">
        <v>7</v>
      </c>
      <c r="B283" t="s">
        <v>23</v>
      </c>
      <c r="C283">
        <v>6</v>
      </c>
      <c r="D283" t="s">
        <v>21</v>
      </c>
      <c r="E283">
        <v>2015</v>
      </c>
      <c r="F283">
        <v>530</v>
      </c>
      <c r="G283" s="54">
        <v>0.24</v>
      </c>
      <c r="H283" s="54">
        <v>0.30400000000000005</v>
      </c>
      <c r="I283" s="54">
        <v>0.28700000000000003</v>
      </c>
      <c r="J283" s="2">
        <f t="shared" si="87"/>
        <v>697.36842105263156</v>
      </c>
      <c r="K283" s="2">
        <f t="shared" si="88"/>
        <v>761.49425287356325</v>
      </c>
      <c r="L283" s="2">
        <f t="shared" si="89"/>
        <v>743.33800841514733</v>
      </c>
      <c r="M283" s="59">
        <v>0.71359223300999997</v>
      </c>
      <c r="N283" s="59">
        <v>0.28640776698999998</v>
      </c>
      <c r="O283" s="59">
        <v>0</v>
      </c>
      <c r="P283" s="2">
        <f>(J286*$M283)+(J287*$N283)</f>
        <v>195.31432001153499</v>
      </c>
      <c r="Q283" s="2">
        <f>(K286*$M283)+(K287*$N283)</f>
        <v>224.21203939719362</v>
      </c>
      <c r="R283" s="2">
        <f>(L286*$M283)+(L287*$N283)</f>
        <v>221.09368721933032</v>
      </c>
      <c r="S283">
        <f t="shared" si="93"/>
        <v>0.36851758492742448</v>
      </c>
      <c r="T283">
        <f t="shared" si="94"/>
        <v>0.42304158376828987</v>
      </c>
      <c r="U283">
        <f t="shared" si="95"/>
        <v>0.41715790041383077</v>
      </c>
    </row>
    <row r="284" spans="1:21" x14ac:dyDescent="0.3">
      <c r="A284">
        <v>7</v>
      </c>
      <c r="B284" t="s">
        <v>23</v>
      </c>
      <c r="C284">
        <v>6</v>
      </c>
      <c r="D284" t="s">
        <v>21</v>
      </c>
      <c r="E284">
        <v>2016</v>
      </c>
      <c r="F284">
        <v>570</v>
      </c>
      <c r="G284" s="54">
        <v>0.252</v>
      </c>
      <c r="H284" s="54">
        <v>0.29700000000000004</v>
      </c>
      <c r="I284" s="54">
        <v>0.27900000000000003</v>
      </c>
      <c r="J284" s="2">
        <f t="shared" si="87"/>
        <v>762.0320855614973</v>
      </c>
      <c r="K284" s="2">
        <f t="shared" si="88"/>
        <v>810.81081081081084</v>
      </c>
      <c r="L284" s="2">
        <f t="shared" si="89"/>
        <v>790.5686546463246</v>
      </c>
      <c r="M284" s="59">
        <v>0.71359223300999997</v>
      </c>
      <c r="N284" s="59">
        <v>0.28640776698999998</v>
      </c>
      <c r="O284" s="59">
        <v>0</v>
      </c>
      <c r="P284" s="2" t="s">
        <v>10</v>
      </c>
      <c r="Q284" s="2" t="s">
        <v>10</v>
      </c>
      <c r="R284" s="2" t="s">
        <v>10</v>
      </c>
      <c r="S284" s="2" t="s">
        <v>10</v>
      </c>
      <c r="T284" s="2" t="s">
        <v>10</v>
      </c>
      <c r="U284" s="2" t="s">
        <v>10</v>
      </c>
    </row>
    <row r="285" spans="1:21" x14ac:dyDescent="0.3">
      <c r="A285">
        <v>7</v>
      </c>
      <c r="B285" t="s">
        <v>23</v>
      </c>
      <c r="C285">
        <v>6</v>
      </c>
      <c r="D285" t="s">
        <v>21</v>
      </c>
      <c r="E285">
        <v>2017</v>
      </c>
      <c r="F285">
        <v>150</v>
      </c>
      <c r="G285" s="54">
        <v>0.26421253355763952</v>
      </c>
      <c r="H285" s="54">
        <v>0.33404541147798106</v>
      </c>
      <c r="I285" s="54">
        <v>0.31269765999824639</v>
      </c>
      <c r="J285" s="2">
        <f t="shared" si="87"/>
        <v>203.86321708532469</v>
      </c>
      <c r="K285" s="2">
        <f t="shared" si="88"/>
        <v>225.24058334503155</v>
      </c>
      <c r="L285" s="2">
        <f t="shared" si="89"/>
        <v>218.24456468403307</v>
      </c>
      <c r="M285" s="59">
        <v>0.71359223300999997</v>
      </c>
      <c r="N285" s="59">
        <v>0.28640776698999998</v>
      </c>
      <c r="O285" s="59">
        <v>0</v>
      </c>
      <c r="P285" s="2" t="s">
        <v>10</v>
      </c>
      <c r="Q285" s="2" t="s">
        <v>10</v>
      </c>
      <c r="R285" s="2" t="s">
        <v>10</v>
      </c>
      <c r="S285" s="2" t="s">
        <v>10</v>
      </c>
      <c r="T285" s="2" t="s">
        <v>10</v>
      </c>
      <c r="U285" s="2" t="s">
        <v>10</v>
      </c>
    </row>
    <row r="286" spans="1:21" x14ac:dyDescent="0.3">
      <c r="A286">
        <v>7</v>
      </c>
      <c r="B286" t="s">
        <v>23</v>
      </c>
      <c r="C286">
        <v>6</v>
      </c>
      <c r="D286" t="s">
        <v>21</v>
      </c>
      <c r="E286">
        <v>2018</v>
      </c>
      <c r="F286">
        <v>130</v>
      </c>
      <c r="G286" s="54">
        <v>0.25329250311259038</v>
      </c>
      <c r="H286" s="54">
        <v>0.35347180943220174</v>
      </c>
      <c r="I286" s="54">
        <v>0.34504815702446495</v>
      </c>
      <c r="J286" s="2">
        <f t="shared" si="87"/>
        <v>174.09762261915753</v>
      </c>
      <c r="K286" s="2">
        <f t="shared" si="88"/>
        <v>201.07398547591646</v>
      </c>
      <c r="L286" s="2">
        <f t="shared" si="89"/>
        <v>198.48787570303242</v>
      </c>
      <c r="M286" s="59">
        <v>0.71359223300999997</v>
      </c>
      <c r="N286" s="59">
        <v>0.28640776698999998</v>
      </c>
      <c r="O286" s="59">
        <v>0</v>
      </c>
      <c r="P286" s="2" t="s">
        <v>10</v>
      </c>
      <c r="Q286" s="2" t="s">
        <v>10</v>
      </c>
      <c r="R286" s="2" t="s">
        <v>10</v>
      </c>
      <c r="S286" s="2" t="s">
        <v>10</v>
      </c>
      <c r="T286" s="2" t="s">
        <v>10</v>
      </c>
      <c r="U286" s="2" t="s">
        <v>10</v>
      </c>
    </row>
    <row r="287" spans="1:21" x14ac:dyDescent="0.3">
      <c r="A287">
        <v>7</v>
      </c>
      <c r="B287" t="s">
        <v>23</v>
      </c>
      <c r="C287">
        <v>6</v>
      </c>
      <c r="D287" t="s">
        <v>21</v>
      </c>
      <c r="E287">
        <v>2019</v>
      </c>
      <c r="F287">
        <v>190</v>
      </c>
      <c r="G287" s="54">
        <v>0.23441509169475994</v>
      </c>
      <c r="H287" s="54">
        <v>0.32590908281944742</v>
      </c>
      <c r="I287" s="54">
        <v>0.31510957999927913</v>
      </c>
      <c r="J287" s="2">
        <f t="shared" si="87"/>
        <v>248.17626097227958</v>
      </c>
      <c r="K287" s="2">
        <f t="shared" si="88"/>
        <v>281.86108899774604</v>
      </c>
      <c r="L287" s="2">
        <f t="shared" si="89"/>
        <v>277.41664133628854</v>
      </c>
      <c r="M287" s="59">
        <v>0.71359223300999997</v>
      </c>
      <c r="N287" s="59">
        <v>0.28640776698999998</v>
      </c>
      <c r="O287" s="59">
        <v>0</v>
      </c>
      <c r="P287" s="2" t="s">
        <v>10</v>
      </c>
      <c r="Q287" s="2" t="s">
        <v>10</v>
      </c>
      <c r="R287" s="2" t="s">
        <v>10</v>
      </c>
      <c r="S287" s="2" t="s">
        <v>10</v>
      </c>
      <c r="T287" s="2" t="s">
        <v>10</v>
      </c>
      <c r="U287" s="2" t="s">
        <v>10</v>
      </c>
    </row>
    <row r="288" spans="1:21" x14ac:dyDescent="0.3">
      <c r="A288">
        <v>7</v>
      </c>
      <c r="B288" t="s">
        <v>23</v>
      </c>
      <c r="C288">
        <v>6</v>
      </c>
      <c r="D288" t="s">
        <v>21</v>
      </c>
      <c r="E288">
        <v>2020</v>
      </c>
      <c r="F288" t="s">
        <v>10</v>
      </c>
      <c r="G288" s="54">
        <v>0.10759564786873591</v>
      </c>
      <c r="H288" s="54">
        <v>0.25668946937664994</v>
      </c>
      <c r="I288" s="54">
        <v>0.25426527177111524</v>
      </c>
      <c r="J288" t="s">
        <v>10</v>
      </c>
      <c r="K288" t="s">
        <v>10</v>
      </c>
      <c r="L288" t="s">
        <v>10</v>
      </c>
      <c r="M288" s="59">
        <v>0.71359223300999997</v>
      </c>
      <c r="N288" s="59">
        <v>0.28640776698999998</v>
      </c>
      <c r="O288" s="59">
        <v>0</v>
      </c>
      <c r="P288" s="2" t="s">
        <v>10</v>
      </c>
      <c r="Q288" s="2" t="s">
        <v>10</v>
      </c>
      <c r="R288" s="2" t="s">
        <v>10</v>
      </c>
      <c r="S288" s="2" t="s">
        <v>10</v>
      </c>
      <c r="T288" s="2" t="s">
        <v>10</v>
      </c>
      <c r="U288" s="2" t="s">
        <v>10</v>
      </c>
    </row>
    <row r="289" spans="1:21" x14ac:dyDescent="0.3">
      <c r="A289">
        <v>8</v>
      </c>
      <c r="B289" t="s">
        <v>24</v>
      </c>
      <c r="C289">
        <v>6</v>
      </c>
      <c r="D289" t="s">
        <v>18</v>
      </c>
      <c r="E289">
        <v>1980</v>
      </c>
      <c r="F289">
        <v>200</v>
      </c>
      <c r="G289" s="54">
        <v>0.56200000000000006</v>
      </c>
      <c r="H289" s="54">
        <v>0.57033333333333336</v>
      </c>
      <c r="I289" s="54">
        <v>0.46133333333333337</v>
      </c>
      <c r="J289" s="2">
        <f t="shared" ref="J289:J329" si="96">$F289/(1-G289)</f>
        <v>456.6210045662101</v>
      </c>
      <c r="K289" s="2">
        <f t="shared" ref="K289:K329" si="97">$F289/(1-H289)</f>
        <v>465.47711404189295</v>
      </c>
      <c r="L289" s="2">
        <f t="shared" ref="L289:L329" si="98">$F289/(1-I289)</f>
        <v>371.28712871287132</v>
      </c>
      <c r="M289">
        <v>0.71359223300999997</v>
      </c>
      <c r="N289">
        <v>0.28640776698999998</v>
      </c>
      <c r="O289">
        <v>0</v>
      </c>
      <c r="P289" s="2">
        <f t="shared" ref="P289:P324" si="99">(J292*$M289)+(J293*$N289)+(J294*$O289)</f>
        <v>839.93024639269686</v>
      </c>
      <c r="Q289" s="2">
        <f t="shared" ref="Q289:Q325" si="100">(K292*$M289)+(K293*$N289)+(K294*$O289)</f>
        <v>853.73151817527764</v>
      </c>
      <c r="R289" s="2">
        <f t="shared" ref="R289:R325" si="101">(L292*$M289)+(L293*$N289)+(L294*$O289)</f>
        <v>663.64483285738311</v>
      </c>
      <c r="S289">
        <f t="shared" si="93"/>
        <v>4.1996512319634842</v>
      </c>
      <c r="T289">
        <f t="shared" si="94"/>
        <v>4.268657590876388</v>
      </c>
      <c r="U289">
        <f t="shared" si="95"/>
        <v>3.3182241642869155</v>
      </c>
    </row>
    <row r="290" spans="1:21" x14ac:dyDescent="0.3">
      <c r="A290">
        <v>8</v>
      </c>
      <c r="B290" t="s">
        <v>24</v>
      </c>
      <c r="C290">
        <v>6</v>
      </c>
      <c r="D290" t="s">
        <v>18</v>
      </c>
      <c r="E290">
        <v>1981</v>
      </c>
      <c r="F290">
        <v>700</v>
      </c>
      <c r="G290" s="54">
        <v>0.50800000000000001</v>
      </c>
      <c r="H290" s="54">
        <v>0.53233333333333333</v>
      </c>
      <c r="I290" s="54">
        <v>0.43383333333333329</v>
      </c>
      <c r="J290" s="2">
        <f t="shared" si="96"/>
        <v>1422.7642276422764</v>
      </c>
      <c r="K290" s="2">
        <f t="shared" si="97"/>
        <v>1496.7925873129009</v>
      </c>
      <c r="L290" s="2">
        <f t="shared" si="98"/>
        <v>1236.3850456284956</v>
      </c>
      <c r="M290">
        <v>0.71359223300999997</v>
      </c>
      <c r="N290">
        <v>0.28640776698999998</v>
      </c>
      <c r="O290">
        <v>0</v>
      </c>
      <c r="P290" s="2">
        <f t="shared" si="99"/>
        <v>1039.5646672476644</v>
      </c>
      <c r="Q290" s="2">
        <f t="shared" si="100"/>
        <v>1071.9111413845922</v>
      </c>
      <c r="R290" s="2">
        <f t="shared" si="101"/>
        <v>859.08316034682889</v>
      </c>
      <c r="S290">
        <f t="shared" si="93"/>
        <v>1.4850923817823776</v>
      </c>
      <c r="T290">
        <f t="shared" si="94"/>
        <v>1.5313016305494174</v>
      </c>
      <c r="U290">
        <f t="shared" si="95"/>
        <v>1.2272616576383271</v>
      </c>
    </row>
    <row r="291" spans="1:21" x14ac:dyDescent="0.3">
      <c r="A291">
        <v>8</v>
      </c>
      <c r="B291" t="s">
        <v>24</v>
      </c>
      <c r="C291">
        <v>6</v>
      </c>
      <c r="D291" t="s">
        <v>18</v>
      </c>
      <c r="E291">
        <v>1982</v>
      </c>
      <c r="F291">
        <v>500</v>
      </c>
      <c r="G291" s="54">
        <v>0.44</v>
      </c>
      <c r="H291" s="54">
        <v>0.48499999999999999</v>
      </c>
      <c r="I291" s="54">
        <v>0.39999999999999997</v>
      </c>
      <c r="J291" s="2">
        <f t="shared" si="96"/>
        <v>892.85714285714278</v>
      </c>
      <c r="K291" s="2">
        <f t="shared" si="97"/>
        <v>970.87378640776694</v>
      </c>
      <c r="L291" s="2">
        <f t="shared" si="98"/>
        <v>833.33333333333326</v>
      </c>
      <c r="M291">
        <v>0.71359223300999997</v>
      </c>
      <c r="N291">
        <v>0.28640776698999998</v>
      </c>
      <c r="O291">
        <v>0</v>
      </c>
      <c r="P291" s="2">
        <f t="shared" si="99"/>
        <v>1292.2782445003072</v>
      </c>
      <c r="Q291" s="2">
        <f t="shared" si="100"/>
        <v>1302.2449366436044</v>
      </c>
      <c r="R291" s="2">
        <f t="shared" si="101"/>
        <v>1015.6590688970396</v>
      </c>
      <c r="S291">
        <f t="shared" si="93"/>
        <v>2.5845564890006143</v>
      </c>
      <c r="T291">
        <f t="shared" si="94"/>
        <v>2.6044898732872088</v>
      </c>
      <c r="U291">
        <f t="shared" si="95"/>
        <v>2.031318137794079</v>
      </c>
    </row>
    <row r="292" spans="1:21" x14ac:dyDescent="0.3">
      <c r="A292">
        <v>8</v>
      </c>
      <c r="B292" t="s">
        <v>24</v>
      </c>
      <c r="C292">
        <v>6</v>
      </c>
      <c r="D292" t="s">
        <v>18</v>
      </c>
      <c r="E292">
        <v>1983</v>
      </c>
      <c r="F292">
        <v>300</v>
      </c>
      <c r="G292" s="54">
        <v>0.61499999999999999</v>
      </c>
      <c r="H292" s="54">
        <v>0.6176666666666667</v>
      </c>
      <c r="I292" s="54">
        <v>0.4986666666666667</v>
      </c>
      <c r="J292" s="2">
        <f t="shared" si="96"/>
        <v>779.22077922077915</v>
      </c>
      <c r="K292" s="2">
        <f t="shared" si="97"/>
        <v>784.65562336530081</v>
      </c>
      <c r="L292" s="2">
        <f t="shared" si="98"/>
        <v>598.404255319149</v>
      </c>
      <c r="M292">
        <v>0.71359223300999997</v>
      </c>
      <c r="N292">
        <v>0.28640776698999998</v>
      </c>
      <c r="O292">
        <v>0</v>
      </c>
      <c r="P292" s="2">
        <f>(J295*$M292)+(J296*$N292)</f>
        <v>1296.4799826840836</v>
      </c>
      <c r="Q292" s="2">
        <f>(K295*$M292)+(K296*$N292)</f>
        <v>1281.0127903400544</v>
      </c>
      <c r="R292" s="2">
        <f>(L295*$M292)+(L296*$N292)</f>
        <v>980.20013740025354</v>
      </c>
      <c r="S292">
        <f t="shared" si="93"/>
        <v>4.3215999422802787</v>
      </c>
      <c r="T292">
        <f t="shared" si="94"/>
        <v>4.2700426344668481</v>
      </c>
      <c r="U292">
        <f t="shared" si="95"/>
        <v>3.2673337913341784</v>
      </c>
    </row>
    <row r="293" spans="1:21" x14ac:dyDescent="0.3">
      <c r="A293">
        <v>8</v>
      </c>
      <c r="B293" t="s">
        <v>24</v>
      </c>
      <c r="C293">
        <v>6</v>
      </c>
      <c r="D293" t="s">
        <v>18</v>
      </c>
      <c r="E293">
        <v>1984</v>
      </c>
      <c r="F293">
        <v>450</v>
      </c>
      <c r="G293" s="54">
        <v>0.54600000000000004</v>
      </c>
      <c r="H293" s="54">
        <v>0.56133333333333324</v>
      </c>
      <c r="I293" s="54">
        <v>0.45533333333333326</v>
      </c>
      <c r="J293" s="2">
        <f t="shared" si="96"/>
        <v>991.18942731277536</v>
      </c>
      <c r="K293" s="2">
        <f t="shared" si="97"/>
        <v>1025.835866261398</v>
      </c>
      <c r="L293" s="2">
        <f t="shared" si="98"/>
        <v>826.19339045287632</v>
      </c>
      <c r="M293">
        <v>0.71359223300999997</v>
      </c>
      <c r="N293">
        <v>0.28640776698999998</v>
      </c>
      <c r="O293">
        <v>0</v>
      </c>
      <c r="P293" s="2" t="s">
        <v>10</v>
      </c>
      <c r="Q293" s="2" t="s">
        <v>10</v>
      </c>
      <c r="R293" s="2" t="s">
        <v>10</v>
      </c>
      <c r="S293" s="2" t="s">
        <v>10</v>
      </c>
      <c r="T293" s="2" t="s">
        <v>10</v>
      </c>
      <c r="U293" s="2" t="s">
        <v>10</v>
      </c>
    </row>
    <row r="294" spans="1:21" x14ac:dyDescent="0.3">
      <c r="A294">
        <v>8</v>
      </c>
      <c r="B294" t="s">
        <v>24</v>
      </c>
      <c r="C294">
        <v>6</v>
      </c>
      <c r="D294" t="s">
        <v>18</v>
      </c>
      <c r="E294">
        <v>1985</v>
      </c>
      <c r="F294">
        <v>500</v>
      </c>
      <c r="G294" s="54">
        <v>0.56899999999999995</v>
      </c>
      <c r="H294" s="54">
        <v>0.57866666666666666</v>
      </c>
      <c r="I294" s="54">
        <v>0.46866666666666668</v>
      </c>
      <c r="J294" s="2">
        <f t="shared" si="96"/>
        <v>1160.0928074245937</v>
      </c>
      <c r="K294" s="2">
        <f t="shared" si="97"/>
        <v>1186.7088607594937</v>
      </c>
      <c r="L294" s="2">
        <f t="shared" si="98"/>
        <v>941.02885821831876</v>
      </c>
      <c r="M294">
        <v>0.71359223300999997</v>
      </c>
      <c r="N294">
        <v>0.28640776698999998</v>
      </c>
      <c r="O294">
        <v>0</v>
      </c>
      <c r="P294" s="2" t="s">
        <v>10</v>
      </c>
      <c r="Q294" s="2" t="s">
        <v>10</v>
      </c>
      <c r="R294" s="2" t="s">
        <v>10</v>
      </c>
      <c r="S294" s="2" t="s">
        <v>10</v>
      </c>
      <c r="T294" s="2" t="s">
        <v>10</v>
      </c>
      <c r="U294" s="2" t="s">
        <v>10</v>
      </c>
    </row>
    <row r="295" spans="1:21" x14ac:dyDescent="0.3">
      <c r="A295">
        <v>8</v>
      </c>
      <c r="B295" t="s">
        <v>24</v>
      </c>
      <c r="C295">
        <v>6</v>
      </c>
      <c r="D295" t="s">
        <v>18</v>
      </c>
      <c r="E295">
        <v>1986</v>
      </c>
      <c r="F295">
        <v>600</v>
      </c>
      <c r="G295" s="54">
        <v>0.63</v>
      </c>
      <c r="H295" s="54">
        <v>0.6226666666666667</v>
      </c>
      <c r="I295" s="54">
        <v>0.50066666666666659</v>
      </c>
      <c r="J295" s="2">
        <f t="shared" si="96"/>
        <v>1621.6216216216217</v>
      </c>
      <c r="K295" s="2">
        <f t="shared" si="97"/>
        <v>1590.1060070671379</v>
      </c>
      <c r="L295" s="2">
        <f t="shared" si="98"/>
        <v>1201.6021361815754</v>
      </c>
      <c r="M295">
        <v>0.71359223300999997</v>
      </c>
      <c r="N295">
        <v>0.28640776698999998</v>
      </c>
      <c r="O295">
        <v>0</v>
      </c>
      <c r="P295" s="2" t="s">
        <v>10</v>
      </c>
      <c r="Q295" s="2" t="s">
        <v>10</v>
      </c>
      <c r="R295" s="2" t="s">
        <v>10</v>
      </c>
      <c r="S295" s="2" t="s">
        <v>10</v>
      </c>
      <c r="T295" s="2" t="s">
        <v>10</v>
      </c>
      <c r="U295" s="2" t="s">
        <v>10</v>
      </c>
    </row>
    <row r="296" spans="1:21" x14ac:dyDescent="0.3">
      <c r="A296">
        <v>8</v>
      </c>
      <c r="B296" t="s">
        <v>24</v>
      </c>
      <c r="C296">
        <v>6</v>
      </c>
      <c r="D296" t="s">
        <v>18</v>
      </c>
      <c r="E296">
        <v>1987</v>
      </c>
      <c r="F296">
        <v>250</v>
      </c>
      <c r="G296" s="54">
        <v>0.48599999999999999</v>
      </c>
      <c r="H296" s="54">
        <v>0.51066666666666671</v>
      </c>
      <c r="I296" s="54">
        <v>0.41666666666666669</v>
      </c>
      <c r="J296" s="2">
        <f t="shared" si="96"/>
        <v>486.38132295719845</v>
      </c>
      <c r="K296" s="2">
        <f t="shared" si="97"/>
        <v>510.89918256130795</v>
      </c>
      <c r="L296" s="2">
        <f t="shared" si="98"/>
        <v>428.57142857142861</v>
      </c>
      <c r="M296">
        <v>0.71359223300999997</v>
      </c>
      <c r="N296">
        <v>0.28640776698999998</v>
      </c>
      <c r="O296">
        <v>0</v>
      </c>
      <c r="P296" s="2" t="s">
        <v>10</v>
      </c>
      <c r="Q296" s="2" t="s">
        <v>10</v>
      </c>
      <c r="R296" s="2" t="s">
        <v>10</v>
      </c>
      <c r="S296" s="2" t="s">
        <v>10</v>
      </c>
      <c r="T296" s="2" t="s">
        <v>10</v>
      </c>
      <c r="U296" s="2" t="s">
        <v>10</v>
      </c>
    </row>
    <row r="297" spans="1:21" x14ac:dyDescent="0.3">
      <c r="A297">
        <v>8</v>
      </c>
      <c r="B297" t="s">
        <v>24</v>
      </c>
      <c r="C297">
        <v>6</v>
      </c>
      <c r="D297" t="s">
        <v>18</v>
      </c>
      <c r="E297">
        <v>1988</v>
      </c>
      <c r="F297" t="s">
        <v>10</v>
      </c>
      <c r="G297" s="54">
        <v>0.47799999999999998</v>
      </c>
      <c r="H297" s="54">
        <v>0.50233333333333341</v>
      </c>
      <c r="I297" s="54">
        <v>0.40983333333333338</v>
      </c>
      <c r="J297" t="s">
        <v>10</v>
      </c>
      <c r="K297" t="s">
        <v>10</v>
      </c>
      <c r="L297" t="s">
        <v>10</v>
      </c>
      <c r="M297">
        <v>0.71359223300999997</v>
      </c>
      <c r="N297">
        <v>0.28640776698999998</v>
      </c>
      <c r="O297">
        <v>0</v>
      </c>
      <c r="P297" s="2" t="s">
        <v>10</v>
      </c>
      <c r="Q297" s="2" t="s">
        <v>10</v>
      </c>
      <c r="R297" s="2" t="s">
        <v>10</v>
      </c>
      <c r="S297" s="2" t="s">
        <v>10</v>
      </c>
      <c r="T297" s="2" t="s">
        <v>10</v>
      </c>
      <c r="U297" s="2" t="s">
        <v>10</v>
      </c>
    </row>
    <row r="298" spans="1:21" x14ac:dyDescent="0.3">
      <c r="A298">
        <v>8</v>
      </c>
      <c r="B298" t="s">
        <v>24</v>
      </c>
      <c r="C298">
        <v>6</v>
      </c>
      <c r="D298" t="s">
        <v>18</v>
      </c>
      <c r="E298">
        <v>1989</v>
      </c>
      <c r="F298" t="s">
        <v>10</v>
      </c>
      <c r="G298" s="54">
        <v>0.46600000000000003</v>
      </c>
      <c r="H298" s="54">
        <v>0.4956666666666667</v>
      </c>
      <c r="I298" s="54">
        <v>0.40566666666666668</v>
      </c>
      <c r="J298" t="s">
        <v>10</v>
      </c>
      <c r="K298" t="s">
        <v>10</v>
      </c>
      <c r="L298" t="s">
        <v>10</v>
      </c>
      <c r="M298">
        <v>0.71359223300999997</v>
      </c>
      <c r="N298">
        <v>0.28640776698999998</v>
      </c>
      <c r="O298">
        <v>0</v>
      </c>
      <c r="P298" s="2" t="s">
        <v>10</v>
      </c>
      <c r="Q298" s="2" t="s">
        <v>10</v>
      </c>
      <c r="R298" s="2" t="s">
        <v>10</v>
      </c>
      <c r="S298" s="2" t="s">
        <v>10</v>
      </c>
      <c r="T298" s="2" t="s">
        <v>10</v>
      </c>
      <c r="U298" s="2" t="s">
        <v>10</v>
      </c>
    </row>
    <row r="299" spans="1:21" x14ac:dyDescent="0.3">
      <c r="A299">
        <v>8</v>
      </c>
      <c r="B299" t="s">
        <v>24</v>
      </c>
      <c r="C299">
        <v>6</v>
      </c>
      <c r="D299" t="s">
        <v>18</v>
      </c>
      <c r="E299">
        <v>1990</v>
      </c>
      <c r="F299" t="s">
        <v>10</v>
      </c>
      <c r="G299" s="54">
        <v>0.52900000000000003</v>
      </c>
      <c r="H299" s="54">
        <v>0.56133333333333324</v>
      </c>
      <c r="I299" s="54">
        <v>0.45883333333333332</v>
      </c>
      <c r="J299" t="s">
        <v>10</v>
      </c>
      <c r="K299" t="s">
        <v>10</v>
      </c>
      <c r="L299" t="s">
        <v>10</v>
      </c>
      <c r="M299">
        <v>0.71359223300999997</v>
      </c>
      <c r="N299">
        <v>0.28640776698999998</v>
      </c>
      <c r="O299">
        <v>0</v>
      </c>
      <c r="P299" s="2" t="s">
        <v>10</v>
      </c>
      <c r="Q299" s="2" t="s">
        <v>10</v>
      </c>
      <c r="R299" s="2" t="s">
        <v>10</v>
      </c>
      <c r="S299" s="2" t="s">
        <v>10</v>
      </c>
      <c r="T299" s="2" t="s">
        <v>10</v>
      </c>
      <c r="U299" s="2" t="s">
        <v>10</v>
      </c>
    </row>
    <row r="300" spans="1:21" x14ac:dyDescent="0.3">
      <c r="A300">
        <v>8</v>
      </c>
      <c r="B300" t="s">
        <v>24</v>
      </c>
      <c r="C300">
        <v>6</v>
      </c>
      <c r="D300" t="s">
        <v>18</v>
      </c>
      <c r="E300">
        <v>1991</v>
      </c>
      <c r="F300">
        <v>20</v>
      </c>
      <c r="G300" s="54">
        <v>0.503</v>
      </c>
      <c r="H300" s="54">
        <v>0.52800000000000002</v>
      </c>
      <c r="I300" s="54">
        <v>0.39349999999999996</v>
      </c>
      <c r="J300" s="2">
        <f t="shared" si="96"/>
        <v>40.241448692152915</v>
      </c>
      <c r="K300" s="2">
        <f t="shared" si="97"/>
        <v>42.372881355932208</v>
      </c>
      <c r="L300" s="2">
        <f t="shared" si="98"/>
        <v>32.976092333058531</v>
      </c>
      <c r="M300">
        <v>0.71359223300999997</v>
      </c>
      <c r="N300">
        <v>0.28640776698999998</v>
      </c>
      <c r="O300">
        <v>0</v>
      </c>
      <c r="P300" s="2">
        <f t="shared" si="99"/>
        <v>847.07569817714477</v>
      </c>
      <c r="Q300" s="2">
        <f t="shared" si="100"/>
        <v>910.05408408722758</v>
      </c>
      <c r="R300" s="2">
        <f t="shared" si="101"/>
        <v>660.85531686317336</v>
      </c>
      <c r="S300">
        <f t="shared" si="93"/>
        <v>42.353784908857236</v>
      </c>
      <c r="T300">
        <f t="shared" si="94"/>
        <v>45.502704204361379</v>
      </c>
      <c r="U300">
        <f t="shared" si="95"/>
        <v>33.042765843158669</v>
      </c>
    </row>
    <row r="301" spans="1:21" x14ac:dyDescent="0.3">
      <c r="A301">
        <v>8</v>
      </c>
      <c r="B301" t="s">
        <v>24</v>
      </c>
      <c r="C301">
        <v>6</v>
      </c>
      <c r="D301" t="s">
        <v>18</v>
      </c>
      <c r="E301">
        <v>1992</v>
      </c>
      <c r="F301">
        <v>400</v>
      </c>
      <c r="G301" s="54">
        <v>0.54600000000000004</v>
      </c>
      <c r="H301" s="54">
        <v>0.57299999999999995</v>
      </c>
      <c r="I301" s="54">
        <v>0.40249999999999997</v>
      </c>
      <c r="J301" s="2">
        <f t="shared" si="96"/>
        <v>881.05726872246703</v>
      </c>
      <c r="K301" s="2">
        <f t="shared" si="97"/>
        <v>936.76814988290391</v>
      </c>
      <c r="L301" s="2">
        <f t="shared" si="98"/>
        <v>669.45606694560661</v>
      </c>
      <c r="M301">
        <v>0.71359223300999997</v>
      </c>
      <c r="N301">
        <v>0.28640776698999998</v>
      </c>
      <c r="O301">
        <v>0</v>
      </c>
      <c r="P301" s="2">
        <f t="shared" si="99"/>
        <v>820.42096284508511</v>
      </c>
      <c r="Q301" s="2">
        <f t="shared" si="100"/>
        <v>850.22552959914697</v>
      </c>
      <c r="R301" s="2">
        <f t="shared" si="101"/>
        <v>657.17961447932407</v>
      </c>
      <c r="S301">
        <f t="shared" si="93"/>
        <v>2.0510524071127127</v>
      </c>
      <c r="T301">
        <f t="shared" si="94"/>
        <v>2.1255638239978674</v>
      </c>
      <c r="U301">
        <f t="shared" si="95"/>
        <v>1.6429490361983101</v>
      </c>
    </row>
    <row r="302" spans="1:21" x14ac:dyDescent="0.3">
      <c r="A302">
        <v>8</v>
      </c>
      <c r="B302" t="s">
        <v>24</v>
      </c>
      <c r="C302">
        <v>6</v>
      </c>
      <c r="D302" t="s">
        <v>18</v>
      </c>
      <c r="E302">
        <v>1993</v>
      </c>
      <c r="F302" t="s">
        <v>10</v>
      </c>
      <c r="G302" s="54">
        <v>0.46100000000000002</v>
      </c>
      <c r="H302" s="54">
        <v>0.48399999999999999</v>
      </c>
      <c r="I302" s="54">
        <v>0.35550000000000004</v>
      </c>
      <c r="J302" t="s">
        <v>10</v>
      </c>
      <c r="K302" t="s">
        <v>10</v>
      </c>
      <c r="L302" t="s">
        <v>10</v>
      </c>
      <c r="M302">
        <v>0.71359223300999997</v>
      </c>
      <c r="N302">
        <v>0.28640776698999998</v>
      </c>
      <c r="O302">
        <v>0</v>
      </c>
      <c r="P302" s="2">
        <f>(J305*$M302)+(J306*$N302)</f>
        <v>2065.6511398716157</v>
      </c>
      <c r="Q302" s="2">
        <f>(K305*$M302)+(K306*$N302)</f>
        <v>2133.3021406020107</v>
      </c>
      <c r="R302" s="2">
        <f>(L305*$M302)+(L306*$N302)</f>
        <v>1641.4021742544289</v>
      </c>
      <c r="S302" s="2" t="s">
        <v>10</v>
      </c>
      <c r="T302" s="2" t="s">
        <v>10</v>
      </c>
      <c r="U302" s="2" t="s">
        <v>10</v>
      </c>
    </row>
    <row r="303" spans="1:21" x14ac:dyDescent="0.3">
      <c r="A303">
        <v>8</v>
      </c>
      <c r="B303" t="s">
        <v>24</v>
      </c>
      <c r="C303">
        <v>6</v>
      </c>
      <c r="D303" t="s">
        <v>18</v>
      </c>
      <c r="E303">
        <v>1994</v>
      </c>
      <c r="F303">
        <v>530</v>
      </c>
      <c r="G303" s="54">
        <v>0.54900000000000004</v>
      </c>
      <c r="H303" s="54">
        <v>0.58033333333333326</v>
      </c>
      <c r="I303" s="54">
        <v>0.42083333333333328</v>
      </c>
      <c r="J303" s="2">
        <f t="shared" si="96"/>
        <v>1175.1662971175167</v>
      </c>
      <c r="K303" s="2">
        <f t="shared" si="97"/>
        <v>1262.9070691024619</v>
      </c>
      <c r="L303" s="2">
        <f t="shared" si="98"/>
        <v>915.10791366906471</v>
      </c>
      <c r="M303">
        <v>0.71359223300999997</v>
      </c>
      <c r="N303">
        <v>0.28640776698999998</v>
      </c>
      <c r="O303">
        <v>0</v>
      </c>
      <c r="P303" s="2" t="s">
        <v>10</v>
      </c>
      <c r="Q303" s="2" t="s">
        <v>10</v>
      </c>
      <c r="R303" s="2" t="s">
        <v>10</v>
      </c>
      <c r="S303" s="2" t="s">
        <v>10</v>
      </c>
      <c r="T303" s="2" t="s">
        <v>10</v>
      </c>
      <c r="U303" s="2" t="s">
        <v>10</v>
      </c>
    </row>
    <row r="304" spans="1:21" x14ac:dyDescent="0.3">
      <c r="A304">
        <v>8</v>
      </c>
      <c r="B304" t="s">
        <v>24</v>
      </c>
      <c r="C304">
        <v>6</v>
      </c>
      <c r="D304" t="s">
        <v>18</v>
      </c>
      <c r="E304">
        <v>1995</v>
      </c>
      <c r="F304">
        <v>20</v>
      </c>
      <c r="G304" s="54">
        <v>0.32500000000000001</v>
      </c>
      <c r="H304" s="54">
        <v>0.35299999999999998</v>
      </c>
      <c r="I304" s="54">
        <v>0.26950000000000002</v>
      </c>
      <c r="J304" s="2">
        <f t="shared" si="96"/>
        <v>29.629629629629626</v>
      </c>
      <c r="K304" s="2">
        <f t="shared" si="97"/>
        <v>30.911901081916536</v>
      </c>
      <c r="L304" s="2">
        <f t="shared" si="98"/>
        <v>27.378507871321016</v>
      </c>
      <c r="M304">
        <v>0.71359223300999997</v>
      </c>
      <c r="N304">
        <v>0.28640776698999998</v>
      </c>
      <c r="O304">
        <v>0</v>
      </c>
      <c r="P304" s="2" t="s">
        <v>10</v>
      </c>
      <c r="Q304" s="2" t="s">
        <v>10</v>
      </c>
      <c r="R304" s="2" t="s">
        <v>10</v>
      </c>
      <c r="S304" s="2" t="s">
        <v>10</v>
      </c>
      <c r="T304" s="2" t="s">
        <v>10</v>
      </c>
      <c r="U304" s="2" t="s">
        <v>10</v>
      </c>
    </row>
    <row r="305" spans="1:21" x14ac:dyDescent="0.3">
      <c r="A305">
        <v>8</v>
      </c>
      <c r="B305" t="s">
        <v>24</v>
      </c>
      <c r="C305">
        <v>6</v>
      </c>
      <c r="D305" t="s">
        <v>18</v>
      </c>
      <c r="E305">
        <v>1996</v>
      </c>
      <c r="F305">
        <v>1200</v>
      </c>
      <c r="G305" s="54">
        <v>0.56999999999999995</v>
      </c>
      <c r="H305" s="54">
        <v>0.58499999999999996</v>
      </c>
      <c r="I305" s="54">
        <v>0.46100000000000002</v>
      </c>
      <c r="J305" s="2">
        <f t="shared" si="96"/>
        <v>2790.6976744186045</v>
      </c>
      <c r="K305" s="2">
        <f t="shared" si="97"/>
        <v>2891.5662650602408</v>
      </c>
      <c r="L305" s="2">
        <f t="shared" si="98"/>
        <v>2226.3450834879409</v>
      </c>
      <c r="M305">
        <v>0.71359223300999997</v>
      </c>
      <c r="N305">
        <v>0.28640776698999998</v>
      </c>
      <c r="O305">
        <v>0</v>
      </c>
      <c r="P305" s="2">
        <f t="shared" si="99"/>
        <v>1221.0636454278624</v>
      </c>
      <c r="Q305" s="2">
        <f t="shared" si="100"/>
        <v>1282.1698825068383</v>
      </c>
      <c r="R305" s="2">
        <f t="shared" si="101"/>
        <v>1091.4365562901592</v>
      </c>
      <c r="S305">
        <f t="shared" si="93"/>
        <v>1.017553037856552</v>
      </c>
      <c r="T305">
        <f t="shared" si="94"/>
        <v>1.0684749020890321</v>
      </c>
      <c r="U305">
        <f t="shared" si="95"/>
        <v>0.90953046357513267</v>
      </c>
    </row>
    <row r="306" spans="1:21" x14ac:dyDescent="0.3">
      <c r="A306">
        <v>8</v>
      </c>
      <c r="B306" t="s">
        <v>24</v>
      </c>
      <c r="C306">
        <v>6</v>
      </c>
      <c r="D306" t="s">
        <v>18</v>
      </c>
      <c r="E306">
        <v>1997</v>
      </c>
      <c r="F306">
        <v>120</v>
      </c>
      <c r="G306" s="54">
        <v>0.53699999999999992</v>
      </c>
      <c r="H306" s="54">
        <v>0.5083333333333333</v>
      </c>
      <c r="I306" s="54">
        <v>0.34783333333333333</v>
      </c>
      <c r="J306" s="2">
        <f t="shared" si="96"/>
        <v>259.17926565874728</v>
      </c>
      <c r="K306" s="2">
        <f t="shared" si="97"/>
        <v>244.06779661016947</v>
      </c>
      <c r="L306" s="2">
        <f t="shared" si="98"/>
        <v>184.00204446716074</v>
      </c>
      <c r="M306">
        <v>0.71359223300999997</v>
      </c>
      <c r="N306">
        <v>0.28640776698999998</v>
      </c>
      <c r="O306">
        <v>0</v>
      </c>
      <c r="P306" s="2">
        <f t="shared" si="99"/>
        <v>3035.8279744818869</v>
      </c>
      <c r="Q306" s="2">
        <f t="shared" si="100"/>
        <v>3240.496270980178</v>
      </c>
      <c r="R306" s="2">
        <f t="shared" si="101"/>
        <v>2715.7283244207583</v>
      </c>
      <c r="S306">
        <f t="shared" si="93"/>
        <v>25.298566454015724</v>
      </c>
      <c r="T306">
        <f t="shared" si="94"/>
        <v>27.004135591501484</v>
      </c>
      <c r="U306">
        <f t="shared" si="95"/>
        <v>22.631069370172987</v>
      </c>
    </row>
    <row r="307" spans="1:21" x14ac:dyDescent="0.3">
      <c r="A307">
        <v>8</v>
      </c>
      <c r="B307" t="s">
        <v>24</v>
      </c>
      <c r="C307">
        <v>6</v>
      </c>
      <c r="D307" t="s">
        <v>18</v>
      </c>
      <c r="E307">
        <v>1998</v>
      </c>
      <c r="F307" t="s">
        <v>10</v>
      </c>
      <c r="G307" s="54">
        <v>0.214</v>
      </c>
      <c r="H307" s="54">
        <v>0.18566666666666665</v>
      </c>
      <c r="I307" s="54">
        <v>0.11716666666666666</v>
      </c>
      <c r="J307" t="s">
        <v>10</v>
      </c>
      <c r="K307" t="s">
        <v>10</v>
      </c>
      <c r="L307" t="s">
        <v>10</v>
      </c>
      <c r="M307">
        <v>0.71359223300999997</v>
      </c>
      <c r="N307">
        <v>0.28640776698999998</v>
      </c>
      <c r="O307">
        <v>0</v>
      </c>
      <c r="P307" s="2">
        <f t="shared" si="99"/>
        <v>3335.7493017826355</v>
      </c>
      <c r="Q307" s="2">
        <f t="shared" si="100"/>
        <v>3423.3123475184889</v>
      </c>
      <c r="R307" s="2">
        <f t="shared" si="101"/>
        <v>2982.9835347220487</v>
      </c>
      <c r="S307" s="2" t="s">
        <v>10</v>
      </c>
      <c r="T307" s="2" t="s">
        <v>10</v>
      </c>
      <c r="U307" s="2" t="s">
        <v>10</v>
      </c>
    </row>
    <row r="308" spans="1:21" x14ac:dyDescent="0.3">
      <c r="A308">
        <v>8</v>
      </c>
      <c r="B308" t="s">
        <v>24</v>
      </c>
      <c r="C308">
        <v>6</v>
      </c>
      <c r="D308" t="s">
        <v>18</v>
      </c>
      <c r="E308">
        <v>1999</v>
      </c>
      <c r="F308">
        <v>450</v>
      </c>
      <c r="G308" s="54">
        <v>0.22700000000000001</v>
      </c>
      <c r="H308" s="54">
        <v>0.20966666666666667</v>
      </c>
      <c r="I308" s="54">
        <v>0.12016666666666667</v>
      </c>
      <c r="J308" s="2">
        <f t="shared" si="96"/>
        <v>582.14747736093148</v>
      </c>
      <c r="K308" s="2">
        <f t="shared" si="97"/>
        <v>569.38000843525936</v>
      </c>
      <c r="L308" s="2">
        <f t="shared" si="98"/>
        <v>511.46050388331122</v>
      </c>
      <c r="M308">
        <v>0.71359223300999997</v>
      </c>
      <c r="N308">
        <v>0.28640776698999998</v>
      </c>
      <c r="O308">
        <v>0</v>
      </c>
      <c r="P308" s="2">
        <f t="shared" si="99"/>
        <v>2612.7245987819133</v>
      </c>
      <c r="Q308" s="2">
        <f t="shared" si="100"/>
        <v>2669.3791618587466</v>
      </c>
      <c r="R308" s="2">
        <f t="shared" si="101"/>
        <v>2438.6420039551954</v>
      </c>
      <c r="S308">
        <f t="shared" si="93"/>
        <v>5.8060546639598076</v>
      </c>
      <c r="T308">
        <f t="shared" si="94"/>
        <v>5.9319536930194365</v>
      </c>
      <c r="U308">
        <f t="shared" si="95"/>
        <v>5.4192044532337675</v>
      </c>
    </row>
    <row r="309" spans="1:21" x14ac:dyDescent="0.3">
      <c r="A309">
        <v>8</v>
      </c>
      <c r="B309" t="s">
        <v>24</v>
      </c>
      <c r="C309">
        <v>6</v>
      </c>
      <c r="D309" t="s">
        <v>18</v>
      </c>
      <c r="E309">
        <v>2000</v>
      </c>
      <c r="F309">
        <v>2000</v>
      </c>
      <c r="G309" s="54">
        <v>0.28900000000000003</v>
      </c>
      <c r="H309" s="54">
        <v>0.34600000000000003</v>
      </c>
      <c r="I309" s="54">
        <v>0.21150000000000002</v>
      </c>
      <c r="J309" s="2">
        <f t="shared" si="96"/>
        <v>2812.9395218002815</v>
      </c>
      <c r="K309" s="2">
        <f t="shared" si="97"/>
        <v>3058.1039755351685</v>
      </c>
      <c r="L309" s="2">
        <f t="shared" si="98"/>
        <v>2536.4616360177552</v>
      </c>
      <c r="M309">
        <v>0.71359223300999997</v>
      </c>
      <c r="N309">
        <v>0.28640776698999998</v>
      </c>
      <c r="O309">
        <v>0</v>
      </c>
      <c r="P309" s="2">
        <f t="shared" si="99"/>
        <v>2520.546751897999</v>
      </c>
      <c r="Q309" s="2">
        <f t="shared" si="100"/>
        <v>2948.6767448497021</v>
      </c>
      <c r="R309" s="2">
        <f t="shared" si="101"/>
        <v>2541.2350689471768</v>
      </c>
      <c r="S309">
        <f t="shared" si="93"/>
        <v>1.2602733759489995</v>
      </c>
      <c r="T309">
        <f t="shared" si="94"/>
        <v>1.4743383724248511</v>
      </c>
      <c r="U309">
        <f t="shared" si="95"/>
        <v>1.2706175344735884</v>
      </c>
    </row>
    <row r="310" spans="1:21" x14ac:dyDescent="0.3">
      <c r="A310">
        <v>8</v>
      </c>
      <c r="B310" t="s">
        <v>24</v>
      </c>
      <c r="C310">
        <v>6</v>
      </c>
      <c r="D310" t="s">
        <v>18</v>
      </c>
      <c r="E310">
        <v>2001</v>
      </c>
      <c r="F310">
        <v>2600</v>
      </c>
      <c r="G310" s="54">
        <v>0.27599999999999997</v>
      </c>
      <c r="H310" s="54">
        <v>0.29633333333333334</v>
      </c>
      <c r="I310" s="54">
        <v>0.17783333333333332</v>
      </c>
      <c r="J310" s="2">
        <f t="shared" si="96"/>
        <v>3591.1602209944754</v>
      </c>
      <c r="K310" s="2">
        <f t="shared" si="97"/>
        <v>3694.9313121743248</v>
      </c>
      <c r="L310" s="2">
        <f t="shared" si="98"/>
        <v>3162.375836205149</v>
      </c>
      <c r="M310">
        <v>0.71359223300999997</v>
      </c>
      <c r="N310">
        <v>0.28640776698999998</v>
      </c>
      <c r="O310">
        <v>0</v>
      </c>
      <c r="P310" s="2">
        <f t="shared" si="99"/>
        <v>2623.4310818510903</v>
      </c>
      <c r="Q310" s="2">
        <f t="shared" si="100"/>
        <v>3651.4949488722609</v>
      </c>
      <c r="R310" s="2">
        <f t="shared" si="101"/>
        <v>3112.9955386304418</v>
      </c>
      <c r="S310">
        <f t="shared" si="93"/>
        <v>1.0090119545581118</v>
      </c>
      <c r="T310">
        <f t="shared" si="94"/>
        <v>1.4044211341816388</v>
      </c>
      <c r="U310">
        <f t="shared" si="95"/>
        <v>1.1973059763963239</v>
      </c>
    </row>
    <row r="311" spans="1:21" x14ac:dyDescent="0.3">
      <c r="A311">
        <v>8</v>
      </c>
      <c r="B311" t="s">
        <v>24</v>
      </c>
      <c r="C311">
        <v>6</v>
      </c>
      <c r="D311" t="s">
        <v>18</v>
      </c>
      <c r="E311">
        <v>2002</v>
      </c>
      <c r="F311">
        <v>2200</v>
      </c>
      <c r="G311" s="54">
        <v>0.185</v>
      </c>
      <c r="H311" s="54">
        <v>0.19900000000000001</v>
      </c>
      <c r="I311" s="54">
        <v>0.13250000000000001</v>
      </c>
      <c r="J311" s="2">
        <f t="shared" si="96"/>
        <v>2699.3865030674847</v>
      </c>
      <c r="K311" s="2">
        <f t="shared" si="97"/>
        <v>2746.5667915106119</v>
      </c>
      <c r="L311" s="2">
        <f t="shared" si="98"/>
        <v>2536.0230547550436</v>
      </c>
      <c r="M311">
        <v>0.71359223300999997</v>
      </c>
      <c r="N311">
        <v>0.28640776698999998</v>
      </c>
      <c r="O311">
        <v>0</v>
      </c>
      <c r="P311" s="2">
        <f t="shared" si="99"/>
        <v>1661.8557630116397</v>
      </c>
      <c r="Q311" s="2">
        <f t="shared" si="100"/>
        <v>1933.0297443227712</v>
      </c>
      <c r="R311" s="2">
        <f t="shared" si="101"/>
        <v>1858.7983959435778</v>
      </c>
      <c r="S311">
        <f t="shared" si="93"/>
        <v>0.75538898318710901</v>
      </c>
      <c r="T311">
        <f t="shared" si="94"/>
        <v>0.87864988378307785</v>
      </c>
      <c r="U311">
        <f t="shared" si="95"/>
        <v>0.84490836179253537</v>
      </c>
    </row>
    <row r="312" spans="1:21" x14ac:dyDescent="0.3">
      <c r="A312">
        <v>8</v>
      </c>
      <c r="B312" t="s">
        <v>24</v>
      </c>
      <c r="C312">
        <v>6</v>
      </c>
      <c r="D312" t="s">
        <v>18</v>
      </c>
      <c r="E312">
        <v>2003</v>
      </c>
      <c r="F312">
        <v>1800</v>
      </c>
      <c r="G312" s="54">
        <v>0.249</v>
      </c>
      <c r="H312" s="54">
        <v>0.27333333333333332</v>
      </c>
      <c r="I312" s="54">
        <v>0.18033333333333335</v>
      </c>
      <c r="J312" s="2">
        <f t="shared" si="96"/>
        <v>2396.8042609853528</v>
      </c>
      <c r="K312" s="2">
        <f t="shared" si="97"/>
        <v>2477.0642201834862</v>
      </c>
      <c r="L312" s="2">
        <f t="shared" si="98"/>
        <v>2196.0146400976005</v>
      </c>
      <c r="M312">
        <v>0.71359223300999997</v>
      </c>
      <c r="N312">
        <v>0.28640776698999998</v>
      </c>
      <c r="O312">
        <v>0</v>
      </c>
      <c r="P312" s="2">
        <f t="shared" si="99"/>
        <v>671.70373359027417</v>
      </c>
      <c r="Q312" s="2">
        <f t="shared" si="100"/>
        <v>725.1452193091859</v>
      </c>
      <c r="R312" s="2">
        <f t="shared" si="101"/>
        <v>622.02621931705323</v>
      </c>
      <c r="S312">
        <f t="shared" si="93"/>
        <v>0.37316874088348567</v>
      </c>
      <c r="T312">
        <f t="shared" si="94"/>
        <v>0.40285845517176994</v>
      </c>
      <c r="U312">
        <f t="shared" si="95"/>
        <v>0.34557012184280733</v>
      </c>
    </row>
    <row r="313" spans="1:21" x14ac:dyDescent="0.3">
      <c r="A313">
        <v>8</v>
      </c>
      <c r="B313" t="s">
        <v>24</v>
      </c>
      <c r="C313">
        <v>6</v>
      </c>
      <c r="D313" t="s">
        <v>18</v>
      </c>
      <c r="E313">
        <v>2004</v>
      </c>
      <c r="F313">
        <v>2000</v>
      </c>
      <c r="G313" s="54">
        <v>0.29299999999999998</v>
      </c>
      <c r="H313" s="54">
        <v>0.51500000000000001</v>
      </c>
      <c r="I313" s="54">
        <v>0.41199999999999998</v>
      </c>
      <c r="J313" s="2">
        <f t="shared" si="96"/>
        <v>2828.8543140028287</v>
      </c>
      <c r="K313" s="2">
        <f t="shared" si="97"/>
        <v>4123.7113402061859</v>
      </c>
      <c r="L313" s="2">
        <f t="shared" si="98"/>
        <v>3401.3605442176868</v>
      </c>
      <c r="M313">
        <v>0.71359223300999997</v>
      </c>
      <c r="N313">
        <v>0.28640776698999998</v>
      </c>
      <c r="O313">
        <v>0</v>
      </c>
      <c r="P313" s="2">
        <f t="shared" si="99"/>
        <v>1034.0370286746063</v>
      </c>
      <c r="Q313" s="2">
        <f t="shared" si="100"/>
        <v>1109.8268694622277</v>
      </c>
      <c r="R313" s="2">
        <f t="shared" si="101"/>
        <v>883.63886867084921</v>
      </c>
      <c r="S313">
        <f t="shared" si="93"/>
        <v>0.51701851433730317</v>
      </c>
      <c r="T313">
        <f t="shared" si="94"/>
        <v>0.55491343473111387</v>
      </c>
      <c r="U313">
        <f t="shared" si="95"/>
        <v>0.44181943433542459</v>
      </c>
    </row>
    <row r="314" spans="1:21" x14ac:dyDescent="0.3">
      <c r="A314">
        <v>8</v>
      </c>
      <c r="B314" t="s">
        <v>24</v>
      </c>
      <c r="C314">
        <v>6</v>
      </c>
      <c r="D314" t="s">
        <v>18</v>
      </c>
      <c r="E314">
        <v>2005</v>
      </c>
      <c r="F314">
        <v>1400</v>
      </c>
      <c r="G314" s="54">
        <v>0.33700000000000002</v>
      </c>
      <c r="H314" s="54">
        <v>0.43433333333333335</v>
      </c>
      <c r="I314" s="54">
        <v>0.41533333333333339</v>
      </c>
      <c r="J314" s="2">
        <f t="shared" si="96"/>
        <v>2111.6138763197587</v>
      </c>
      <c r="K314" s="2">
        <f t="shared" si="97"/>
        <v>2474.9558043606366</v>
      </c>
      <c r="L314" s="2">
        <f t="shared" si="98"/>
        <v>2394.5267958950967</v>
      </c>
      <c r="M314">
        <v>0.71359223300999997</v>
      </c>
      <c r="N314">
        <v>0.28640776698999998</v>
      </c>
      <c r="O314">
        <v>0</v>
      </c>
      <c r="P314" s="2">
        <f t="shared" si="99"/>
        <v>2679.5310656929087</v>
      </c>
      <c r="Q314" s="2">
        <f t="shared" si="100"/>
        <v>2613.0886417906363</v>
      </c>
      <c r="R314" s="2">
        <f t="shared" si="101"/>
        <v>2086.7560712937689</v>
      </c>
      <c r="S314">
        <f t="shared" si="93"/>
        <v>1.9139507612092206</v>
      </c>
      <c r="T314">
        <f t="shared" si="94"/>
        <v>1.8664918869933116</v>
      </c>
      <c r="U314">
        <f t="shared" si="95"/>
        <v>1.4905400509241207</v>
      </c>
    </row>
    <row r="315" spans="1:21" x14ac:dyDescent="0.3">
      <c r="A315">
        <v>8</v>
      </c>
      <c r="B315" t="s">
        <v>24</v>
      </c>
      <c r="C315">
        <v>6</v>
      </c>
      <c r="D315" t="s">
        <v>18</v>
      </c>
      <c r="E315">
        <v>2006</v>
      </c>
      <c r="F315">
        <v>400</v>
      </c>
      <c r="G315" s="54">
        <v>0.26100000000000001</v>
      </c>
      <c r="H315" s="54">
        <v>0.3136666666666667</v>
      </c>
      <c r="I315" s="54">
        <v>0.23666666666666669</v>
      </c>
      <c r="J315" s="2">
        <f t="shared" si="96"/>
        <v>541.27198917456019</v>
      </c>
      <c r="K315" s="2">
        <f t="shared" si="97"/>
        <v>582.80718795531823</v>
      </c>
      <c r="L315" s="2">
        <f t="shared" si="98"/>
        <v>524.01746724890836</v>
      </c>
      <c r="M315">
        <v>0.71359223300999997</v>
      </c>
      <c r="N315">
        <v>0.28640776698999998</v>
      </c>
      <c r="O315">
        <v>0</v>
      </c>
      <c r="P315" s="2">
        <f t="shared" si="99"/>
        <v>5002.8018354489695</v>
      </c>
      <c r="Q315" s="2">
        <f t="shared" si="100"/>
        <v>4780.8300459060965</v>
      </c>
      <c r="R315" s="2">
        <f t="shared" si="101"/>
        <v>3877.5935253052467</v>
      </c>
      <c r="S315">
        <f t="shared" si="93"/>
        <v>12.507004588622424</v>
      </c>
      <c r="T315">
        <f t="shared" si="94"/>
        <v>11.952075114765242</v>
      </c>
      <c r="U315">
        <f t="shared" si="95"/>
        <v>9.6939838132631166</v>
      </c>
    </row>
    <row r="316" spans="1:21" x14ac:dyDescent="0.3">
      <c r="A316">
        <v>8</v>
      </c>
      <c r="B316" t="s">
        <v>24</v>
      </c>
      <c r="C316">
        <v>6</v>
      </c>
      <c r="D316" t="s">
        <v>18</v>
      </c>
      <c r="E316">
        <v>2007</v>
      </c>
      <c r="F316">
        <v>600</v>
      </c>
      <c r="G316" s="54">
        <v>0.39800000000000002</v>
      </c>
      <c r="H316" s="54">
        <v>0.44433333333333336</v>
      </c>
      <c r="I316" s="54">
        <v>0.30733333333333335</v>
      </c>
      <c r="J316" s="2">
        <f t="shared" si="96"/>
        <v>996.67774086378745</v>
      </c>
      <c r="K316" s="2">
        <f t="shared" si="97"/>
        <v>1079.7840431913619</v>
      </c>
      <c r="L316" s="2">
        <f t="shared" si="98"/>
        <v>866.21751684311835</v>
      </c>
      <c r="M316">
        <v>0.71359223300999997</v>
      </c>
      <c r="N316">
        <v>0.28640776698999998</v>
      </c>
      <c r="O316">
        <v>0</v>
      </c>
      <c r="P316" s="2">
        <f t="shared" si="99"/>
        <v>1231.4906554710076</v>
      </c>
      <c r="Q316" s="2">
        <f t="shared" si="100"/>
        <v>1293.0875906035935</v>
      </c>
      <c r="R316" s="2">
        <f t="shared" si="101"/>
        <v>1122.9143632635753</v>
      </c>
      <c r="S316">
        <f t="shared" si="93"/>
        <v>2.0524844257850128</v>
      </c>
      <c r="T316">
        <f t="shared" si="94"/>
        <v>2.1551459843393226</v>
      </c>
      <c r="U316">
        <f t="shared" si="95"/>
        <v>1.8715239387726255</v>
      </c>
    </row>
    <row r="317" spans="1:21" x14ac:dyDescent="0.3">
      <c r="A317">
        <v>8</v>
      </c>
      <c r="B317" t="s">
        <v>24</v>
      </c>
      <c r="C317">
        <v>6</v>
      </c>
      <c r="D317" t="s">
        <v>18</v>
      </c>
      <c r="E317">
        <v>2008</v>
      </c>
      <c r="F317">
        <v>665</v>
      </c>
      <c r="G317" s="54">
        <v>0.41000000000000003</v>
      </c>
      <c r="H317" s="54">
        <v>0.4386666666666667</v>
      </c>
      <c r="I317" s="54">
        <v>0.28266666666666668</v>
      </c>
      <c r="J317" s="2">
        <f t="shared" si="96"/>
        <v>1127.1186440677966</v>
      </c>
      <c r="K317" s="2">
        <f t="shared" si="97"/>
        <v>1184.6793349168647</v>
      </c>
      <c r="L317" s="2">
        <f t="shared" si="98"/>
        <v>927.0446096654274</v>
      </c>
      <c r="M317">
        <v>0.71359223300999997</v>
      </c>
      <c r="N317">
        <v>0.28640776698999998</v>
      </c>
      <c r="O317">
        <v>0</v>
      </c>
      <c r="P317" s="2">
        <f t="shared" si="99"/>
        <v>2203.8436827299538</v>
      </c>
      <c r="Q317" s="2">
        <f t="shared" si="100"/>
        <v>2148.5908216302269</v>
      </c>
      <c r="R317" s="2">
        <f t="shared" si="101"/>
        <v>1829.6090811108575</v>
      </c>
      <c r="S317">
        <f t="shared" si="93"/>
        <v>3.3140506507217351</v>
      </c>
      <c r="T317">
        <f t="shared" si="94"/>
        <v>3.2309636415492133</v>
      </c>
      <c r="U317">
        <f t="shared" si="95"/>
        <v>2.7512918512945226</v>
      </c>
    </row>
    <row r="318" spans="1:21" x14ac:dyDescent="0.3">
      <c r="A318">
        <v>8</v>
      </c>
      <c r="B318" t="s">
        <v>24</v>
      </c>
      <c r="C318">
        <v>6</v>
      </c>
      <c r="D318" t="s">
        <v>18</v>
      </c>
      <c r="E318">
        <v>2009</v>
      </c>
      <c r="F318">
        <v>3660</v>
      </c>
      <c r="G318" s="54">
        <v>0.44099999999999995</v>
      </c>
      <c r="H318" s="54">
        <v>0.40699999999999997</v>
      </c>
      <c r="I318" s="54">
        <v>0.26449999999999996</v>
      </c>
      <c r="J318" s="2">
        <f t="shared" si="96"/>
        <v>6547.4060822898027</v>
      </c>
      <c r="K318" s="2">
        <f t="shared" si="97"/>
        <v>6172.0067453625634</v>
      </c>
      <c r="L318" s="2">
        <f t="shared" si="98"/>
        <v>4976.2066621346021</v>
      </c>
      <c r="M318">
        <v>0.71359223300999997</v>
      </c>
      <c r="N318">
        <v>0.28640776698999998</v>
      </c>
      <c r="O318">
        <v>0</v>
      </c>
      <c r="P318" s="2">
        <f t="shared" si="99"/>
        <v>3492.8065572835558</v>
      </c>
      <c r="Q318" s="2">
        <f t="shared" si="100"/>
        <v>3708.4534610383334</v>
      </c>
      <c r="R318" s="2">
        <f t="shared" si="101"/>
        <v>3096.4131472283871</v>
      </c>
      <c r="S318">
        <f t="shared" si="93"/>
        <v>0.95431873149823931</v>
      </c>
      <c r="T318">
        <f t="shared" si="94"/>
        <v>1.0132386505569217</v>
      </c>
      <c r="U318">
        <f t="shared" si="95"/>
        <v>0.84601452110065223</v>
      </c>
    </row>
    <row r="319" spans="1:21" x14ac:dyDescent="0.3">
      <c r="A319">
        <v>8</v>
      </c>
      <c r="B319" t="s">
        <v>24</v>
      </c>
      <c r="C319">
        <v>6</v>
      </c>
      <c r="D319" t="s">
        <v>18</v>
      </c>
      <c r="E319">
        <v>2010</v>
      </c>
      <c r="F319">
        <v>830</v>
      </c>
      <c r="G319" s="54">
        <v>0.28100000000000003</v>
      </c>
      <c r="H319" s="54">
        <v>0.3686666666666667</v>
      </c>
      <c r="I319" s="54">
        <v>0.27216666666666667</v>
      </c>
      <c r="J319" s="2">
        <f t="shared" si="96"/>
        <v>1154.3810848400556</v>
      </c>
      <c r="K319" s="2">
        <f t="shared" si="97"/>
        <v>1314.6779303062303</v>
      </c>
      <c r="L319" s="2">
        <f t="shared" si="98"/>
        <v>1140.3709640485458</v>
      </c>
      <c r="M319">
        <v>0.71359223300999997</v>
      </c>
      <c r="N319">
        <v>0.28640776698999998</v>
      </c>
      <c r="O319">
        <v>0</v>
      </c>
      <c r="P319" s="2">
        <f t="shared" si="99"/>
        <v>1522.7300715367737</v>
      </c>
      <c r="Q319" s="2">
        <f t="shared" si="100"/>
        <v>1594.9477475357801</v>
      </c>
      <c r="R319" s="2">
        <f t="shared" si="101"/>
        <v>1323.162865061711</v>
      </c>
      <c r="S319">
        <f t="shared" si="93"/>
        <v>1.8346145440202093</v>
      </c>
      <c r="T319">
        <f t="shared" si="94"/>
        <v>1.9216237922117831</v>
      </c>
      <c r="U319">
        <f t="shared" si="95"/>
        <v>1.5941721265803748</v>
      </c>
    </row>
    <row r="320" spans="1:21" x14ac:dyDescent="0.3">
      <c r="A320">
        <v>8</v>
      </c>
      <c r="B320" t="s">
        <v>24</v>
      </c>
      <c r="C320">
        <v>6</v>
      </c>
      <c r="D320" t="s">
        <v>18</v>
      </c>
      <c r="E320">
        <v>2011</v>
      </c>
      <c r="F320">
        <v>820</v>
      </c>
      <c r="G320" s="54">
        <v>0.42400000000000004</v>
      </c>
      <c r="H320" s="54">
        <v>0.33833333333333337</v>
      </c>
      <c r="I320" s="54">
        <v>0.24033333333333334</v>
      </c>
      <c r="J320" s="2">
        <f t="shared" si="96"/>
        <v>1423.6111111111113</v>
      </c>
      <c r="K320" s="2">
        <f t="shared" si="97"/>
        <v>1239.294710327456</v>
      </c>
      <c r="L320" s="2">
        <f t="shared" si="98"/>
        <v>1079.4207985958753</v>
      </c>
      <c r="M320">
        <v>0.71359223300999997</v>
      </c>
      <c r="N320">
        <v>0.28640776698999998</v>
      </c>
      <c r="O320">
        <v>0</v>
      </c>
      <c r="P320" s="2">
        <f t="shared" si="99"/>
        <v>795.74403731290067</v>
      </c>
      <c r="Q320" s="2">
        <f t="shared" si="100"/>
        <v>813.63391856922442</v>
      </c>
      <c r="R320" s="2">
        <f t="shared" si="101"/>
        <v>720.66753588666688</v>
      </c>
      <c r="S320">
        <f t="shared" si="93"/>
        <v>0.9704195576986594</v>
      </c>
      <c r="T320">
        <f t="shared" si="94"/>
        <v>0.99223648606002979</v>
      </c>
      <c r="U320">
        <f t="shared" si="95"/>
        <v>0.87886284864227671</v>
      </c>
    </row>
    <row r="321" spans="1:21" x14ac:dyDescent="0.3">
      <c r="A321">
        <v>8</v>
      </c>
      <c r="B321" t="s">
        <v>24</v>
      </c>
      <c r="C321">
        <v>6</v>
      </c>
      <c r="D321" t="s">
        <v>18</v>
      </c>
      <c r="E321">
        <v>2012</v>
      </c>
      <c r="F321">
        <v>2750</v>
      </c>
      <c r="G321" s="54">
        <v>0.33699999999999997</v>
      </c>
      <c r="H321" s="54">
        <v>0.377</v>
      </c>
      <c r="I321" s="54">
        <v>0.25650000000000001</v>
      </c>
      <c r="J321" s="2">
        <f t="shared" si="96"/>
        <v>4147.8129713423832</v>
      </c>
      <c r="K321" s="2">
        <f t="shared" si="97"/>
        <v>4414.1252006420546</v>
      </c>
      <c r="L321" s="2">
        <f t="shared" si="98"/>
        <v>3698.7222595830531</v>
      </c>
      <c r="M321">
        <v>0.71359223300999997</v>
      </c>
      <c r="N321">
        <v>0.28640776698999998</v>
      </c>
      <c r="O321">
        <v>0</v>
      </c>
      <c r="P321" s="2">
        <f t="shared" si="99"/>
        <v>1823.8717319983193</v>
      </c>
      <c r="Q321" s="2">
        <f t="shared" si="100"/>
        <v>1773.2220483414421</v>
      </c>
      <c r="R321" s="2">
        <f t="shared" si="101"/>
        <v>1504.5991258195957</v>
      </c>
      <c r="S321">
        <f t="shared" si="93"/>
        <v>0.66322608436302521</v>
      </c>
      <c r="T321">
        <f t="shared" si="94"/>
        <v>0.64480801757870621</v>
      </c>
      <c r="U321">
        <f t="shared" si="95"/>
        <v>0.54712695484348928</v>
      </c>
    </row>
    <row r="322" spans="1:21" x14ac:dyDescent="0.3">
      <c r="A322">
        <v>8</v>
      </c>
      <c r="B322" t="s">
        <v>24</v>
      </c>
      <c r="C322">
        <v>6</v>
      </c>
      <c r="D322" t="s">
        <v>18</v>
      </c>
      <c r="E322">
        <v>2013</v>
      </c>
      <c r="F322">
        <v>1150</v>
      </c>
      <c r="G322" s="54">
        <v>0.38200000000000001</v>
      </c>
      <c r="H322" s="54">
        <v>0.41033333333333333</v>
      </c>
      <c r="I322" s="54">
        <v>0.27933333333333332</v>
      </c>
      <c r="J322" s="2">
        <f t="shared" si="96"/>
        <v>1860.8414239482202</v>
      </c>
      <c r="K322" s="2">
        <f t="shared" si="97"/>
        <v>1950.2543810062182</v>
      </c>
      <c r="L322" s="2">
        <f t="shared" si="98"/>
        <v>1595.7446808510638</v>
      </c>
      <c r="M322">
        <v>0.71359223300999997</v>
      </c>
      <c r="N322">
        <v>0.28640776698999998</v>
      </c>
      <c r="O322">
        <v>0</v>
      </c>
      <c r="P322" s="2">
        <f t="shared" si="99"/>
        <v>3769.6023459916269</v>
      </c>
      <c r="Q322" s="2">
        <f t="shared" si="100"/>
        <v>3660.5923152329478</v>
      </c>
      <c r="R322" s="2">
        <f t="shared" si="101"/>
        <v>3065.5143413031965</v>
      </c>
      <c r="S322">
        <f t="shared" si="93"/>
        <v>3.27791508347098</v>
      </c>
      <c r="T322">
        <f t="shared" si="94"/>
        <v>3.1831237523764764</v>
      </c>
      <c r="U322">
        <f t="shared" si="95"/>
        <v>2.6656646446114753</v>
      </c>
    </row>
    <row r="323" spans="1:21" x14ac:dyDescent="0.3">
      <c r="A323">
        <v>8</v>
      </c>
      <c r="B323" t="s">
        <v>24</v>
      </c>
      <c r="C323">
        <v>6</v>
      </c>
      <c r="D323" t="s">
        <v>18</v>
      </c>
      <c r="E323">
        <v>2014</v>
      </c>
      <c r="F323">
        <v>515</v>
      </c>
      <c r="G323" s="54">
        <v>0.24299999999999999</v>
      </c>
      <c r="H323" s="54">
        <v>0.27433333333333332</v>
      </c>
      <c r="I323" s="54">
        <v>0.20033333333333331</v>
      </c>
      <c r="J323" s="2">
        <f t="shared" si="96"/>
        <v>680.31704095112286</v>
      </c>
      <c r="K323" s="2">
        <f t="shared" si="97"/>
        <v>709.69223702342674</v>
      </c>
      <c r="L323" s="2">
        <f t="shared" si="98"/>
        <v>644.01834097540632</v>
      </c>
      <c r="M323">
        <v>0.71359223300999997</v>
      </c>
      <c r="N323">
        <v>0.28640776698999998</v>
      </c>
      <c r="O323">
        <v>0</v>
      </c>
      <c r="P323" s="2">
        <f t="shared" si="99"/>
        <v>3191.0971549265669</v>
      </c>
      <c r="Q323" s="2">
        <f t="shared" si="100"/>
        <v>3178.2549126877561</v>
      </c>
      <c r="R323" s="2">
        <f t="shared" si="101"/>
        <v>2620.306740101089</v>
      </c>
      <c r="S323">
        <f t="shared" ref="S323:S377" si="102">P323/$F323</f>
        <v>6.1963051551972175</v>
      </c>
      <c r="T323">
        <f t="shared" ref="T323:T377" si="103">Q323/$F323</f>
        <v>6.1713687625004976</v>
      </c>
      <c r="U323">
        <f t="shared" ref="U323:U377" si="104">R323/$F323</f>
        <v>5.0879742526234741</v>
      </c>
    </row>
    <row r="324" spans="1:21" x14ac:dyDescent="0.3">
      <c r="A324">
        <v>8</v>
      </c>
      <c r="B324" t="s">
        <v>24</v>
      </c>
      <c r="C324">
        <v>6</v>
      </c>
      <c r="D324" t="s">
        <v>18</v>
      </c>
      <c r="E324">
        <v>2015</v>
      </c>
      <c r="F324">
        <v>650</v>
      </c>
      <c r="G324" s="54">
        <v>0.4</v>
      </c>
      <c r="H324" s="54">
        <v>0.39400000000000002</v>
      </c>
      <c r="I324" s="54">
        <v>0.28700000000000003</v>
      </c>
      <c r="J324" s="2">
        <f t="shared" si="96"/>
        <v>1083.3333333333335</v>
      </c>
      <c r="K324" s="2">
        <f t="shared" si="97"/>
        <v>1072.6072607260726</v>
      </c>
      <c r="L324" s="2">
        <f t="shared" si="98"/>
        <v>911.64095371669009</v>
      </c>
      <c r="M324">
        <v>0.71359223300999997</v>
      </c>
      <c r="N324">
        <v>0.28640776698999998</v>
      </c>
      <c r="O324">
        <v>0</v>
      </c>
      <c r="P324" s="2">
        <f t="shared" si="99"/>
        <v>1117.6329223839334</v>
      </c>
      <c r="Q324" s="2">
        <f t="shared" si="100"/>
        <v>1096.5225236033268</v>
      </c>
      <c r="R324" s="2">
        <f t="shared" si="101"/>
        <v>988.37791706571602</v>
      </c>
      <c r="S324">
        <f t="shared" si="102"/>
        <v>1.7194352652060514</v>
      </c>
      <c r="T324">
        <f t="shared" si="103"/>
        <v>1.6869577286205029</v>
      </c>
      <c r="U324">
        <f t="shared" si="104"/>
        <v>1.5205814108703324</v>
      </c>
    </row>
    <row r="325" spans="1:21" x14ac:dyDescent="0.3">
      <c r="A325">
        <v>8</v>
      </c>
      <c r="B325" t="s">
        <v>24</v>
      </c>
      <c r="C325">
        <v>6</v>
      </c>
      <c r="D325" t="s">
        <v>18</v>
      </c>
      <c r="E325">
        <v>2016</v>
      </c>
      <c r="F325">
        <v>2150</v>
      </c>
      <c r="G325" s="54">
        <v>0.41400000000000003</v>
      </c>
      <c r="H325" s="54">
        <v>0.38900000000000001</v>
      </c>
      <c r="I325" s="54">
        <v>0.27900000000000003</v>
      </c>
      <c r="J325" s="2">
        <f t="shared" si="96"/>
        <v>3668.9419795221847</v>
      </c>
      <c r="K325" s="2">
        <f t="shared" si="97"/>
        <v>3518.8216039279869</v>
      </c>
      <c r="L325" s="2">
        <f t="shared" si="98"/>
        <v>2981.9694868238557</v>
      </c>
      <c r="M325">
        <v>0.71359223300999997</v>
      </c>
      <c r="N325">
        <v>0.28640776698999998</v>
      </c>
      <c r="O325">
        <v>0</v>
      </c>
      <c r="P325" s="2">
        <f>(J328*$M325)+(J329*$N325)+(J330*$O325)</f>
        <v>1322.1176081399235</v>
      </c>
      <c r="Q325" s="2">
        <f t="shared" si="100"/>
        <v>1400.7126355680352</v>
      </c>
      <c r="R325" s="2">
        <f t="shared" si="101"/>
        <v>1289.5320300567867</v>
      </c>
      <c r="S325">
        <f t="shared" si="102"/>
        <v>0.6149384223906621</v>
      </c>
      <c r="T325">
        <f t="shared" si="103"/>
        <v>0.65149424910141174</v>
      </c>
      <c r="U325">
        <f t="shared" si="104"/>
        <v>0.59978233956129612</v>
      </c>
    </row>
    <row r="326" spans="1:21" x14ac:dyDescent="0.3">
      <c r="A326">
        <v>8</v>
      </c>
      <c r="B326" t="s">
        <v>24</v>
      </c>
      <c r="C326">
        <v>6</v>
      </c>
      <c r="D326" t="s">
        <v>18</v>
      </c>
      <c r="E326">
        <v>2017</v>
      </c>
      <c r="F326">
        <v>2250</v>
      </c>
      <c r="G326" s="54">
        <v>0.44035422259606583</v>
      </c>
      <c r="H326" s="54">
        <v>0.43943641739691974</v>
      </c>
      <c r="I326" s="54">
        <v>0.31269765999824639</v>
      </c>
      <c r="J326" s="2">
        <f t="shared" si="96"/>
        <v>4020.4002082124584</v>
      </c>
      <c r="K326" s="2">
        <f t="shared" si="97"/>
        <v>4013.8176467898797</v>
      </c>
      <c r="L326" s="2">
        <f t="shared" si="98"/>
        <v>3273.6684702604957</v>
      </c>
      <c r="M326">
        <v>0.71359223300999997</v>
      </c>
      <c r="N326">
        <v>0.28640776698999998</v>
      </c>
      <c r="O326">
        <v>0</v>
      </c>
      <c r="P326" t="s">
        <v>10</v>
      </c>
      <c r="Q326" t="s">
        <v>10</v>
      </c>
      <c r="R326" t="s">
        <v>10</v>
      </c>
      <c r="S326" s="2" t="s">
        <v>10</v>
      </c>
      <c r="T326" s="2" t="s">
        <v>10</v>
      </c>
      <c r="U326" s="2" t="s">
        <v>10</v>
      </c>
    </row>
    <row r="327" spans="1:21" x14ac:dyDescent="0.3">
      <c r="A327">
        <v>8</v>
      </c>
      <c r="B327" t="s">
        <v>24</v>
      </c>
      <c r="C327">
        <v>6</v>
      </c>
      <c r="D327" t="s">
        <v>18</v>
      </c>
      <c r="E327">
        <v>2018</v>
      </c>
      <c r="F327">
        <v>650</v>
      </c>
      <c r="G327" s="54">
        <v>0.42215417185431725</v>
      </c>
      <c r="H327" s="54">
        <v>0.4071664190631491</v>
      </c>
      <c r="I327" s="54">
        <v>0.34504815702446495</v>
      </c>
      <c r="J327" s="2">
        <f t="shared" si="96"/>
        <v>1124.8675136858931</v>
      </c>
      <c r="K327" s="2">
        <f t="shared" si="97"/>
        <v>1096.4291175489914</v>
      </c>
      <c r="L327" s="2">
        <f t="shared" si="98"/>
        <v>992.43937851516216</v>
      </c>
      <c r="M327">
        <v>0.71359223300999997</v>
      </c>
      <c r="N327">
        <v>0.28640776698999998</v>
      </c>
      <c r="O327">
        <v>0</v>
      </c>
      <c r="P327" t="s">
        <v>10</v>
      </c>
      <c r="Q327" t="s">
        <v>10</v>
      </c>
      <c r="R327" t="s">
        <v>10</v>
      </c>
      <c r="S327" s="2" t="s">
        <v>10</v>
      </c>
      <c r="T327" s="2" t="s">
        <v>10</v>
      </c>
      <c r="U327" s="2" t="s">
        <v>10</v>
      </c>
    </row>
    <row r="328" spans="1:21" x14ac:dyDescent="0.3">
      <c r="A328">
        <v>8</v>
      </c>
      <c r="B328" t="s">
        <v>24</v>
      </c>
      <c r="C328">
        <v>6</v>
      </c>
      <c r="D328" t="s">
        <v>18</v>
      </c>
      <c r="E328">
        <v>2019</v>
      </c>
      <c r="F328">
        <v>670</v>
      </c>
      <c r="G328" s="54">
        <v>0.39069181949126658</v>
      </c>
      <c r="H328" s="54">
        <v>0.38910709410012068</v>
      </c>
      <c r="I328" s="54">
        <v>0.31510957999927913</v>
      </c>
      <c r="J328" s="2">
        <f t="shared" si="96"/>
        <v>1099.6077542247876</v>
      </c>
      <c r="K328" s="2">
        <f t="shared" si="97"/>
        <v>1096.7552471624344</v>
      </c>
      <c r="L328" s="2">
        <f t="shared" si="98"/>
        <v>978.2586826069122</v>
      </c>
      <c r="M328">
        <v>0.71359223300999997</v>
      </c>
      <c r="N328">
        <v>0.28640776698999998</v>
      </c>
      <c r="O328">
        <v>0</v>
      </c>
      <c r="P328" t="s">
        <v>10</v>
      </c>
      <c r="Q328" t="s">
        <v>10</v>
      </c>
      <c r="R328" t="s">
        <v>10</v>
      </c>
      <c r="S328" s="2" t="s">
        <v>10</v>
      </c>
      <c r="T328" s="2" t="s">
        <v>10</v>
      </c>
      <c r="U328" s="2" t="s">
        <v>10</v>
      </c>
    </row>
    <row r="329" spans="1:21" x14ac:dyDescent="0.3">
      <c r="A329">
        <v>8</v>
      </c>
      <c r="B329" t="s">
        <v>24</v>
      </c>
      <c r="C329">
        <v>6</v>
      </c>
      <c r="D329" t="s">
        <v>18</v>
      </c>
      <c r="E329">
        <v>2020</v>
      </c>
      <c r="F329">
        <v>1540</v>
      </c>
      <c r="G329" s="54">
        <v>0.1793260797812265</v>
      </c>
      <c r="H329" s="54">
        <v>0.28638625979878868</v>
      </c>
      <c r="I329" s="54">
        <v>0.25426527177111524</v>
      </c>
      <c r="J329" s="2">
        <f t="shared" si="96"/>
        <v>1876.5065662004588</v>
      </c>
      <c r="K329" s="2">
        <f t="shared" si="97"/>
        <v>2158.0301965118833</v>
      </c>
      <c r="L329" s="2">
        <f t="shared" si="98"/>
        <v>2065.0774889584268</v>
      </c>
      <c r="M329">
        <v>0.71359223300999997</v>
      </c>
      <c r="N329">
        <v>0.28640776698999998</v>
      </c>
      <c r="O329">
        <v>0</v>
      </c>
      <c r="P329" t="s">
        <v>10</v>
      </c>
      <c r="Q329" t="s">
        <v>10</v>
      </c>
      <c r="R329" t="s">
        <v>10</v>
      </c>
      <c r="S329" s="2" t="s">
        <v>10</v>
      </c>
      <c r="T329" s="2" t="s">
        <v>10</v>
      </c>
      <c r="U329" s="2" t="s">
        <v>10</v>
      </c>
    </row>
    <row r="330" spans="1:21" x14ac:dyDescent="0.3">
      <c r="A330">
        <v>9</v>
      </c>
      <c r="B330" t="s">
        <v>25</v>
      </c>
      <c r="C330">
        <v>6</v>
      </c>
      <c r="D330" t="s">
        <v>21</v>
      </c>
      <c r="E330">
        <v>1980</v>
      </c>
      <c r="F330">
        <v>3000</v>
      </c>
      <c r="G330" s="54">
        <v>0.44700000000000001</v>
      </c>
      <c r="H330" s="54">
        <v>0.46733333333333338</v>
      </c>
      <c r="I330" s="54">
        <v>0.46133333333333337</v>
      </c>
      <c r="J330" s="2">
        <f t="shared" ref="J330" si="105">$F330/(1-G330)</f>
        <v>5424.9547920434006</v>
      </c>
      <c r="K330" s="2">
        <f t="shared" ref="K330" si="106">$F330/(1-H330)</f>
        <v>5632.0400500625783</v>
      </c>
      <c r="L330" s="2">
        <f t="shared" ref="L330" si="107">$F330/(1-I330)</f>
        <v>5569.3069306930702</v>
      </c>
      <c r="M330" s="59">
        <v>0.71359223300999997</v>
      </c>
      <c r="N330" s="59">
        <v>0.28640776698999998</v>
      </c>
      <c r="O330" s="59">
        <v>0</v>
      </c>
      <c r="P330" s="2">
        <f>(J333*$M330)+(J334*$N330)+(J335*$O330)</f>
        <v>5211.4341741514836</v>
      </c>
      <c r="Q330" s="2">
        <f t="shared" ref="Q330:Q366" si="108">(K333*$M330)+(K334*$N330)+(K335*$O330)</f>
        <v>5394.0290902399056</v>
      </c>
      <c r="R330" s="2">
        <f t="shared" ref="R330:R366" si="109">(L333*$M330)+(L334*$N330)+(L335*$O330)</f>
        <v>5321.8471948988008</v>
      </c>
      <c r="S330">
        <f t="shared" si="102"/>
        <v>1.7371447247171612</v>
      </c>
      <c r="T330">
        <f t="shared" si="103"/>
        <v>1.7980096967466352</v>
      </c>
      <c r="U330">
        <f t="shared" si="104"/>
        <v>1.773949064966267</v>
      </c>
    </row>
    <row r="331" spans="1:21" x14ac:dyDescent="0.3">
      <c r="A331">
        <v>9</v>
      </c>
      <c r="B331" t="s">
        <v>25</v>
      </c>
      <c r="C331">
        <v>6</v>
      </c>
      <c r="D331" t="s">
        <v>21</v>
      </c>
      <c r="E331">
        <v>1981</v>
      </c>
      <c r="F331">
        <v>2000</v>
      </c>
      <c r="G331" s="54">
        <v>0.40500000000000003</v>
      </c>
      <c r="H331" s="54">
        <v>0.4393333333333333</v>
      </c>
      <c r="I331" s="54">
        <v>0.43383333333333329</v>
      </c>
      <c r="J331" s="2">
        <f t="shared" ref="J331:J394" si="110">$F331/(1-G331)</f>
        <v>3361.3445378151264</v>
      </c>
      <c r="K331" s="2">
        <f t="shared" ref="K331:K394" si="111">$F331/(1-H331)</f>
        <v>3567.1819262782401</v>
      </c>
      <c r="L331" s="2">
        <f t="shared" ref="L331:L394" si="112">$F331/(1-I331)</f>
        <v>3532.5287017957016</v>
      </c>
      <c r="M331" s="59">
        <v>0.71359223300999997</v>
      </c>
      <c r="N331" s="59">
        <v>0.28640776698999998</v>
      </c>
      <c r="O331" s="59">
        <v>0</v>
      </c>
      <c r="P331" s="2">
        <f t="shared" ref="P331:P365" si="113">(J334*$M331)+(J335*$N331)+(J336*$O331)</f>
        <v>4620.3797262957723</v>
      </c>
      <c r="Q331" s="2">
        <f t="shared" si="108"/>
        <v>4830.2459120771346</v>
      </c>
      <c r="R331" s="2">
        <f t="shared" si="109"/>
        <v>4776.433508938645</v>
      </c>
      <c r="S331">
        <f t="shared" si="102"/>
        <v>2.3101898631478863</v>
      </c>
      <c r="T331">
        <f t="shared" si="103"/>
        <v>2.4151229560385672</v>
      </c>
      <c r="U331">
        <f t="shared" si="104"/>
        <v>2.3882167544693225</v>
      </c>
    </row>
    <row r="332" spans="1:21" x14ac:dyDescent="0.3">
      <c r="A332">
        <v>9</v>
      </c>
      <c r="B332" t="s">
        <v>25</v>
      </c>
      <c r="C332">
        <v>6</v>
      </c>
      <c r="D332" t="s">
        <v>21</v>
      </c>
      <c r="E332">
        <v>1982</v>
      </c>
      <c r="F332">
        <v>3000</v>
      </c>
      <c r="G332" s="54">
        <v>0.35099999999999998</v>
      </c>
      <c r="H332" s="54">
        <v>0.40499999999999997</v>
      </c>
      <c r="I332" s="54">
        <v>0.39999999999999997</v>
      </c>
      <c r="J332" s="2">
        <f t="shared" si="110"/>
        <v>4622.4961479198764</v>
      </c>
      <c r="K332" s="2">
        <f t="shared" si="111"/>
        <v>5042.0168067226896</v>
      </c>
      <c r="L332" s="2">
        <f t="shared" si="112"/>
        <v>4999.9999999999991</v>
      </c>
      <c r="M332" s="59">
        <v>0.71359223300999997</v>
      </c>
      <c r="N332" s="59">
        <v>0.28640776698999998</v>
      </c>
      <c r="O332" s="59">
        <v>0</v>
      </c>
      <c r="P332" s="2">
        <f t="shared" si="113"/>
        <v>7518.6887305347173</v>
      </c>
      <c r="Q332" s="2">
        <f t="shared" si="108"/>
        <v>7760.3853104558048</v>
      </c>
      <c r="R332" s="2">
        <f t="shared" si="109"/>
        <v>7666.4083049974106</v>
      </c>
      <c r="S332">
        <f t="shared" si="102"/>
        <v>2.5062295768449059</v>
      </c>
      <c r="T332">
        <f t="shared" si="103"/>
        <v>2.5867951034852683</v>
      </c>
      <c r="U332">
        <f t="shared" si="104"/>
        <v>2.5554694349991367</v>
      </c>
    </row>
    <row r="333" spans="1:21" x14ac:dyDescent="0.3">
      <c r="A333">
        <v>9</v>
      </c>
      <c r="B333" t="s">
        <v>25</v>
      </c>
      <c r="C333">
        <v>6</v>
      </c>
      <c r="D333" t="s">
        <v>21</v>
      </c>
      <c r="E333">
        <v>1983</v>
      </c>
      <c r="F333">
        <v>3000</v>
      </c>
      <c r="G333" s="54">
        <v>0.49</v>
      </c>
      <c r="H333" s="54">
        <v>0.50566666666666671</v>
      </c>
      <c r="I333" s="54">
        <v>0.4986666666666667</v>
      </c>
      <c r="J333" s="2">
        <f t="shared" si="110"/>
        <v>5882.3529411764703</v>
      </c>
      <c r="K333" s="2">
        <f t="shared" si="111"/>
        <v>6068.7795010114642</v>
      </c>
      <c r="L333" s="2">
        <f t="shared" si="112"/>
        <v>5984.0425531914898</v>
      </c>
      <c r="M333" s="59">
        <v>0.71359223300999997</v>
      </c>
      <c r="N333" s="59">
        <v>0.28640776698999998</v>
      </c>
      <c r="O333" s="59">
        <v>0</v>
      </c>
      <c r="P333" s="2">
        <f t="shared" si="113"/>
        <v>6666.1107439957541</v>
      </c>
      <c r="Q333" s="2">
        <f t="shared" si="108"/>
        <v>6788.0940696183279</v>
      </c>
      <c r="R333" s="2">
        <f t="shared" si="109"/>
        <v>6698.3291638054998</v>
      </c>
      <c r="S333">
        <f t="shared" si="102"/>
        <v>2.2220369146652512</v>
      </c>
      <c r="T333">
        <f t="shared" si="103"/>
        <v>2.2626980232061094</v>
      </c>
      <c r="U333">
        <f t="shared" si="104"/>
        <v>2.2327763879351665</v>
      </c>
    </row>
    <row r="334" spans="1:21" x14ac:dyDescent="0.3">
      <c r="A334">
        <v>9</v>
      </c>
      <c r="B334" t="s">
        <v>25</v>
      </c>
      <c r="C334">
        <v>6</v>
      </c>
      <c r="D334" t="s">
        <v>21</v>
      </c>
      <c r="E334">
        <v>1984</v>
      </c>
      <c r="F334">
        <v>2000</v>
      </c>
      <c r="G334" s="54">
        <v>0.435</v>
      </c>
      <c r="H334" s="54">
        <v>0.46133333333333326</v>
      </c>
      <c r="I334" s="54">
        <v>0.45533333333333326</v>
      </c>
      <c r="J334" s="2">
        <f t="shared" si="110"/>
        <v>3539.8230088495579</v>
      </c>
      <c r="K334" s="2">
        <f t="shared" si="111"/>
        <v>3712.8712871287125</v>
      </c>
      <c r="L334" s="2">
        <f t="shared" si="112"/>
        <v>3671.9706242350057</v>
      </c>
      <c r="M334" s="59">
        <v>0.71359223300999997</v>
      </c>
      <c r="N334" s="59">
        <v>0.28640776698999998</v>
      </c>
      <c r="O334" s="59">
        <v>0</v>
      </c>
      <c r="P334" s="2">
        <f t="shared" si="113"/>
        <v>2790.8908111837754</v>
      </c>
      <c r="Q334" s="2">
        <f t="shared" si="108"/>
        <v>2956.7827488151534</v>
      </c>
      <c r="R334" s="2">
        <f t="shared" si="109"/>
        <v>2931.9017446121693</v>
      </c>
      <c r="S334">
        <f t="shared" si="102"/>
        <v>1.3954454055918877</v>
      </c>
      <c r="T334">
        <f t="shared" si="103"/>
        <v>1.4783913744075767</v>
      </c>
      <c r="U334">
        <f t="shared" si="104"/>
        <v>1.4659508723060846</v>
      </c>
    </row>
    <row r="335" spans="1:21" x14ac:dyDescent="0.3">
      <c r="A335">
        <v>9</v>
      </c>
      <c r="B335" t="s">
        <v>25</v>
      </c>
      <c r="C335">
        <v>6</v>
      </c>
      <c r="D335" t="s">
        <v>21</v>
      </c>
      <c r="E335">
        <v>1985</v>
      </c>
      <c r="F335">
        <v>4000</v>
      </c>
      <c r="G335" s="54">
        <v>0.45300000000000001</v>
      </c>
      <c r="H335" s="54">
        <v>0.47466666666666668</v>
      </c>
      <c r="I335" s="54">
        <v>0.46866666666666668</v>
      </c>
      <c r="J335" s="2">
        <f t="shared" si="110"/>
        <v>7312.6142595978072</v>
      </c>
      <c r="K335" s="2">
        <f t="shared" si="111"/>
        <v>7614.2131979695432</v>
      </c>
      <c r="L335" s="2">
        <f t="shared" si="112"/>
        <v>7528.2308657465501</v>
      </c>
      <c r="M335" s="59">
        <v>0.71359223300999997</v>
      </c>
      <c r="N335" s="59">
        <v>0.28640776698999998</v>
      </c>
      <c r="O335" s="59">
        <v>0</v>
      </c>
      <c r="P335" s="2">
        <f t="shared" si="113"/>
        <v>2064.941239372884</v>
      </c>
      <c r="Q335" s="2">
        <f t="shared" si="108"/>
        <v>2190.3993217477928</v>
      </c>
      <c r="R335" s="2">
        <f t="shared" si="109"/>
        <v>2172.9318625530495</v>
      </c>
      <c r="S335">
        <f t="shared" si="102"/>
        <v>0.51623530984322097</v>
      </c>
      <c r="T335">
        <f t="shared" si="103"/>
        <v>0.54759983043694815</v>
      </c>
      <c r="U335">
        <f t="shared" si="104"/>
        <v>0.5432329656382624</v>
      </c>
    </row>
    <row r="336" spans="1:21" x14ac:dyDescent="0.3">
      <c r="A336">
        <v>9</v>
      </c>
      <c r="B336" t="s">
        <v>25</v>
      </c>
      <c r="C336">
        <v>6</v>
      </c>
      <c r="D336" t="s">
        <v>21</v>
      </c>
      <c r="E336">
        <v>1986</v>
      </c>
      <c r="F336">
        <v>4000</v>
      </c>
      <c r="G336" s="54">
        <v>0.502</v>
      </c>
      <c r="H336" s="54">
        <v>0.50766666666666671</v>
      </c>
      <c r="I336" s="54">
        <v>0.50066666666666659</v>
      </c>
      <c r="J336" s="2">
        <f t="shared" si="110"/>
        <v>8032.128514056225</v>
      </c>
      <c r="K336" s="2">
        <f t="shared" si="111"/>
        <v>8124.5768449559928</v>
      </c>
      <c r="L336" s="2">
        <f t="shared" si="112"/>
        <v>8010.6809078771685</v>
      </c>
      <c r="M336" s="59">
        <v>0.71359223300999997</v>
      </c>
      <c r="N336" s="59">
        <v>0.28640776698999998</v>
      </c>
      <c r="O336" s="59">
        <v>0</v>
      </c>
      <c r="P336" s="2">
        <f t="shared" si="113"/>
        <v>3756.5647966369093</v>
      </c>
      <c r="Q336" s="2">
        <f t="shared" si="108"/>
        <v>4025.719173689803</v>
      </c>
      <c r="R336" s="2">
        <f t="shared" si="109"/>
        <v>3989.0439023446252</v>
      </c>
      <c r="S336">
        <f t="shared" si="102"/>
        <v>0.93914119915922734</v>
      </c>
      <c r="T336">
        <f t="shared" si="103"/>
        <v>1.0064297934224506</v>
      </c>
      <c r="U336">
        <f t="shared" si="104"/>
        <v>0.99726097558615634</v>
      </c>
    </row>
    <row r="337" spans="1:21" x14ac:dyDescent="0.3">
      <c r="A337">
        <v>9</v>
      </c>
      <c r="B337" t="s">
        <v>25</v>
      </c>
      <c r="C337">
        <v>6</v>
      </c>
      <c r="D337" t="s">
        <v>21</v>
      </c>
      <c r="E337">
        <v>1987</v>
      </c>
      <c r="F337">
        <v>2000</v>
      </c>
      <c r="G337" s="54">
        <v>0.38700000000000001</v>
      </c>
      <c r="H337" s="54">
        <v>0.42166666666666669</v>
      </c>
      <c r="I337" s="54">
        <v>0.41666666666666669</v>
      </c>
      <c r="J337" s="2">
        <f t="shared" si="110"/>
        <v>3262.6427406199023</v>
      </c>
      <c r="K337" s="2">
        <f t="shared" si="111"/>
        <v>3458.2132564841495</v>
      </c>
      <c r="L337" s="2">
        <f t="shared" si="112"/>
        <v>3428.5714285714289</v>
      </c>
      <c r="M337" s="59">
        <v>0.71359223300999997</v>
      </c>
      <c r="N337" s="59">
        <v>0.28640776698999998</v>
      </c>
      <c r="O337" s="59">
        <v>0</v>
      </c>
      <c r="P337" s="2">
        <f>(J340*$M337)+(J341*$N337)</f>
        <v>4385.8492920639446</v>
      </c>
      <c r="Q337" s="2">
        <f>(K340*$M337)+(K341*$N337)</f>
        <v>4724.6270865941315</v>
      </c>
      <c r="R337" s="2">
        <f>(L340*$M337)+(L341*$N337)</f>
        <v>4664.200367538182</v>
      </c>
      <c r="S337">
        <f t="shared" si="102"/>
        <v>2.1929246460319725</v>
      </c>
      <c r="T337">
        <f t="shared" si="103"/>
        <v>2.3623135432970659</v>
      </c>
      <c r="U337">
        <f t="shared" si="104"/>
        <v>2.3321001837690911</v>
      </c>
    </row>
    <row r="338" spans="1:21" x14ac:dyDescent="0.3">
      <c r="A338">
        <v>9</v>
      </c>
      <c r="B338" t="s">
        <v>25</v>
      </c>
      <c r="C338">
        <v>6</v>
      </c>
      <c r="D338" t="s">
        <v>21</v>
      </c>
      <c r="E338">
        <v>1988</v>
      </c>
      <c r="F338">
        <v>1000</v>
      </c>
      <c r="G338" s="54">
        <v>0.38100000000000001</v>
      </c>
      <c r="H338" s="54">
        <v>0.41433333333333339</v>
      </c>
      <c r="I338" s="54">
        <v>0.40983333333333338</v>
      </c>
      <c r="J338" s="2">
        <f t="shared" si="110"/>
        <v>1615.5088852988692</v>
      </c>
      <c r="K338" s="2">
        <f t="shared" si="111"/>
        <v>1707.4558907228234</v>
      </c>
      <c r="L338" s="2">
        <f t="shared" si="112"/>
        <v>1694.4365998305566</v>
      </c>
      <c r="M338" s="59">
        <v>0.71359223300999997</v>
      </c>
      <c r="N338" s="59">
        <v>0.28640776698999998</v>
      </c>
      <c r="O338" s="59">
        <v>0</v>
      </c>
      <c r="P338" s="2" t="s">
        <v>10</v>
      </c>
      <c r="Q338" s="2" t="s">
        <v>10</v>
      </c>
      <c r="R338" s="2" t="s">
        <v>10</v>
      </c>
      <c r="S338" s="2" t="s">
        <v>10</v>
      </c>
      <c r="T338" s="2" t="s">
        <v>10</v>
      </c>
      <c r="U338" s="2" t="s">
        <v>10</v>
      </c>
    </row>
    <row r="339" spans="1:21" x14ac:dyDescent="0.3">
      <c r="A339">
        <v>9</v>
      </c>
      <c r="B339" t="s">
        <v>25</v>
      </c>
      <c r="C339">
        <v>6</v>
      </c>
      <c r="D339" t="s">
        <v>21</v>
      </c>
      <c r="E339">
        <v>1989</v>
      </c>
      <c r="F339">
        <v>2000</v>
      </c>
      <c r="G339" s="54">
        <v>0.372</v>
      </c>
      <c r="H339" s="54">
        <v>0.41066666666666668</v>
      </c>
      <c r="I339" s="54">
        <v>0.40566666666666668</v>
      </c>
      <c r="J339" s="2">
        <f t="shared" si="110"/>
        <v>3184.7133757961783</v>
      </c>
      <c r="K339" s="2">
        <f t="shared" si="111"/>
        <v>3393.6651583710413</v>
      </c>
      <c r="L339" s="2">
        <f t="shared" si="112"/>
        <v>3365.1149747616373</v>
      </c>
      <c r="M339" s="59">
        <v>0.71359223300999997</v>
      </c>
      <c r="N339" s="59">
        <v>0.28640776698999998</v>
      </c>
      <c r="O339" s="59">
        <v>0</v>
      </c>
      <c r="P339" s="2" t="s">
        <v>10</v>
      </c>
      <c r="Q339" s="2" t="s">
        <v>10</v>
      </c>
      <c r="R339" s="2" t="s">
        <v>10</v>
      </c>
      <c r="S339" s="2" t="s">
        <v>10</v>
      </c>
      <c r="T339" s="2" t="s">
        <v>10</v>
      </c>
      <c r="U339" s="2" t="s">
        <v>10</v>
      </c>
    </row>
    <row r="340" spans="1:21" x14ac:dyDescent="0.3">
      <c r="A340">
        <v>9</v>
      </c>
      <c r="B340" t="s">
        <v>25</v>
      </c>
      <c r="C340">
        <v>6</v>
      </c>
      <c r="D340" t="s">
        <v>21</v>
      </c>
      <c r="E340">
        <v>1990</v>
      </c>
      <c r="F340">
        <v>3000</v>
      </c>
      <c r="G340" s="54">
        <v>0.42099999999999999</v>
      </c>
      <c r="H340" s="54">
        <v>0.46433333333333326</v>
      </c>
      <c r="I340" s="54">
        <v>0.45883333333333332</v>
      </c>
      <c r="J340" s="2">
        <f t="shared" si="110"/>
        <v>5181.3471502590673</v>
      </c>
      <c r="K340" s="2">
        <f t="shared" si="111"/>
        <v>5600.4978220286239</v>
      </c>
      <c r="L340" s="2">
        <f t="shared" si="112"/>
        <v>5543.5786880197102</v>
      </c>
      <c r="M340" s="59">
        <v>0.71359223300999997</v>
      </c>
      <c r="N340" s="59">
        <v>0.28640776698999998</v>
      </c>
      <c r="O340" s="59">
        <v>0</v>
      </c>
      <c r="P340" s="2" t="s">
        <v>10</v>
      </c>
      <c r="Q340" s="2" t="s">
        <v>10</v>
      </c>
      <c r="R340" s="2" t="s">
        <v>10</v>
      </c>
      <c r="S340" s="2" t="s">
        <v>10</v>
      </c>
      <c r="T340" s="2" t="s">
        <v>10</v>
      </c>
      <c r="U340" s="2" t="s">
        <v>10</v>
      </c>
    </row>
    <row r="341" spans="1:21" x14ac:dyDescent="0.3">
      <c r="A341">
        <v>9</v>
      </c>
      <c r="B341" t="s">
        <v>25</v>
      </c>
      <c r="C341">
        <v>6</v>
      </c>
      <c r="D341" t="s">
        <v>21</v>
      </c>
      <c r="E341">
        <v>1991</v>
      </c>
      <c r="F341">
        <v>1500</v>
      </c>
      <c r="G341" s="54">
        <v>0.376</v>
      </c>
      <c r="H341" s="54">
        <v>0.41</v>
      </c>
      <c r="I341" s="54">
        <v>0.39349999999999996</v>
      </c>
      <c r="J341" s="2">
        <f t="shared" si="110"/>
        <v>2403.8461538461538</v>
      </c>
      <c r="K341" s="2">
        <f t="shared" si="111"/>
        <v>2542.3728813559319</v>
      </c>
      <c r="L341" s="2">
        <f t="shared" si="112"/>
        <v>2473.2069249793899</v>
      </c>
      <c r="M341" s="59">
        <v>0.71359223300999997</v>
      </c>
      <c r="N341" s="59">
        <v>0.28640776698999998</v>
      </c>
      <c r="O341" s="59">
        <v>0</v>
      </c>
      <c r="P341" s="2" t="s">
        <v>10</v>
      </c>
      <c r="Q341" s="2" t="s">
        <v>10</v>
      </c>
      <c r="R341" s="2" t="s">
        <v>10</v>
      </c>
      <c r="S341" s="2" t="s">
        <v>10</v>
      </c>
      <c r="T341" s="2" t="s">
        <v>10</v>
      </c>
      <c r="U341" s="2" t="s">
        <v>10</v>
      </c>
    </row>
    <row r="342" spans="1:21" x14ac:dyDescent="0.3">
      <c r="A342">
        <v>9</v>
      </c>
      <c r="B342" t="s">
        <v>25</v>
      </c>
      <c r="C342">
        <v>6</v>
      </c>
      <c r="D342" t="s">
        <v>21</v>
      </c>
      <c r="E342">
        <v>1992</v>
      </c>
      <c r="F342" t="s">
        <v>10</v>
      </c>
      <c r="G342" s="54">
        <v>0.39400000000000002</v>
      </c>
      <c r="H342" s="54">
        <v>0.42699999999999999</v>
      </c>
      <c r="I342" s="54">
        <v>0.40249999999999997</v>
      </c>
      <c r="J342" t="s">
        <v>10</v>
      </c>
      <c r="K342" t="s">
        <v>10</v>
      </c>
      <c r="L342" t="s">
        <v>10</v>
      </c>
      <c r="M342" s="59">
        <v>0.71359223300999997</v>
      </c>
      <c r="N342" s="59">
        <v>0.28640776698999998</v>
      </c>
      <c r="O342" s="59">
        <v>0</v>
      </c>
      <c r="P342" s="2" t="s">
        <v>10</v>
      </c>
      <c r="Q342" s="2" t="s">
        <v>10</v>
      </c>
      <c r="R342" s="2" t="s">
        <v>10</v>
      </c>
      <c r="S342" s="2" t="s">
        <v>10</v>
      </c>
      <c r="T342" s="2" t="s">
        <v>10</v>
      </c>
      <c r="U342" s="2" t="s">
        <v>10</v>
      </c>
    </row>
    <row r="343" spans="1:21" x14ac:dyDescent="0.3">
      <c r="A343">
        <v>9</v>
      </c>
      <c r="B343" t="s">
        <v>25</v>
      </c>
      <c r="C343">
        <v>6</v>
      </c>
      <c r="D343" t="s">
        <v>21</v>
      </c>
      <c r="E343">
        <v>1993</v>
      </c>
      <c r="F343" t="s">
        <v>10</v>
      </c>
      <c r="G343" s="54">
        <v>0.34200000000000003</v>
      </c>
      <c r="H343" s="54">
        <v>0.372</v>
      </c>
      <c r="I343" s="54">
        <v>0.35550000000000004</v>
      </c>
      <c r="J343" t="s">
        <v>10</v>
      </c>
      <c r="K343" t="s">
        <v>10</v>
      </c>
      <c r="L343" t="s">
        <v>10</v>
      </c>
      <c r="M343" s="59">
        <v>0.71359223300999997</v>
      </c>
      <c r="N343" s="59">
        <v>0.28640776698999998</v>
      </c>
      <c r="O343" s="59">
        <v>0</v>
      </c>
      <c r="P343" s="2" t="s">
        <v>10</v>
      </c>
      <c r="Q343" s="2" t="s">
        <v>10</v>
      </c>
      <c r="R343" s="2" t="s">
        <v>10</v>
      </c>
      <c r="S343" s="2" t="s">
        <v>10</v>
      </c>
      <c r="T343" s="2" t="s">
        <v>10</v>
      </c>
      <c r="U343" s="2" t="s">
        <v>10</v>
      </c>
    </row>
    <row r="344" spans="1:21" x14ac:dyDescent="0.3">
      <c r="A344">
        <v>9</v>
      </c>
      <c r="B344" t="s">
        <v>25</v>
      </c>
      <c r="C344">
        <v>6</v>
      </c>
      <c r="D344" t="s">
        <v>21</v>
      </c>
      <c r="E344">
        <v>1994</v>
      </c>
      <c r="F344" t="s">
        <v>10</v>
      </c>
      <c r="G344" s="54">
        <v>0.40200000000000002</v>
      </c>
      <c r="H344" s="54">
        <v>0.4413333333333333</v>
      </c>
      <c r="I344" s="54">
        <v>0.42083333333333328</v>
      </c>
      <c r="J344" t="s">
        <v>10</v>
      </c>
      <c r="K344" t="s">
        <v>10</v>
      </c>
      <c r="L344" t="s">
        <v>10</v>
      </c>
      <c r="M344" s="59">
        <v>0.71359223300999997</v>
      </c>
      <c r="N344" s="59">
        <v>0.28640776698999998</v>
      </c>
      <c r="O344" s="59">
        <v>0</v>
      </c>
      <c r="P344" s="2" t="s">
        <v>10</v>
      </c>
      <c r="Q344" s="2" t="s">
        <v>10</v>
      </c>
      <c r="R344" s="2" t="s">
        <v>10</v>
      </c>
      <c r="S344" s="2" t="s">
        <v>10</v>
      </c>
      <c r="T344" s="2" t="s">
        <v>10</v>
      </c>
      <c r="U344" s="2" t="s">
        <v>10</v>
      </c>
    </row>
    <row r="345" spans="1:21" x14ac:dyDescent="0.3">
      <c r="A345">
        <v>9</v>
      </c>
      <c r="B345" t="s">
        <v>25</v>
      </c>
      <c r="C345">
        <v>6</v>
      </c>
      <c r="D345" t="s">
        <v>21</v>
      </c>
      <c r="E345">
        <v>1995</v>
      </c>
      <c r="F345" t="s">
        <v>10</v>
      </c>
      <c r="G345" s="54">
        <v>0.245</v>
      </c>
      <c r="H345" s="54">
        <v>0.27800000000000002</v>
      </c>
      <c r="I345" s="54">
        <v>0.26950000000000002</v>
      </c>
      <c r="J345" t="s">
        <v>10</v>
      </c>
      <c r="K345" t="s">
        <v>10</v>
      </c>
      <c r="L345" t="s">
        <v>10</v>
      </c>
      <c r="M345" s="59">
        <v>0.71359223300999997</v>
      </c>
      <c r="N345" s="59">
        <v>0.28640776698999998</v>
      </c>
      <c r="O345" s="59">
        <v>0</v>
      </c>
      <c r="P345" s="2" t="s">
        <v>10</v>
      </c>
      <c r="Q345" s="2" t="s">
        <v>10</v>
      </c>
      <c r="R345" s="2" t="s">
        <v>10</v>
      </c>
      <c r="S345" s="2" t="s">
        <v>10</v>
      </c>
      <c r="T345" s="2" t="s">
        <v>10</v>
      </c>
      <c r="U345" s="2" t="s">
        <v>10</v>
      </c>
    </row>
    <row r="346" spans="1:21" x14ac:dyDescent="0.3">
      <c r="A346">
        <v>9</v>
      </c>
      <c r="B346" t="s">
        <v>25</v>
      </c>
      <c r="C346">
        <v>6</v>
      </c>
      <c r="D346" t="s">
        <v>21</v>
      </c>
      <c r="E346">
        <v>1996</v>
      </c>
      <c r="F346" t="s">
        <v>10</v>
      </c>
      <c r="G346" s="54">
        <v>0.44700000000000001</v>
      </c>
      <c r="H346" s="54">
        <v>0.47199999999999998</v>
      </c>
      <c r="I346" s="54">
        <v>0.46100000000000002</v>
      </c>
      <c r="J346" t="s">
        <v>10</v>
      </c>
      <c r="K346" t="s">
        <v>10</v>
      </c>
      <c r="L346" t="s">
        <v>10</v>
      </c>
      <c r="M346" s="59">
        <v>0.71359223300999997</v>
      </c>
      <c r="N346" s="59">
        <v>0.28640776698999998</v>
      </c>
      <c r="O346" s="59">
        <v>0</v>
      </c>
      <c r="P346" s="2">
        <f t="shared" si="113"/>
        <v>2089.1946119367185</v>
      </c>
      <c r="Q346" s="2">
        <f t="shared" si="108"/>
        <v>2137.1567308229178</v>
      </c>
      <c r="R346" s="2">
        <f t="shared" si="109"/>
        <v>2082.3629216206314</v>
      </c>
      <c r="S346" s="2" t="s">
        <v>10</v>
      </c>
      <c r="T346" s="2" t="s">
        <v>10</v>
      </c>
      <c r="U346" s="2" t="s">
        <v>10</v>
      </c>
    </row>
    <row r="347" spans="1:21" x14ac:dyDescent="0.3">
      <c r="A347">
        <v>9</v>
      </c>
      <c r="B347" t="s">
        <v>25</v>
      </c>
      <c r="C347">
        <v>6</v>
      </c>
      <c r="D347" t="s">
        <v>21</v>
      </c>
      <c r="E347">
        <v>1997</v>
      </c>
      <c r="F347" t="s">
        <v>10</v>
      </c>
      <c r="G347" s="54">
        <v>0.437</v>
      </c>
      <c r="H347" s="54">
        <v>0.36633333333333334</v>
      </c>
      <c r="I347" s="54">
        <v>0.34783333333333333</v>
      </c>
      <c r="J347" t="s">
        <v>10</v>
      </c>
      <c r="K347" t="s">
        <v>10</v>
      </c>
      <c r="L347" t="s">
        <v>10</v>
      </c>
      <c r="M347" s="59">
        <v>0.71359223300999997</v>
      </c>
      <c r="N347" s="59">
        <v>0.28640776698999998</v>
      </c>
      <c r="O347" s="59">
        <v>0</v>
      </c>
      <c r="P347" s="2">
        <f t="shared" si="113"/>
        <v>4237.2409246278421</v>
      </c>
      <c r="Q347" s="2">
        <f t="shared" si="108"/>
        <v>4429.5052905433731</v>
      </c>
      <c r="R347" s="2">
        <f t="shared" si="109"/>
        <v>4282.2422015050279</v>
      </c>
      <c r="S347" s="2" t="s">
        <v>10</v>
      </c>
      <c r="T347" s="2" t="s">
        <v>10</v>
      </c>
      <c r="U347" s="2" t="s">
        <v>10</v>
      </c>
    </row>
    <row r="348" spans="1:21" x14ac:dyDescent="0.3">
      <c r="A348">
        <v>9</v>
      </c>
      <c r="B348" t="s">
        <v>25</v>
      </c>
      <c r="C348">
        <v>6</v>
      </c>
      <c r="D348" t="s">
        <v>21</v>
      </c>
      <c r="E348">
        <v>1998</v>
      </c>
      <c r="F348" t="s">
        <v>10</v>
      </c>
      <c r="G348" s="54">
        <v>0.154</v>
      </c>
      <c r="H348" s="54">
        <v>0.11366666666666667</v>
      </c>
      <c r="I348" s="54">
        <v>0.11716666666666666</v>
      </c>
      <c r="J348" t="s">
        <v>10</v>
      </c>
      <c r="K348" t="s">
        <v>10</v>
      </c>
      <c r="L348" t="s">
        <v>10</v>
      </c>
      <c r="M348" s="59">
        <v>0.71359223300999997</v>
      </c>
      <c r="N348" s="59">
        <v>0.28640776698999998</v>
      </c>
      <c r="O348" s="59">
        <v>0</v>
      </c>
      <c r="P348" s="2">
        <f t="shared" si="113"/>
        <v>3764.8132514111858</v>
      </c>
      <c r="Q348" s="2">
        <f t="shared" si="108"/>
        <v>3798.1760146163278</v>
      </c>
      <c r="R348" s="2">
        <f t="shared" si="109"/>
        <v>3701.8400161675931</v>
      </c>
      <c r="S348" s="2" t="s">
        <v>10</v>
      </c>
      <c r="T348" s="2" t="s">
        <v>10</v>
      </c>
      <c r="U348" s="2" t="s">
        <v>10</v>
      </c>
    </row>
    <row r="349" spans="1:21" x14ac:dyDescent="0.3">
      <c r="A349">
        <v>9</v>
      </c>
      <c r="B349" t="s">
        <v>25</v>
      </c>
      <c r="C349">
        <v>6</v>
      </c>
      <c r="D349" t="s">
        <v>21</v>
      </c>
      <c r="E349">
        <v>1999</v>
      </c>
      <c r="F349">
        <v>1000</v>
      </c>
      <c r="G349" s="54">
        <v>0.156</v>
      </c>
      <c r="H349" s="54">
        <v>0.12966666666666665</v>
      </c>
      <c r="I349" s="54">
        <v>0.12016666666666667</v>
      </c>
      <c r="J349" s="2">
        <f t="shared" si="110"/>
        <v>1184.8341232227488</v>
      </c>
      <c r="K349" s="2">
        <f t="shared" si="111"/>
        <v>1148.9850631941783</v>
      </c>
      <c r="L349" s="2">
        <f t="shared" si="112"/>
        <v>1136.5788975184694</v>
      </c>
      <c r="M349" s="59">
        <v>0.71359223300999997</v>
      </c>
      <c r="N349" s="59">
        <v>0.28640776698999998</v>
      </c>
      <c r="O349" s="59">
        <v>0</v>
      </c>
      <c r="P349" s="2">
        <f>(J352*$M349)+(J353*$N349)</f>
        <v>3157.0129264304874</v>
      </c>
      <c r="Q349" s="2">
        <f>(K352*$M349)+(K353*$N349)</f>
        <v>3197.0836395475135</v>
      </c>
      <c r="R349" s="2">
        <f>(L352*$M349)+(L353*$N349)</f>
        <v>3141.8447110549573</v>
      </c>
      <c r="S349">
        <f t="shared" si="102"/>
        <v>3.1570129264304874</v>
      </c>
      <c r="T349">
        <f t="shared" si="103"/>
        <v>3.1970836395475133</v>
      </c>
      <c r="U349">
        <f t="shared" si="104"/>
        <v>3.1418447110549574</v>
      </c>
    </row>
    <row r="350" spans="1:21" x14ac:dyDescent="0.3">
      <c r="A350">
        <v>9</v>
      </c>
      <c r="B350" t="s">
        <v>25</v>
      </c>
      <c r="C350">
        <v>6</v>
      </c>
      <c r="D350" t="s">
        <v>21</v>
      </c>
      <c r="E350">
        <v>2000</v>
      </c>
      <c r="F350">
        <v>3500</v>
      </c>
      <c r="G350" s="54">
        <v>0.19400000000000001</v>
      </c>
      <c r="H350" s="54">
        <v>0.23899999999999999</v>
      </c>
      <c r="I350" s="54">
        <v>0.21150000000000002</v>
      </c>
      <c r="J350" s="2">
        <f t="shared" si="110"/>
        <v>4342.4317617866</v>
      </c>
      <c r="K350" s="2">
        <f t="shared" si="111"/>
        <v>4599.2115637319312</v>
      </c>
      <c r="L350" s="2">
        <f t="shared" si="112"/>
        <v>4438.807863031072</v>
      </c>
      <c r="M350" s="59">
        <v>0.71359223300999997</v>
      </c>
      <c r="N350" s="59">
        <v>0.28640776698999998</v>
      </c>
      <c r="O350" s="59">
        <v>0</v>
      </c>
      <c r="P350" s="2" t="s">
        <v>10</v>
      </c>
      <c r="Q350" s="2" t="s">
        <v>10</v>
      </c>
      <c r="R350" s="2" t="s">
        <v>10</v>
      </c>
      <c r="S350" s="2" t="s">
        <v>10</v>
      </c>
      <c r="T350" s="2" t="s">
        <v>10</v>
      </c>
      <c r="U350" s="2" t="s">
        <v>10</v>
      </c>
    </row>
    <row r="351" spans="1:21" x14ac:dyDescent="0.3">
      <c r="A351">
        <v>9</v>
      </c>
      <c r="B351" t="s">
        <v>25</v>
      </c>
      <c r="C351">
        <v>6</v>
      </c>
      <c r="D351" t="s">
        <v>21</v>
      </c>
      <c r="E351">
        <v>2001</v>
      </c>
      <c r="F351">
        <v>3200</v>
      </c>
      <c r="G351" s="54">
        <v>0.19499999999999998</v>
      </c>
      <c r="H351" s="54">
        <v>0.20133333333333331</v>
      </c>
      <c r="I351" s="54">
        <v>0.17783333333333332</v>
      </c>
      <c r="J351" s="2">
        <f t="shared" si="110"/>
        <v>3975.1552795031052</v>
      </c>
      <c r="K351" s="2">
        <f t="shared" si="111"/>
        <v>4006.677796327212</v>
      </c>
      <c r="L351" s="2">
        <f t="shared" si="112"/>
        <v>3892.1548753294142</v>
      </c>
      <c r="M351" s="59">
        <v>0.71359223300999997</v>
      </c>
      <c r="N351" s="59">
        <v>0.28640776698999998</v>
      </c>
      <c r="O351" s="59">
        <v>0</v>
      </c>
      <c r="P351" s="2" t="s">
        <v>10</v>
      </c>
      <c r="Q351" s="2" t="s">
        <v>10</v>
      </c>
      <c r="R351" s="2" t="s">
        <v>10</v>
      </c>
      <c r="S351" s="2" t="s">
        <v>10</v>
      </c>
      <c r="T351" s="2" t="s">
        <v>10</v>
      </c>
      <c r="U351" s="2" t="s">
        <v>10</v>
      </c>
    </row>
    <row r="352" spans="1:21" x14ac:dyDescent="0.3">
      <c r="A352">
        <v>9</v>
      </c>
      <c r="B352" t="s">
        <v>25</v>
      </c>
      <c r="C352">
        <v>6</v>
      </c>
      <c r="D352" t="s">
        <v>21</v>
      </c>
      <c r="E352">
        <v>2002</v>
      </c>
      <c r="F352">
        <v>2800</v>
      </c>
      <c r="G352" s="54">
        <v>0.13600000000000001</v>
      </c>
      <c r="H352" s="54">
        <v>0.14600000000000002</v>
      </c>
      <c r="I352" s="54">
        <v>0.13250000000000001</v>
      </c>
      <c r="J352" s="2">
        <f t="shared" si="110"/>
        <v>3240.7407407407409</v>
      </c>
      <c r="K352" s="2">
        <f t="shared" si="111"/>
        <v>3278.688524590164</v>
      </c>
      <c r="L352" s="2">
        <f t="shared" si="112"/>
        <v>3227.6657060518733</v>
      </c>
      <c r="M352" s="59">
        <v>0.71359223300999997</v>
      </c>
      <c r="N352" s="59">
        <v>0.28640776698999998</v>
      </c>
      <c r="O352" s="59">
        <v>0</v>
      </c>
      <c r="P352" s="2">
        <f t="shared" si="113"/>
        <v>5575.8804143009966</v>
      </c>
      <c r="Q352" s="2">
        <f t="shared" si="108"/>
        <v>6642.906244837859</v>
      </c>
      <c r="R352" s="2">
        <f t="shared" si="109"/>
        <v>7350.6631288471508</v>
      </c>
      <c r="S352">
        <f t="shared" si="102"/>
        <v>1.991385862250356</v>
      </c>
      <c r="T352">
        <f t="shared" si="103"/>
        <v>2.372466516013521</v>
      </c>
      <c r="U352">
        <f t="shared" si="104"/>
        <v>2.6252368317311254</v>
      </c>
    </row>
    <row r="353" spans="1:21" x14ac:dyDescent="0.3">
      <c r="A353">
        <v>9</v>
      </c>
      <c r="B353" t="s">
        <v>25</v>
      </c>
      <c r="C353">
        <v>6</v>
      </c>
      <c r="D353" t="s">
        <v>21</v>
      </c>
      <c r="E353">
        <v>2003</v>
      </c>
      <c r="F353">
        <v>2400</v>
      </c>
      <c r="G353" s="54">
        <v>0.186</v>
      </c>
      <c r="H353" s="54">
        <v>0.19833333333333333</v>
      </c>
      <c r="I353" s="54">
        <v>0.18033333333333335</v>
      </c>
      <c r="J353" s="2">
        <f t="shared" si="110"/>
        <v>2948.4029484029484</v>
      </c>
      <c r="K353" s="2">
        <f t="shared" si="111"/>
        <v>2993.762993762994</v>
      </c>
      <c r="L353" s="2">
        <f t="shared" si="112"/>
        <v>2928.0195201301344</v>
      </c>
      <c r="M353" s="59">
        <v>0.71359223300999997</v>
      </c>
      <c r="N353" s="59">
        <v>0.28640776698999998</v>
      </c>
      <c r="O353" s="59">
        <v>0</v>
      </c>
      <c r="P353" s="2">
        <f t="shared" si="113"/>
        <v>2047.5513205532657</v>
      </c>
      <c r="Q353" s="2">
        <f t="shared" si="108"/>
        <v>2228.0837211874668</v>
      </c>
      <c r="R353" s="2">
        <f t="shared" si="109"/>
        <v>2209.4514388258208</v>
      </c>
      <c r="S353">
        <f t="shared" si="102"/>
        <v>0.85314638356386074</v>
      </c>
      <c r="T353">
        <f t="shared" si="103"/>
        <v>0.92836821716144446</v>
      </c>
      <c r="U353">
        <f t="shared" si="104"/>
        <v>0.92060476617742537</v>
      </c>
    </row>
    <row r="354" spans="1:21" x14ac:dyDescent="0.3">
      <c r="A354">
        <v>9</v>
      </c>
      <c r="B354" t="s">
        <v>25</v>
      </c>
      <c r="C354">
        <v>6</v>
      </c>
      <c r="D354" t="s">
        <v>21</v>
      </c>
      <c r="E354">
        <v>2004</v>
      </c>
      <c r="F354" t="s">
        <v>10</v>
      </c>
      <c r="G354" s="54">
        <v>0.255</v>
      </c>
      <c r="H354" s="54">
        <v>0.42799999999999999</v>
      </c>
      <c r="I354" s="54">
        <v>0.41199999999999998</v>
      </c>
      <c r="J354" t="s">
        <v>10</v>
      </c>
      <c r="K354" t="s">
        <v>10</v>
      </c>
      <c r="L354" t="s">
        <v>10</v>
      </c>
      <c r="M354" s="59">
        <v>0.71359223300999997</v>
      </c>
      <c r="N354" s="59">
        <v>0.28640776698999998</v>
      </c>
      <c r="O354" s="59">
        <v>0</v>
      </c>
      <c r="P354" s="2">
        <f t="shared" si="113"/>
        <v>1754.4186773956174</v>
      </c>
      <c r="Q354" s="2">
        <f t="shared" si="108"/>
        <v>1957.2539535904293</v>
      </c>
      <c r="R354" s="2">
        <f t="shared" si="109"/>
        <v>1904.6558301391935</v>
      </c>
      <c r="S354" s="2" t="s">
        <v>10</v>
      </c>
      <c r="T354" s="2" t="s">
        <v>10</v>
      </c>
      <c r="U354" s="2" t="s">
        <v>10</v>
      </c>
    </row>
    <row r="355" spans="1:21" x14ac:dyDescent="0.3">
      <c r="A355">
        <v>9</v>
      </c>
      <c r="B355" t="s">
        <v>25</v>
      </c>
      <c r="C355">
        <v>6</v>
      </c>
      <c r="D355" t="s">
        <v>21</v>
      </c>
      <c r="E355">
        <v>2005</v>
      </c>
      <c r="F355">
        <v>5500</v>
      </c>
      <c r="G355" s="54">
        <v>0.21200000000000002</v>
      </c>
      <c r="H355" s="54">
        <v>0.34633333333333338</v>
      </c>
      <c r="I355" s="54">
        <v>0.41533333333333339</v>
      </c>
      <c r="J355" s="2">
        <f t="shared" si="110"/>
        <v>6979.6954314720806</v>
      </c>
      <c r="K355" s="2">
        <f t="shared" si="111"/>
        <v>8414.074451810302</v>
      </c>
      <c r="L355" s="2">
        <f t="shared" si="112"/>
        <v>9407.0695553021669</v>
      </c>
      <c r="M355" s="59">
        <v>0.71359223300999997</v>
      </c>
      <c r="N355" s="59">
        <v>0.28640776698999998</v>
      </c>
      <c r="O355" s="59">
        <v>0</v>
      </c>
      <c r="P355" s="2">
        <f t="shared" si="113"/>
        <v>2855.9710035018406</v>
      </c>
      <c r="Q355" s="2">
        <f t="shared" si="108"/>
        <v>3027.4431448356795</v>
      </c>
      <c r="R355" s="2">
        <f t="shared" si="109"/>
        <v>2931.8971598896374</v>
      </c>
      <c r="S355">
        <f t="shared" si="102"/>
        <v>0.51926745518215289</v>
      </c>
      <c r="T355">
        <f t="shared" si="103"/>
        <v>0.55044420815194173</v>
      </c>
      <c r="U355">
        <f t="shared" si="104"/>
        <v>0.53307221088902501</v>
      </c>
    </row>
    <row r="356" spans="1:21" x14ac:dyDescent="0.3">
      <c r="A356">
        <v>9</v>
      </c>
      <c r="B356" t="s">
        <v>25</v>
      </c>
      <c r="C356">
        <v>6</v>
      </c>
      <c r="D356" t="s">
        <v>21</v>
      </c>
      <c r="E356">
        <v>2006</v>
      </c>
      <c r="F356">
        <v>1700</v>
      </c>
      <c r="G356" s="54">
        <v>0.182</v>
      </c>
      <c r="H356" s="54">
        <v>0.23766666666666669</v>
      </c>
      <c r="I356" s="54">
        <v>0.23666666666666669</v>
      </c>
      <c r="J356" s="2">
        <f t="shared" si="110"/>
        <v>2078.2396088019559</v>
      </c>
      <c r="K356" s="2">
        <f t="shared" si="111"/>
        <v>2229.9956274595543</v>
      </c>
      <c r="L356" s="2">
        <f t="shared" si="112"/>
        <v>2227.0742358078605</v>
      </c>
      <c r="M356" s="59">
        <v>0.71359223300999997</v>
      </c>
      <c r="N356" s="59">
        <v>0.28640776698999998</v>
      </c>
      <c r="O356" s="59">
        <v>0</v>
      </c>
      <c r="P356" s="2">
        <f t="shared" si="113"/>
        <v>5305.8300837701372</v>
      </c>
      <c r="Q356" s="2">
        <f t="shared" si="108"/>
        <v>5637.3906977562692</v>
      </c>
      <c r="R356" s="2">
        <f t="shared" si="109"/>
        <v>5459.8552579060379</v>
      </c>
      <c r="S356">
        <f t="shared" si="102"/>
        <v>3.1210765198647867</v>
      </c>
      <c r="T356">
        <f t="shared" si="103"/>
        <v>3.3161121751507467</v>
      </c>
      <c r="U356">
        <f t="shared" si="104"/>
        <v>3.21167956347414</v>
      </c>
    </row>
    <row r="357" spans="1:21" x14ac:dyDescent="0.3">
      <c r="A357">
        <v>9</v>
      </c>
      <c r="B357" t="s">
        <v>25</v>
      </c>
      <c r="C357">
        <v>6</v>
      </c>
      <c r="D357" t="s">
        <v>21</v>
      </c>
      <c r="E357">
        <v>2007</v>
      </c>
      <c r="F357">
        <v>1500</v>
      </c>
      <c r="G357" s="54">
        <v>0.23899999999999999</v>
      </c>
      <c r="H357" s="54">
        <v>0.32533333333333336</v>
      </c>
      <c r="I357" s="54">
        <v>0.30733333333333335</v>
      </c>
      <c r="J357" s="2">
        <f t="shared" si="110"/>
        <v>1971.0906701708279</v>
      </c>
      <c r="K357" s="2">
        <f t="shared" si="111"/>
        <v>2223.320158102767</v>
      </c>
      <c r="L357" s="2">
        <f t="shared" si="112"/>
        <v>2165.543792107796</v>
      </c>
      <c r="M357" s="59">
        <v>0.71359223300999997</v>
      </c>
      <c r="N357" s="59">
        <v>0.28640776698999998</v>
      </c>
      <c r="O357" s="59">
        <v>0</v>
      </c>
      <c r="P357" s="2">
        <f t="shared" si="113"/>
        <v>1961.2305905217793</v>
      </c>
      <c r="Q357" s="2">
        <f t="shared" si="108"/>
        <v>2082.6004891681018</v>
      </c>
      <c r="R357" s="2">
        <f t="shared" si="109"/>
        <v>2031.5551196028309</v>
      </c>
      <c r="S357">
        <f t="shared" si="102"/>
        <v>1.3074870603478528</v>
      </c>
      <c r="T357">
        <f t="shared" si="103"/>
        <v>1.3884003261120679</v>
      </c>
      <c r="U357">
        <f t="shared" si="104"/>
        <v>1.3543700797352207</v>
      </c>
    </row>
    <row r="358" spans="1:21" x14ac:dyDescent="0.3">
      <c r="A358">
        <v>9</v>
      </c>
      <c r="B358" t="s">
        <v>25</v>
      </c>
      <c r="C358">
        <v>6</v>
      </c>
      <c r="D358" t="s">
        <v>21</v>
      </c>
      <c r="E358">
        <v>2008</v>
      </c>
      <c r="F358">
        <v>900</v>
      </c>
      <c r="G358" s="54">
        <v>0.25900000000000001</v>
      </c>
      <c r="H358" s="54">
        <v>0.3046666666666667</v>
      </c>
      <c r="I358" s="54">
        <v>0.28266666666666668</v>
      </c>
      <c r="J358" s="2">
        <f t="shared" si="110"/>
        <v>1214.5748987854251</v>
      </c>
      <c r="K358" s="2">
        <f t="shared" si="111"/>
        <v>1294.3432406519655</v>
      </c>
      <c r="L358" s="2">
        <f t="shared" si="112"/>
        <v>1254.6468401486989</v>
      </c>
      <c r="M358" s="59">
        <v>0.71359223300999997</v>
      </c>
      <c r="N358" s="59">
        <v>0.28640776698999998</v>
      </c>
      <c r="O358" s="59">
        <v>0</v>
      </c>
      <c r="P358" s="2">
        <f t="shared" si="113"/>
        <v>3025.2845863071343</v>
      </c>
      <c r="Q358" s="2">
        <f t="shared" si="108"/>
        <v>3074.1206888916167</v>
      </c>
      <c r="R358" s="2">
        <f t="shared" si="109"/>
        <v>2999.0369482150472</v>
      </c>
      <c r="S358">
        <f t="shared" si="102"/>
        <v>3.3614273181190382</v>
      </c>
      <c r="T358">
        <f t="shared" si="103"/>
        <v>3.4156896543240185</v>
      </c>
      <c r="U358">
        <f t="shared" si="104"/>
        <v>3.3322632757944968</v>
      </c>
    </row>
    <row r="359" spans="1:21" x14ac:dyDescent="0.3">
      <c r="A359">
        <v>9</v>
      </c>
      <c r="B359" t="s">
        <v>25</v>
      </c>
      <c r="C359">
        <v>6</v>
      </c>
      <c r="D359" t="s">
        <v>21</v>
      </c>
      <c r="E359">
        <v>2009</v>
      </c>
      <c r="F359">
        <v>5230</v>
      </c>
      <c r="G359" s="54">
        <v>0.247</v>
      </c>
      <c r="H359" s="54">
        <v>0.28799999999999998</v>
      </c>
      <c r="I359" s="54">
        <v>0.26449999999999996</v>
      </c>
      <c r="J359" s="2">
        <f t="shared" si="110"/>
        <v>6945.5511288180614</v>
      </c>
      <c r="K359" s="2">
        <f t="shared" si="111"/>
        <v>7345.5056179775283</v>
      </c>
      <c r="L359" s="2">
        <f t="shared" si="112"/>
        <v>7110.8089734874229</v>
      </c>
      <c r="M359" s="59">
        <v>0.71359223300999997</v>
      </c>
      <c r="N359" s="59">
        <v>0.28640776698999998</v>
      </c>
      <c r="O359" s="59">
        <v>0</v>
      </c>
      <c r="P359" s="2">
        <f t="shared" si="113"/>
        <v>1749.7300919171848</v>
      </c>
      <c r="Q359" s="2">
        <f t="shared" si="108"/>
        <v>1936.4988019102327</v>
      </c>
      <c r="R359" s="2">
        <f t="shared" si="109"/>
        <v>1874.5962851379286</v>
      </c>
      <c r="S359">
        <f t="shared" si="102"/>
        <v>0.33455642292871601</v>
      </c>
      <c r="T359">
        <f t="shared" si="103"/>
        <v>0.37026745734421274</v>
      </c>
      <c r="U359">
        <f t="shared" si="104"/>
        <v>0.3584314120722617</v>
      </c>
    </row>
    <row r="360" spans="1:21" x14ac:dyDescent="0.3">
      <c r="A360">
        <v>9</v>
      </c>
      <c r="B360" t="s">
        <v>25</v>
      </c>
      <c r="C360">
        <v>6</v>
      </c>
      <c r="D360" t="s">
        <v>21</v>
      </c>
      <c r="E360">
        <v>2010</v>
      </c>
      <c r="F360">
        <v>980</v>
      </c>
      <c r="G360" s="54">
        <v>0.19700000000000001</v>
      </c>
      <c r="H360" s="54">
        <v>0.29066666666666668</v>
      </c>
      <c r="I360" s="54">
        <v>0.27216666666666667</v>
      </c>
      <c r="J360" s="2">
        <f t="shared" si="110"/>
        <v>1220.4234122042342</v>
      </c>
      <c r="K360" s="2">
        <f t="shared" si="111"/>
        <v>1381.578947368421</v>
      </c>
      <c r="L360" s="2">
        <f t="shared" si="112"/>
        <v>1346.4621021296084</v>
      </c>
      <c r="M360" s="59">
        <v>0.71359223300999997</v>
      </c>
      <c r="N360" s="59">
        <v>0.28640776698999998</v>
      </c>
      <c r="O360" s="59">
        <v>0</v>
      </c>
      <c r="P360" s="2">
        <f t="shared" si="113"/>
        <v>2962.6474166481921</v>
      </c>
      <c r="Q360" s="2">
        <f t="shared" si="108"/>
        <v>3262.0761966704986</v>
      </c>
      <c r="R360" s="2">
        <f t="shared" si="109"/>
        <v>3169.2307653723292</v>
      </c>
      <c r="S360">
        <f t="shared" si="102"/>
        <v>3.023109608824686</v>
      </c>
      <c r="T360">
        <f t="shared" si="103"/>
        <v>3.328649180276019</v>
      </c>
      <c r="U360">
        <f t="shared" si="104"/>
        <v>3.2339089442574789</v>
      </c>
    </row>
    <row r="361" spans="1:21" x14ac:dyDescent="0.3">
      <c r="A361">
        <v>9</v>
      </c>
      <c r="B361" t="s">
        <v>25</v>
      </c>
      <c r="C361">
        <v>6</v>
      </c>
      <c r="D361" t="s">
        <v>21</v>
      </c>
      <c r="E361">
        <v>2011</v>
      </c>
      <c r="F361">
        <v>2840</v>
      </c>
      <c r="G361" s="54">
        <v>0.254</v>
      </c>
      <c r="H361" s="54">
        <v>0.2583333333333333</v>
      </c>
      <c r="I361" s="54">
        <v>0.24033333333333334</v>
      </c>
      <c r="J361" s="2">
        <f t="shared" si="110"/>
        <v>3806.9705093833782</v>
      </c>
      <c r="K361" s="2">
        <f t="shared" si="111"/>
        <v>3829.2134831460671</v>
      </c>
      <c r="L361" s="2">
        <f t="shared" si="112"/>
        <v>3738.4817902588852</v>
      </c>
      <c r="M361" s="59">
        <v>0.71359223300999997</v>
      </c>
      <c r="N361" s="59">
        <v>0.28640776698999998</v>
      </c>
      <c r="O361" s="59">
        <v>0</v>
      </c>
      <c r="P361" s="2">
        <f t="shared" si="113"/>
        <v>1723.258388690263</v>
      </c>
      <c r="Q361" s="2">
        <f t="shared" si="108"/>
        <v>1859.2309096996976</v>
      </c>
      <c r="R361" s="2">
        <f t="shared" si="109"/>
        <v>1841.0923406978686</v>
      </c>
      <c r="S361">
        <f t="shared" si="102"/>
        <v>0.60678112277826157</v>
      </c>
      <c r="T361">
        <f t="shared" si="103"/>
        <v>0.65465877102102032</v>
      </c>
      <c r="U361">
        <f t="shared" si="104"/>
        <v>0.64827195094995371</v>
      </c>
    </row>
    <row r="362" spans="1:21" x14ac:dyDescent="0.3">
      <c r="A362">
        <v>9</v>
      </c>
      <c r="B362" t="s">
        <v>25</v>
      </c>
      <c r="C362">
        <v>6</v>
      </c>
      <c r="D362" t="s">
        <v>21</v>
      </c>
      <c r="E362">
        <v>2012</v>
      </c>
      <c r="F362">
        <v>860</v>
      </c>
      <c r="G362" s="54">
        <v>0.20199999999999999</v>
      </c>
      <c r="H362" s="54">
        <v>0.27900000000000003</v>
      </c>
      <c r="I362" s="54">
        <v>0.25650000000000001</v>
      </c>
      <c r="J362" s="2">
        <f t="shared" si="110"/>
        <v>1077.6942355889723</v>
      </c>
      <c r="K362" s="2">
        <f t="shared" si="111"/>
        <v>1192.7877947295424</v>
      </c>
      <c r="L362" s="2">
        <f t="shared" si="112"/>
        <v>1156.6913248150638</v>
      </c>
      <c r="M362" s="59">
        <v>0.71359223300999997</v>
      </c>
      <c r="N362" s="59">
        <v>0.28640776698999998</v>
      </c>
      <c r="O362" s="59">
        <v>0</v>
      </c>
      <c r="P362" s="2">
        <f t="shared" si="113"/>
        <v>2242.0564872013633</v>
      </c>
      <c r="Q362" s="2">
        <f t="shared" si="108"/>
        <v>2415.4830962612955</v>
      </c>
      <c r="R362" s="2">
        <f t="shared" si="109"/>
        <v>2356.4916614248978</v>
      </c>
      <c r="S362">
        <f t="shared" si="102"/>
        <v>2.6070424269783294</v>
      </c>
      <c r="T362">
        <f t="shared" si="103"/>
        <v>2.8087012747224365</v>
      </c>
      <c r="U362">
        <f t="shared" si="104"/>
        <v>2.7401065830522069</v>
      </c>
    </row>
    <row r="363" spans="1:21" x14ac:dyDescent="0.3">
      <c r="A363">
        <v>9</v>
      </c>
      <c r="B363" t="s">
        <v>25</v>
      </c>
      <c r="C363">
        <v>6</v>
      </c>
      <c r="D363" t="s">
        <v>21</v>
      </c>
      <c r="E363">
        <v>2013</v>
      </c>
      <c r="F363">
        <v>2640</v>
      </c>
      <c r="G363" s="54">
        <v>0.22900000000000001</v>
      </c>
      <c r="H363" s="54">
        <v>0.30333333333333334</v>
      </c>
      <c r="I363" s="54">
        <v>0.27933333333333332</v>
      </c>
      <c r="J363" s="2">
        <f t="shared" si="110"/>
        <v>3424.1245136186772</v>
      </c>
      <c r="K363" s="2">
        <f t="shared" si="111"/>
        <v>3789.4736842105262</v>
      </c>
      <c r="L363" s="2">
        <f t="shared" si="112"/>
        <v>3663.2747456059205</v>
      </c>
      <c r="M363" s="59">
        <v>0.71359223300999997</v>
      </c>
      <c r="N363" s="59">
        <v>0.28640776698999998</v>
      </c>
      <c r="O363" s="59">
        <v>0</v>
      </c>
      <c r="P363" s="2">
        <f t="shared" si="113"/>
        <v>4413.9739779089468</v>
      </c>
      <c r="Q363" s="2">
        <f t="shared" si="108"/>
        <v>4757.5782989008849</v>
      </c>
      <c r="R363" s="2">
        <f t="shared" si="109"/>
        <v>4628.7382798267663</v>
      </c>
      <c r="S363">
        <f t="shared" si="102"/>
        <v>1.6719598401170253</v>
      </c>
      <c r="T363">
        <f t="shared" si="103"/>
        <v>1.8021129920079109</v>
      </c>
      <c r="U363">
        <f t="shared" si="104"/>
        <v>1.7533099544798356</v>
      </c>
    </row>
    <row r="364" spans="1:21" x14ac:dyDescent="0.3">
      <c r="A364">
        <v>9</v>
      </c>
      <c r="B364" t="s">
        <v>25</v>
      </c>
      <c r="C364">
        <v>6</v>
      </c>
      <c r="D364" t="s">
        <v>21</v>
      </c>
      <c r="E364">
        <v>2014</v>
      </c>
      <c r="F364">
        <v>1550</v>
      </c>
      <c r="G364" s="54">
        <v>0.14499999999999999</v>
      </c>
      <c r="H364" s="54">
        <v>0.20433333333333331</v>
      </c>
      <c r="I364" s="54">
        <v>0.20033333333333331</v>
      </c>
      <c r="J364" s="2">
        <f t="shared" si="110"/>
        <v>1812.8654970760235</v>
      </c>
      <c r="K364" s="2">
        <f t="shared" si="111"/>
        <v>1948.0519480519479</v>
      </c>
      <c r="L364" s="2">
        <f t="shared" si="112"/>
        <v>1938.3076281784074</v>
      </c>
      <c r="M364" s="59">
        <v>0.71359223300999997</v>
      </c>
      <c r="N364" s="59">
        <v>0.28640776698999998</v>
      </c>
      <c r="O364" s="59">
        <v>0</v>
      </c>
      <c r="P364" s="2">
        <f t="shared" si="113"/>
        <v>4472.1090026874017</v>
      </c>
      <c r="Q364" s="2">
        <f t="shared" si="108"/>
        <v>4978.5234970406491</v>
      </c>
      <c r="R364" s="2">
        <f t="shared" si="109"/>
        <v>4839.6102709528805</v>
      </c>
      <c r="S364">
        <f t="shared" si="102"/>
        <v>2.8852316146370334</v>
      </c>
      <c r="T364">
        <f t="shared" si="103"/>
        <v>3.2119506432520315</v>
      </c>
      <c r="U364">
        <f t="shared" si="104"/>
        <v>3.1223292070663744</v>
      </c>
    </row>
    <row r="365" spans="1:21" x14ac:dyDescent="0.3">
      <c r="A365">
        <v>9</v>
      </c>
      <c r="B365" t="s">
        <v>25</v>
      </c>
      <c r="C365">
        <v>6</v>
      </c>
      <c r="D365" t="s">
        <v>21</v>
      </c>
      <c r="E365">
        <v>2015</v>
      </c>
      <c r="F365">
        <v>1140</v>
      </c>
      <c r="G365" s="54">
        <v>0.24</v>
      </c>
      <c r="H365" s="54">
        <v>0.30400000000000005</v>
      </c>
      <c r="I365" s="54">
        <v>0.28700000000000003</v>
      </c>
      <c r="J365" s="2">
        <f t="shared" si="110"/>
        <v>1500</v>
      </c>
      <c r="K365" s="2">
        <f t="shared" si="111"/>
        <v>1637.9310344827588</v>
      </c>
      <c r="L365" s="2">
        <f t="shared" si="112"/>
        <v>1598.8779803646564</v>
      </c>
      <c r="M365" s="59">
        <v>0.71359223300999997</v>
      </c>
      <c r="N365" s="59">
        <v>0.28640776698999998</v>
      </c>
      <c r="O365" s="59">
        <v>0</v>
      </c>
      <c r="P365" s="2">
        <f t="shared" si="113"/>
        <v>2312.4445138769888</v>
      </c>
      <c r="Q365" s="2">
        <f t="shared" si="108"/>
        <v>2662.128546657887</v>
      </c>
      <c r="R365" s="2">
        <f t="shared" si="109"/>
        <v>2626.4076068576551</v>
      </c>
      <c r="S365">
        <f t="shared" si="102"/>
        <v>2.0284600998920954</v>
      </c>
      <c r="T365">
        <f t="shared" si="103"/>
        <v>2.3352004795244623</v>
      </c>
      <c r="U365">
        <f t="shared" si="104"/>
        <v>2.3038663218049606</v>
      </c>
    </row>
    <row r="366" spans="1:21" x14ac:dyDescent="0.3">
      <c r="A366">
        <v>9</v>
      </c>
      <c r="B366" t="s">
        <v>25</v>
      </c>
      <c r="C366">
        <v>6</v>
      </c>
      <c r="D366" t="s">
        <v>21</v>
      </c>
      <c r="E366">
        <v>2016</v>
      </c>
      <c r="F366">
        <v>3060</v>
      </c>
      <c r="G366" s="54">
        <v>0.252</v>
      </c>
      <c r="H366" s="54">
        <v>0.29700000000000004</v>
      </c>
      <c r="I366" s="54">
        <v>0.27900000000000003</v>
      </c>
      <c r="J366" s="2">
        <f t="shared" si="110"/>
        <v>4090.909090909091</v>
      </c>
      <c r="K366" s="2">
        <f t="shared" si="111"/>
        <v>4352.7738264580375</v>
      </c>
      <c r="L366" s="2">
        <f t="shared" si="112"/>
        <v>4244.1054091539527</v>
      </c>
      <c r="M366" s="59">
        <v>0.71359223300999997</v>
      </c>
      <c r="N366" s="59">
        <v>0.28640776698999998</v>
      </c>
      <c r="O366" s="59">
        <v>0</v>
      </c>
      <c r="P366" s="2">
        <f>(J369*$M366)+(J370*$N366)+(J371*$O366)</f>
        <v>1872.7128928584866</v>
      </c>
      <c r="Q366" s="2">
        <f t="shared" si="108"/>
        <v>2175.8065761198845</v>
      </c>
      <c r="R366" s="2">
        <f t="shared" si="109"/>
        <v>2152.8323890463562</v>
      </c>
      <c r="S366">
        <f t="shared" si="102"/>
        <v>0.61199767740473421</v>
      </c>
      <c r="T366">
        <f t="shared" si="103"/>
        <v>0.71104790069277268</v>
      </c>
      <c r="U366">
        <f t="shared" si="104"/>
        <v>0.70353999642037779</v>
      </c>
    </row>
    <row r="367" spans="1:21" x14ac:dyDescent="0.3">
      <c r="A367">
        <v>9</v>
      </c>
      <c r="B367" t="s">
        <v>25</v>
      </c>
      <c r="C367">
        <v>6</v>
      </c>
      <c r="D367" t="s">
        <v>21</v>
      </c>
      <c r="E367">
        <v>2017</v>
      </c>
      <c r="F367">
        <v>3840</v>
      </c>
      <c r="G367" s="54">
        <v>0.26421253355763952</v>
      </c>
      <c r="H367" s="54">
        <v>0.33404541147798106</v>
      </c>
      <c r="I367" s="54">
        <v>0.31269765999824639</v>
      </c>
      <c r="J367" s="2">
        <f t="shared" si="110"/>
        <v>5218.8983573843125</v>
      </c>
      <c r="K367" s="2">
        <f t="shared" si="111"/>
        <v>5766.1589336328079</v>
      </c>
      <c r="L367" s="2">
        <f t="shared" si="112"/>
        <v>5587.0608559112461</v>
      </c>
      <c r="M367" s="59">
        <v>0.71359223300999997</v>
      </c>
      <c r="N367" s="59">
        <v>0.28640776698999998</v>
      </c>
      <c r="O367" s="59">
        <v>0</v>
      </c>
      <c r="P367" t="s">
        <v>10</v>
      </c>
      <c r="Q367" t="s">
        <v>10</v>
      </c>
      <c r="R367" t="s">
        <v>10</v>
      </c>
      <c r="S367" s="2" t="s">
        <v>10</v>
      </c>
      <c r="T367" s="2" t="s">
        <v>10</v>
      </c>
      <c r="U367" s="2" t="s">
        <v>10</v>
      </c>
    </row>
    <row r="368" spans="1:21" x14ac:dyDescent="0.3">
      <c r="A368">
        <v>9</v>
      </c>
      <c r="B368" t="s">
        <v>25</v>
      </c>
      <c r="C368">
        <v>6</v>
      </c>
      <c r="D368" t="s">
        <v>21</v>
      </c>
      <c r="E368">
        <v>2018</v>
      </c>
      <c r="F368">
        <v>1950</v>
      </c>
      <c r="G368" s="54">
        <v>0.25329250311259038</v>
      </c>
      <c r="H368" s="54">
        <v>0.35347180943220174</v>
      </c>
      <c r="I368" s="54">
        <v>0.34504815702446495</v>
      </c>
      <c r="J368" s="2">
        <f t="shared" si="110"/>
        <v>2611.4643392873631</v>
      </c>
      <c r="K368" s="2">
        <f t="shared" si="111"/>
        <v>3016.1097821387466</v>
      </c>
      <c r="L368" s="2">
        <f t="shared" si="112"/>
        <v>2977.3181355454863</v>
      </c>
      <c r="M368" s="59">
        <v>0.71359223300999997</v>
      </c>
      <c r="N368" s="59">
        <v>0.28640776698999998</v>
      </c>
      <c r="O368" s="59">
        <v>0</v>
      </c>
      <c r="P368" t="s">
        <v>10</v>
      </c>
      <c r="Q368" t="s">
        <v>10</v>
      </c>
      <c r="R368" t="s">
        <v>10</v>
      </c>
      <c r="S368" s="2" t="s">
        <v>10</v>
      </c>
      <c r="T368" s="2" t="s">
        <v>10</v>
      </c>
      <c r="U368" s="2" t="s">
        <v>10</v>
      </c>
    </row>
    <row r="369" spans="1:21" x14ac:dyDescent="0.3">
      <c r="A369">
        <v>9</v>
      </c>
      <c r="B369" t="s">
        <v>25</v>
      </c>
      <c r="C369">
        <v>6</v>
      </c>
      <c r="D369" t="s">
        <v>21</v>
      </c>
      <c r="E369">
        <v>2019</v>
      </c>
      <c r="F369">
        <v>1200</v>
      </c>
      <c r="G369" s="54">
        <v>0.23441509169475994</v>
      </c>
      <c r="H369" s="54">
        <v>0.32590908281944742</v>
      </c>
      <c r="I369" s="54">
        <v>0.31510957999927913</v>
      </c>
      <c r="J369" s="2">
        <f t="shared" si="110"/>
        <v>1567.4290166670289</v>
      </c>
      <c r="K369" s="2">
        <f t="shared" si="111"/>
        <v>1780.175298933133</v>
      </c>
      <c r="L369" s="2">
        <f t="shared" si="112"/>
        <v>1752.1051031765592</v>
      </c>
      <c r="M369" s="59">
        <v>0.71359223300999997</v>
      </c>
      <c r="N369" s="59">
        <v>0.28640776698999998</v>
      </c>
      <c r="O369" s="59">
        <v>0</v>
      </c>
      <c r="P369" t="s">
        <v>10</v>
      </c>
      <c r="Q369" t="s">
        <v>10</v>
      </c>
      <c r="R369" t="s">
        <v>10</v>
      </c>
      <c r="S369" s="2" t="s">
        <v>10</v>
      </c>
      <c r="T369" s="2" t="s">
        <v>10</v>
      </c>
      <c r="U369" s="2" t="s">
        <v>10</v>
      </c>
    </row>
    <row r="370" spans="1:21" x14ac:dyDescent="0.3">
      <c r="A370">
        <v>9</v>
      </c>
      <c r="B370" t="s">
        <v>25</v>
      </c>
      <c r="C370">
        <v>6</v>
      </c>
      <c r="D370" t="s">
        <v>21</v>
      </c>
      <c r="E370">
        <v>2020</v>
      </c>
      <c r="F370">
        <v>2350</v>
      </c>
      <c r="G370" s="54">
        <v>0.10759564786873591</v>
      </c>
      <c r="H370" s="54">
        <v>0.25668946937664994</v>
      </c>
      <c r="I370" s="54">
        <v>0.25426527177111524</v>
      </c>
      <c r="J370" s="2">
        <f t="shared" si="110"/>
        <v>2633.3354318450674</v>
      </c>
      <c r="K370" s="2">
        <f t="shared" si="111"/>
        <v>3161.5319616543825</v>
      </c>
      <c r="L370" s="2">
        <f t="shared" si="112"/>
        <v>3151.2546097742224</v>
      </c>
      <c r="M370" s="59">
        <v>0.71359223300999997</v>
      </c>
      <c r="N370" s="59">
        <v>0.28640776698999998</v>
      </c>
      <c r="O370" s="59">
        <v>0</v>
      </c>
      <c r="P370" t="s">
        <v>10</v>
      </c>
      <c r="Q370" t="s">
        <v>10</v>
      </c>
      <c r="R370" t="s">
        <v>10</v>
      </c>
      <c r="S370" s="2" t="s">
        <v>10</v>
      </c>
      <c r="T370" s="2" t="s">
        <v>10</v>
      </c>
      <c r="U370" s="2" t="s">
        <v>10</v>
      </c>
    </row>
    <row r="371" spans="1:21" x14ac:dyDescent="0.3">
      <c r="A371">
        <v>10</v>
      </c>
      <c r="B371" t="s">
        <v>26</v>
      </c>
      <c r="C371">
        <v>6</v>
      </c>
      <c r="D371" t="s">
        <v>21</v>
      </c>
      <c r="E371">
        <v>1980</v>
      </c>
      <c r="F371">
        <v>3000</v>
      </c>
      <c r="G371" s="54">
        <v>0.44700000000000001</v>
      </c>
      <c r="H371" s="54">
        <v>0.46733333333333338</v>
      </c>
      <c r="I371" s="54">
        <v>0.46133333333333337</v>
      </c>
      <c r="J371" s="2">
        <f t="shared" si="110"/>
        <v>5424.9547920434006</v>
      </c>
      <c r="K371" s="2">
        <f t="shared" si="111"/>
        <v>5632.0400500625783</v>
      </c>
      <c r="L371" s="2">
        <f t="shared" si="112"/>
        <v>5569.3069306930702</v>
      </c>
      <c r="M371" s="59">
        <v>0.71359223300999997</v>
      </c>
      <c r="N371" s="59">
        <v>0.28640776698999998</v>
      </c>
      <c r="O371" s="59">
        <v>0</v>
      </c>
      <c r="P371" s="2">
        <f t="shared" ref="P371:P407" si="114">(J374*$M371)+(J375*$N371)+(J376*$O371)</f>
        <v>3812.2337172691305</v>
      </c>
      <c r="Q371" s="2">
        <f t="shared" ref="Q371:Q407" si="115">(K374*$M371)+(K375*$N371)+(K376*$O371)</f>
        <v>3950.4844516492108</v>
      </c>
      <c r="R371" s="2">
        <f t="shared" ref="R371:R407" si="116">(L374*$M371)+(L375*$N371)+(L376*$O371)</f>
        <v>3898.4584322458754</v>
      </c>
      <c r="S371">
        <f t="shared" si="102"/>
        <v>1.2707445724230435</v>
      </c>
      <c r="T371">
        <f t="shared" si="103"/>
        <v>1.316828150549737</v>
      </c>
      <c r="U371">
        <f t="shared" si="104"/>
        <v>1.2994861440819585</v>
      </c>
    </row>
    <row r="372" spans="1:21" x14ac:dyDescent="0.3">
      <c r="A372">
        <v>10</v>
      </c>
      <c r="B372" t="s">
        <v>26</v>
      </c>
      <c r="C372">
        <v>6</v>
      </c>
      <c r="D372" t="s">
        <v>21</v>
      </c>
      <c r="E372">
        <v>1981</v>
      </c>
      <c r="F372">
        <v>2000</v>
      </c>
      <c r="G372" s="54">
        <v>0.40500000000000003</v>
      </c>
      <c r="H372" s="54">
        <v>0.4393333333333333</v>
      </c>
      <c r="I372" s="54">
        <v>0.43383333333333329</v>
      </c>
      <c r="J372" s="2">
        <f t="shared" si="110"/>
        <v>3361.3445378151264</v>
      </c>
      <c r="K372" s="2">
        <f t="shared" si="111"/>
        <v>3567.1819262782401</v>
      </c>
      <c r="L372" s="2">
        <f t="shared" si="112"/>
        <v>3532.5287017957016</v>
      </c>
      <c r="M372" s="59">
        <v>0.71359223300999997</v>
      </c>
      <c r="N372" s="59">
        <v>0.28640776698999998</v>
      </c>
      <c r="O372" s="59">
        <v>0</v>
      </c>
      <c r="P372" s="2">
        <f t="shared" si="114"/>
        <v>3834.9836559392829</v>
      </c>
      <c r="Q372" s="2">
        <f t="shared" si="115"/>
        <v>4012.4572372960429</v>
      </c>
      <c r="R372" s="2">
        <f t="shared" si="116"/>
        <v>3967.8795870722706</v>
      </c>
      <c r="S372">
        <f t="shared" si="102"/>
        <v>1.9174918279696416</v>
      </c>
      <c r="T372">
        <f t="shared" si="103"/>
        <v>2.0062286186480214</v>
      </c>
      <c r="U372">
        <f t="shared" si="104"/>
        <v>1.9839397935361354</v>
      </c>
    </row>
    <row r="373" spans="1:21" x14ac:dyDescent="0.3">
      <c r="A373">
        <v>10</v>
      </c>
      <c r="B373" t="s">
        <v>26</v>
      </c>
      <c r="C373">
        <v>6</v>
      </c>
      <c r="D373" t="s">
        <v>21</v>
      </c>
      <c r="E373">
        <v>1982</v>
      </c>
      <c r="F373">
        <v>2500</v>
      </c>
      <c r="G373" s="54">
        <v>0.35099999999999998</v>
      </c>
      <c r="H373" s="54">
        <v>0.40499999999999997</v>
      </c>
      <c r="I373" s="54">
        <v>0.39999999999999997</v>
      </c>
      <c r="J373" s="2">
        <f t="shared" si="110"/>
        <v>3852.080123266564</v>
      </c>
      <c r="K373" s="2">
        <f t="shared" si="111"/>
        <v>4201.680672268908</v>
      </c>
      <c r="L373" s="2">
        <f t="shared" si="112"/>
        <v>4166.6666666666661</v>
      </c>
      <c r="M373" s="59">
        <v>0.71359223300999997</v>
      </c>
      <c r="N373" s="59">
        <v>0.28640776698999998</v>
      </c>
      <c r="O373" s="59">
        <v>0</v>
      </c>
      <c r="P373" s="2">
        <f t="shared" si="114"/>
        <v>4986.7384555701419</v>
      </c>
      <c r="Q373" s="2">
        <f t="shared" si="115"/>
        <v>5141.1085580226909</v>
      </c>
      <c r="R373" s="2">
        <f t="shared" si="116"/>
        <v>5078.2953444851983</v>
      </c>
      <c r="S373">
        <f t="shared" si="102"/>
        <v>1.9946953822280569</v>
      </c>
      <c r="T373">
        <f t="shared" si="103"/>
        <v>2.0564434232090765</v>
      </c>
      <c r="U373">
        <f t="shared" si="104"/>
        <v>2.0313181377940794</v>
      </c>
    </row>
    <row r="374" spans="1:21" x14ac:dyDescent="0.3">
      <c r="A374">
        <v>10</v>
      </c>
      <c r="B374" t="s">
        <v>26</v>
      </c>
      <c r="C374">
        <v>6</v>
      </c>
      <c r="D374" t="s">
        <v>21</v>
      </c>
      <c r="E374">
        <v>1983</v>
      </c>
      <c r="F374">
        <v>2000</v>
      </c>
      <c r="G374" s="54">
        <v>0.49</v>
      </c>
      <c r="H374" s="54">
        <v>0.50566666666666671</v>
      </c>
      <c r="I374" s="54">
        <v>0.4986666666666667</v>
      </c>
      <c r="J374" s="2">
        <f t="shared" si="110"/>
        <v>3921.5686274509803</v>
      </c>
      <c r="K374" s="2">
        <f t="shared" si="111"/>
        <v>4045.853000674309</v>
      </c>
      <c r="L374" s="2">
        <f t="shared" si="112"/>
        <v>3989.36170212766</v>
      </c>
      <c r="M374" s="59">
        <v>0.71359223300999997</v>
      </c>
      <c r="N374" s="59">
        <v>0.28640776698999998</v>
      </c>
      <c r="O374" s="59">
        <v>0</v>
      </c>
      <c r="P374" s="2">
        <f t="shared" si="114"/>
        <v>5233.1946134535856</v>
      </c>
      <c r="Q374" s="2">
        <f t="shared" si="115"/>
        <v>5338.6853363549562</v>
      </c>
      <c r="R374" s="2">
        <f t="shared" si="116"/>
        <v>5269.2392445598389</v>
      </c>
      <c r="S374">
        <f t="shared" si="102"/>
        <v>2.6165973067267929</v>
      </c>
      <c r="T374">
        <f t="shared" si="103"/>
        <v>2.6693426681774781</v>
      </c>
      <c r="U374">
        <f t="shared" si="104"/>
        <v>2.6346196222799194</v>
      </c>
    </row>
    <row r="375" spans="1:21" x14ac:dyDescent="0.3">
      <c r="A375">
        <v>10</v>
      </c>
      <c r="B375" t="s">
        <v>26</v>
      </c>
      <c r="C375">
        <v>6</v>
      </c>
      <c r="D375" t="s">
        <v>21</v>
      </c>
      <c r="E375">
        <v>1984</v>
      </c>
      <c r="F375">
        <v>2000</v>
      </c>
      <c r="G375" s="54">
        <v>0.435</v>
      </c>
      <c r="H375" s="54">
        <v>0.46133333333333326</v>
      </c>
      <c r="I375" s="54">
        <v>0.45533333333333326</v>
      </c>
      <c r="J375" s="2">
        <f t="shared" si="110"/>
        <v>3539.8230088495579</v>
      </c>
      <c r="K375" s="2">
        <f t="shared" si="111"/>
        <v>3712.8712871287125</v>
      </c>
      <c r="L375" s="2">
        <f t="shared" si="112"/>
        <v>3671.9706242350057</v>
      </c>
      <c r="M375" s="59">
        <v>0.71359223300999997</v>
      </c>
      <c r="N375" s="59">
        <v>0.28640776698999998</v>
      </c>
      <c r="O375" s="59">
        <v>0</v>
      </c>
      <c r="P375" s="2">
        <f t="shared" si="114"/>
        <v>2790.8908111837754</v>
      </c>
      <c r="Q375" s="2">
        <f t="shared" si="115"/>
        <v>2956.7827488151534</v>
      </c>
      <c r="R375" s="2">
        <f t="shared" si="116"/>
        <v>2931.9017446121693</v>
      </c>
      <c r="S375">
        <f t="shared" si="102"/>
        <v>1.3954454055918877</v>
      </c>
      <c r="T375">
        <f t="shared" si="103"/>
        <v>1.4783913744075767</v>
      </c>
      <c r="U375">
        <f t="shared" si="104"/>
        <v>1.4659508723060846</v>
      </c>
    </row>
    <row r="376" spans="1:21" x14ac:dyDescent="0.3">
      <c r="A376">
        <v>10</v>
      </c>
      <c r="B376" t="s">
        <v>26</v>
      </c>
      <c r="C376">
        <v>6</v>
      </c>
      <c r="D376" t="s">
        <v>21</v>
      </c>
      <c r="E376">
        <v>1985</v>
      </c>
      <c r="F376">
        <v>2500</v>
      </c>
      <c r="G376" s="54">
        <v>0.45300000000000001</v>
      </c>
      <c r="H376" s="54">
        <v>0.47466666666666668</v>
      </c>
      <c r="I376" s="54">
        <v>0.46866666666666668</v>
      </c>
      <c r="J376" s="2">
        <f t="shared" si="110"/>
        <v>4570.3839122486297</v>
      </c>
      <c r="K376" s="2">
        <f t="shared" si="111"/>
        <v>4758.8832487309646</v>
      </c>
      <c r="L376" s="2">
        <f t="shared" si="112"/>
        <v>4705.1442910915939</v>
      </c>
      <c r="M376" s="59">
        <v>0.71359223300999997</v>
      </c>
      <c r="N376" s="59">
        <v>0.28640776698999998</v>
      </c>
      <c r="O376" s="59">
        <v>0</v>
      </c>
      <c r="P376" s="2">
        <f t="shared" si="114"/>
        <v>2064.941239372884</v>
      </c>
      <c r="Q376" s="2">
        <f t="shared" si="115"/>
        <v>2190.3993217477928</v>
      </c>
      <c r="R376" s="2">
        <f t="shared" si="116"/>
        <v>2172.9318625530495</v>
      </c>
      <c r="S376">
        <f t="shared" si="102"/>
        <v>0.82597649574915355</v>
      </c>
      <c r="T376">
        <f t="shared" si="103"/>
        <v>0.87615972869911707</v>
      </c>
      <c r="U376">
        <f t="shared" si="104"/>
        <v>0.86917274502121977</v>
      </c>
    </row>
    <row r="377" spans="1:21" x14ac:dyDescent="0.3">
      <c r="A377">
        <v>10</v>
      </c>
      <c r="B377" t="s">
        <v>26</v>
      </c>
      <c r="C377">
        <v>6</v>
      </c>
      <c r="D377" t="s">
        <v>21</v>
      </c>
      <c r="E377">
        <v>1986</v>
      </c>
      <c r="F377">
        <v>3000</v>
      </c>
      <c r="G377" s="54">
        <v>0.502</v>
      </c>
      <c r="H377" s="54">
        <v>0.50766666666666671</v>
      </c>
      <c r="I377" s="54">
        <v>0.50066666666666659</v>
      </c>
      <c r="J377" s="2">
        <f t="shared" si="110"/>
        <v>6024.0963855421687</v>
      </c>
      <c r="K377" s="2">
        <f t="shared" si="111"/>
        <v>6093.4326337169941</v>
      </c>
      <c r="L377" s="2">
        <f t="shared" si="112"/>
        <v>6008.0106809078761</v>
      </c>
      <c r="M377" s="59">
        <v>0.71359223300999997</v>
      </c>
      <c r="N377" s="59">
        <v>0.28640776698999998</v>
      </c>
      <c r="O377" s="59">
        <v>0</v>
      </c>
      <c r="P377" s="2">
        <f>(J380*$M377)+(J381*$N377)</f>
        <v>4003.8944745211929</v>
      </c>
      <c r="Q377" s="2">
        <f>(K380*$M377)+(K381*$N377)</f>
        <v>4293.0568528963995</v>
      </c>
      <c r="R377" s="2">
        <f>(L380*$M377)+(L381*$N377)</f>
        <v>4253.6645678728055</v>
      </c>
      <c r="S377">
        <f t="shared" si="102"/>
        <v>1.3346314915070643</v>
      </c>
      <c r="T377">
        <f t="shared" si="103"/>
        <v>1.4310189509654665</v>
      </c>
      <c r="U377">
        <f t="shared" si="104"/>
        <v>1.4178881892909352</v>
      </c>
    </row>
    <row r="378" spans="1:21" x14ac:dyDescent="0.3">
      <c r="A378">
        <v>10</v>
      </c>
      <c r="B378" t="s">
        <v>26</v>
      </c>
      <c r="C378">
        <v>6</v>
      </c>
      <c r="D378" t="s">
        <v>21</v>
      </c>
      <c r="E378">
        <v>1987</v>
      </c>
      <c r="F378">
        <v>2000</v>
      </c>
      <c r="G378" s="54">
        <v>0.38700000000000001</v>
      </c>
      <c r="H378" s="54">
        <v>0.42166666666666669</v>
      </c>
      <c r="I378" s="54">
        <v>0.41666666666666669</v>
      </c>
      <c r="J378" s="2">
        <f t="shared" si="110"/>
        <v>3262.6427406199023</v>
      </c>
      <c r="K378" s="2">
        <f t="shared" si="111"/>
        <v>3458.2132564841495</v>
      </c>
      <c r="L378" s="2">
        <f t="shared" si="112"/>
        <v>3428.5714285714289</v>
      </c>
      <c r="M378" s="59">
        <v>0.71359223300999997</v>
      </c>
      <c r="N378" s="59">
        <v>0.28640776698999998</v>
      </c>
      <c r="O378" s="59">
        <v>0</v>
      </c>
      <c r="P378" s="2" t="s">
        <v>10</v>
      </c>
      <c r="Q378" s="2" t="s">
        <v>10</v>
      </c>
      <c r="R378" s="2" t="s">
        <v>10</v>
      </c>
      <c r="S378" s="2" t="s">
        <v>10</v>
      </c>
      <c r="T378" s="2" t="s">
        <v>10</v>
      </c>
      <c r="U378" s="2" t="s">
        <v>10</v>
      </c>
    </row>
    <row r="379" spans="1:21" x14ac:dyDescent="0.3">
      <c r="A379">
        <v>10</v>
      </c>
      <c r="B379" t="s">
        <v>26</v>
      </c>
      <c r="C379">
        <v>6</v>
      </c>
      <c r="D379" t="s">
        <v>21</v>
      </c>
      <c r="E379">
        <v>1988</v>
      </c>
      <c r="F379">
        <v>1000</v>
      </c>
      <c r="G379" s="54">
        <v>0.38100000000000001</v>
      </c>
      <c r="H379" s="54">
        <v>0.41433333333333339</v>
      </c>
      <c r="I379" s="54">
        <v>0.40983333333333338</v>
      </c>
      <c r="J379" s="2">
        <f t="shared" si="110"/>
        <v>1615.5088852988692</v>
      </c>
      <c r="K379" s="2">
        <f t="shared" si="111"/>
        <v>1707.4558907228234</v>
      </c>
      <c r="L379" s="2">
        <f t="shared" si="112"/>
        <v>1694.4365998305566</v>
      </c>
      <c r="M379" s="59">
        <v>0.71359223300999997</v>
      </c>
      <c r="N379" s="59">
        <v>0.28640776698999998</v>
      </c>
      <c r="O379" s="59">
        <v>0</v>
      </c>
      <c r="P379" s="2" t="s">
        <v>10</v>
      </c>
      <c r="Q379" s="2" t="s">
        <v>10</v>
      </c>
      <c r="R379" s="2" t="s">
        <v>10</v>
      </c>
      <c r="S379" s="2" t="s">
        <v>10</v>
      </c>
      <c r="T379" s="2" t="s">
        <v>10</v>
      </c>
      <c r="U379" s="2" t="s">
        <v>10</v>
      </c>
    </row>
    <row r="380" spans="1:21" x14ac:dyDescent="0.3">
      <c r="A380">
        <v>10</v>
      </c>
      <c r="B380" t="s">
        <v>26</v>
      </c>
      <c r="C380">
        <v>6</v>
      </c>
      <c r="D380" t="s">
        <v>21</v>
      </c>
      <c r="E380">
        <v>1989</v>
      </c>
      <c r="F380">
        <v>2000</v>
      </c>
      <c r="G380" s="54">
        <v>0.372</v>
      </c>
      <c r="H380" s="54">
        <v>0.41066666666666668</v>
      </c>
      <c r="I380" s="54">
        <v>0.40566666666666668</v>
      </c>
      <c r="J380" s="2">
        <f t="shared" si="110"/>
        <v>3184.7133757961783</v>
      </c>
      <c r="K380" s="2">
        <f t="shared" si="111"/>
        <v>3393.6651583710413</v>
      </c>
      <c r="L380" s="2">
        <f t="shared" si="112"/>
        <v>3365.1149747616373</v>
      </c>
      <c r="M380" s="59">
        <v>0.71359223300999997</v>
      </c>
      <c r="N380" s="59">
        <v>0.28640776698999998</v>
      </c>
      <c r="O380" s="59">
        <v>0</v>
      </c>
      <c r="P380" s="2" t="s">
        <v>10</v>
      </c>
      <c r="Q380" s="2" t="s">
        <v>10</v>
      </c>
      <c r="R380" s="2" t="s">
        <v>10</v>
      </c>
      <c r="S380" s="2" t="s">
        <v>10</v>
      </c>
      <c r="T380" s="2" t="s">
        <v>10</v>
      </c>
      <c r="U380" s="2" t="s">
        <v>10</v>
      </c>
    </row>
    <row r="381" spans="1:21" x14ac:dyDescent="0.3">
      <c r="A381">
        <v>10</v>
      </c>
      <c r="B381" t="s">
        <v>26</v>
      </c>
      <c r="C381">
        <v>6</v>
      </c>
      <c r="D381" t="s">
        <v>21</v>
      </c>
      <c r="E381">
        <v>1990</v>
      </c>
      <c r="F381">
        <v>3500</v>
      </c>
      <c r="G381" s="54">
        <v>0.42099999999999999</v>
      </c>
      <c r="H381" s="54">
        <v>0.46433333333333326</v>
      </c>
      <c r="I381" s="54">
        <v>0.45883333333333332</v>
      </c>
      <c r="J381" s="2">
        <f t="shared" si="110"/>
        <v>6044.9050086355792</v>
      </c>
      <c r="K381" s="2">
        <f t="shared" si="111"/>
        <v>6533.914125700061</v>
      </c>
      <c r="L381" s="2">
        <f t="shared" si="112"/>
        <v>6467.5084693563285</v>
      </c>
      <c r="M381" s="59">
        <v>0.71359223300999997</v>
      </c>
      <c r="N381" s="59">
        <v>0.28640776698999998</v>
      </c>
      <c r="O381" s="59">
        <v>0</v>
      </c>
      <c r="P381" s="2" t="s">
        <v>10</v>
      </c>
      <c r="Q381" s="2" t="s">
        <v>10</v>
      </c>
      <c r="R381" s="2" t="s">
        <v>10</v>
      </c>
      <c r="S381" s="2" t="s">
        <v>10</v>
      </c>
      <c r="T381" s="2" t="s">
        <v>10</v>
      </c>
      <c r="U381" s="2" t="s">
        <v>10</v>
      </c>
    </row>
    <row r="382" spans="1:21" x14ac:dyDescent="0.3">
      <c r="A382">
        <v>10</v>
      </c>
      <c r="B382" t="s">
        <v>26</v>
      </c>
      <c r="C382">
        <v>6</v>
      </c>
      <c r="D382" t="s">
        <v>21</v>
      </c>
      <c r="E382">
        <v>1991</v>
      </c>
      <c r="F382" t="s">
        <v>10</v>
      </c>
      <c r="G382" s="54">
        <v>0.376</v>
      </c>
      <c r="H382" s="54">
        <v>0.41</v>
      </c>
      <c r="I382" s="54">
        <v>0.39349999999999996</v>
      </c>
      <c r="J382" t="s">
        <v>10</v>
      </c>
      <c r="K382" t="s">
        <v>10</v>
      </c>
      <c r="L382" t="s">
        <v>10</v>
      </c>
      <c r="M382" s="59">
        <v>0.71359223300999997</v>
      </c>
      <c r="N382" s="59">
        <v>0.28640776698999998</v>
      </c>
      <c r="O382" s="59">
        <v>0</v>
      </c>
      <c r="P382" s="2" t="s">
        <v>10</v>
      </c>
      <c r="Q382" s="2" t="s">
        <v>10</v>
      </c>
      <c r="R382" s="2" t="s">
        <v>10</v>
      </c>
      <c r="S382" s="2" t="s">
        <v>10</v>
      </c>
      <c r="T382" s="2" t="s">
        <v>10</v>
      </c>
      <c r="U382" s="2" t="s">
        <v>10</v>
      </c>
    </row>
    <row r="383" spans="1:21" x14ac:dyDescent="0.3">
      <c r="A383">
        <v>10</v>
      </c>
      <c r="B383" t="s">
        <v>26</v>
      </c>
      <c r="C383">
        <v>6</v>
      </c>
      <c r="D383" t="s">
        <v>21</v>
      </c>
      <c r="E383">
        <v>1992</v>
      </c>
      <c r="F383" t="s">
        <v>10</v>
      </c>
      <c r="G383" s="54">
        <v>0.39400000000000002</v>
      </c>
      <c r="H383" s="54">
        <v>0.42699999999999999</v>
      </c>
      <c r="I383" s="54">
        <v>0.40249999999999997</v>
      </c>
      <c r="J383" t="s">
        <v>10</v>
      </c>
      <c r="K383" t="s">
        <v>10</v>
      </c>
      <c r="L383" t="s">
        <v>10</v>
      </c>
      <c r="M383" s="59">
        <v>0.71359223300999997</v>
      </c>
      <c r="N383" s="59">
        <v>0.28640776698999998</v>
      </c>
      <c r="O383" s="59">
        <v>0</v>
      </c>
      <c r="P383" s="2" t="s">
        <v>10</v>
      </c>
      <c r="Q383" s="2" t="s">
        <v>10</v>
      </c>
      <c r="R383" s="2" t="s">
        <v>10</v>
      </c>
      <c r="S383" s="2" t="s">
        <v>10</v>
      </c>
      <c r="T383" s="2" t="s">
        <v>10</v>
      </c>
      <c r="U383" s="2" t="s">
        <v>10</v>
      </c>
    </row>
    <row r="384" spans="1:21" x14ac:dyDescent="0.3">
      <c r="A384">
        <v>10</v>
      </c>
      <c r="B384" t="s">
        <v>26</v>
      </c>
      <c r="C384">
        <v>6</v>
      </c>
      <c r="D384" t="s">
        <v>21</v>
      </c>
      <c r="E384">
        <v>1993</v>
      </c>
      <c r="F384" t="s">
        <v>10</v>
      </c>
      <c r="G384" s="54">
        <v>0.34200000000000003</v>
      </c>
      <c r="H384" s="54">
        <v>0.372</v>
      </c>
      <c r="I384" s="54">
        <v>0.35550000000000004</v>
      </c>
      <c r="J384" t="s">
        <v>10</v>
      </c>
      <c r="K384" t="s">
        <v>10</v>
      </c>
      <c r="L384" t="s">
        <v>10</v>
      </c>
      <c r="M384" s="59">
        <v>0.71359223300999997</v>
      </c>
      <c r="N384" s="59">
        <v>0.28640776698999998</v>
      </c>
      <c r="O384" s="59">
        <v>0</v>
      </c>
      <c r="P384" s="2" t="s">
        <v>10</v>
      </c>
      <c r="Q384" s="2" t="s">
        <v>10</v>
      </c>
      <c r="R384" s="2" t="s">
        <v>10</v>
      </c>
      <c r="S384" s="2" t="s">
        <v>10</v>
      </c>
      <c r="T384" s="2" t="s">
        <v>10</v>
      </c>
      <c r="U384" s="2" t="s">
        <v>10</v>
      </c>
    </row>
    <row r="385" spans="1:21" x14ac:dyDescent="0.3">
      <c r="A385">
        <v>10</v>
      </c>
      <c r="B385" t="s">
        <v>26</v>
      </c>
      <c r="C385">
        <v>6</v>
      </c>
      <c r="D385" t="s">
        <v>21</v>
      </c>
      <c r="E385">
        <v>1994</v>
      </c>
      <c r="F385" t="s">
        <v>10</v>
      </c>
      <c r="G385" s="54">
        <v>0.40200000000000002</v>
      </c>
      <c r="H385" s="54">
        <v>0.4413333333333333</v>
      </c>
      <c r="I385" s="54">
        <v>0.42083333333333328</v>
      </c>
      <c r="J385" t="s">
        <v>10</v>
      </c>
      <c r="K385" t="s">
        <v>10</v>
      </c>
      <c r="L385" t="s">
        <v>10</v>
      </c>
      <c r="M385" s="59">
        <v>0.71359223300999997</v>
      </c>
      <c r="N385" s="59">
        <v>0.28640776698999998</v>
      </c>
      <c r="O385" s="59">
        <v>0</v>
      </c>
      <c r="P385" s="2" t="s">
        <v>10</v>
      </c>
      <c r="Q385" s="2" t="s">
        <v>10</v>
      </c>
      <c r="R385" s="2" t="s">
        <v>10</v>
      </c>
      <c r="S385" s="2" t="s">
        <v>10</v>
      </c>
      <c r="T385" s="2" t="s">
        <v>10</v>
      </c>
      <c r="U385" s="2" t="s">
        <v>10</v>
      </c>
    </row>
    <row r="386" spans="1:21" x14ac:dyDescent="0.3">
      <c r="A386">
        <v>10</v>
      </c>
      <c r="B386" t="s">
        <v>26</v>
      </c>
      <c r="C386">
        <v>6</v>
      </c>
      <c r="D386" t="s">
        <v>21</v>
      </c>
      <c r="E386">
        <v>1995</v>
      </c>
      <c r="F386" t="s">
        <v>10</v>
      </c>
      <c r="G386" s="54">
        <v>0.245</v>
      </c>
      <c r="H386" s="54">
        <v>0.27800000000000002</v>
      </c>
      <c r="I386" s="54">
        <v>0.26950000000000002</v>
      </c>
      <c r="J386" t="s">
        <v>10</v>
      </c>
      <c r="K386" t="s">
        <v>10</v>
      </c>
      <c r="L386" t="s">
        <v>10</v>
      </c>
      <c r="M386" s="59">
        <v>0.71359223300999997</v>
      </c>
      <c r="N386" s="59">
        <v>0.28640776698999998</v>
      </c>
      <c r="O386" s="59">
        <v>0</v>
      </c>
      <c r="P386" s="2" t="s">
        <v>10</v>
      </c>
      <c r="Q386" s="2" t="s">
        <v>10</v>
      </c>
      <c r="R386" s="2" t="s">
        <v>10</v>
      </c>
      <c r="S386" s="2" t="s">
        <v>10</v>
      </c>
      <c r="T386" s="2" t="s">
        <v>10</v>
      </c>
      <c r="U386" s="2" t="s">
        <v>10</v>
      </c>
    </row>
    <row r="387" spans="1:21" x14ac:dyDescent="0.3">
      <c r="A387">
        <v>10</v>
      </c>
      <c r="B387" t="s">
        <v>26</v>
      </c>
      <c r="C387">
        <v>6</v>
      </c>
      <c r="D387" t="s">
        <v>21</v>
      </c>
      <c r="E387">
        <v>1996</v>
      </c>
      <c r="F387" t="s">
        <v>10</v>
      </c>
      <c r="G387" s="54">
        <v>0.44700000000000001</v>
      </c>
      <c r="H387" s="54">
        <v>0.47199999999999998</v>
      </c>
      <c r="I387" s="54">
        <v>0.46100000000000002</v>
      </c>
      <c r="J387" t="s">
        <v>10</v>
      </c>
      <c r="K387" t="s">
        <v>10</v>
      </c>
      <c r="L387" t="s">
        <v>10</v>
      </c>
      <c r="M387" s="59">
        <v>0.71359223300999997</v>
      </c>
      <c r="N387" s="59">
        <v>0.28640776698999998</v>
      </c>
      <c r="O387" s="59">
        <v>0</v>
      </c>
      <c r="P387" s="2" t="s">
        <v>10</v>
      </c>
      <c r="Q387" s="2" t="s">
        <v>10</v>
      </c>
      <c r="R387" s="2" t="s">
        <v>10</v>
      </c>
      <c r="S387" s="2" t="s">
        <v>10</v>
      </c>
      <c r="T387" s="2" t="s">
        <v>10</v>
      </c>
      <c r="U387" s="2" t="s">
        <v>10</v>
      </c>
    </row>
    <row r="388" spans="1:21" x14ac:dyDescent="0.3">
      <c r="A388">
        <v>10</v>
      </c>
      <c r="B388" t="s">
        <v>26</v>
      </c>
      <c r="C388">
        <v>6</v>
      </c>
      <c r="D388" t="s">
        <v>21</v>
      </c>
      <c r="E388">
        <v>1997</v>
      </c>
      <c r="F388" t="s">
        <v>10</v>
      </c>
      <c r="G388" s="54">
        <v>0.437</v>
      </c>
      <c r="H388" s="54">
        <v>0.36633333333333334</v>
      </c>
      <c r="I388" s="54">
        <v>0.34783333333333333</v>
      </c>
      <c r="J388" t="s">
        <v>10</v>
      </c>
      <c r="K388" t="s">
        <v>10</v>
      </c>
      <c r="L388" t="s">
        <v>10</v>
      </c>
      <c r="M388" s="59">
        <v>0.71359223300999997</v>
      </c>
      <c r="N388" s="59">
        <v>0.28640776698999998</v>
      </c>
      <c r="O388" s="59">
        <v>0</v>
      </c>
      <c r="P388" s="2" t="s">
        <v>10</v>
      </c>
      <c r="Q388" s="2" t="s">
        <v>10</v>
      </c>
      <c r="R388" s="2" t="s">
        <v>10</v>
      </c>
      <c r="S388" s="2" t="s">
        <v>10</v>
      </c>
      <c r="T388" s="2" t="s">
        <v>10</v>
      </c>
      <c r="U388" s="2" t="s">
        <v>10</v>
      </c>
    </row>
    <row r="389" spans="1:21" x14ac:dyDescent="0.3">
      <c r="A389">
        <v>10</v>
      </c>
      <c r="B389" t="s">
        <v>26</v>
      </c>
      <c r="C389">
        <v>6</v>
      </c>
      <c r="D389" t="s">
        <v>21</v>
      </c>
      <c r="E389">
        <v>1998</v>
      </c>
      <c r="F389" t="s">
        <v>10</v>
      </c>
      <c r="G389" s="54">
        <v>0.154</v>
      </c>
      <c r="H389" s="54">
        <v>0.11366666666666667</v>
      </c>
      <c r="I389" s="54">
        <v>0.11716666666666666</v>
      </c>
      <c r="J389" t="s">
        <v>10</v>
      </c>
      <c r="K389" t="s">
        <v>10</v>
      </c>
      <c r="L389" t="s">
        <v>10</v>
      </c>
      <c r="M389" s="59">
        <v>0.71359223300999997</v>
      </c>
      <c r="N389" s="59">
        <v>0.28640776698999998</v>
      </c>
      <c r="O389" s="59">
        <v>0</v>
      </c>
      <c r="P389" s="2" t="s">
        <v>10</v>
      </c>
      <c r="Q389" s="2" t="s">
        <v>10</v>
      </c>
      <c r="R389" s="2" t="s">
        <v>10</v>
      </c>
      <c r="S389" s="2" t="s">
        <v>10</v>
      </c>
      <c r="T389" s="2" t="s">
        <v>10</v>
      </c>
      <c r="U389" s="2" t="s">
        <v>10</v>
      </c>
    </row>
    <row r="390" spans="1:21" x14ac:dyDescent="0.3">
      <c r="A390">
        <v>10</v>
      </c>
      <c r="B390" t="s">
        <v>26</v>
      </c>
      <c r="C390">
        <v>6</v>
      </c>
      <c r="D390" t="s">
        <v>21</v>
      </c>
      <c r="E390">
        <v>1999</v>
      </c>
      <c r="F390" t="s">
        <v>10</v>
      </c>
      <c r="G390" s="54">
        <v>0.156</v>
      </c>
      <c r="H390" s="54">
        <v>0.12966666666666665</v>
      </c>
      <c r="I390" s="54">
        <v>0.12016666666666667</v>
      </c>
      <c r="J390" t="s">
        <v>10</v>
      </c>
      <c r="K390" t="s">
        <v>10</v>
      </c>
      <c r="L390" t="s">
        <v>10</v>
      </c>
      <c r="M390" s="59">
        <v>0.71359223300999997</v>
      </c>
      <c r="N390" s="59">
        <v>0.28640776698999998</v>
      </c>
      <c r="O390" s="59">
        <v>0</v>
      </c>
      <c r="P390" s="2" t="s">
        <v>10</v>
      </c>
      <c r="Q390" s="2" t="s">
        <v>10</v>
      </c>
      <c r="R390" s="2" t="s">
        <v>10</v>
      </c>
      <c r="S390" s="2" t="s">
        <v>10</v>
      </c>
      <c r="T390" s="2" t="s">
        <v>10</v>
      </c>
      <c r="U390" s="2" t="s">
        <v>10</v>
      </c>
    </row>
    <row r="391" spans="1:21" x14ac:dyDescent="0.3">
      <c r="A391">
        <v>10</v>
      </c>
      <c r="B391" t="s">
        <v>26</v>
      </c>
      <c r="C391">
        <v>6</v>
      </c>
      <c r="D391" t="s">
        <v>21</v>
      </c>
      <c r="E391">
        <v>2000</v>
      </c>
      <c r="F391" t="s">
        <v>10</v>
      </c>
      <c r="G391" s="54">
        <v>0.19400000000000001</v>
      </c>
      <c r="H391" s="54">
        <v>0.23899999999999999</v>
      </c>
      <c r="I391" s="54">
        <v>0.21150000000000002</v>
      </c>
      <c r="J391" t="s">
        <v>10</v>
      </c>
      <c r="K391" t="s">
        <v>10</v>
      </c>
      <c r="L391" t="s">
        <v>10</v>
      </c>
      <c r="M391" s="59">
        <v>0.71359223300999997</v>
      </c>
      <c r="N391" s="59">
        <v>0.28640776698999998</v>
      </c>
      <c r="O391" s="59">
        <v>0</v>
      </c>
      <c r="P391" s="2" t="s">
        <v>10</v>
      </c>
      <c r="Q391" s="2" t="s">
        <v>10</v>
      </c>
      <c r="R391" s="2" t="s">
        <v>10</v>
      </c>
      <c r="S391" s="2" t="s">
        <v>10</v>
      </c>
      <c r="T391" s="2" t="s">
        <v>10</v>
      </c>
      <c r="U391" s="2" t="s">
        <v>10</v>
      </c>
    </row>
    <row r="392" spans="1:21" x14ac:dyDescent="0.3">
      <c r="A392">
        <v>10</v>
      </c>
      <c r="B392" t="s">
        <v>26</v>
      </c>
      <c r="C392">
        <v>6</v>
      </c>
      <c r="D392" t="s">
        <v>21</v>
      </c>
      <c r="E392">
        <v>2001</v>
      </c>
      <c r="F392" t="s">
        <v>10</v>
      </c>
      <c r="G392" s="54">
        <v>0.19499999999999998</v>
      </c>
      <c r="H392" s="54">
        <v>0.20133333333333331</v>
      </c>
      <c r="I392" s="54">
        <v>0.17783333333333332</v>
      </c>
      <c r="J392" t="s">
        <v>10</v>
      </c>
      <c r="K392" t="s">
        <v>10</v>
      </c>
      <c r="L392" t="s">
        <v>10</v>
      </c>
      <c r="M392" s="59">
        <v>0.71359223300999997</v>
      </c>
      <c r="N392" s="59">
        <v>0.28640776698999998</v>
      </c>
      <c r="O392" s="59">
        <v>0</v>
      </c>
      <c r="P392" s="2" t="s">
        <v>10</v>
      </c>
      <c r="Q392" s="2" t="s">
        <v>10</v>
      </c>
      <c r="R392" s="2" t="s">
        <v>10</v>
      </c>
      <c r="S392" s="2" t="s">
        <v>10</v>
      </c>
      <c r="T392" s="2" t="s">
        <v>10</v>
      </c>
      <c r="U392" s="2" t="s">
        <v>10</v>
      </c>
    </row>
    <row r="393" spans="1:21" x14ac:dyDescent="0.3">
      <c r="A393">
        <v>10</v>
      </c>
      <c r="B393" t="s">
        <v>26</v>
      </c>
      <c r="C393">
        <v>6</v>
      </c>
      <c r="D393" t="s">
        <v>21</v>
      </c>
      <c r="E393">
        <v>2002</v>
      </c>
      <c r="F393">
        <v>2500</v>
      </c>
      <c r="G393" s="54">
        <v>0.13600000000000001</v>
      </c>
      <c r="H393" s="54">
        <v>0.14600000000000002</v>
      </c>
      <c r="I393" s="54">
        <v>0.13250000000000001</v>
      </c>
      <c r="J393" s="2">
        <f t="shared" si="110"/>
        <v>2893.5185185185187</v>
      </c>
      <c r="K393" s="2">
        <f t="shared" si="111"/>
        <v>2927.4004683840749</v>
      </c>
      <c r="L393" s="2">
        <f t="shared" si="112"/>
        <v>2881.8443804034582</v>
      </c>
      <c r="M393" s="59">
        <v>0.71359223300999997</v>
      </c>
      <c r="N393" s="59">
        <v>0.28640776698999998</v>
      </c>
      <c r="O393" s="59">
        <v>0</v>
      </c>
      <c r="P393" s="2">
        <f t="shared" si="114"/>
        <v>3136.879792660513</v>
      </c>
      <c r="Q393" s="2">
        <f t="shared" si="115"/>
        <v>3725.8667327016378</v>
      </c>
      <c r="R393" s="2">
        <f t="shared" si="116"/>
        <v>4111.7817107292512</v>
      </c>
      <c r="S393">
        <f t="shared" ref="S393:S448" si="117">P393/$F393</f>
        <v>1.2547519170642052</v>
      </c>
      <c r="T393">
        <f t="shared" ref="T393:T448" si="118">Q393/$F393</f>
        <v>1.490346693080655</v>
      </c>
      <c r="U393">
        <f t="shared" ref="U393:U448" si="119">R393/$F393</f>
        <v>1.6447126842917006</v>
      </c>
    </row>
    <row r="394" spans="1:21" x14ac:dyDescent="0.3">
      <c r="A394">
        <v>10</v>
      </c>
      <c r="B394" t="s">
        <v>26</v>
      </c>
      <c r="C394">
        <v>6</v>
      </c>
      <c r="D394" t="s">
        <v>21</v>
      </c>
      <c r="E394">
        <v>2003</v>
      </c>
      <c r="F394">
        <v>2000</v>
      </c>
      <c r="G394" s="54">
        <v>0.186</v>
      </c>
      <c r="H394" s="54">
        <v>0.19833333333333333</v>
      </c>
      <c r="I394" s="54">
        <v>0.18033333333333335</v>
      </c>
      <c r="J394" s="2">
        <f t="shared" si="110"/>
        <v>2457.002457002457</v>
      </c>
      <c r="K394" s="2">
        <f t="shared" si="111"/>
        <v>2494.8024948024949</v>
      </c>
      <c r="L394" s="2">
        <f t="shared" si="112"/>
        <v>2440.0162667751119</v>
      </c>
      <c r="M394" s="59">
        <v>0.71359223300999997</v>
      </c>
      <c r="N394" s="59">
        <v>0.28640776698999998</v>
      </c>
      <c r="O394" s="59">
        <v>0</v>
      </c>
      <c r="P394" s="2">
        <f t="shared" si="114"/>
        <v>1460.8274017303411</v>
      </c>
      <c r="Q394" s="2">
        <f t="shared" si="115"/>
        <v>1590.2451095931233</v>
      </c>
      <c r="R394" s="2">
        <f t="shared" si="116"/>
        <v>1576.6386624367226</v>
      </c>
      <c r="S394">
        <f t="shared" si="117"/>
        <v>0.73041370086517055</v>
      </c>
      <c r="T394">
        <f t="shared" si="118"/>
        <v>0.79512255479656169</v>
      </c>
      <c r="U394">
        <f t="shared" si="119"/>
        <v>0.78831933121836129</v>
      </c>
    </row>
    <row r="395" spans="1:21" x14ac:dyDescent="0.3">
      <c r="A395">
        <v>10</v>
      </c>
      <c r="B395" t="s">
        <v>26</v>
      </c>
      <c r="C395">
        <v>6</v>
      </c>
      <c r="D395" t="s">
        <v>21</v>
      </c>
      <c r="E395">
        <v>2004</v>
      </c>
      <c r="F395" t="s">
        <v>10</v>
      </c>
      <c r="G395" s="54">
        <v>0.255</v>
      </c>
      <c r="H395" s="54">
        <v>0.42799999999999999</v>
      </c>
      <c r="I395" s="54">
        <v>0.41199999999999998</v>
      </c>
      <c r="J395" t="s">
        <v>10</v>
      </c>
      <c r="K395" t="s">
        <v>10</v>
      </c>
      <c r="L395" t="s">
        <v>10</v>
      </c>
      <c r="M395" s="59">
        <v>0.71359223300999997</v>
      </c>
      <c r="N395" s="59">
        <v>0.28640776698999998</v>
      </c>
      <c r="O395" s="59">
        <v>0</v>
      </c>
      <c r="P395" s="2">
        <f t="shared" si="114"/>
        <v>1688.5495100760843</v>
      </c>
      <c r="Q395" s="2">
        <f t="shared" si="115"/>
        <v>1863.6955165937356</v>
      </c>
      <c r="R395" s="2">
        <f t="shared" si="116"/>
        <v>1811.9856352598199</v>
      </c>
      <c r="S395" s="2" t="s">
        <v>10</v>
      </c>
      <c r="T395" s="2" t="s">
        <v>10</v>
      </c>
      <c r="U395" s="2" t="s">
        <v>10</v>
      </c>
    </row>
    <row r="396" spans="1:21" x14ac:dyDescent="0.3">
      <c r="A396">
        <v>10</v>
      </c>
      <c r="B396" t="s">
        <v>26</v>
      </c>
      <c r="C396">
        <v>6</v>
      </c>
      <c r="D396" t="s">
        <v>21</v>
      </c>
      <c r="E396">
        <v>2005</v>
      </c>
      <c r="F396">
        <v>3000</v>
      </c>
      <c r="G396" s="54">
        <v>0.21200000000000002</v>
      </c>
      <c r="H396" s="54">
        <v>0.34633333333333338</v>
      </c>
      <c r="I396" s="54">
        <v>0.41533333333333339</v>
      </c>
      <c r="J396" s="2">
        <f t="shared" ref="J396:J411" si="120">$F396/(1-G396)</f>
        <v>3807.1065989847716</v>
      </c>
      <c r="K396" s="2">
        <f t="shared" ref="K396:K411" si="121">$F396/(1-H396)</f>
        <v>4589.4951555328917</v>
      </c>
      <c r="L396" s="2">
        <f t="shared" ref="L396:L411" si="122">$F396/(1-I396)</f>
        <v>5131.128848346636</v>
      </c>
      <c r="M396" s="59">
        <v>0.71359223300999997</v>
      </c>
      <c r="N396" s="59">
        <v>0.28640776698999998</v>
      </c>
      <c r="O396" s="59">
        <v>0</v>
      </c>
      <c r="P396" s="2">
        <f t="shared" si="114"/>
        <v>4771.2513284232791</v>
      </c>
      <c r="Q396" s="2">
        <f t="shared" si="115"/>
        <v>5059.2473879507743</v>
      </c>
      <c r="R396" s="2">
        <f t="shared" si="116"/>
        <v>4899.8355730157227</v>
      </c>
      <c r="S396">
        <f t="shared" si="117"/>
        <v>1.5904171094744264</v>
      </c>
      <c r="T396">
        <f t="shared" si="118"/>
        <v>1.6864157959835915</v>
      </c>
      <c r="U396">
        <f t="shared" si="119"/>
        <v>1.6332785243385743</v>
      </c>
    </row>
    <row r="397" spans="1:21" x14ac:dyDescent="0.3">
      <c r="A397">
        <v>10</v>
      </c>
      <c r="B397" t="s">
        <v>26</v>
      </c>
      <c r="C397">
        <v>6</v>
      </c>
      <c r="D397" t="s">
        <v>21</v>
      </c>
      <c r="E397">
        <v>2006</v>
      </c>
      <c r="F397">
        <v>1200</v>
      </c>
      <c r="G397" s="54">
        <v>0.182</v>
      </c>
      <c r="H397" s="54">
        <v>0.23766666666666669</v>
      </c>
      <c r="I397" s="54">
        <v>0.23666666666666669</v>
      </c>
      <c r="J397" s="2">
        <f t="shared" si="120"/>
        <v>1466.9926650366747</v>
      </c>
      <c r="K397" s="2">
        <f t="shared" si="121"/>
        <v>1574.1145605596853</v>
      </c>
      <c r="L397" s="2">
        <f t="shared" si="122"/>
        <v>1572.0524017467249</v>
      </c>
      <c r="M397" s="59">
        <v>0.71359223300999997</v>
      </c>
      <c r="N397" s="59">
        <v>0.28640776698999998</v>
      </c>
      <c r="O397" s="59">
        <v>0</v>
      </c>
      <c r="P397" s="2">
        <f t="shared" si="114"/>
        <v>8062.0021937452202</v>
      </c>
      <c r="Q397" s="2">
        <f t="shared" si="115"/>
        <v>8545.1039135176379</v>
      </c>
      <c r="R397" s="2">
        <f t="shared" si="116"/>
        <v>8273.9517420068823</v>
      </c>
      <c r="S397">
        <f t="shared" si="117"/>
        <v>6.7183351614543501</v>
      </c>
      <c r="T397">
        <f t="shared" si="118"/>
        <v>7.1209199279313653</v>
      </c>
      <c r="U397">
        <f t="shared" si="119"/>
        <v>6.8949597850057351</v>
      </c>
    </row>
    <row r="398" spans="1:21" x14ac:dyDescent="0.3">
      <c r="A398">
        <v>10</v>
      </c>
      <c r="B398" t="s">
        <v>26</v>
      </c>
      <c r="C398">
        <v>6</v>
      </c>
      <c r="D398" t="s">
        <v>21</v>
      </c>
      <c r="E398">
        <v>2007</v>
      </c>
      <c r="F398">
        <v>1100</v>
      </c>
      <c r="G398" s="54">
        <v>0.23899999999999999</v>
      </c>
      <c r="H398" s="54">
        <v>0.32533333333333336</v>
      </c>
      <c r="I398" s="54">
        <v>0.30733333333333335</v>
      </c>
      <c r="J398" s="2">
        <f t="shared" si="120"/>
        <v>1445.4664914586072</v>
      </c>
      <c r="K398" s="2">
        <f t="shared" si="121"/>
        <v>1630.4347826086957</v>
      </c>
      <c r="L398" s="2">
        <f t="shared" si="122"/>
        <v>1588.065447545717</v>
      </c>
      <c r="M398" s="59">
        <v>0.71359223300999997</v>
      </c>
      <c r="N398" s="59">
        <v>0.28640776698999998</v>
      </c>
      <c r="O398" s="59">
        <v>0</v>
      </c>
      <c r="P398" s="2">
        <f t="shared" si="114"/>
        <v>1552.3661448509185</v>
      </c>
      <c r="Q398" s="2">
        <f t="shared" si="115"/>
        <v>1641.0655641223761</v>
      </c>
      <c r="R398" s="2">
        <f t="shared" si="116"/>
        <v>1600.9502750417191</v>
      </c>
      <c r="S398">
        <f t="shared" si="117"/>
        <v>1.4112419498644715</v>
      </c>
      <c r="T398">
        <f t="shared" si="118"/>
        <v>1.4918777855657965</v>
      </c>
      <c r="U398">
        <f t="shared" si="119"/>
        <v>1.4554093409470175</v>
      </c>
    </row>
    <row r="399" spans="1:21" x14ac:dyDescent="0.3">
      <c r="A399">
        <v>10</v>
      </c>
      <c r="B399" t="s">
        <v>26</v>
      </c>
      <c r="C399">
        <v>6</v>
      </c>
      <c r="D399" t="s">
        <v>21</v>
      </c>
      <c r="E399">
        <v>2008</v>
      </c>
      <c r="F399">
        <v>1700</v>
      </c>
      <c r="G399" s="54">
        <v>0.25900000000000001</v>
      </c>
      <c r="H399" s="54">
        <v>0.3046666666666667</v>
      </c>
      <c r="I399" s="54">
        <v>0.28266666666666668</v>
      </c>
      <c r="J399" s="2">
        <f t="shared" si="120"/>
        <v>2294.1970310391362</v>
      </c>
      <c r="K399" s="2">
        <f t="shared" si="121"/>
        <v>2444.8705656759348</v>
      </c>
      <c r="L399" s="2">
        <f t="shared" si="122"/>
        <v>2369.8884758364311</v>
      </c>
      <c r="M399" s="59">
        <v>0.71359223300999997</v>
      </c>
      <c r="N399" s="59">
        <v>0.28640776698999998</v>
      </c>
      <c r="O399" s="59">
        <v>0</v>
      </c>
      <c r="P399" s="2">
        <f t="shared" si="114"/>
        <v>3343.747457871234</v>
      </c>
      <c r="Q399" s="2">
        <f t="shared" si="115"/>
        <v>3469.0839889264544</v>
      </c>
      <c r="R399" s="2">
        <f t="shared" si="116"/>
        <v>3379.2673733020647</v>
      </c>
      <c r="S399">
        <f t="shared" si="117"/>
        <v>1.9669102693360201</v>
      </c>
      <c r="T399">
        <f t="shared" si="118"/>
        <v>2.0406376405449733</v>
      </c>
      <c r="U399">
        <f t="shared" si="119"/>
        <v>1.9878043372365086</v>
      </c>
    </row>
    <row r="400" spans="1:21" x14ac:dyDescent="0.3">
      <c r="A400">
        <v>10</v>
      </c>
      <c r="B400" t="s">
        <v>26</v>
      </c>
      <c r="C400">
        <v>6</v>
      </c>
      <c r="D400" t="s">
        <v>21</v>
      </c>
      <c r="E400">
        <v>2009</v>
      </c>
      <c r="F400">
        <v>8240</v>
      </c>
      <c r="G400" s="54">
        <v>0.247</v>
      </c>
      <c r="H400" s="54">
        <v>0.28799999999999998</v>
      </c>
      <c r="I400" s="54">
        <v>0.26449999999999996</v>
      </c>
      <c r="J400" s="2">
        <f t="shared" si="120"/>
        <v>10942.895086321381</v>
      </c>
      <c r="K400" s="2">
        <f t="shared" si="121"/>
        <v>11573.033707865168</v>
      </c>
      <c r="L400" s="2">
        <f t="shared" si="122"/>
        <v>11203.263086335824</v>
      </c>
      <c r="M400" s="59">
        <v>0.71359223300999997</v>
      </c>
      <c r="N400" s="59">
        <v>0.28640776698999998</v>
      </c>
      <c r="O400" s="59">
        <v>0</v>
      </c>
      <c r="P400" s="2">
        <f t="shared" si="114"/>
        <v>3177.6399462640934</v>
      </c>
      <c r="Q400" s="2">
        <f t="shared" si="115"/>
        <v>3516.9442889742895</v>
      </c>
      <c r="R400" s="2">
        <f t="shared" si="116"/>
        <v>3408.6075063097087</v>
      </c>
      <c r="S400">
        <f t="shared" si="117"/>
        <v>0.38563591580874917</v>
      </c>
      <c r="T400">
        <f t="shared" si="118"/>
        <v>0.42681362730270506</v>
      </c>
      <c r="U400">
        <f t="shared" si="119"/>
        <v>0.41366595950360541</v>
      </c>
    </row>
    <row r="401" spans="1:21" x14ac:dyDescent="0.3">
      <c r="A401">
        <v>10</v>
      </c>
      <c r="B401" t="s">
        <v>26</v>
      </c>
      <c r="C401">
        <v>6</v>
      </c>
      <c r="D401" t="s">
        <v>21</v>
      </c>
      <c r="E401">
        <v>2010</v>
      </c>
      <c r="F401">
        <v>710</v>
      </c>
      <c r="G401" s="54">
        <v>0.19700000000000001</v>
      </c>
      <c r="H401" s="54">
        <v>0.29066666666666668</v>
      </c>
      <c r="I401" s="54">
        <v>0.27216666666666667</v>
      </c>
      <c r="J401" s="2">
        <f t="shared" si="120"/>
        <v>884.18430884184318</v>
      </c>
      <c r="K401" s="2">
        <f t="shared" si="121"/>
        <v>1000.9398496240601</v>
      </c>
      <c r="L401" s="2">
        <f t="shared" si="122"/>
        <v>975.49805358369588</v>
      </c>
      <c r="M401" s="59">
        <v>0.71359223300999997</v>
      </c>
      <c r="N401" s="59">
        <v>0.28640776698999998</v>
      </c>
      <c r="O401" s="59">
        <v>0</v>
      </c>
      <c r="P401" s="2">
        <f t="shared" si="114"/>
        <v>2148.4059240818133</v>
      </c>
      <c r="Q401" s="2">
        <f t="shared" si="115"/>
        <v>2353.9608602120315</v>
      </c>
      <c r="R401" s="2">
        <f t="shared" si="116"/>
        <v>2297.9794893565904</v>
      </c>
      <c r="S401">
        <f t="shared" si="117"/>
        <v>3.0259238367349481</v>
      </c>
      <c r="T401">
        <f t="shared" si="118"/>
        <v>3.3154378312845516</v>
      </c>
      <c r="U401">
        <f t="shared" si="119"/>
        <v>3.2365908300797046</v>
      </c>
    </row>
    <row r="402" spans="1:21" x14ac:dyDescent="0.3">
      <c r="A402">
        <v>10</v>
      </c>
      <c r="B402" t="s">
        <v>26</v>
      </c>
      <c r="C402">
        <v>6</v>
      </c>
      <c r="D402" t="s">
        <v>21</v>
      </c>
      <c r="E402">
        <v>2011</v>
      </c>
      <c r="F402">
        <v>2400</v>
      </c>
      <c r="G402" s="54">
        <v>0.254</v>
      </c>
      <c r="H402" s="54">
        <v>0.2583333333333333</v>
      </c>
      <c r="I402" s="54">
        <v>0.24033333333333334</v>
      </c>
      <c r="J402" s="2">
        <f t="shared" si="120"/>
        <v>3217.1581769436998</v>
      </c>
      <c r="K402" s="2">
        <f t="shared" si="121"/>
        <v>3235.9550561797751</v>
      </c>
      <c r="L402" s="2">
        <f t="shared" si="122"/>
        <v>3159.2803861342691</v>
      </c>
      <c r="M402" s="59">
        <v>0.71359223300999997</v>
      </c>
      <c r="N402" s="59">
        <v>0.28640776698999998</v>
      </c>
      <c r="O402" s="59">
        <v>0</v>
      </c>
      <c r="P402" s="2">
        <f t="shared" si="114"/>
        <v>2646.376256174342</v>
      </c>
      <c r="Q402" s="2">
        <f t="shared" si="115"/>
        <v>2857.8027185905003</v>
      </c>
      <c r="R402" s="2">
        <f t="shared" si="116"/>
        <v>2826.8385734985586</v>
      </c>
      <c r="S402">
        <f t="shared" si="117"/>
        <v>1.1026567734059758</v>
      </c>
      <c r="T402">
        <f t="shared" si="118"/>
        <v>1.1907511327460418</v>
      </c>
      <c r="U402">
        <f t="shared" si="119"/>
        <v>1.1778494056243993</v>
      </c>
    </row>
    <row r="403" spans="1:21" x14ac:dyDescent="0.3">
      <c r="A403">
        <v>10</v>
      </c>
      <c r="B403" t="s">
        <v>26</v>
      </c>
      <c r="C403">
        <v>6</v>
      </c>
      <c r="D403" t="s">
        <v>21</v>
      </c>
      <c r="E403">
        <v>2012</v>
      </c>
      <c r="F403">
        <v>2920</v>
      </c>
      <c r="G403" s="54">
        <v>0.20199999999999999</v>
      </c>
      <c r="H403" s="54">
        <v>0.27900000000000003</v>
      </c>
      <c r="I403" s="54">
        <v>0.25650000000000001</v>
      </c>
      <c r="J403" s="2">
        <f t="shared" si="120"/>
        <v>3659.1478696741851</v>
      </c>
      <c r="K403" s="2">
        <f t="shared" si="121"/>
        <v>4049.9306518723997</v>
      </c>
      <c r="L403" s="2">
        <f t="shared" si="122"/>
        <v>3927.3705447209145</v>
      </c>
      <c r="M403" s="59">
        <v>0.71359223300999997</v>
      </c>
      <c r="N403" s="59">
        <v>0.28640776698999998</v>
      </c>
      <c r="O403" s="59">
        <v>0</v>
      </c>
      <c r="P403" s="2">
        <f t="shared" si="114"/>
        <v>3052.5396970696629</v>
      </c>
      <c r="Q403" s="2">
        <f t="shared" si="115"/>
        <v>3304.345204277588</v>
      </c>
      <c r="R403" s="2">
        <f t="shared" si="116"/>
        <v>3224.3253238993302</v>
      </c>
      <c r="S403">
        <f t="shared" si="117"/>
        <v>1.0453903072156381</v>
      </c>
      <c r="T403">
        <f t="shared" si="118"/>
        <v>1.1316250699580781</v>
      </c>
      <c r="U403">
        <f t="shared" si="119"/>
        <v>1.104221001335387</v>
      </c>
    </row>
    <row r="404" spans="1:21" x14ac:dyDescent="0.3">
      <c r="A404">
        <v>10</v>
      </c>
      <c r="B404" t="s">
        <v>26</v>
      </c>
      <c r="C404">
        <v>6</v>
      </c>
      <c r="D404" t="s">
        <v>21</v>
      </c>
      <c r="E404">
        <v>2013</v>
      </c>
      <c r="F404">
        <v>1525</v>
      </c>
      <c r="G404" s="54">
        <v>0.22900000000000001</v>
      </c>
      <c r="H404" s="54">
        <v>0.30333333333333334</v>
      </c>
      <c r="I404" s="54">
        <v>0.27933333333333332</v>
      </c>
      <c r="J404" s="2">
        <f t="shared" si="120"/>
        <v>1977.9507133592735</v>
      </c>
      <c r="K404" s="2">
        <f t="shared" si="121"/>
        <v>2188.9952153110048</v>
      </c>
      <c r="L404" s="2">
        <f t="shared" si="122"/>
        <v>2116.0962072155412</v>
      </c>
      <c r="M404" s="59">
        <v>0.71359223300999997</v>
      </c>
      <c r="N404" s="59">
        <v>0.28640776698999998</v>
      </c>
      <c r="O404" s="59">
        <v>0</v>
      </c>
      <c r="P404" s="2">
        <f t="shared" si="114"/>
        <v>4288.5157651985037</v>
      </c>
      <c r="Q404" s="2">
        <f t="shared" si="115"/>
        <v>4632.993880675549</v>
      </c>
      <c r="R404" s="2">
        <f t="shared" si="116"/>
        <v>4505.7962629751346</v>
      </c>
      <c r="S404">
        <f t="shared" si="117"/>
        <v>2.8121414853760678</v>
      </c>
      <c r="T404">
        <f t="shared" si="118"/>
        <v>3.0380287742134748</v>
      </c>
      <c r="U404">
        <f t="shared" si="119"/>
        <v>2.9546205003115635</v>
      </c>
    </row>
    <row r="405" spans="1:21" x14ac:dyDescent="0.3">
      <c r="A405">
        <v>10</v>
      </c>
      <c r="B405" t="s">
        <v>26</v>
      </c>
      <c r="C405">
        <v>6</v>
      </c>
      <c r="D405" t="s">
        <v>21</v>
      </c>
      <c r="E405">
        <v>2014</v>
      </c>
      <c r="F405">
        <v>2200</v>
      </c>
      <c r="G405" s="54">
        <v>0.14499999999999999</v>
      </c>
      <c r="H405" s="54">
        <v>0.20433333333333331</v>
      </c>
      <c r="I405" s="54">
        <v>0.20033333333333331</v>
      </c>
      <c r="J405" s="2">
        <f t="shared" si="120"/>
        <v>2573.0994152046783</v>
      </c>
      <c r="K405" s="2">
        <f t="shared" si="121"/>
        <v>2764.9769585253453</v>
      </c>
      <c r="L405" s="2">
        <f t="shared" si="122"/>
        <v>2751.1463109629008</v>
      </c>
      <c r="M405" s="59">
        <v>0.71359223300999997</v>
      </c>
      <c r="N405" s="59">
        <v>0.28640776698999998</v>
      </c>
      <c r="O405" s="59">
        <v>0</v>
      </c>
      <c r="P405" s="2">
        <f t="shared" si="114"/>
        <v>4842.6140616570574</v>
      </c>
      <c r="Q405" s="2">
        <f t="shared" si="115"/>
        <v>5379.2348437095934</v>
      </c>
      <c r="R405" s="2">
        <f t="shared" si="116"/>
        <v>5224.2475795008213</v>
      </c>
      <c r="S405">
        <f t="shared" si="117"/>
        <v>2.2011882098441169</v>
      </c>
      <c r="T405">
        <f t="shared" si="118"/>
        <v>2.4451067471407244</v>
      </c>
      <c r="U405">
        <f t="shared" si="119"/>
        <v>2.3746579906821914</v>
      </c>
    </row>
    <row r="406" spans="1:21" x14ac:dyDescent="0.3">
      <c r="A406">
        <v>10</v>
      </c>
      <c r="B406" t="s">
        <v>26</v>
      </c>
      <c r="C406">
        <v>6</v>
      </c>
      <c r="D406" t="s">
        <v>21</v>
      </c>
      <c r="E406">
        <v>2015</v>
      </c>
      <c r="F406">
        <v>2150</v>
      </c>
      <c r="G406" s="54">
        <v>0.24</v>
      </c>
      <c r="H406" s="54">
        <v>0.30400000000000005</v>
      </c>
      <c r="I406" s="54">
        <v>0.28700000000000003</v>
      </c>
      <c r="J406" s="2">
        <f t="shared" si="120"/>
        <v>2828.9473684210525</v>
      </c>
      <c r="K406" s="2">
        <f t="shared" si="121"/>
        <v>3089.0804597701153</v>
      </c>
      <c r="L406" s="2">
        <f t="shared" si="122"/>
        <v>3015.4277699859749</v>
      </c>
      <c r="M406" s="59">
        <v>0.71359223300999997</v>
      </c>
      <c r="N406" s="59">
        <v>0.28640776698999998</v>
      </c>
      <c r="O406" s="59">
        <v>0</v>
      </c>
      <c r="P406" s="2">
        <f t="shared" si="114"/>
        <v>1813.1921897945956</v>
      </c>
      <c r="Q406" s="2">
        <f t="shared" si="115"/>
        <v>2086.8474691279093</v>
      </c>
      <c r="R406" s="2">
        <f t="shared" si="116"/>
        <v>2058.7539751218137</v>
      </c>
      <c r="S406">
        <f t="shared" si="117"/>
        <v>0.84334520455562589</v>
      </c>
      <c r="T406">
        <f t="shared" si="118"/>
        <v>0.97062672982693454</v>
      </c>
      <c r="U406">
        <f t="shared" si="119"/>
        <v>0.95755998842875056</v>
      </c>
    </row>
    <row r="407" spans="1:21" x14ac:dyDescent="0.3">
      <c r="A407">
        <v>10</v>
      </c>
      <c r="B407" t="s">
        <v>26</v>
      </c>
      <c r="C407">
        <v>6</v>
      </c>
      <c r="D407" t="s">
        <v>21</v>
      </c>
      <c r="E407">
        <v>2016</v>
      </c>
      <c r="F407">
        <v>2700</v>
      </c>
      <c r="G407" s="54">
        <v>0.252</v>
      </c>
      <c r="H407" s="54">
        <v>0.29700000000000004</v>
      </c>
      <c r="I407" s="54">
        <v>0.27900000000000003</v>
      </c>
      <c r="J407" s="2">
        <f t="shared" si="120"/>
        <v>3609.6256684491977</v>
      </c>
      <c r="K407" s="2">
        <f t="shared" si="121"/>
        <v>3840.6827880512092</v>
      </c>
      <c r="L407" s="2">
        <f t="shared" si="122"/>
        <v>3744.7988904299586</v>
      </c>
      <c r="M407" s="59">
        <v>0.71359223300999997</v>
      </c>
      <c r="N407" s="59">
        <v>0.28640776698999998</v>
      </c>
      <c r="O407" s="59">
        <v>0</v>
      </c>
      <c r="P407" s="2">
        <f t="shared" si="114"/>
        <v>1687.4391006023598</v>
      </c>
      <c r="Q407" s="2">
        <f t="shared" si="115"/>
        <v>1964.5531392206799</v>
      </c>
      <c r="R407" s="2">
        <f t="shared" si="116"/>
        <v>1944.7171166938797</v>
      </c>
      <c r="S407">
        <f t="shared" si="117"/>
        <v>0.62497744466754068</v>
      </c>
      <c r="T407">
        <f t="shared" si="118"/>
        <v>0.72761227378543702</v>
      </c>
      <c r="U407">
        <f t="shared" si="119"/>
        <v>0.720265598775511</v>
      </c>
    </row>
    <row r="408" spans="1:21" x14ac:dyDescent="0.3">
      <c r="A408">
        <v>10</v>
      </c>
      <c r="B408" t="s">
        <v>26</v>
      </c>
      <c r="C408">
        <v>6</v>
      </c>
      <c r="D408" t="s">
        <v>21</v>
      </c>
      <c r="E408">
        <v>2017</v>
      </c>
      <c r="F408">
        <v>4400</v>
      </c>
      <c r="G408" s="54">
        <v>0.26421253355763952</v>
      </c>
      <c r="H408" s="54">
        <v>0.33404541147798106</v>
      </c>
      <c r="I408" s="54">
        <v>0.31269765999824639</v>
      </c>
      <c r="J408" s="2">
        <f t="shared" si="120"/>
        <v>5979.9877011695244</v>
      </c>
      <c r="K408" s="2">
        <f t="shared" si="121"/>
        <v>6607.057111454259</v>
      </c>
      <c r="L408" s="2">
        <f t="shared" si="122"/>
        <v>6401.8405640649698</v>
      </c>
      <c r="M408" s="59">
        <v>0.71359223300999997</v>
      </c>
      <c r="N408" s="59">
        <v>0.28640776698999998</v>
      </c>
      <c r="O408" s="59">
        <v>0</v>
      </c>
      <c r="P408" t="s">
        <v>10</v>
      </c>
      <c r="Q408" t="s">
        <v>10</v>
      </c>
      <c r="R408" t="s">
        <v>10</v>
      </c>
      <c r="S408" s="2" t="s">
        <v>10</v>
      </c>
      <c r="T408" s="2" t="s">
        <v>10</v>
      </c>
      <c r="U408" s="2" t="s">
        <v>10</v>
      </c>
    </row>
    <row r="409" spans="1:21" x14ac:dyDescent="0.3">
      <c r="A409">
        <v>10</v>
      </c>
      <c r="B409" t="s">
        <v>26</v>
      </c>
      <c r="C409">
        <v>6</v>
      </c>
      <c r="D409" t="s">
        <v>21</v>
      </c>
      <c r="E409">
        <v>2018</v>
      </c>
      <c r="F409">
        <v>1500</v>
      </c>
      <c r="G409" s="54">
        <v>0.25329250311259038</v>
      </c>
      <c r="H409" s="54">
        <v>0.35347180943220174</v>
      </c>
      <c r="I409" s="54">
        <v>0.34504815702446495</v>
      </c>
      <c r="J409" s="2">
        <f t="shared" si="120"/>
        <v>2008.8187225287409</v>
      </c>
      <c r="K409" s="2">
        <f t="shared" si="121"/>
        <v>2320.0844477990358</v>
      </c>
      <c r="L409" s="2">
        <f t="shared" si="122"/>
        <v>2290.244719650374</v>
      </c>
      <c r="M409" s="59">
        <v>0.71359223300999997</v>
      </c>
      <c r="N409" s="59">
        <v>0.28640776698999998</v>
      </c>
      <c r="O409" s="59">
        <v>0</v>
      </c>
      <c r="P409" t="s">
        <v>10</v>
      </c>
      <c r="Q409" t="s">
        <v>10</v>
      </c>
      <c r="R409" t="s">
        <v>10</v>
      </c>
      <c r="S409" s="2" t="s">
        <v>10</v>
      </c>
      <c r="T409" s="2" t="s">
        <v>10</v>
      </c>
      <c r="U409" s="2" t="s">
        <v>10</v>
      </c>
    </row>
    <row r="410" spans="1:21" x14ac:dyDescent="0.3">
      <c r="A410">
        <v>10</v>
      </c>
      <c r="B410" t="s">
        <v>26</v>
      </c>
      <c r="C410">
        <v>6</v>
      </c>
      <c r="D410" t="s">
        <v>21</v>
      </c>
      <c r="E410">
        <v>2019</v>
      </c>
      <c r="F410">
        <v>1015</v>
      </c>
      <c r="G410" s="54">
        <v>0.23441509169475994</v>
      </c>
      <c r="H410" s="54">
        <v>0.32590908281944742</v>
      </c>
      <c r="I410" s="54">
        <v>0.31510957999927913</v>
      </c>
      <c r="J410" s="2">
        <f t="shared" si="120"/>
        <v>1325.783709930862</v>
      </c>
      <c r="K410" s="2">
        <f t="shared" si="121"/>
        <v>1505.7316070142749</v>
      </c>
      <c r="L410" s="2">
        <f t="shared" si="122"/>
        <v>1481.988899770173</v>
      </c>
      <c r="M410" s="59">
        <v>0.71359223300999997</v>
      </c>
      <c r="N410" s="59">
        <v>0.28640776698999998</v>
      </c>
      <c r="O410" s="59">
        <v>0</v>
      </c>
      <c r="P410" t="s">
        <v>10</v>
      </c>
      <c r="Q410" t="s">
        <v>10</v>
      </c>
      <c r="R410" t="s">
        <v>10</v>
      </c>
      <c r="S410" s="2" t="s">
        <v>10</v>
      </c>
      <c r="T410" s="2" t="s">
        <v>10</v>
      </c>
      <c r="U410" s="2" t="s">
        <v>10</v>
      </c>
    </row>
    <row r="411" spans="1:21" x14ac:dyDescent="0.3">
      <c r="A411">
        <v>10</v>
      </c>
      <c r="B411" t="s">
        <v>26</v>
      </c>
      <c r="C411">
        <v>6</v>
      </c>
      <c r="D411" t="s">
        <v>21</v>
      </c>
      <c r="E411">
        <v>2020</v>
      </c>
      <c r="F411">
        <v>2310</v>
      </c>
      <c r="G411" s="54">
        <v>0.10759564786873591</v>
      </c>
      <c r="H411" s="54">
        <v>0.25668946937664994</v>
      </c>
      <c r="I411" s="54">
        <v>0.25426527177111524</v>
      </c>
      <c r="J411" s="2">
        <f t="shared" si="120"/>
        <v>2588.5127010902579</v>
      </c>
      <c r="K411" s="2">
        <f t="shared" si="121"/>
        <v>3107.7186516687761</v>
      </c>
      <c r="L411" s="2">
        <f t="shared" si="122"/>
        <v>3097.6162334376399</v>
      </c>
      <c r="M411" s="59">
        <v>0.71359223300999997</v>
      </c>
      <c r="N411" s="59">
        <v>0.28640776698999998</v>
      </c>
      <c r="O411" s="59">
        <v>0</v>
      </c>
      <c r="P411" t="s">
        <v>10</v>
      </c>
      <c r="Q411" t="s">
        <v>10</v>
      </c>
      <c r="R411" t="s">
        <v>10</v>
      </c>
      <c r="S411" s="2" t="s">
        <v>10</v>
      </c>
      <c r="T411" s="2" t="s">
        <v>10</v>
      </c>
      <c r="U411" s="2" t="s">
        <v>10</v>
      </c>
    </row>
    <row r="412" spans="1:21" x14ac:dyDescent="0.3">
      <c r="A412">
        <v>11</v>
      </c>
      <c r="B412" t="s">
        <v>27</v>
      </c>
      <c r="C412">
        <v>6</v>
      </c>
      <c r="D412" t="s">
        <v>21</v>
      </c>
      <c r="E412">
        <v>1980</v>
      </c>
      <c r="F412">
        <v>50</v>
      </c>
      <c r="G412" s="54">
        <v>0.44700000000000001</v>
      </c>
      <c r="H412" s="54">
        <v>0.46733333333333338</v>
      </c>
      <c r="I412" s="54">
        <v>0.46133333333333337</v>
      </c>
      <c r="J412" s="2">
        <f t="shared" ref="J412" si="123">$F412/(1-G412)</f>
        <v>90.415913200723338</v>
      </c>
      <c r="K412" s="2">
        <f t="shared" ref="K412" si="124">$F412/(1-H412)</f>
        <v>93.867334167709643</v>
      </c>
      <c r="L412" s="2">
        <f t="shared" ref="L412" si="125">$F412/(1-I412)</f>
        <v>92.821782178217831</v>
      </c>
      <c r="M412" s="59">
        <v>0.71359223300999997</v>
      </c>
      <c r="N412" s="59">
        <v>0.28640776698999998</v>
      </c>
      <c r="O412" s="59">
        <v>0</v>
      </c>
      <c r="P412" s="2">
        <f t="shared" ref="P412:P448" si="126">(J415*$M412)+(J416*$N412)+(J417*$O412)</f>
        <v>431.91501190213432</v>
      </c>
      <c r="Q412" s="2">
        <f t="shared" ref="Q412:Q448" si="127">(K415*$M412)+(K416*$N412)+(K417*$O412)</f>
        <v>448.21820388831213</v>
      </c>
      <c r="R412" s="2">
        <f t="shared" ref="R412:R448" si="128">(L415*$M412)+(L416*$N412)+(L417*$O412)</f>
        <v>442.42988857158878</v>
      </c>
      <c r="S412">
        <f t="shared" si="117"/>
        <v>8.638300238042687</v>
      </c>
      <c r="T412">
        <f t="shared" si="118"/>
        <v>8.964364077766243</v>
      </c>
      <c r="U412">
        <f t="shared" si="119"/>
        <v>8.8485977714317752</v>
      </c>
    </row>
    <row r="413" spans="1:21" x14ac:dyDescent="0.3">
      <c r="A413">
        <v>11</v>
      </c>
      <c r="B413" t="s">
        <v>27</v>
      </c>
      <c r="C413">
        <v>6</v>
      </c>
      <c r="D413" t="s">
        <v>21</v>
      </c>
      <c r="E413">
        <v>1981</v>
      </c>
      <c r="F413">
        <v>200</v>
      </c>
      <c r="G413" s="54">
        <v>0.40500000000000003</v>
      </c>
      <c r="H413" s="54">
        <v>0.4393333333333333</v>
      </c>
      <c r="I413" s="54">
        <v>0.43383333333333329</v>
      </c>
      <c r="J413" s="2">
        <f t="shared" ref="J413:J452" si="129">$F413/(1-G413)</f>
        <v>336.1344537815126</v>
      </c>
      <c r="K413" s="2">
        <f t="shared" ref="K413:K452" si="130">$F413/(1-H413)</f>
        <v>356.71819262782401</v>
      </c>
      <c r="L413" s="2">
        <f t="shared" ref="L413:L452" si="131">$F413/(1-I413)</f>
        <v>353.25287017957021</v>
      </c>
      <c r="M413" s="59">
        <v>0.71359223300999997</v>
      </c>
      <c r="N413" s="59">
        <v>0.28640776698999998</v>
      </c>
      <c r="O413" s="59">
        <v>0</v>
      </c>
      <c r="P413" s="2">
        <f t="shared" si="126"/>
        <v>535.97774487306788</v>
      </c>
      <c r="Q413" s="2">
        <f t="shared" si="127"/>
        <v>560.9791518553518</v>
      </c>
      <c r="R413" s="2">
        <f t="shared" si="128"/>
        <v>554.75424196752192</v>
      </c>
      <c r="S413">
        <f t="shared" si="117"/>
        <v>2.6798887243653393</v>
      </c>
      <c r="T413">
        <f t="shared" si="118"/>
        <v>2.8048957592767589</v>
      </c>
      <c r="U413">
        <f t="shared" si="119"/>
        <v>2.7737712098376095</v>
      </c>
    </row>
    <row r="414" spans="1:21" x14ac:dyDescent="0.3">
      <c r="A414">
        <v>11</v>
      </c>
      <c r="B414" t="s">
        <v>27</v>
      </c>
      <c r="C414">
        <v>6</v>
      </c>
      <c r="D414" t="s">
        <v>21</v>
      </c>
      <c r="E414">
        <v>1982</v>
      </c>
      <c r="F414">
        <v>200</v>
      </c>
      <c r="G414" s="54">
        <v>0.35099999999999998</v>
      </c>
      <c r="H414" s="54">
        <v>0.40499999999999997</v>
      </c>
      <c r="I414" s="54">
        <v>0.39999999999999997</v>
      </c>
      <c r="J414" s="2">
        <f t="shared" si="129"/>
        <v>308.16640986132512</v>
      </c>
      <c r="K414" s="2">
        <f t="shared" si="130"/>
        <v>336.1344537815126</v>
      </c>
      <c r="L414" s="2">
        <f t="shared" si="131"/>
        <v>333.33333333333326</v>
      </c>
      <c r="M414" s="59">
        <v>0.71359223300999997</v>
      </c>
      <c r="N414" s="59">
        <v>0.28640776698999998</v>
      </c>
      <c r="O414" s="59">
        <v>0</v>
      </c>
      <c r="P414" s="2">
        <f t="shared" si="126"/>
        <v>506.390054992915</v>
      </c>
      <c r="Q414" s="2">
        <f t="shared" si="127"/>
        <v>523.85535048662268</v>
      </c>
      <c r="R414" s="2">
        <f t="shared" si="128"/>
        <v>517.6225921024427</v>
      </c>
      <c r="S414">
        <f t="shared" si="117"/>
        <v>2.5319502749645748</v>
      </c>
      <c r="T414">
        <f t="shared" si="118"/>
        <v>2.6192767524331133</v>
      </c>
      <c r="U414">
        <f t="shared" si="119"/>
        <v>2.5881129605122135</v>
      </c>
    </row>
    <row r="415" spans="1:21" x14ac:dyDescent="0.3">
      <c r="A415">
        <v>11</v>
      </c>
      <c r="B415" t="s">
        <v>27</v>
      </c>
      <c r="C415">
        <v>6</v>
      </c>
      <c r="D415" t="s">
        <v>21</v>
      </c>
      <c r="E415">
        <v>1983</v>
      </c>
      <c r="F415">
        <v>200</v>
      </c>
      <c r="G415" s="54">
        <v>0.49</v>
      </c>
      <c r="H415" s="54">
        <v>0.50566666666666671</v>
      </c>
      <c r="I415" s="54">
        <v>0.4986666666666667</v>
      </c>
      <c r="J415" s="2">
        <f t="shared" si="129"/>
        <v>392.15686274509801</v>
      </c>
      <c r="K415" s="2">
        <f t="shared" si="130"/>
        <v>404.58530006743092</v>
      </c>
      <c r="L415" s="2">
        <f t="shared" si="131"/>
        <v>398.936170212766</v>
      </c>
      <c r="M415" s="59">
        <v>0.71359223300999997</v>
      </c>
      <c r="N415" s="59">
        <v>0.28640776698999998</v>
      </c>
      <c r="O415" s="59">
        <v>0</v>
      </c>
      <c r="P415" s="2">
        <f t="shared" si="126"/>
        <v>380.02784829114171</v>
      </c>
      <c r="Q415" s="2">
        <f t="shared" si="127"/>
        <v>388.92766030915845</v>
      </c>
      <c r="R415" s="2">
        <f t="shared" si="128"/>
        <v>384.01493253141786</v>
      </c>
      <c r="S415">
        <f t="shared" si="117"/>
        <v>1.9001392414557086</v>
      </c>
      <c r="T415">
        <f t="shared" si="118"/>
        <v>1.9446383015457922</v>
      </c>
      <c r="U415">
        <f t="shared" si="119"/>
        <v>1.9200746626570893</v>
      </c>
    </row>
    <row r="416" spans="1:21" x14ac:dyDescent="0.3">
      <c r="A416">
        <v>11</v>
      </c>
      <c r="B416" t="s">
        <v>27</v>
      </c>
      <c r="C416">
        <v>6</v>
      </c>
      <c r="D416" t="s">
        <v>21</v>
      </c>
      <c r="E416">
        <v>1984</v>
      </c>
      <c r="F416">
        <v>300</v>
      </c>
      <c r="G416" s="54">
        <v>0.435</v>
      </c>
      <c r="H416" s="54">
        <v>0.46133333333333326</v>
      </c>
      <c r="I416" s="54">
        <v>0.45533333333333326</v>
      </c>
      <c r="J416" s="2">
        <f t="shared" si="129"/>
        <v>530.97345132743362</v>
      </c>
      <c r="K416" s="2">
        <f t="shared" si="130"/>
        <v>556.93069306930681</v>
      </c>
      <c r="L416" s="2">
        <f t="shared" si="131"/>
        <v>550.79559363525084</v>
      </c>
      <c r="M416" s="59">
        <v>0.71359223300999997</v>
      </c>
      <c r="N416" s="59">
        <v>0.28640776698999998</v>
      </c>
      <c r="O416" s="59">
        <v>0</v>
      </c>
      <c r="P416" s="2">
        <f t="shared" si="126"/>
        <v>371.62793959656813</v>
      </c>
      <c r="Q416" s="2">
        <f t="shared" si="127"/>
        <v>393.48400066068439</v>
      </c>
      <c r="R416" s="2">
        <f t="shared" si="128"/>
        <v>390.25013503393654</v>
      </c>
      <c r="S416">
        <f t="shared" si="117"/>
        <v>1.238759798655227</v>
      </c>
      <c r="T416">
        <f t="shared" si="118"/>
        <v>1.3116133355356145</v>
      </c>
      <c r="U416">
        <f t="shared" si="119"/>
        <v>1.3008337834464552</v>
      </c>
    </row>
    <row r="417" spans="1:21" x14ac:dyDescent="0.3">
      <c r="A417">
        <v>11</v>
      </c>
      <c r="B417" t="s">
        <v>27</v>
      </c>
      <c r="C417">
        <v>6</v>
      </c>
      <c r="D417" t="s">
        <v>21</v>
      </c>
      <c r="E417">
        <v>1985</v>
      </c>
      <c r="F417">
        <v>300</v>
      </c>
      <c r="G417" s="54">
        <v>0.45300000000000001</v>
      </c>
      <c r="H417" s="54">
        <v>0.47466666666666668</v>
      </c>
      <c r="I417" s="54">
        <v>0.46866666666666668</v>
      </c>
      <c r="J417" s="2">
        <f t="shared" si="129"/>
        <v>548.44606946983549</v>
      </c>
      <c r="K417" s="2">
        <f t="shared" si="130"/>
        <v>571.06598984771574</v>
      </c>
      <c r="L417" s="2">
        <f t="shared" si="131"/>
        <v>564.61731493099126</v>
      </c>
      <c r="M417" s="59">
        <v>0.71359223300999997</v>
      </c>
      <c r="N417" s="59">
        <v>0.28640776698999998</v>
      </c>
      <c r="O417" s="59">
        <v>0</v>
      </c>
      <c r="P417" s="2">
        <f>(J420*$M417)+(J421*$N417)</f>
        <v>391.45071019562317</v>
      </c>
      <c r="Q417" s="2">
        <f>(K420*$M417)+(K421*$N417)</f>
        <v>414.12678154413408</v>
      </c>
      <c r="R417" s="2">
        <f>(L420*$M417)+(L421*$N417)</f>
        <v>410.93079236939207</v>
      </c>
      <c r="S417">
        <f t="shared" si="117"/>
        <v>1.3048357006520772</v>
      </c>
      <c r="T417">
        <f t="shared" si="118"/>
        <v>1.3804226051471136</v>
      </c>
      <c r="U417">
        <f t="shared" si="119"/>
        <v>1.3697693078979736</v>
      </c>
    </row>
    <row r="418" spans="1:21" x14ac:dyDescent="0.3">
      <c r="A418">
        <v>11</v>
      </c>
      <c r="B418" t="s">
        <v>27</v>
      </c>
      <c r="C418">
        <v>6</v>
      </c>
      <c r="D418" t="s">
        <v>21</v>
      </c>
      <c r="E418">
        <v>1986</v>
      </c>
      <c r="F418">
        <v>200</v>
      </c>
      <c r="G418" s="54">
        <v>0.502</v>
      </c>
      <c r="H418" s="54">
        <v>0.50766666666666671</v>
      </c>
      <c r="I418" s="54">
        <v>0.50066666666666659</v>
      </c>
      <c r="J418" s="2">
        <f t="shared" si="129"/>
        <v>401.60642570281124</v>
      </c>
      <c r="K418" s="2">
        <f t="shared" si="130"/>
        <v>406.22884224779961</v>
      </c>
      <c r="L418" s="2">
        <f t="shared" si="131"/>
        <v>400.53404539385843</v>
      </c>
      <c r="M418" s="59">
        <v>0.71359223300999997</v>
      </c>
      <c r="N418" s="59">
        <v>0.28640776698999998</v>
      </c>
      <c r="O418" s="59">
        <v>0</v>
      </c>
      <c r="P418" s="2" t="s">
        <v>10</v>
      </c>
      <c r="Q418" s="2" t="s">
        <v>10</v>
      </c>
      <c r="R418" s="2" t="s">
        <v>10</v>
      </c>
      <c r="S418" s="2" t="s">
        <v>10</v>
      </c>
      <c r="T418" s="2" t="s">
        <v>10</v>
      </c>
      <c r="U418" s="2" t="s">
        <v>10</v>
      </c>
    </row>
    <row r="419" spans="1:21" x14ac:dyDescent="0.3">
      <c r="A419">
        <v>11</v>
      </c>
      <c r="B419" t="s">
        <v>27</v>
      </c>
      <c r="C419">
        <v>6</v>
      </c>
      <c r="D419" t="s">
        <v>21</v>
      </c>
      <c r="E419">
        <v>1987</v>
      </c>
      <c r="F419">
        <v>200</v>
      </c>
      <c r="G419" s="54">
        <v>0.38700000000000001</v>
      </c>
      <c r="H419" s="54">
        <v>0.42166666666666669</v>
      </c>
      <c r="I419" s="54">
        <v>0.41666666666666669</v>
      </c>
      <c r="J419" s="2">
        <f t="shared" si="129"/>
        <v>326.26427406199019</v>
      </c>
      <c r="K419" s="2">
        <f t="shared" si="130"/>
        <v>345.82132564841498</v>
      </c>
      <c r="L419" s="2">
        <f t="shared" si="131"/>
        <v>342.85714285714289</v>
      </c>
      <c r="M419" s="59">
        <v>0.71359223300999997</v>
      </c>
      <c r="N419" s="59">
        <v>0.28640776698999998</v>
      </c>
      <c r="O419" s="59">
        <v>0</v>
      </c>
      <c r="P419" s="2" t="s">
        <v>10</v>
      </c>
      <c r="Q419" s="2" t="s">
        <v>10</v>
      </c>
      <c r="R419" s="2" t="s">
        <v>10</v>
      </c>
      <c r="S419" s="2" t="s">
        <v>10</v>
      </c>
      <c r="T419" s="2" t="s">
        <v>10</v>
      </c>
      <c r="U419" s="2" t="s">
        <v>10</v>
      </c>
    </row>
    <row r="420" spans="1:21" x14ac:dyDescent="0.3">
      <c r="A420">
        <v>11</v>
      </c>
      <c r="B420" t="s">
        <v>27</v>
      </c>
      <c r="C420">
        <v>6</v>
      </c>
      <c r="D420" t="s">
        <v>21</v>
      </c>
      <c r="E420">
        <v>1988</v>
      </c>
      <c r="F420">
        <v>300</v>
      </c>
      <c r="G420" s="54">
        <v>0.38100000000000001</v>
      </c>
      <c r="H420" s="54">
        <v>0.41433333333333339</v>
      </c>
      <c r="I420" s="54">
        <v>0.40983333333333338</v>
      </c>
      <c r="J420" s="2">
        <f t="shared" si="129"/>
        <v>484.65266558966073</v>
      </c>
      <c r="K420" s="2">
        <f t="shared" si="130"/>
        <v>512.23676721684694</v>
      </c>
      <c r="L420" s="2">
        <f t="shared" si="131"/>
        <v>508.33097994916693</v>
      </c>
      <c r="M420" s="59">
        <v>0.71359223300999997</v>
      </c>
      <c r="N420" s="59">
        <v>0.28640776698999998</v>
      </c>
      <c r="O420" s="59">
        <v>0</v>
      </c>
      <c r="P420" s="2" t="s">
        <v>10</v>
      </c>
      <c r="Q420" s="2" t="s">
        <v>10</v>
      </c>
      <c r="R420" s="2" t="s">
        <v>10</v>
      </c>
      <c r="S420" s="2" t="s">
        <v>10</v>
      </c>
      <c r="T420" s="2" t="s">
        <v>10</v>
      </c>
      <c r="U420" s="2" t="s">
        <v>10</v>
      </c>
    </row>
    <row r="421" spans="1:21" x14ac:dyDescent="0.3">
      <c r="A421">
        <v>11</v>
      </c>
      <c r="B421" t="s">
        <v>27</v>
      </c>
      <c r="C421">
        <v>6</v>
      </c>
      <c r="D421" t="s">
        <v>21</v>
      </c>
      <c r="E421">
        <v>1989</v>
      </c>
      <c r="F421">
        <v>100</v>
      </c>
      <c r="G421" s="54">
        <v>0.372</v>
      </c>
      <c r="H421" s="54">
        <v>0.41066666666666668</v>
      </c>
      <c r="I421" s="54">
        <v>0.40566666666666668</v>
      </c>
      <c r="J421" s="2">
        <f t="shared" si="129"/>
        <v>159.23566878980893</v>
      </c>
      <c r="K421" s="2">
        <f t="shared" si="130"/>
        <v>169.68325791855204</v>
      </c>
      <c r="L421" s="2">
        <f t="shared" si="131"/>
        <v>168.25574873808188</v>
      </c>
      <c r="M421" s="59">
        <v>0.71359223300999997</v>
      </c>
      <c r="N421" s="59">
        <v>0.28640776698999998</v>
      </c>
      <c r="O421" s="59">
        <v>0</v>
      </c>
      <c r="P421" s="2" t="s">
        <v>10</v>
      </c>
      <c r="Q421" s="2" t="s">
        <v>10</v>
      </c>
      <c r="R421" s="2" t="s">
        <v>10</v>
      </c>
      <c r="S421" s="2" t="s">
        <v>10</v>
      </c>
      <c r="T421" s="2" t="s">
        <v>10</v>
      </c>
      <c r="U421" s="2" t="s">
        <v>10</v>
      </c>
    </row>
    <row r="422" spans="1:21" x14ac:dyDescent="0.3">
      <c r="A422">
        <v>11</v>
      </c>
      <c r="B422" t="s">
        <v>27</v>
      </c>
      <c r="C422">
        <v>6</v>
      </c>
      <c r="D422" t="s">
        <v>21</v>
      </c>
      <c r="E422">
        <v>1990</v>
      </c>
      <c r="F422" t="s">
        <v>10</v>
      </c>
      <c r="G422" s="54">
        <v>0.42099999999999999</v>
      </c>
      <c r="H422" s="54">
        <v>0.46433333333333326</v>
      </c>
      <c r="I422" s="54">
        <v>0.45883333333333332</v>
      </c>
      <c r="J422" t="s">
        <v>10</v>
      </c>
      <c r="K422" t="s">
        <v>10</v>
      </c>
      <c r="L422" t="s">
        <v>10</v>
      </c>
      <c r="M422" s="59">
        <v>0.71359223300999997</v>
      </c>
      <c r="N422" s="59">
        <v>0.28640776698999998</v>
      </c>
      <c r="O422" s="59">
        <v>0</v>
      </c>
      <c r="P422" s="2" t="s">
        <v>10</v>
      </c>
      <c r="Q422" s="2" t="s">
        <v>10</v>
      </c>
      <c r="R422" s="2" t="s">
        <v>10</v>
      </c>
      <c r="S422" s="2" t="s">
        <v>10</v>
      </c>
      <c r="T422" s="2" t="s">
        <v>10</v>
      </c>
      <c r="U422" s="2" t="s">
        <v>10</v>
      </c>
    </row>
    <row r="423" spans="1:21" x14ac:dyDescent="0.3">
      <c r="A423">
        <v>11</v>
      </c>
      <c r="B423" t="s">
        <v>27</v>
      </c>
      <c r="C423">
        <v>6</v>
      </c>
      <c r="D423" t="s">
        <v>21</v>
      </c>
      <c r="E423">
        <v>1991</v>
      </c>
      <c r="F423">
        <v>250</v>
      </c>
      <c r="G423" s="54">
        <v>0.376</v>
      </c>
      <c r="H423" s="54">
        <v>0.41</v>
      </c>
      <c r="I423" s="54">
        <v>0.39349999999999996</v>
      </c>
      <c r="J423" s="2">
        <f t="shared" si="129"/>
        <v>400.64102564102564</v>
      </c>
      <c r="K423" s="2">
        <f t="shared" si="130"/>
        <v>423.72881355932196</v>
      </c>
      <c r="L423" s="2">
        <f t="shared" si="131"/>
        <v>412.20115416323165</v>
      </c>
      <c r="M423" s="59">
        <v>0.71359223300999997</v>
      </c>
      <c r="N423" s="59">
        <v>0.28640776698999998</v>
      </c>
      <c r="O423" s="59">
        <v>0</v>
      </c>
      <c r="P423" s="2" t="s">
        <v>10</v>
      </c>
      <c r="Q423" s="2" t="s">
        <v>10</v>
      </c>
      <c r="R423" s="2" t="s">
        <v>10</v>
      </c>
      <c r="S423" s="2" t="s">
        <v>10</v>
      </c>
      <c r="T423" s="2" t="s">
        <v>10</v>
      </c>
      <c r="U423" s="2" t="s">
        <v>10</v>
      </c>
    </row>
    <row r="424" spans="1:21" x14ac:dyDescent="0.3">
      <c r="A424">
        <v>11</v>
      </c>
      <c r="B424" t="s">
        <v>27</v>
      </c>
      <c r="C424">
        <v>6</v>
      </c>
      <c r="D424" t="s">
        <v>21</v>
      </c>
      <c r="E424">
        <v>1992</v>
      </c>
      <c r="F424" t="s">
        <v>10</v>
      </c>
      <c r="G424" s="54">
        <v>0.39400000000000002</v>
      </c>
      <c r="H424" s="54">
        <v>0.42699999999999999</v>
      </c>
      <c r="I424" s="54">
        <v>0.40249999999999997</v>
      </c>
      <c r="J424" t="s">
        <v>10</v>
      </c>
      <c r="K424" t="s">
        <v>10</v>
      </c>
      <c r="L424" t="s">
        <v>10</v>
      </c>
      <c r="M424" s="59">
        <v>0.71359223300999997</v>
      </c>
      <c r="N424" s="59">
        <v>0.28640776698999998</v>
      </c>
      <c r="O424" s="59">
        <v>0</v>
      </c>
      <c r="P424" s="2" t="s">
        <v>10</v>
      </c>
      <c r="Q424" s="2" t="s">
        <v>10</v>
      </c>
      <c r="R424" s="2" t="s">
        <v>10</v>
      </c>
      <c r="S424" s="2" t="s">
        <v>10</v>
      </c>
      <c r="T424" s="2" t="s">
        <v>10</v>
      </c>
      <c r="U424" s="2" t="s">
        <v>10</v>
      </c>
    </row>
    <row r="425" spans="1:21" x14ac:dyDescent="0.3">
      <c r="A425">
        <v>11</v>
      </c>
      <c r="B425" t="s">
        <v>27</v>
      </c>
      <c r="C425">
        <v>6</v>
      </c>
      <c r="D425" t="s">
        <v>21</v>
      </c>
      <c r="E425">
        <v>1993</v>
      </c>
      <c r="F425">
        <v>100</v>
      </c>
      <c r="G425" s="54">
        <v>0.34200000000000003</v>
      </c>
      <c r="H425" s="54">
        <v>0.372</v>
      </c>
      <c r="I425" s="54">
        <v>0.35550000000000004</v>
      </c>
      <c r="J425" s="2">
        <f t="shared" si="129"/>
        <v>151.97568389057753</v>
      </c>
      <c r="K425" s="2">
        <f t="shared" si="130"/>
        <v>159.23566878980893</v>
      </c>
      <c r="L425" s="2">
        <f t="shared" si="131"/>
        <v>155.15903801396433</v>
      </c>
      <c r="M425" s="59">
        <v>0.71359223300999997</v>
      </c>
      <c r="N425" s="59">
        <v>0.28640776698999998</v>
      </c>
      <c r="O425" s="59">
        <v>0</v>
      </c>
      <c r="P425" s="2">
        <f t="shared" si="126"/>
        <v>105.77573529335467</v>
      </c>
      <c r="Q425" s="2">
        <f t="shared" si="127"/>
        <v>110.37995982051072</v>
      </c>
      <c r="R425" s="2">
        <f t="shared" si="128"/>
        <v>108.10932125002606</v>
      </c>
      <c r="S425">
        <f t="shared" si="117"/>
        <v>1.0577573529335467</v>
      </c>
      <c r="T425">
        <f t="shared" si="118"/>
        <v>1.1037995982051072</v>
      </c>
      <c r="U425">
        <f t="shared" si="119"/>
        <v>1.0810932125002606</v>
      </c>
    </row>
    <row r="426" spans="1:21" x14ac:dyDescent="0.3">
      <c r="A426">
        <v>11</v>
      </c>
      <c r="B426" t="s">
        <v>27</v>
      </c>
      <c r="C426">
        <v>6</v>
      </c>
      <c r="D426" t="s">
        <v>21</v>
      </c>
      <c r="E426">
        <v>1994</v>
      </c>
      <c r="F426">
        <v>75</v>
      </c>
      <c r="G426" s="54">
        <v>0.40200000000000002</v>
      </c>
      <c r="H426" s="54">
        <v>0.4413333333333333</v>
      </c>
      <c r="I426" s="54">
        <v>0.42083333333333328</v>
      </c>
      <c r="J426" s="2">
        <f t="shared" si="129"/>
        <v>125.4180602006689</v>
      </c>
      <c r="K426" s="2">
        <f t="shared" si="130"/>
        <v>134.24821002386636</v>
      </c>
      <c r="L426" s="2">
        <f t="shared" si="131"/>
        <v>129.49640287769782</v>
      </c>
      <c r="M426" s="59">
        <v>0.71359223300999997</v>
      </c>
      <c r="N426" s="59">
        <v>0.28640776698999998</v>
      </c>
      <c r="O426" s="59">
        <v>0</v>
      </c>
      <c r="P426" s="2">
        <f t="shared" si="126"/>
        <v>148.52566193451935</v>
      </c>
      <c r="Q426" s="2">
        <f t="shared" si="127"/>
        <v>141.34851813391523</v>
      </c>
      <c r="R426" s="2">
        <f t="shared" si="128"/>
        <v>141.7268478867864</v>
      </c>
      <c r="S426">
        <f t="shared" si="117"/>
        <v>1.9803421591269246</v>
      </c>
      <c r="T426">
        <f t="shared" si="118"/>
        <v>1.8846469084522031</v>
      </c>
      <c r="U426">
        <f t="shared" si="119"/>
        <v>1.889691305157152</v>
      </c>
    </row>
    <row r="427" spans="1:21" x14ac:dyDescent="0.3">
      <c r="A427">
        <v>11</v>
      </c>
      <c r="B427" t="s">
        <v>27</v>
      </c>
      <c r="C427">
        <v>6</v>
      </c>
      <c r="D427" t="s">
        <v>21</v>
      </c>
      <c r="E427">
        <v>1995</v>
      </c>
      <c r="F427" t="s">
        <v>10</v>
      </c>
      <c r="G427" s="54">
        <v>0.245</v>
      </c>
      <c r="H427" s="54">
        <v>0.27800000000000002</v>
      </c>
      <c r="I427" s="54">
        <v>0.26950000000000002</v>
      </c>
      <c r="J427" t="s">
        <v>10</v>
      </c>
      <c r="K427" t="s">
        <v>10</v>
      </c>
      <c r="L427" t="s">
        <v>10</v>
      </c>
      <c r="M427" s="59">
        <v>0.71359223300999997</v>
      </c>
      <c r="N427" s="59">
        <v>0.28640776698999998</v>
      </c>
      <c r="O427" s="59">
        <v>0</v>
      </c>
      <c r="P427" s="2">
        <f t="shared" si="126"/>
        <v>401.77404496162649</v>
      </c>
      <c r="Q427" s="2">
        <f t="shared" si="127"/>
        <v>384.21544999745356</v>
      </c>
      <c r="R427" s="2">
        <f t="shared" si="128"/>
        <v>385.0585755177263</v>
      </c>
      <c r="S427" s="2" t="s">
        <v>10</v>
      </c>
      <c r="T427" s="2" t="s">
        <v>10</v>
      </c>
      <c r="U427" s="2" t="s">
        <v>10</v>
      </c>
    </row>
    <row r="428" spans="1:21" x14ac:dyDescent="0.3">
      <c r="A428">
        <v>11</v>
      </c>
      <c r="B428" t="s">
        <v>27</v>
      </c>
      <c r="C428">
        <v>6</v>
      </c>
      <c r="D428" t="s">
        <v>21</v>
      </c>
      <c r="E428">
        <v>1996</v>
      </c>
      <c r="F428">
        <v>80</v>
      </c>
      <c r="G428" s="54">
        <v>0.44700000000000001</v>
      </c>
      <c r="H428" s="54">
        <v>0.47199999999999998</v>
      </c>
      <c r="I428" s="54">
        <v>0.46100000000000002</v>
      </c>
      <c r="J428" s="2">
        <f t="shared" si="129"/>
        <v>144.66546112115734</v>
      </c>
      <c r="K428" s="2">
        <f t="shared" si="130"/>
        <v>151.5151515151515</v>
      </c>
      <c r="L428" s="2">
        <f t="shared" si="131"/>
        <v>148.42300556586272</v>
      </c>
      <c r="M428" s="59">
        <v>0.71359223300999997</v>
      </c>
      <c r="N428" s="59">
        <v>0.28640776698999998</v>
      </c>
      <c r="O428" s="59">
        <v>0</v>
      </c>
      <c r="P428" s="2">
        <f t="shared" si="126"/>
        <v>198.32092029601654</v>
      </c>
      <c r="Q428" s="2">
        <f t="shared" si="127"/>
        <v>199.46730597834915</v>
      </c>
      <c r="R428" s="2">
        <f t="shared" si="128"/>
        <v>195.2745525242251</v>
      </c>
      <c r="S428">
        <f t="shared" si="117"/>
        <v>2.4790115037002067</v>
      </c>
      <c r="T428">
        <f t="shared" si="118"/>
        <v>2.4933413247293643</v>
      </c>
      <c r="U428">
        <f t="shared" si="119"/>
        <v>2.4409319065528137</v>
      </c>
    </row>
    <row r="429" spans="1:21" x14ac:dyDescent="0.3">
      <c r="A429" s="1">
        <v>11</v>
      </c>
      <c r="B429" s="1" t="s">
        <v>27</v>
      </c>
      <c r="C429" s="1">
        <v>6</v>
      </c>
      <c r="D429" s="1" t="s">
        <v>21</v>
      </c>
      <c r="E429" s="1">
        <v>1997</v>
      </c>
      <c r="F429" s="1">
        <v>5</v>
      </c>
      <c r="G429" s="71">
        <v>0.437</v>
      </c>
      <c r="H429" s="71">
        <v>0.36633333333333334</v>
      </c>
      <c r="I429" s="71">
        <v>0.34783333333333333</v>
      </c>
      <c r="J429" s="72">
        <f t="shared" si="129"/>
        <v>8.8809946714031973</v>
      </c>
      <c r="K429" s="72">
        <f t="shared" si="130"/>
        <v>7.8905839032088378</v>
      </c>
      <c r="L429" s="72">
        <f t="shared" si="131"/>
        <v>7.666751852798364</v>
      </c>
      <c r="M429" s="73">
        <v>0.71359223300999997</v>
      </c>
      <c r="N429" s="73">
        <v>0.28640776698999998</v>
      </c>
      <c r="O429" s="73">
        <v>0</v>
      </c>
      <c r="P429" s="72">
        <f t="shared" si="126"/>
        <v>412.67541470076941</v>
      </c>
      <c r="Q429" s="72">
        <f t="shared" si="127"/>
        <v>426.14768154907375</v>
      </c>
      <c r="R429" s="72">
        <f t="shared" si="128"/>
        <v>412.63930880557575</v>
      </c>
      <c r="S429" s="1" t="s">
        <v>10</v>
      </c>
      <c r="T429" s="1" t="s">
        <v>10</v>
      </c>
      <c r="U429" s="1" t="s">
        <v>10</v>
      </c>
    </row>
    <row r="430" spans="1:21" x14ac:dyDescent="0.3">
      <c r="A430">
        <v>11</v>
      </c>
      <c r="B430" t="s">
        <v>27</v>
      </c>
      <c r="C430">
        <v>6</v>
      </c>
      <c r="D430" t="s">
        <v>21</v>
      </c>
      <c r="E430">
        <v>1998</v>
      </c>
      <c r="F430">
        <v>420</v>
      </c>
      <c r="G430" s="54">
        <v>0.154</v>
      </c>
      <c r="H430" s="54">
        <v>0.11366666666666667</v>
      </c>
      <c r="I430" s="54">
        <v>0.11716666666666666</v>
      </c>
      <c r="J430" s="2">
        <f t="shared" si="129"/>
        <v>496.45390070921985</v>
      </c>
      <c r="K430" s="2">
        <f t="shared" si="130"/>
        <v>473.86235426852204</v>
      </c>
      <c r="L430" s="2">
        <f t="shared" si="131"/>
        <v>475.74098546346988</v>
      </c>
      <c r="M430" s="59">
        <v>0.71359223300999997</v>
      </c>
      <c r="N430" s="59">
        <v>0.28640776698999998</v>
      </c>
      <c r="O430" s="59">
        <v>0</v>
      </c>
      <c r="P430" s="2">
        <f t="shared" si="126"/>
        <v>697.61522286326624</v>
      </c>
      <c r="Q430" s="2">
        <f t="shared" si="127"/>
        <v>703.7737004282078</v>
      </c>
      <c r="R430" s="2">
        <f t="shared" si="128"/>
        <v>685.84117689338336</v>
      </c>
      <c r="S430">
        <f t="shared" si="117"/>
        <v>1.6609886258649196</v>
      </c>
      <c r="T430">
        <f t="shared" si="118"/>
        <v>1.675651667686209</v>
      </c>
      <c r="U430">
        <f t="shared" si="119"/>
        <v>1.6329551830794842</v>
      </c>
    </row>
    <row r="431" spans="1:21" x14ac:dyDescent="0.3">
      <c r="A431">
        <v>11</v>
      </c>
      <c r="B431" t="s">
        <v>27</v>
      </c>
      <c r="C431">
        <v>6</v>
      </c>
      <c r="D431" t="s">
        <v>21</v>
      </c>
      <c r="E431">
        <v>1999</v>
      </c>
      <c r="F431">
        <v>140</v>
      </c>
      <c r="G431" s="54">
        <v>0.156</v>
      </c>
      <c r="H431" s="54">
        <v>0.12966666666666665</v>
      </c>
      <c r="I431" s="54">
        <v>0.12016666666666667</v>
      </c>
      <c r="J431" s="2">
        <f t="shared" si="129"/>
        <v>165.87677725118485</v>
      </c>
      <c r="K431" s="2">
        <f t="shared" si="130"/>
        <v>160.85790884718497</v>
      </c>
      <c r="L431" s="2">
        <f t="shared" si="131"/>
        <v>159.12104565258571</v>
      </c>
      <c r="M431" s="59">
        <v>0.71359223300999997</v>
      </c>
      <c r="N431" s="59">
        <v>0.28640776698999998</v>
      </c>
      <c r="O431" s="59">
        <v>0</v>
      </c>
      <c r="P431" s="2">
        <f t="shared" si="126"/>
        <v>500.92154157696046</v>
      </c>
      <c r="Q431" s="2">
        <f t="shared" si="127"/>
        <v>507.11039888192539</v>
      </c>
      <c r="R431" s="2">
        <f t="shared" si="128"/>
        <v>498.6473046181768</v>
      </c>
      <c r="S431">
        <f t="shared" si="117"/>
        <v>3.5780110112640031</v>
      </c>
      <c r="T431">
        <f t="shared" si="118"/>
        <v>3.6222171348708958</v>
      </c>
      <c r="U431">
        <f t="shared" si="119"/>
        <v>3.5617664615584057</v>
      </c>
    </row>
    <row r="432" spans="1:21" x14ac:dyDescent="0.3">
      <c r="A432">
        <v>11</v>
      </c>
      <c r="B432" t="s">
        <v>27</v>
      </c>
      <c r="C432">
        <v>6</v>
      </c>
      <c r="D432" t="s">
        <v>21</v>
      </c>
      <c r="E432">
        <v>2000</v>
      </c>
      <c r="F432">
        <v>225</v>
      </c>
      <c r="G432" s="54">
        <v>0.19400000000000001</v>
      </c>
      <c r="H432" s="54">
        <v>0.23899999999999999</v>
      </c>
      <c r="I432" s="54">
        <v>0.21150000000000002</v>
      </c>
      <c r="J432" s="2">
        <f t="shared" si="129"/>
        <v>279.15632754342431</v>
      </c>
      <c r="K432" s="2">
        <f t="shared" si="130"/>
        <v>295.66360052562419</v>
      </c>
      <c r="L432" s="2">
        <f t="shared" si="131"/>
        <v>285.35193405199749</v>
      </c>
      <c r="M432" s="59">
        <v>0.71359223300999997</v>
      </c>
      <c r="N432" s="59">
        <v>0.28640776698999998</v>
      </c>
      <c r="O432" s="59">
        <v>0</v>
      </c>
      <c r="P432" s="2">
        <f t="shared" si="126"/>
        <v>372.93821600194002</v>
      </c>
      <c r="Q432" s="2">
        <f t="shared" si="127"/>
        <v>422.81911213938758</v>
      </c>
      <c r="R432" s="2">
        <f t="shared" si="128"/>
        <v>412.48229768805277</v>
      </c>
      <c r="S432">
        <f t="shared" si="117"/>
        <v>1.6575031822308446</v>
      </c>
      <c r="T432">
        <f t="shared" si="118"/>
        <v>1.8791960539528336</v>
      </c>
      <c r="U432">
        <f t="shared" si="119"/>
        <v>1.8332546563913457</v>
      </c>
    </row>
    <row r="433" spans="1:21" x14ac:dyDescent="0.3">
      <c r="A433">
        <v>11</v>
      </c>
      <c r="B433" t="s">
        <v>27</v>
      </c>
      <c r="C433">
        <v>6</v>
      </c>
      <c r="D433" t="s">
        <v>21</v>
      </c>
      <c r="E433">
        <v>2001</v>
      </c>
      <c r="F433">
        <v>600</v>
      </c>
      <c r="G433" s="54">
        <v>0.19499999999999998</v>
      </c>
      <c r="H433" s="54">
        <v>0.20133333333333331</v>
      </c>
      <c r="I433" s="54">
        <v>0.17783333333333332</v>
      </c>
      <c r="J433" s="2">
        <f t="shared" si="129"/>
        <v>745.34161490683221</v>
      </c>
      <c r="K433" s="2">
        <f t="shared" si="130"/>
        <v>751.25208681135223</v>
      </c>
      <c r="L433" s="2">
        <f t="shared" si="131"/>
        <v>729.77903912426507</v>
      </c>
      <c r="M433" s="59">
        <v>0.71359223300999997</v>
      </c>
      <c r="N433" s="59">
        <v>0.28640776698999998</v>
      </c>
      <c r="O433" s="59">
        <v>0</v>
      </c>
      <c r="P433" s="2">
        <f t="shared" si="126"/>
        <v>619.38683100476874</v>
      </c>
      <c r="Q433" s="2">
        <f t="shared" si="127"/>
        <v>783.81674369942004</v>
      </c>
      <c r="R433" s="2">
        <f t="shared" si="128"/>
        <v>803.84917691588316</v>
      </c>
      <c r="S433">
        <f t="shared" si="117"/>
        <v>1.0323113850079479</v>
      </c>
      <c r="T433">
        <f t="shared" si="118"/>
        <v>1.3063612394990334</v>
      </c>
      <c r="U433">
        <f t="shared" si="119"/>
        <v>1.3397486281931386</v>
      </c>
    </row>
    <row r="434" spans="1:21" x14ac:dyDescent="0.3">
      <c r="A434">
        <v>11</v>
      </c>
      <c r="B434" t="s">
        <v>27</v>
      </c>
      <c r="C434">
        <v>6</v>
      </c>
      <c r="D434" t="s">
        <v>21</v>
      </c>
      <c r="E434">
        <v>2002</v>
      </c>
      <c r="F434">
        <v>500</v>
      </c>
      <c r="G434" s="54">
        <v>0.13600000000000001</v>
      </c>
      <c r="H434" s="54">
        <v>0.14600000000000002</v>
      </c>
      <c r="I434" s="54">
        <v>0.13250000000000001</v>
      </c>
      <c r="J434" s="2">
        <f t="shared" si="129"/>
        <v>578.7037037037037</v>
      </c>
      <c r="K434" s="2">
        <f t="shared" si="130"/>
        <v>585.48009367681505</v>
      </c>
      <c r="L434" s="2">
        <f t="shared" si="131"/>
        <v>576.36887608069173</v>
      </c>
      <c r="M434" s="59">
        <v>0.71359223300999997</v>
      </c>
      <c r="N434" s="59">
        <v>0.28640776698999998</v>
      </c>
      <c r="O434" s="59">
        <v>0</v>
      </c>
      <c r="P434" s="2">
        <f t="shared" si="126"/>
        <v>732.17705008276062</v>
      </c>
      <c r="Q434" s="2">
        <f t="shared" si="127"/>
        <v>863.62595495323126</v>
      </c>
      <c r="R434" s="2">
        <f t="shared" si="128"/>
        <v>947.1670395716144</v>
      </c>
      <c r="S434">
        <f t="shared" si="117"/>
        <v>1.4643541001655211</v>
      </c>
      <c r="T434">
        <f t="shared" si="118"/>
        <v>1.7272519099064625</v>
      </c>
      <c r="U434">
        <f t="shared" si="119"/>
        <v>1.8943340791432288</v>
      </c>
    </row>
    <row r="435" spans="1:21" x14ac:dyDescent="0.3">
      <c r="A435">
        <v>11</v>
      </c>
      <c r="B435" t="s">
        <v>27</v>
      </c>
      <c r="C435">
        <v>6</v>
      </c>
      <c r="D435" t="s">
        <v>21</v>
      </c>
      <c r="E435">
        <v>2003</v>
      </c>
      <c r="F435">
        <v>250</v>
      </c>
      <c r="G435" s="54">
        <v>0.186</v>
      </c>
      <c r="H435" s="54">
        <v>0.19833333333333333</v>
      </c>
      <c r="I435" s="54">
        <v>0.18033333333333335</v>
      </c>
      <c r="J435" s="2">
        <f t="shared" si="129"/>
        <v>307.12530712530713</v>
      </c>
      <c r="K435" s="2">
        <f t="shared" si="130"/>
        <v>311.85031185031187</v>
      </c>
      <c r="L435" s="2">
        <f t="shared" si="131"/>
        <v>305.00203334688899</v>
      </c>
      <c r="M435" s="59">
        <v>0.71359223300999997</v>
      </c>
      <c r="N435" s="59">
        <v>0.28640776698999998</v>
      </c>
      <c r="O435" s="59">
        <v>0</v>
      </c>
      <c r="P435" s="2">
        <f t="shared" si="126"/>
        <v>440.46704466354987</v>
      </c>
      <c r="Q435" s="2">
        <f t="shared" si="127"/>
        <v>477.17977785876451</v>
      </c>
      <c r="R435" s="2">
        <f t="shared" si="128"/>
        <v>474.2500201882616</v>
      </c>
      <c r="S435">
        <f t="shared" si="117"/>
        <v>1.7618681786541994</v>
      </c>
      <c r="T435">
        <f t="shared" si="118"/>
        <v>1.9087191114350581</v>
      </c>
      <c r="U435">
        <f t="shared" si="119"/>
        <v>1.8970000807530465</v>
      </c>
    </row>
    <row r="436" spans="1:21" x14ac:dyDescent="0.3">
      <c r="A436">
        <v>11</v>
      </c>
      <c r="B436" t="s">
        <v>27</v>
      </c>
      <c r="C436">
        <v>6</v>
      </c>
      <c r="D436" t="s">
        <v>21</v>
      </c>
      <c r="E436">
        <v>2004</v>
      </c>
      <c r="F436">
        <v>400</v>
      </c>
      <c r="G436" s="54">
        <v>0.255</v>
      </c>
      <c r="H436" s="54">
        <v>0.42799999999999999</v>
      </c>
      <c r="I436" s="54">
        <v>0.41199999999999998</v>
      </c>
      <c r="J436" s="2">
        <f t="shared" si="129"/>
        <v>536.91275167785238</v>
      </c>
      <c r="K436" s="2">
        <f t="shared" si="130"/>
        <v>699.30069930069919</v>
      </c>
      <c r="L436" s="2">
        <f t="shared" si="131"/>
        <v>680.27210884353735</v>
      </c>
      <c r="M436" s="59">
        <v>0.71359223300999997</v>
      </c>
      <c r="N436" s="59">
        <v>0.28640776698999998</v>
      </c>
      <c r="O436" s="59">
        <v>0</v>
      </c>
      <c r="P436" s="2">
        <f t="shared" si="126"/>
        <v>302.92353355489297</v>
      </c>
      <c r="Q436" s="2">
        <f t="shared" si="127"/>
        <v>335.66810759137411</v>
      </c>
      <c r="R436" s="2">
        <f t="shared" si="128"/>
        <v>326.46306706715916</v>
      </c>
      <c r="S436">
        <f t="shared" si="117"/>
        <v>0.75730883388723247</v>
      </c>
      <c r="T436">
        <f t="shared" si="118"/>
        <v>0.83917026897843527</v>
      </c>
      <c r="U436">
        <f t="shared" si="119"/>
        <v>0.81615766766789788</v>
      </c>
    </row>
    <row r="437" spans="1:21" x14ac:dyDescent="0.3">
      <c r="A437">
        <v>11</v>
      </c>
      <c r="B437" t="s">
        <v>27</v>
      </c>
      <c r="C437">
        <v>6</v>
      </c>
      <c r="D437" t="s">
        <v>21</v>
      </c>
      <c r="E437">
        <v>2005</v>
      </c>
      <c r="F437">
        <v>650</v>
      </c>
      <c r="G437" s="54">
        <v>0.21200000000000002</v>
      </c>
      <c r="H437" s="54">
        <v>0.34633333333333338</v>
      </c>
      <c r="I437" s="54">
        <v>0.41533333333333339</v>
      </c>
      <c r="J437" s="2">
        <f t="shared" si="129"/>
        <v>824.87309644670052</v>
      </c>
      <c r="K437" s="2">
        <f t="shared" si="130"/>
        <v>994.39061703212656</v>
      </c>
      <c r="L437" s="2">
        <f t="shared" si="131"/>
        <v>1111.7445838084379</v>
      </c>
      <c r="M437" s="59">
        <v>0.71359223300999997</v>
      </c>
      <c r="N437" s="59">
        <v>0.28640776698999998</v>
      </c>
      <c r="O437" s="59">
        <v>0</v>
      </c>
      <c r="P437" s="2">
        <f t="shared" si="126"/>
        <v>545.03759525246642</v>
      </c>
      <c r="Q437" s="2">
        <f t="shared" si="127"/>
        <v>578.37128070244376</v>
      </c>
      <c r="R437" s="2">
        <f t="shared" si="128"/>
        <v>560.22060150779066</v>
      </c>
      <c r="S437">
        <f t="shared" si="117"/>
        <v>0.83851937731148685</v>
      </c>
      <c r="T437">
        <f t="shared" si="118"/>
        <v>0.88980197031145192</v>
      </c>
      <c r="U437">
        <f t="shared" si="119"/>
        <v>0.86187784847352411</v>
      </c>
    </row>
    <row r="438" spans="1:21" x14ac:dyDescent="0.3">
      <c r="A438">
        <v>11</v>
      </c>
      <c r="B438" t="s">
        <v>27</v>
      </c>
      <c r="C438">
        <v>6</v>
      </c>
      <c r="D438" t="s">
        <v>21</v>
      </c>
      <c r="E438">
        <v>2006</v>
      </c>
      <c r="F438">
        <v>410</v>
      </c>
      <c r="G438" s="54">
        <v>0.182</v>
      </c>
      <c r="H438" s="54">
        <v>0.23766666666666669</v>
      </c>
      <c r="I438" s="54">
        <v>0.23666666666666669</v>
      </c>
      <c r="J438" s="2">
        <f t="shared" si="129"/>
        <v>501.2224938875305</v>
      </c>
      <c r="K438" s="2">
        <f t="shared" si="130"/>
        <v>537.82247485789242</v>
      </c>
      <c r="L438" s="2">
        <f t="shared" si="131"/>
        <v>537.11790393013098</v>
      </c>
      <c r="M438" s="59">
        <v>0.71359223300999997</v>
      </c>
      <c r="N438" s="59">
        <v>0.28640776698999998</v>
      </c>
      <c r="O438" s="59">
        <v>0</v>
      </c>
      <c r="P438" s="2">
        <f t="shared" si="126"/>
        <v>815.20006855529994</v>
      </c>
      <c r="Q438" s="2">
        <f t="shared" si="127"/>
        <v>866.39228156596266</v>
      </c>
      <c r="R438" s="2">
        <f t="shared" si="128"/>
        <v>839.13219779333031</v>
      </c>
      <c r="S438">
        <f t="shared" si="117"/>
        <v>1.988292850134878</v>
      </c>
      <c r="T438">
        <f t="shared" si="118"/>
        <v>2.1131519062584454</v>
      </c>
      <c r="U438">
        <f t="shared" si="119"/>
        <v>2.0466638970569031</v>
      </c>
    </row>
    <row r="439" spans="1:21" x14ac:dyDescent="0.3">
      <c r="A439">
        <v>11</v>
      </c>
      <c r="B439" t="s">
        <v>27</v>
      </c>
      <c r="C439">
        <v>6</v>
      </c>
      <c r="D439" t="s">
        <v>21</v>
      </c>
      <c r="E439">
        <v>2007</v>
      </c>
      <c r="F439">
        <v>220</v>
      </c>
      <c r="G439" s="54">
        <v>0.23899999999999999</v>
      </c>
      <c r="H439" s="54">
        <v>0.32533333333333336</v>
      </c>
      <c r="I439" s="54">
        <v>0.30733333333333335</v>
      </c>
      <c r="J439" s="2">
        <f t="shared" si="129"/>
        <v>289.0932982917214</v>
      </c>
      <c r="K439" s="2">
        <f t="shared" si="130"/>
        <v>326.08695652173913</v>
      </c>
      <c r="L439" s="2">
        <f t="shared" si="131"/>
        <v>317.61308950914344</v>
      </c>
      <c r="M439" s="59">
        <v>0.71359223300999997</v>
      </c>
      <c r="N439" s="59">
        <v>0.28640776698999998</v>
      </c>
      <c r="O439" s="59">
        <v>0</v>
      </c>
      <c r="P439" s="2">
        <f t="shared" si="126"/>
        <v>261.2018843026558</v>
      </c>
      <c r="Q439" s="2">
        <f t="shared" si="127"/>
        <v>280.67266453463071</v>
      </c>
      <c r="R439" s="2">
        <f t="shared" si="128"/>
        <v>273.74485304416282</v>
      </c>
      <c r="S439">
        <f t="shared" si="117"/>
        <v>1.1872812922847991</v>
      </c>
      <c r="T439">
        <f t="shared" si="118"/>
        <v>1.275784838793776</v>
      </c>
      <c r="U439">
        <f t="shared" si="119"/>
        <v>1.2442947865643765</v>
      </c>
    </row>
    <row r="440" spans="1:21" x14ac:dyDescent="0.3">
      <c r="A440">
        <v>11</v>
      </c>
      <c r="B440" t="s">
        <v>27</v>
      </c>
      <c r="C440">
        <v>6</v>
      </c>
      <c r="D440" t="s">
        <v>21</v>
      </c>
      <c r="E440">
        <v>2008</v>
      </c>
      <c r="F440">
        <v>250</v>
      </c>
      <c r="G440" s="54">
        <v>0.25900000000000001</v>
      </c>
      <c r="H440" s="54">
        <v>0.3046666666666667</v>
      </c>
      <c r="I440" s="54">
        <v>0.28266666666666668</v>
      </c>
      <c r="J440" s="2">
        <f t="shared" si="129"/>
        <v>337.38191632928476</v>
      </c>
      <c r="K440" s="2">
        <f t="shared" si="130"/>
        <v>359.53978906999038</v>
      </c>
      <c r="L440" s="2">
        <f t="shared" si="131"/>
        <v>348.51301115241631</v>
      </c>
      <c r="M440" s="59">
        <v>0.71359223300999997</v>
      </c>
      <c r="N440" s="59">
        <v>0.28640776698999998</v>
      </c>
      <c r="O440" s="59">
        <v>0</v>
      </c>
      <c r="P440" s="2">
        <f t="shared" si="126"/>
        <v>368.31436069550853</v>
      </c>
      <c r="Q440" s="2">
        <f t="shared" si="127"/>
        <v>377.71288710171285</v>
      </c>
      <c r="R440" s="2">
        <f t="shared" si="128"/>
        <v>368.24134611711418</v>
      </c>
      <c r="S440">
        <f t="shared" si="117"/>
        <v>1.4732574427820342</v>
      </c>
      <c r="T440">
        <f t="shared" si="118"/>
        <v>1.5108515484068514</v>
      </c>
      <c r="U440">
        <f t="shared" si="119"/>
        <v>1.4729653844684567</v>
      </c>
    </row>
    <row r="441" spans="1:21" x14ac:dyDescent="0.3">
      <c r="A441">
        <v>11</v>
      </c>
      <c r="B441" t="s">
        <v>27</v>
      </c>
      <c r="C441">
        <v>6</v>
      </c>
      <c r="D441" t="s">
        <v>21</v>
      </c>
      <c r="E441">
        <v>2009</v>
      </c>
      <c r="F441">
        <v>800</v>
      </c>
      <c r="G441" s="54">
        <v>0.247</v>
      </c>
      <c r="H441" s="54">
        <v>0.28799999999999998</v>
      </c>
      <c r="I441" s="54">
        <v>0.26449999999999996</v>
      </c>
      <c r="J441" s="2">
        <f t="shared" si="129"/>
        <v>1062.4169986719787</v>
      </c>
      <c r="K441" s="2">
        <f t="shared" si="130"/>
        <v>1123.5955056179776</v>
      </c>
      <c r="L441" s="2">
        <f t="shared" si="131"/>
        <v>1087.6954452753228</v>
      </c>
      <c r="M441" s="59">
        <v>0.71359223300999997</v>
      </c>
      <c r="N441" s="59">
        <v>0.28640776698999998</v>
      </c>
      <c r="O441" s="59">
        <v>0</v>
      </c>
      <c r="P441" s="2">
        <f t="shared" si="126"/>
        <v>295.86001761605422</v>
      </c>
      <c r="Q441" s="2">
        <f t="shared" si="127"/>
        <v>327.44530350455676</v>
      </c>
      <c r="R441" s="2">
        <f t="shared" si="128"/>
        <v>317.14235473950333</v>
      </c>
      <c r="S441">
        <f t="shared" si="117"/>
        <v>0.36982502202006778</v>
      </c>
      <c r="T441">
        <f t="shared" si="118"/>
        <v>0.40930662938069595</v>
      </c>
      <c r="U441">
        <f t="shared" si="119"/>
        <v>0.39642794342437915</v>
      </c>
    </row>
    <row r="442" spans="1:21" x14ac:dyDescent="0.3">
      <c r="A442">
        <v>11</v>
      </c>
      <c r="B442" t="s">
        <v>27</v>
      </c>
      <c r="C442">
        <v>6</v>
      </c>
      <c r="D442" t="s">
        <v>21</v>
      </c>
      <c r="E442">
        <v>2010</v>
      </c>
      <c r="F442">
        <v>160</v>
      </c>
      <c r="G442" s="54">
        <v>0.19700000000000001</v>
      </c>
      <c r="H442" s="54">
        <v>0.29066666666666668</v>
      </c>
      <c r="I442" s="54">
        <v>0.27216666666666667</v>
      </c>
      <c r="J442" s="2">
        <f t="shared" si="129"/>
        <v>199.25280199252805</v>
      </c>
      <c r="K442" s="2">
        <f t="shared" si="130"/>
        <v>225.56390977443607</v>
      </c>
      <c r="L442" s="2">
        <f t="shared" si="131"/>
        <v>219.83054728646667</v>
      </c>
      <c r="M442" s="59">
        <v>0.71359223300999997</v>
      </c>
      <c r="N442" s="59">
        <v>0.28640776698999998</v>
      </c>
      <c r="O442" s="59">
        <v>0</v>
      </c>
      <c r="P442" s="2">
        <f t="shared" si="126"/>
        <v>492.53337150809267</v>
      </c>
      <c r="Q442" s="2">
        <f t="shared" si="127"/>
        <v>538.62864104419907</v>
      </c>
      <c r="R442" s="2">
        <f t="shared" si="128"/>
        <v>526.80316340272248</v>
      </c>
      <c r="S442">
        <f t="shared" si="117"/>
        <v>3.0783335719255791</v>
      </c>
      <c r="T442">
        <f t="shared" si="118"/>
        <v>3.3664290065262441</v>
      </c>
      <c r="U442">
        <f t="shared" si="119"/>
        <v>3.2925197712670156</v>
      </c>
    </row>
    <row r="443" spans="1:21" x14ac:dyDescent="0.3">
      <c r="A443">
        <v>11</v>
      </c>
      <c r="B443" t="s">
        <v>27</v>
      </c>
      <c r="C443">
        <v>6</v>
      </c>
      <c r="D443" t="s">
        <v>21</v>
      </c>
      <c r="E443">
        <v>2011</v>
      </c>
      <c r="F443">
        <v>310</v>
      </c>
      <c r="G443" s="54">
        <v>0.254</v>
      </c>
      <c r="H443" s="54">
        <v>0.2583333333333333</v>
      </c>
      <c r="I443" s="54">
        <v>0.24033333333333334</v>
      </c>
      <c r="J443" s="2">
        <f t="shared" si="129"/>
        <v>415.54959785522789</v>
      </c>
      <c r="K443" s="2">
        <f t="shared" si="130"/>
        <v>417.97752808988764</v>
      </c>
      <c r="L443" s="2">
        <f t="shared" si="131"/>
        <v>408.07371654234311</v>
      </c>
      <c r="M443" s="59">
        <v>0.71359223300999997</v>
      </c>
      <c r="N443" s="59">
        <v>0.28640776698999998</v>
      </c>
      <c r="O443" s="59">
        <v>0</v>
      </c>
      <c r="P443" s="2">
        <f t="shared" si="126"/>
        <v>651.50740929999995</v>
      </c>
      <c r="Q443" s="2">
        <f t="shared" si="127"/>
        <v>702.71109640640873</v>
      </c>
      <c r="R443" s="2">
        <f t="shared" si="128"/>
        <v>696.09483442355179</v>
      </c>
      <c r="S443">
        <f t="shared" si="117"/>
        <v>2.1016368041935483</v>
      </c>
      <c r="T443">
        <f t="shared" si="118"/>
        <v>2.2668099884077701</v>
      </c>
      <c r="U443">
        <f t="shared" si="119"/>
        <v>2.2454672078179092</v>
      </c>
    </row>
    <row r="444" spans="1:21" x14ac:dyDescent="0.3">
      <c r="A444">
        <v>11</v>
      </c>
      <c r="B444" t="s">
        <v>27</v>
      </c>
      <c r="C444">
        <v>6</v>
      </c>
      <c r="D444" t="s">
        <v>21</v>
      </c>
      <c r="E444">
        <v>2012</v>
      </c>
      <c r="F444">
        <v>200</v>
      </c>
      <c r="G444" s="54">
        <v>0.20199999999999999</v>
      </c>
      <c r="H444" s="54">
        <v>0.27900000000000003</v>
      </c>
      <c r="I444" s="54">
        <v>0.25650000000000001</v>
      </c>
      <c r="J444" s="2">
        <f t="shared" si="129"/>
        <v>250.62656641604008</v>
      </c>
      <c r="K444" s="2">
        <f t="shared" si="130"/>
        <v>277.39251040221916</v>
      </c>
      <c r="L444" s="2">
        <f t="shared" si="131"/>
        <v>268.99798251513113</v>
      </c>
      <c r="M444" s="59">
        <v>0.71359223300999997</v>
      </c>
      <c r="N444" s="59">
        <v>0.28640776698999998</v>
      </c>
      <c r="O444" s="59">
        <v>0</v>
      </c>
      <c r="P444" s="2">
        <f t="shared" si="126"/>
        <v>452.15447632119327</v>
      </c>
      <c r="Q444" s="2">
        <f t="shared" si="127"/>
        <v>491.59206252231814</v>
      </c>
      <c r="R444" s="2">
        <f t="shared" si="128"/>
        <v>479.77961801700928</v>
      </c>
      <c r="S444">
        <f t="shared" si="117"/>
        <v>2.2607723816059662</v>
      </c>
      <c r="T444">
        <f t="shared" si="118"/>
        <v>2.4579603126115908</v>
      </c>
      <c r="U444">
        <f t="shared" si="119"/>
        <v>2.3988980900850465</v>
      </c>
    </row>
    <row r="445" spans="1:21" x14ac:dyDescent="0.3">
      <c r="A445">
        <v>11</v>
      </c>
      <c r="B445" t="s">
        <v>27</v>
      </c>
      <c r="C445">
        <v>6</v>
      </c>
      <c r="D445" t="s">
        <v>21</v>
      </c>
      <c r="E445">
        <v>2013</v>
      </c>
      <c r="F445">
        <v>315</v>
      </c>
      <c r="G445" s="54">
        <v>0.22900000000000001</v>
      </c>
      <c r="H445" s="54">
        <v>0.30333333333333334</v>
      </c>
      <c r="I445" s="54">
        <v>0.27933333333333332</v>
      </c>
      <c r="J445" s="2">
        <f t="shared" si="129"/>
        <v>408.56031128404669</v>
      </c>
      <c r="K445" s="2">
        <f t="shared" si="130"/>
        <v>452.15311004784689</v>
      </c>
      <c r="L445" s="2">
        <f t="shared" si="131"/>
        <v>437.09528214616097</v>
      </c>
      <c r="M445" s="59">
        <v>0.71359223300999997</v>
      </c>
      <c r="N445" s="59">
        <v>0.28640776698999998</v>
      </c>
      <c r="O445" s="59">
        <v>0</v>
      </c>
      <c r="P445" s="2">
        <f t="shared" si="126"/>
        <v>268.65074067121299</v>
      </c>
      <c r="Q445" s="2">
        <f t="shared" si="127"/>
        <v>289.02764090468838</v>
      </c>
      <c r="R445" s="2">
        <f t="shared" si="128"/>
        <v>281.28772548998057</v>
      </c>
      <c r="S445">
        <f t="shared" si="117"/>
        <v>0.85285949419432694</v>
      </c>
      <c r="T445">
        <f t="shared" si="118"/>
        <v>0.91754806636409014</v>
      </c>
      <c r="U445">
        <f t="shared" si="119"/>
        <v>0.89297690631739868</v>
      </c>
    </row>
    <row r="446" spans="1:21" x14ac:dyDescent="0.3">
      <c r="A446">
        <v>11</v>
      </c>
      <c r="B446" t="s">
        <v>27</v>
      </c>
      <c r="C446">
        <v>6</v>
      </c>
      <c r="D446" t="s">
        <v>21</v>
      </c>
      <c r="E446">
        <v>2014</v>
      </c>
      <c r="F446">
        <v>600</v>
      </c>
      <c r="G446" s="54">
        <v>0.14499999999999999</v>
      </c>
      <c r="H446" s="54">
        <v>0.20433333333333331</v>
      </c>
      <c r="I446" s="54">
        <v>0.20033333333333331</v>
      </c>
      <c r="J446" s="2">
        <f t="shared" si="129"/>
        <v>701.75438596491233</v>
      </c>
      <c r="K446" s="2">
        <f t="shared" si="130"/>
        <v>754.08462505236696</v>
      </c>
      <c r="L446" s="2">
        <f t="shared" si="131"/>
        <v>750.31263026260933</v>
      </c>
      <c r="M446" s="59">
        <v>0.71359223300999997</v>
      </c>
      <c r="N446" s="59">
        <v>0.28640776698999998</v>
      </c>
      <c r="O446" s="59">
        <v>0</v>
      </c>
      <c r="P446" s="2">
        <f t="shared" si="126"/>
        <v>243.82985574397961</v>
      </c>
      <c r="Q446" s="2">
        <f t="shared" si="127"/>
        <v>271.89572562481169</v>
      </c>
      <c r="R446" s="2">
        <f t="shared" si="128"/>
        <v>264.49863759492689</v>
      </c>
      <c r="S446">
        <f t="shared" si="117"/>
        <v>0.40638309290663266</v>
      </c>
      <c r="T446">
        <f t="shared" si="118"/>
        <v>0.4531595427080195</v>
      </c>
      <c r="U446">
        <f t="shared" si="119"/>
        <v>0.44083106265821148</v>
      </c>
    </row>
    <row r="447" spans="1:21" x14ac:dyDescent="0.3">
      <c r="A447">
        <v>11</v>
      </c>
      <c r="B447" t="s">
        <v>27</v>
      </c>
      <c r="C447">
        <v>6</v>
      </c>
      <c r="D447" t="s">
        <v>21</v>
      </c>
      <c r="E447">
        <v>2015</v>
      </c>
      <c r="F447">
        <v>400</v>
      </c>
      <c r="G447" s="54">
        <v>0.24</v>
      </c>
      <c r="H447" s="54">
        <v>0.30400000000000005</v>
      </c>
      <c r="I447" s="54">
        <v>0.28700000000000003</v>
      </c>
      <c r="J447" s="2">
        <f t="shared" si="129"/>
        <v>526.31578947368416</v>
      </c>
      <c r="K447" s="2">
        <f t="shared" si="130"/>
        <v>574.71264367816093</v>
      </c>
      <c r="L447" s="2">
        <f t="shared" si="131"/>
        <v>561.00981767180929</v>
      </c>
      <c r="M447" s="59">
        <v>0.71359223300999997</v>
      </c>
      <c r="N447" s="59">
        <v>0.28640776698999998</v>
      </c>
      <c r="O447" s="59">
        <v>0</v>
      </c>
      <c r="P447" s="2">
        <f t="shared" si="126"/>
        <v>236.46567243127072</v>
      </c>
      <c r="Q447" s="2">
        <f t="shared" si="127"/>
        <v>270.94884235052814</v>
      </c>
      <c r="R447" s="2">
        <f t="shared" si="128"/>
        <v>267.09353398148369</v>
      </c>
      <c r="S447">
        <f t="shared" si="117"/>
        <v>0.59116418107817681</v>
      </c>
      <c r="T447">
        <f t="shared" si="118"/>
        <v>0.67737210587632035</v>
      </c>
      <c r="U447">
        <f t="shared" si="119"/>
        <v>0.66773383495370919</v>
      </c>
    </row>
    <row r="448" spans="1:21" x14ac:dyDescent="0.3">
      <c r="A448">
        <v>11</v>
      </c>
      <c r="B448" t="s">
        <v>27</v>
      </c>
      <c r="C448">
        <v>6</v>
      </c>
      <c r="D448" t="s">
        <v>21</v>
      </c>
      <c r="E448">
        <v>2016</v>
      </c>
      <c r="F448">
        <v>200</v>
      </c>
      <c r="G448" s="54">
        <v>0.252</v>
      </c>
      <c r="H448" s="54">
        <v>0.29700000000000004</v>
      </c>
      <c r="I448" s="54">
        <v>0.27900000000000003</v>
      </c>
      <c r="J448" s="2">
        <f t="shared" si="129"/>
        <v>267.37967914438502</v>
      </c>
      <c r="K448" s="2">
        <f t="shared" si="130"/>
        <v>284.49502133712662</v>
      </c>
      <c r="L448" s="2">
        <f t="shared" si="131"/>
        <v>277.39251040221916</v>
      </c>
      <c r="M448" s="59">
        <v>0.71359223300999997</v>
      </c>
      <c r="N448" s="59">
        <v>0.28640776698999998</v>
      </c>
      <c r="O448" s="59">
        <v>0</v>
      </c>
      <c r="P448" s="2">
        <f t="shared" si="126"/>
        <v>322.9531195343651</v>
      </c>
      <c r="Q448" s="2">
        <f t="shared" si="127"/>
        <v>369.59717275093368</v>
      </c>
      <c r="R448" s="2">
        <f t="shared" si="128"/>
        <v>364.42040888240757</v>
      </c>
      <c r="S448">
        <f t="shared" si="117"/>
        <v>1.6147655976718256</v>
      </c>
      <c r="T448">
        <f t="shared" si="118"/>
        <v>1.8479858637546684</v>
      </c>
      <c r="U448">
        <f t="shared" si="119"/>
        <v>1.8221020444120379</v>
      </c>
    </row>
    <row r="449" spans="1:21" x14ac:dyDescent="0.3">
      <c r="A449">
        <v>11</v>
      </c>
      <c r="B449" t="s">
        <v>27</v>
      </c>
      <c r="C449">
        <v>6</v>
      </c>
      <c r="D449" t="s">
        <v>21</v>
      </c>
      <c r="E449">
        <v>2017</v>
      </c>
      <c r="F449">
        <v>200</v>
      </c>
      <c r="G449" s="54">
        <v>0.26421253355763952</v>
      </c>
      <c r="H449" s="54">
        <v>0.33404541147798106</v>
      </c>
      <c r="I449" s="54">
        <v>0.31269765999824639</v>
      </c>
      <c r="J449" s="2">
        <f t="shared" si="129"/>
        <v>271.81762278043294</v>
      </c>
      <c r="K449" s="2">
        <f t="shared" si="130"/>
        <v>300.32077779337538</v>
      </c>
      <c r="L449" s="2">
        <f t="shared" si="131"/>
        <v>290.99275291204407</v>
      </c>
      <c r="M449" s="59">
        <v>0.71359223300999997</v>
      </c>
      <c r="N449" s="59">
        <v>0.28640776698999998</v>
      </c>
      <c r="O449" s="59">
        <v>0</v>
      </c>
      <c r="P449" t="s">
        <v>10</v>
      </c>
      <c r="Q449" t="s">
        <v>10</v>
      </c>
      <c r="R449" t="s">
        <v>10</v>
      </c>
      <c r="S449" s="2" t="s">
        <v>10</v>
      </c>
      <c r="T449" s="2" t="s">
        <v>10</v>
      </c>
      <c r="U449" s="2" t="s">
        <v>10</v>
      </c>
    </row>
    <row r="450" spans="1:21" x14ac:dyDescent="0.3">
      <c r="A450">
        <v>11</v>
      </c>
      <c r="B450" t="s">
        <v>27</v>
      </c>
      <c r="C450">
        <v>6</v>
      </c>
      <c r="D450" t="s">
        <v>21</v>
      </c>
      <c r="E450">
        <v>2018</v>
      </c>
      <c r="F450">
        <v>130</v>
      </c>
      <c r="G450" s="54">
        <v>0.25329250311259038</v>
      </c>
      <c r="H450" s="54">
        <v>0.35347180943220174</v>
      </c>
      <c r="I450" s="54">
        <v>0.34504815702446495</v>
      </c>
      <c r="J450" s="2">
        <f t="shared" si="129"/>
        <v>174.09762261915753</v>
      </c>
      <c r="K450" s="2">
        <f t="shared" si="130"/>
        <v>201.07398547591646</v>
      </c>
      <c r="L450" s="2">
        <f t="shared" si="131"/>
        <v>198.48787570303242</v>
      </c>
      <c r="M450" s="59">
        <v>0.71359223300999997</v>
      </c>
      <c r="N450" s="59">
        <v>0.28640776698999998</v>
      </c>
      <c r="O450" s="59">
        <v>0</v>
      </c>
      <c r="P450" t="s">
        <v>10</v>
      </c>
      <c r="Q450" t="s">
        <v>10</v>
      </c>
      <c r="R450" t="s">
        <v>10</v>
      </c>
      <c r="S450" s="2" t="s">
        <v>10</v>
      </c>
      <c r="T450" s="2" t="s">
        <v>10</v>
      </c>
      <c r="U450" s="2" t="s">
        <v>10</v>
      </c>
    </row>
    <row r="451" spans="1:21" x14ac:dyDescent="0.3">
      <c r="A451">
        <v>11</v>
      </c>
      <c r="B451" t="s">
        <v>27</v>
      </c>
      <c r="C451">
        <v>6</v>
      </c>
      <c r="D451" t="s">
        <v>21</v>
      </c>
      <c r="E451">
        <v>2019</v>
      </c>
      <c r="F451">
        <v>300</v>
      </c>
      <c r="G451" s="54">
        <v>0.23441509169475994</v>
      </c>
      <c r="H451" s="54">
        <v>0.32590908281944742</v>
      </c>
      <c r="I451" s="54">
        <v>0.31510957999927913</v>
      </c>
      <c r="J451" s="2">
        <f t="shared" si="129"/>
        <v>391.85725416675723</v>
      </c>
      <c r="K451" s="2">
        <f t="shared" si="130"/>
        <v>445.04382473328326</v>
      </c>
      <c r="L451" s="2">
        <f t="shared" si="131"/>
        <v>438.02627579413979</v>
      </c>
      <c r="M451" s="59">
        <v>0.71359223300999997</v>
      </c>
      <c r="N451" s="59">
        <v>0.28640776698999998</v>
      </c>
      <c r="O451" s="59">
        <v>0</v>
      </c>
      <c r="P451" t="s">
        <v>10</v>
      </c>
      <c r="Q451" t="s">
        <v>10</v>
      </c>
      <c r="R451" t="s">
        <v>10</v>
      </c>
      <c r="S451" s="2" t="s">
        <v>10</v>
      </c>
      <c r="T451" s="2" t="s">
        <v>10</v>
      </c>
      <c r="U451" s="2" t="s">
        <v>10</v>
      </c>
    </row>
    <row r="452" spans="1:21" x14ac:dyDescent="0.3">
      <c r="A452">
        <v>11</v>
      </c>
      <c r="B452" t="s">
        <v>27</v>
      </c>
      <c r="C452">
        <v>6</v>
      </c>
      <c r="D452" t="s">
        <v>21</v>
      </c>
      <c r="E452">
        <v>2020</v>
      </c>
      <c r="F452">
        <v>135</v>
      </c>
      <c r="G452" s="54">
        <v>0.10759564786873591</v>
      </c>
      <c r="H452" s="54">
        <v>0.25668946937664994</v>
      </c>
      <c r="I452" s="54">
        <v>0.25426527177111524</v>
      </c>
      <c r="J452" s="2">
        <f t="shared" si="129"/>
        <v>151.27671629748261</v>
      </c>
      <c r="K452" s="2">
        <f t="shared" si="130"/>
        <v>181.61992120142199</v>
      </c>
      <c r="L452" s="2">
        <f t="shared" si="131"/>
        <v>181.02952013596595</v>
      </c>
      <c r="M452" s="59">
        <v>0.71359223300999997</v>
      </c>
      <c r="N452" s="59">
        <v>0.28640776698999998</v>
      </c>
      <c r="O452" s="59">
        <v>0</v>
      </c>
      <c r="P452" t="s">
        <v>10</v>
      </c>
      <c r="Q452" t="s">
        <v>10</v>
      </c>
      <c r="R452" t="s">
        <v>10</v>
      </c>
      <c r="S452" s="2" t="s">
        <v>10</v>
      </c>
      <c r="T452" s="2" t="s">
        <v>10</v>
      </c>
      <c r="U452" s="2" t="s">
        <v>10</v>
      </c>
    </row>
    <row r="453" spans="1:21" x14ac:dyDescent="0.3">
      <c r="A453">
        <v>12</v>
      </c>
      <c r="B453" t="s">
        <v>28</v>
      </c>
      <c r="C453">
        <v>6</v>
      </c>
      <c r="D453" t="s">
        <v>29</v>
      </c>
      <c r="E453">
        <v>1980</v>
      </c>
      <c r="F453">
        <v>800</v>
      </c>
      <c r="G453" s="54">
        <v>0.56200000000000006</v>
      </c>
      <c r="H453" s="54">
        <v>0.57033333333333336</v>
      </c>
      <c r="I453" s="54">
        <v>0.46133333333333337</v>
      </c>
      <c r="J453" s="2">
        <f t="shared" ref="J453:J493" si="132">$F453/(1-G453)</f>
        <v>1826.4840182648404</v>
      </c>
      <c r="K453" s="2">
        <f t="shared" ref="K453:K493" si="133">$F453/(1-H453)</f>
        <v>1861.9084561675718</v>
      </c>
      <c r="L453" s="2">
        <f t="shared" ref="L453:L493" si="134">$F453/(1-I453)</f>
        <v>1485.1485148514853</v>
      </c>
      <c r="M453" s="59">
        <v>0.71359223300999997</v>
      </c>
      <c r="N453" s="59">
        <v>0.28640776698999998</v>
      </c>
      <c r="O453" s="59">
        <v>0</v>
      </c>
      <c r="P453" s="2">
        <f t="shared" ref="P453:P488" si="135">(J456*$M453)+(J457*$N453)+(J458*$O453)</f>
        <v>1119.9069951902625</v>
      </c>
      <c r="Q453" s="2">
        <f t="shared" ref="Q453:Q489" si="136">(K456*$M453)+(K457*$N453)+(K458*$O453)</f>
        <v>1138.3086909003705</v>
      </c>
      <c r="R453" s="2">
        <f t="shared" ref="R453:R489" si="137">(L456*$M453)+(L457*$N453)+(L458*$O453)</f>
        <v>884.85977714317755</v>
      </c>
      <c r="S453">
        <f t="shared" ref="S453:S514" si="138">P453/$F453</f>
        <v>1.399883743987828</v>
      </c>
      <c r="T453">
        <f t="shared" ref="T453:T514" si="139">Q453/$F453</f>
        <v>1.4228858636254631</v>
      </c>
      <c r="U453">
        <f t="shared" ref="U453:U514" si="140">R453/$F453</f>
        <v>1.1060747214289719</v>
      </c>
    </row>
    <row r="454" spans="1:21" x14ac:dyDescent="0.3">
      <c r="A454">
        <v>12</v>
      </c>
      <c r="B454" t="s">
        <v>28</v>
      </c>
      <c r="C454">
        <v>6</v>
      </c>
      <c r="D454" t="s">
        <v>29</v>
      </c>
      <c r="E454">
        <v>1981</v>
      </c>
      <c r="F454">
        <v>500</v>
      </c>
      <c r="G454" s="54">
        <v>0.50800000000000001</v>
      </c>
      <c r="H454" s="54">
        <v>0.53233333333333333</v>
      </c>
      <c r="I454" s="54">
        <v>0.43383333333333329</v>
      </c>
      <c r="J454" s="2">
        <f t="shared" si="132"/>
        <v>1016.260162601626</v>
      </c>
      <c r="K454" s="2">
        <f t="shared" si="133"/>
        <v>1069.1375623663578</v>
      </c>
      <c r="L454" s="2">
        <f t="shared" si="134"/>
        <v>883.13217544892541</v>
      </c>
      <c r="M454" s="59">
        <v>0.71359223300999997</v>
      </c>
      <c r="N454" s="59">
        <v>0.28640776698999998</v>
      </c>
      <c r="O454" s="59">
        <v>0</v>
      </c>
      <c r="P454" s="2">
        <f t="shared" si="135"/>
        <v>1275.3330261716731</v>
      </c>
      <c r="Q454" s="2">
        <f t="shared" si="136"/>
        <v>1315.9206435536651</v>
      </c>
      <c r="R454" s="2">
        <f t="shared" si="137"/>
        <v>1055.6048891439523</v>
      </c>
      <c r="S454">
        <f t="shared" si="138"/>
        <v>2.5506660523433462</v>
      </c>
      <c r="T454">
        <f t="shared" si="139"/>
        <v>2.63184128710733</v>
      </c>
      <c r="U454">
        <f t="shared" si="140"/>
        <v>2.1112097782879045</v>
      </c>
    </row>
    <row r="455" spans="1:21" x14ac:dyDescent="0.3">
      <c r="A455">
        <v>12</v>
      </c>
      <c r="B455" t="s">
        <v>28</v>
      </c>
      <c r="C455">
        <v>6</v>
      </c>
      <c r="D455" t="s">
        <v>29</v>
      </c>
      <c r="E455">
        <v>1982</v>
      </c>
      <c r="F455">
        <v>500</v>
      </c>
      <c r="G455" s="54">
        <v>0.44</v>
      </c>
      <c r="H455" s="54">
        <v>0.48499999999999999</v>
      </c>
      <c r="I455" s="54">
        <v>0.39999999999999997</v>
      </c>
      <c r="J455" s="2">
        <f t="shared" si="132"/>
        <v>892.85714285714278</v>
      </c>
      <c r="K455" s="2">
        <f t="shared" si="133"/>
        <v>970.87378640776694</v>
      </c>
      <c r="L455" s="2">
        <f t="shared" si="134"/>
        <v>833.33333333333326</v>
      </c>
      <c r="M455" s="59">
        <v>0.71359223300999997</v>
      </c>
      <c r="N455" s="59">
        <v>0.28640776698999998</v>
      </c>
      <c r="O455" s="59">
        <v>0</v>
      </c>
      <c r="P455" s="2">
        <f t="shared" si="135"/>
        <v>1021.3519784286855</v>
      </c>
      <c r="Q455" s="2">
        <f t="shared" si="136"/>
        <v>1036.5840220327386</v>
      </c>
      <c r="R455" s="2">
        <f t="shared" si="137"/>
        <v>814.90596119376858</v>
      </c>
      <c r="S455">
        <f t="shared" si="138"/>
        <v>2.0427039568573711</v>
      </c>
      <c r="T455">
        <f t="shared" si="139"/>
        <v>2.0731680440654774</v>
      </c>
      <c r="U455">
        <f t="shared" si="140"/>
        <v>1.6298119223875371</v>
      </c>
    </row>
    <row r="456" spans="1:21" x14ac:dyDescent="0.3">
      <c r="A456">
        <v>12</v>
      </c>
      <c r="B456" t="s">
        <v>28</v>
      </c>
      <c r="C456">
        <v>6</v>
      </c>
      <c r="D456" t="s">
        <v>29</v>
      </c>
      <c r="E456">
        <v>1983</v>
      </c>
      <c r="F456">
        <v>400</v>
      </c>
      <c r="G456" s="54">
        <v>0.61499999999999999</v>
      </c>
      <c r="H456" s="54">
        <v>0.6176666666666667</v>
      </c>
      <c r="I456" s="54">
        <v>0.4986666666666667</v>
      </c>
      <c r="J456" s="2">
        <f t="shared" si="132"/>
        <v>1038.9610389610389</v>
      </c>
      <c r="K456" s="2">
        <f t="shared" si="133"/>
        <v>1046.2074978204012</v>
      </c>
      <c r="L456" s="2">
        <f t="shared" si="134"/>
        <v>797.872340425532</v>
      </c>
      <c r="M456" s="59">
        <v>0.71359223300999997</v>
      </c>
      <c r="N456" s="59">
        <v>0.28640776698999998</v>
      </c>
      <c r="O456" s="59">
        <v>0</v>
      </c>
      <c r="P456" s="2">
        <f t="shared" si="135"/>
        <v>649.32098053252184</v>
      </c>
      <c r="Q456" s="2">
        <f t="shared" si="136"/>
        <v>648.37696630196967</v>
      </c>
      <c r="R456" s="2">
        <f t="shared" si="137"/>
        <v>504.56790283484372</v>
      </c>
      <c r="S456">
        <f t="shared" si="138"/>
        <v>1.6233024513313046</v>
      </c>
      <c r="T456">
        <f t="shared" si="139"/>
        <v>1.6209424157549241</v>
      </c>
      <c r="U456">
        <f t="shared" si="140"/>
        <v>1.2614197570871093</v>
      </c>
    </row>
    <row r="457" spans="1:21" x14ac:dyDescent="0.3">
      <c r="A457">
        <v>12</v>
      </c>
      <c r="B457" t="s">
        <v>28</v>
      </c>
      <c r="C457">
        <v>6</v>
      </c>
      <c r="D457" t="s">
        <v>29</v>
      </c>
      <c r="E457">
        <v>1984</v>
      </c>
      <c r="F457">
        <v>600</v>
      </c>
      <c r="G457" s="54">
        <v>0.54600000000000004</v>
      </c>
      <c r="H457" s="54">
        <v>0.56133333333333324</v>
      </c>
      <c r="I457" s="54">
        <v>0.45533333333333326</v>
      </c>
      <c r="J457" s="2">
        <f t="shared" si="132"/>
        <v>1321.5859030837005</v>
      </c>
      <c r="K457" s="2">
        <f t="shared" si="133"/>
        <v>1367.7811550151973</v>
      </c>
      <c r="L457" s="2">
        <f t="shared" si="134"/>
        <v>1101.5911872705017</v>
      </c>
      <c r="M457" s="59">
        <v>0.71359223300999997</v>
      </c>
      <c r="N457" s="59">
        <v>0.28640776698999998</v>
      </c>
      <c r="O457" s="59">
        <v>0</v>
      </c>
      <c r="P457" s="2">
        <f t="shared" si="135"/>
        <v>800.56523939788599</v>
      </c>
      <c r="Q457" s="2">
        <f t="shared" si="136"/>
        <v>840.33927062545695</v>
      </c>
      <c r="R457" s="2">
        <f t="shared" si="137"/>
        <v>706.70015326680414</v>
      </c>
      <c r="S457">
        <f t="shared" si="138"/>
        <v>1.3342753989964766</v>
      </c>
      <c r="T457">
        <f t="shared" si="139"/>
        <v>1.4005654510424284</v>
      </c>
      <c r="U457">
        <f t="shared" si="140"/>
        <v>1.1778335887780069</v>
      </c>
    </row>
    <row r="458" spans="1:21" x14ac:dyDescent="0.3">
      <c r="A458">
        <v>12</v>
      </c>
      <c r="B458" t="s">
        <v>28</v>
      </c>
      <c r="C458">
        <v>6</v>
      </c>
      <c r="D458" t="s">
        <v>29</v>
      </c>
      <c r="E458">
        <v>1985</v>
      </c>
      <c r="F458">
        <v>500</v>
      </c>
      <c r="G458" s="54">
        <v>0.56899999999999995</v>
      </c>
      <c r="H458" s="54">
        <v>0.57866666666666666</v>
      </c>
      <c r="I458" s="54">
        <v>0.46866666666666668</v>
      </c>
      <c r="J458" s="2">
        <f t="shared" si="132"/>
        <v>1160.0928074245937</v>
      </c>
      <c r="K458" s="2">
        <f t="shared" si="133"/>
        <v>1186.7088607594937</v>
      </c>
      <c r="L458" s="2">
        <f t="shared" si="134"/>
        <v>941.02885821831876</v>
      </c>
      <c r="M458" s="59">
        <v>0.71359223300999997</v>
      </c>
      <c r="N458" s="59">
        <v>0.28640776698999998</v>
      </c>
      <c r="O458" s="59">
        <v>0</v>
      </c>
      <c r="P458" s="2">
        <f>(J461*$M458)+(J462*$N458)</f>
        <v>1064.1932769845666</v>
      </c>
      <c r="Q458" s="2">
        <f>(K461*$M458)+(K462*$N458)</f>
        <v>1117.2918783414095</v>
      </c>
      <c r="R458" s="2">
        <f>(L461*$M458)+(L462*$N458)</f>
        <v>942.77526443548004</v>
      </c>
      <c r="S458">
        <f t="shared" si="138"/>
        <v>2.1283865539691331</v>
      </c>
      <c r="T458">
        <f t="shared" si="139"/>
        <v>2.2345837566828193</v>
      </c>
      <c r="U458">
        <f t="shared" si="140"/>
        <v>1.88555052887096</v>
      </c>
    </row>
    <row r="459" spans="1:21" x14ac:dyDescent="0.3">
      <c r="A459">
        <v>12</v>
      </c>
      <c r="B459" t="s">
        <v>28</v>
      </c>
      <c r="C459">
        <v>6</v>
      </c>
      <c r="D459" t="s">
        <v>29</v>
      </c>
      <c r="E459">
        <v>1986</v>
      </c>
      <c r="F459">
        <v>250</v>
      </c>
      <c r="G459" s="54">
        <v>0.63</v>
      </c>
      <c r="H459" s="54">
        <v>0.6226666666666667</v>
      </c>
      <c r="I459" s="54">
        <v>0.50066666666666659</v>
      </c>
      <c r="J459" s="2">
        <f t="shared" si="132"/>
        <v>675.67567567567573</v>
      </c>
      <c r="K459" s="2">
        <f t="shared" si="133"/>
        <v>662.54416961130744</v>
      </c>
      <c r="L459" s="2">
        <f t="shared" si="134"/>
        <v>500.66755674232303</v>
      </c>
      <c r="M459" s="59">
        <v>0.71359223300999997</v>
      </c>
      <c r="N459" s="59">
        <v>0.28640776698999998</v>
      </c>
      <c r="O459" s="59">
        <v>0</v>
      </c>
      <c r="P459" t="s">
        <v>10</v>
      </c>
      <c r="Q459" t="s">
        <v>10</v>
      </c>
      <c r="R459" t="s">
        <v>10</v>
      </c>
      <c r="S459" s="2" t="s">
        <v>10</v>
      </c>
      <c r="T459" s="2" t="s">
        <v>10</v>
      </c>
      <c r="U459" s="2" t="s">
        <v>10</v>
      </c>
    </row>
    <row r="460" spans="1:21" x14ac:dyDescent="0.3">
      <c r="A460">
        <v>12</v>
      </c>
      <c r="B460" t="s">
        <v>28</v>
      </c>
      <c r="C460">
        <v>6</v>
      </c>
      <c r="D460" t="s">
        <v>29</v>
      </c>
      <c r="E460">
        <v>1987</v>
      </c>
      <c r="F460">
        <v>300</v>
      </c>
      <c r="G460" s="54">
        <v>0.48599999999999999</v>
      </c>
      <c r="H460" s="54">
        <v>0.51066666666666671</v>
      </c>
      <c r="I460" s="54">
        <v>0.41666666666666669</v>
      </c>
      <c r="J460" s="2">
        <f t="shared" si="132"/>
        <v>583.65758754863816</v>
      </c>
      <c r="K460" s="2">
        <f t="shared" si="133"/>
        <v>613.0790190735695</v>
      </c>
      <c r="L460" s="2">
        <f t="shared" si="134"/>
        <v>514.28571428571433</v>
      </c>
      <c r="M460" s="59">
        <v>0.71359223300999997</v>
      </c>
      <c r="N460" s="59">
        <v>0.28640776698999998</v>
      </c>
      <c r="O460" s="59">
        <v>0</v>
      </c>
      <c r="P460" t="s">
        <v>10</v>
      </c>
      <c r="Q460" t="s">
        <v>10</v>
      </c>
      <c r="R460" t="s">
        <v>10</v>
      </c>
      <c r="S460" s="2" t="s">
        <v>10</v>
      </c>
      <c r="T460" s="2" t="s">
        <v>10</v>
      </c>
      <c r="U460" s="2" t="s">
        <v>10</v>
      </c>
    </row>
    <row r="461" spans="1:21" x14ac:dyDescent="0.3">
      <c r="A461">
        <v>12</v>
      </c>
      <c r="B461" t="s">
        <v>28</v>
      </c>
      <c r="C461">
        <v>6</v>
      </c>
      <c r="D461" t="s">
        <v>29</v>
      </c>
      <c r="E461">
        <v>1988</v>
      </c>
      <c r="F461">
        <v>700</v>
      </c>
      <c r="G461" s="54">
        <v>0.47799999999999998</v>
      </c>
      <c r="H461" s="54">
        <v>0.50233333333333341</v>
      </c>
      <c r="I461" s="54">
        <v>0.40983333333333338</v>
      </c>
      <c r="J461" s="2">
        <f t="shared" si="132"/>
        <v>1340.9961685823755</v>
      </c>
      <c r="K461" s="2">
        <f t="shared" si="133"/>
        <v>1406.5639651707972</v>
      </c>
      <c r="L461" s="2">
        <f t="shared" si="134"/>
        <v>1186.1056198813894</v>
      </c>
      <c r="M461" s="59">
        <v>0.71359223300999997</v>
      </c>
      <c r="N461" s="59">
        <v>0.28640776698999998</v>
      </c>
      <c r="O461" s="59">
        <v>0</v>
      </c>
      <c r="P461" s="2">
        <f t="shared" si="135"/>
        <v>728.75773093685018</v>
      </c>
      <c r="Q461" s="2">
        <f t="shared" si="136"/>
        <v>771.8905197502778</v>
      </c>
      <c r="R461" s="2">
        <f t="shared" si="137"/>
        <v>570.85531379456029</v>
      </c>
      <c r="S461">
        <f t="shared" si="138"/>
        <v>1.0410824727669288</v>
      </c>
      <c r="T461">
        <f t="shared" si="139"/>
        <v>1.102700742500397</v>
      </c>
      <c r="U461">
        <f t="shared" si="140"/>
        <v>0.81550759113508609</v>
      </c>
    </row>
    <row r="462" spans="1:21" x14ac:dyDescent="0.3">
      <c r="A462">
        <v>12</v>
      </c>
      <c r="B462" t="s">
        <v>28</v>
      </c>
      <c r="C462">
        <v>6</v>
      </c>
      <c r="D462" t="s">
        <v>29</v>
      </c>
      <c r="E462">
        <v>1989</v>
      </c>
      <c r="F462">
        <v>200</v>
      </c>
      <c r="G462" s="54">
        <v>0.46600000000000003</v>
      </c>
      <c r="H462" s="54">
        <v>0.4956666666666667</v>
      </c>
      <c r="I462" s="54">
        <v>0.40566666666666668</v>
      </c>
      <c r="J462" s="2">
        <f t="shared" si="132"/>
        <v>374.53183520599248</v>
      </c>
      <c r="K462" s="2">
        <f t="shared" si="133"/>
        <v>396.56311962987445</v>
      </c>
      <c r="L462" s="2">
        <f t="shared" si="134"/>
        <v>336.51149747616375</v>
      </c>
      <c r="M462" s="59">
        <v>0.71359223300999997</v>
      </c>
      <c r="N462" s="59">
        <v>0.28640776698999998</v>
      </c>
      <c r="O462" s="59">
        <v>0</v>
      </c>
      <c r="P462" s="2">
        <f t="shared" si="135"/>
        <v>1312.7998496156899</v>
      </c>
      <c r="Q462" s="2">
        <f t="shared" si="136"/>
        <v>1391.8448576017279</v>
      </c>
      <c r="R462" s="2">
        <f t="shared" si="137"/>
        <v>1013.7626514227474</v>
      </c>
      <c r="S462">
        <f t="shared" si="138"/>
        <v>6.5639992480784493</v>
      </c>
      <c r="T462">
        <f t="shared" si="139"/>
        <v>6.959224288008639</v>
      </c>
      <c r="U462">
        <f t="shared" si="140"/>
        <v>5.068813257113737</v>
      </c>
    </row>
    <row r="463" spans="1:21" x14ac:dyDescent="0.3">
      <c r="A463">
        <v>12</v>
      </c>
      <c r="B463" t="s">
        <v>28</v>
      </c>
      <c r="C463">
        <v>6</v>
      </c>
      <c r="D463" t="s">
        <v>29</v>
      </c>
      <c r="E463">
        <v>1990</v>
      </c>
      <c r="F463" t="s">
        <v>10</v>
      </c>
      <c r="G463" s="54">
        <v>0.52900000000000003</v>
      </c>
      <c r="H463" s="54">
        <v>0.56133333333333324</v>
      </c>
      <c r="I463" s="54">
        <v>0.45883333333333332</v>
      </c>
      <c r="J463" t="s">
        <v>10</v>
      </c>
      <c r="K463" t="s">
        <v>10</v>
      </c>
      <c r="L463" t="s">
        <v>10</v>
      </c>
      <c r="M463" s="59">
        <v>0.71359223300999997</v>
      </c>
      <c r="N463" s="59">
        <v>0.28640776698999998</v>
      </c>
      <c r="O463" s="59">
        <v>0</v>
      </c>
      <c r="P463" s="2">
        <f t="shared" si="135"/>
        <v>720.0826641982444</v>
      </c>
      <c r="Q463" s="2">
        <f t="shared" si="136"/>
        <v>757.91174171391094</v>
      </c>
      <c r="R463" s="2">
        <f t="shared" si="137"/>
        <v>591.23623995802848</v>
      </c>
      <c r="S463" t="e">
        <f t="shared" si="138"/>
        <v>#VALUE!</v>
      </c>
      <c r="T463" t="e">
        <f t="shared" si="139"/>
        <v>#VALUE!</v>
      </c>
      <c r="U463" t="e">
        <f t="shared" si="140"/>
        <v>#VALUE!</v>
      </c>
    </row>
    <row r="464" spans="1:21" x14ac:dyDescent="0.3">
      <c r="A464">
        <v>12</v>
      </c>
      <c r="B464" t="s">
        <v>28</v>
      </c>
      <c r="C464">
        <v>6</v>
      </c>
      <c r="D464" t="s">
        <v>29</v>
      </c>
      <c r="E464">
        <v>1991</v>
      </c>
      <c r="F464">
        <v>200</v>
      </c>
      <c r="G464" s="54">
        <v>0.503</v>
      </c>
      <c r="H464" s="54">
        <v>0.52800000000000002</v>
      </c>
      <c r="I464" s="54">
        <v>0.39349999999999996</v>
      </c>
      <c r="J464" s="2">
        <f t="shared" si="132"/>
        <v>402.4144869215292</v>
      </c>
      <c r="K464" s="2">
        <f t="shared" si="133"/>
        <v>423.72881355932208</v>
      </c>
      <c r="L464" s="2">
        <f t="shared" si="134"/>
        <v>329.76092333058529</v>
      </c>
      <c r="M464" s="59">
        <v>0.71359223300999997</v>
      </c>
      <c r="N464" s="59">
        <v>0.28640776698999998</v>
      </c>
      <c r="O464" s="59">
        <v>0</v>
      </c>
      <c r="P464" s="2">
        <f t="shared" si="135"/>
        <v>508.6179499631246</v>
      </c>
      <c r="Q464" s="2">
        <f t="shared" si="136"/>
        <v>545.52722416892743</v>
      </c>
      <c r="R464" s="2">
        <f t="shared" si="137"/>
        <v>400.9961783968086</v>
      </c>
      <c r="S464">
        <f t="shared" si="138"/>
        <v>2.5430897498156231</v>
      </c>
      <c r="T464">
        <f t="shared" si="139"/>
        <v>2.7276361208446374</v>
      </c>
      <c r="U464">
        <f t="shared" si="140"/>
        <v>2.0049808919840428</v>
      </c>
    </row>
    <row r="465" spans="1:21" x14ac:dyDescent="0.3">
      <c r="A465">
        <v>12</v>
      </c>
      <c r="B465" t="s">
        <v>28</v>
      </c>
      <c r="C465">
        <v>6</v>
      </c>
      <c r="D465" t="s">
        <v>29</v>
      </c>
      <c r="E465">
        <v>1992</v>
      </c>
      <c r="F465">
        <v>700</v>
      </c>
      <c r="G465" s="54">
        <v>0.54600000000000004</v>
      </c>
      <c r="H465" s="54">
        <v>0.57299999999999995</v>
      </c>
      <c r="I465" s="54">
        <v>0.40249999999999997</v>
      </c>
      <c r="J465" s="2">
        <f t="shared" si="132"/>
        <v>1541.8502202643174</v>
      </c>
      <c r="K465" s="2">
        <f t="shared" si="133"/>
        <v>1639.3442622950818</v>
      </c>
      <c r="L465" s="2">
        <f t="shared" si="134"/>
        <v>1171.5481171548117</v>
      </c>
      <c r="M465" s="59">
        <v>0.71359223300999997</v>
      </c>
      <c r="N465" s="59">
        <v>0.28640776698999998</v>
      </c>
      <c r="O465" s="59">
        <v>0</v>
      </c>
      <c r="P465" s="2">
        <f t="shared" si="135"/>
        <v>174.49261182603874</v>
      </c>
      <c r="Q465" s="2">
        <f t="shared" si="136"/>
        <v>181.402761749962</v>
      </c>
      <c r="R465" s="2">
        <f t="shared" si="137"/>
        <v>149.88314621349275</v>
      </c>
      <c r="S465">
        <f t="shared" si="138"/>
        <v>0.24927515975148393</v>
      </c>
      <c r="T465">
        <f t="shared" si="139"/>
        <v>0.25914680249994571</v>
      </c>
      <c r="U465">
        <f t="shared" si="140"/>
        <v>0.21411878030498965</v>
      </c>
    </row>
    <row r="466" spans="1:21" x14ac:dyDescent="0.3">
      <c r="A466">
        <v>12</v>
      </c>
      <c r="B466" t="s">
        <v>28</v>
      </c>
      <c r="C466">
        <v>6</v>
      </c>
      <c r="D466" t="s">
        <v>29</v>
      </c>
      <c r="E466">
        <v>1993</v>
      </c>
      <c r="F466">
        <v>400</v>
      </c>
      <c r="G466" s="54">
        <v>0.46100000000000002</v>
      </c>
      <c r="H466" s="54">
        <v>0.48399999999999999</v>
      </c>
      <c r="I466" s="54">
        <v>0.35550000000000004</v>
      </c>
      <c r="J466" s="2">
        <f t="shared" si="132"/>
        <v>742.1150278293137</v>
      </c>
      <c r="K466" s="2">
        <f t="shared" si="133"/>
        <v>775.19379844961236</v>
      </c>
      <c r="L466" s="2">
        <f t="shared" si="134"/>
        <v>620.63615205585734</v>
      </c>
      <c r="M466" s="59">
        <v>0.71359223300999997</v>
      </c>
      <c r="N466" s="59">
        <v>0.28640776698999998</v>
      </c>
      <c r="O466" s="59">
        <v>0</v>
      </c>
      <c r="P466" s="2">
        <f t="shared" si="135"/>
        <v>254.96433529848332</v>
      </c>
      <c r="Q466" s="2">
        <f t="shared" si="136"/>
        <v>261.25862674003469</v>
      </c>
      <c r="R466" s="2">
        <f t="shared" si="137"/>
        <v>200.68721073467614</v>
      </c>
      <c r="S466">
        <f t="shared" si="138"/>
        <v>0.63741083824620826</v>
      </c>
      <c r="T466">
        <f t="shared" si="139"/>
        <v>0.65314656685008676</v>
      </c>
      <c r="U466">
        <f t="shared" si="140"/>
        <v>0.50171802683669031</v>
      </c>
    </row>
    <row r="467" spans="1:21" x14ac:dyDescent="0.3">
      <c r="A467">
        <v>12</v>
      </c>
      <c r="B467" t="s">
        <v>28</v>
      </c>
      <c r="C467">
        <v>6</v>
      </c>
      <c r="D467" t="s">
        <v>29</v>
      </c>
      <c r="E467">
        <v>1994</v>
      </c>
      <c r="F467">
        <v>300</v>
      </c>
      <c r="G467" s="54">
        <v>0.54900000000000004</v>
      </c>
      <c r="H467" s="54">
        <v>0.58033333333333326</v>
      </c>
      <c r="I467" s="54">
        <v>0.42083333333333328</v>
      </c>
      <c r="J467" s="2">
        <f t="shared" si="132"/>
        <v>665.1884700665189</v>
      </c>
      <c r="K467" s="2">
        <f t="shared" si="133"/>
        <v>714.85305798252568</v>
      </c>
      <c r="L467" s="2">
        <f t="shared" si="134"/>
        <v>517.98561151079127</v>
      </c>
      <c r="M467" s="59">
        <v>0.71359223300999997</v>
      </c>
      <c r="N467" s="59">
        <v>0.28640776698999998</v>
      </c>
      <c r="O467" s="59">
        <v>0</v>
      </c>
      <c r="P467" s="2">
        <f>(J470*$M467)+(J471*$N467)</f>
        <v>113.50044342112781</v>
      </c>
      <c r="Q467" s="2">
        <f>(K470*$M467)+(K471*$N467)</f>
        <v>107.73952855397003</v>
      </c>
      <c r="R467" s="2">
        <f>(L470*$M467)+(L471*$N467)</f>
        <v>87.151229867675227</v>
      </c>
      <c r="S467">
        <f t="shared" si="138"/>
        <v>0.37833481140375935</v>
      </c>
      <c r="T467">
        <f t="shared" si="139"/>
        <v>0.35913176184656675</v>
      </c>
      <c r="U467">
        <f t="shared" si="140"/>
        <v>0.29050409955891743</v>
      </c>
    </row>
    <row r="468" spans="1:21" x14ac:dyDescent="0.3">
      <c r="A468">
        <v>12</v>
      </c>
      <c r="B468" t="s">
        <v>28</v>
      </c>
      <c r="C468">
        <v>6</v>
      </c>
      <c r="D468" t="s">
        <v>29</v>
      </c>
      <c r="E468">
        <v>1995</v>
      </c>
      <c r="F468">
        <v>80</v>
      </c>
      <c r="G468" s="54">
        <v>0.32500000000000001</v>
      </c>
      <c r="H468" s="54">
        <v>0.35299999999999998</v>
      </c>
      <c r="I468" s="54">
        <v>0.26950000000000002</v>
      </c>
      <c r="J468" s="2">
        <f t="shared" si="132"/>
        <v>118.5185185185185</v>
      </c>
      <c r="K468" s="2">
        <f t="shared" si="133"/>
        <v>123.64760432766614</v>
      </c>
      <c r="L468" s="2">
        <f t="shared" si="134"/>
        <v>109.51403148528406</v>
      </c>
      <c r="M468" s="59">
        <v>0.71359223300999997</v>
      </c>
      <c r="N468" s="59">
        <v>0.28640776698999998</v>
      </c>
      <c r="O468" s="59">
        <v>0</v>
      </c>
      <c r="P468" t="s">
        <v>10</v>
      </c>
      <c r="Q468" t="s">
        <v>10</v>
      </c>
      <c r="R468" t="s">
        <v>10</v>
      </c>
      <c r="S468" s="2" t="s">
        <v>10</v>
      </c>
      <c r="T468" s="2" t="s">
        <v>10</v>
      </c>
      <c r="U468" s="2" t="s">
        <v>10</v>
      </c>
    </row>
    <row r="469" spans="1:21" x14ac:dyDescent="0.3">
      <c r="A469">
        <v>12</v>
      </c>
      <c r="B469" t="s">
        <v>28</v>
      </c>
      <c r="C469">
        <v>6</v>
      </c>
      <c r="D469" t="s">
        <v>29</v>
      </c>
      <c r="E469">
        <v>1996</v>
      </c>
      <c r="F469">
        <v>135</v>
      </c>
      <c r="G469" s="54">
        <v>0.56999999999999995</v>
      </c>
      <c r="H469" s="54">
        <v>0.58499999999999996</v>
      </c>
      <c r="I469" s="54">
        <v>0.46100000000000002</v>
      </c>
      <c r="J469" s="2">
        <f t="shared" si="132"/>
        <v>313.95348837209298</v>
      </c>
      <c r="K469" s="2">
        <f t="shared" si="133"/>
        <v>325.30120481927707</v>
      </c>
      <c r="L469" s="2">
        <f t="shared" si="134"/>
        <v>250.46382189239336</v>
      </c>
      <c r="M469" s="59">
        <v>0.71359223300999997</v>
      </c>
      <c r="N469" s="59">
        <v>0.28640776698999998</v>
      </c>
      <c r="O469" s="59">
        <v>0</v>
      </c>
      <c r="P469" t="s">
        <v>10</v>
      </c>
      <c r="Q469" t="s">
        <v>10</v>
      </c>
      <c r="R469" t="s">
        <v>10</v>
      </c>
      <c r="S469" s="2" t="s">
        <v>10</v>
      </c>
      <c r="T469" s="2" t="s">
        <v>10</v>
      </c>
      <c r="U469" s="2" t="s">
        <v>10</v>
      </c>
    </row>
    <row r="470" spans="1:21" x14ac:dyDescent="0.3">
      <c r="A470">
        <v>12</v>
      </c>
      <c r="B470" t="s">
        <v>28</v>
      </c>
      <c r="C470">
        <v>6</v>
      </c>
      <c r="D470" t="s">
        <v>29</v>
      </c>
      <c r="E470">
        <v>1997</v>
      </c>
      <c r="F470">
        <v>50</v>
      </c>
      <c r="G470" s="54">
        <v>0.53699999999999992</v>
      </c>
      <c r="H470" s="54">
        <v>0.5083333333333333</v>
      </c>
      <c r="I470" s="54">
        <v>0.34783333333333333</v>
      </c>
      <c r="J470" s="2">
        <f t="shared" si="132"/>
        <v>107.99136069114469</v>
      </c>
      <c r="K470" s="2">
        <f t="shared" si="133"/>
        <v>101.69491525423729</v>
      </c>
      <c r="L470" s="2">
        <f t="shared" si="134"/>
        <v>76.667518527983646</v>
      </c>
      <c r="M470" s="59">
        <v>0.71359223300999997</v>
      </c>
      <c r="N470" s="59">
        <v>0.28640776698999998</v>
      </c>
      <c r="O470" s="59">
        <v>0</v>
      </c>
      <c r="P470" t="s">
        <v>10</v>
      </c>
      <c r="Q470" t="s">
        <v>10</v>
      </c>
      <c r="R470" t="s">
        <v>10</v>
      </c>
      <c r="S470" s="2" t="s">
        <v>10</v>
      </c>
      <c r="T470" s="2" t="s">
        <v>10</v>
      </c>
      <c r="U470" s="2" t="s">
        <v>10</v>
      </c>
    </row>
    <row r="471" spans="1:21" x14ac:dyDescent="0.3">
      <c r="A471">
        <v>12</v>
      </c>
      <c r="B471" t="s">
        <v>28</v>
      </c>
      <c r="C471">
        <v>6</v>
      </c>
      <c r="D471" t="s">
        <v>29</v>
      </c>
      <c r="E471">
        <v>1998</v>
      </c>
      <c r="F471">
        <v>100</v>
      </c>
      <c r="G471" s="54">
        <v>0.214</v>
      </c>
      <c r="H471" s="54">
        <v>0.18566666666666665</v>
      </c>
      <c r="I471" s="54">
        <v>0.11716666666666666</v>
      </c>
      <c r="J471" s="2">
        <f t="shared" si="132"/>
        <v>127.22646310432569</v>
      </c>
      <c r="K471" s="2">
        <f t="shared" si="133"/>
        <v>122.79983626688498</v>
      </c>
      <c r="L471" s="2">
        <f t="shared" si="134"/>
        <v>113.27166320558807</v>
      </c>
      <c r="M471" s="59">
        <v>0.71359223300999997</v>
      </c>
      <c r="N471" s="59">
        <v>0.28640776698999998</v>
      </c>
      <c r="O471" s="59">
        <v>0</v>
      </c>
      <c r="P471" t="s">
        <v>10</v>
      </c>
      <c r="Q471" t="s">
        <v>10</v>
      </c>
      <c r="R471" t="s">
        <v>10</v>
      </c>
      <c r="S471" s="2" t="s">
        <v>10</v>
      </c>
      <c r="T471" s="2" t="s">
        <v>10</v>
      </c>
      <c r="U471" s="2" t="s">
        <v>10</v>
      </c>
    </row>
    <row r="472" spans="1:21" x14ac:dyDescent="0.3">
      <c r="A472">
        <v>12</v>
      </c>
      <c r="B472" t="s">
        <v>28</v>
      </c>
      <c r="C472">
        <v>6</v>
      </c>
      <c r="D472" t="s">
        <v>29</v>
      </c>
      <c r="E472">
        <v>1999</v>
      </c>
      <c r="F472" t="s">
        <v>10</v>
      </c>
      <c r="G472" s="54">
        <v>0.22700000000000001</v>
      </c>
      <c r="H472" s="54">
        <v>0.20966666666666667</v>
      </c>
      <c r="I472" s="54">
        <v>0.12016666666666667</v>
      </c>
      <c r="J472" t="s">
        <v>10</v>
      </c>
      <c r="K472" t="s">
        <v>10</v>
      </c>
      <c r="L472" t="s">
        <v>10</v>
      </c>
      <c r="M472" s="59">
        <v>0.71359223300999997</v>
      </c>
      <c r="N472" s="59">
        <v>0.28640776698999998</v>
      </c>
      <c r="O472" s="59">
        <v>0</v>
      </c>
      <c r="P472" t="s">
        <v>10</v>
      </c>
      <c r="Q472" t="s">
        <v>10</v>
      </c>
      <c r="R472" t="s">
        <v>10</v>
      </c>
      <c r="S472" s="2" t="s">
        <v>10</v>
      </c>
      <c r="T472" s="2" t="s">
        <v>10</v>
      </c>
      <c r="U472" s="2" t="s">
        <v>10</v>
      </c>
    </row>
    <row r="473" spans="1:21" x14ac:dyDescent="0.3">
      <c r="A473">
        <v>12</v>
      </c>
      <c r="B473" t="s">
        <v>28</v>
      </c>
      <c r="C473">
        <v>6</v>
      </c>
      <c r="D473" t="s">
        <v>29</v>
      </c>
      <c r="E473">
        <v>2000</v>
      </c>
      <c r="F473" t="s">
        <v>10</v>
      </c>
      <c r="G473" s="54">
        <v>0.28900000000000003</v>
      </c>
      <c r="H473" s="54">
        <v>0.34600000000000003</v>
      </c>
      <c r="I473" s="54">
        <v>0.21150000000000002</v>
      </c>
      <c r="J473" t="s">
        <v>10</v>
      </c>
      <c r="K473" t="s">
        <v>10</v>
      </c>
      <c r="L473" t="s">
        <v>10</v>
      </c>
      <c r="M473" s="59">
        <v>0.71359223300999997</v>
      </c>
      <c r="N473" s="59">
        <v>0.28640776698999998</v>
      </c>
      <c r="O473" s="59">
        <v>0</v>
      </c>
      <c r="P473" t="s">
        <v>10</v>
      </c>
      <c r="Q473" t="s">
        <v>10</v>
      </c>
      <c r="R473" t="s">
        <v>10</v>
      </c>
      <c r="S473" s="2" t="s">
        <v>10</v>
      </c>
      <c r="T473" s="2" t="s">
        <v>10</v>
      </c>
      <c r="U473" s="2" t="s">
        <v>10</v>
      </c>
    </row>
    <row r="474" spans="1:21" x14ac:dyDescent="0.3">
      <c r="A474">
        <v>12</v>
      </c>
      <c r="B474" t="s">
        <v>28</v>
      </c>
      <c r="C474">
        <v>6</v>
      </c>
      <c r="D474" t="s">
        <v>29</v>
      </c>
      <c r="E474">
        <v>2001</v>
      </c>
      <c r="F474" t="s">
        <v>10</v>
      </c>
      <c r="G474" s="54">
        <v>0.27599999999999997</v>
      </c>
      <c r="H474" s="54">
        <v>0.29633333333333334</v>
      </c>
      <c r="I474" s="54">
        <v>0.17783333333333332</v>
      </c>
      <c r="J474" t="s">
        <v>10</v>
      </c>
      <c r="K474" t="s">
        <v>10</v>
      </c>
      <c r="L474" t="s">
        <v>10</v>
      </c>
      <c r="M474" s="59">
        <v>0.71359223300999997</v>
      </c>
      <c r="N474" s="59">
        <v>0.28640776698999998</v>
      </c>
      <c r="O474" s="59">
        <v>0</v>
      </c>
      <c r="P474" t="s">
        <v>10</v>
      </c>
      <c r="Q474" t="s">
        <v>10</v>
      </c>
      <c r="R474" t="s">
        <v>10</v>
      </c>
      <c r="S474" s="2" t="s">
        <v>10</v>
      </c>
      <c r="T474" s="2" t="s">
        <v>10</v>
      </c>
      <c r="U474" s="2" t="s">
        <v>10</v>
      </c>
    </row>
    <row r="475" spans="1:21" x14ac:dyDescent="0.3">
      <c r="A475">
        <v>12</v>
      </c>
      <c r="B475" t="s">
        <v>28</v>
      </c>
      <c r="C475">
        <v>6</v>
      </c>
      <c r="D475" t="s">
        <v>29</v>
      </c>
      <c r="E475">
        <v>2002</v>
      </c>
      <c r="F475">
        <v>400</v>
      </c>
      <c r="G475" s="54">
        <v>0.185</v>
      </c>
      <c r="H475" s="54">
        <v>0.19900000000000001</v>
      </c>
      <c r="I475" s="54">
        <v>0.13250000000000001</v>
      </c>
      <c r="J475" s="2">
        <f t="shared" si="132"/>
        <v>490.79754601226995</v>
      </c>
      <c r="K475" s="2">
        <f t="shared" si="133"/>
        <v>499.37578027465673</v>
      </c>
      <c r="L475" s="2">
        <f t="shared" si="134"/>
        <v>461.09510086455333</v>
      </c>
      <c r="M475" s="59">
        <v>0.71359223300999997</v>
      </c>
      <c r="N475" s="59">
        <v>0.28640776698999998</v>
      </c>
      <c r="O475" s="59">
        <v>0</v>
      </c>
      <c r="P475" s="2">
        <f t="shared" si="135"/>
        <v>1093.5831876351067</v>
      </c>
      <c r="Q475" s="2">
        <f t="shared" si="136"/>
        <v>1259.5860373804442</v>
      </c>
      <c r="R475" s="2">
        <f t="shared" si="137"/>
        <v>1201.5329937220945</v>
      </c>
      <c r="S475">
        <f t="shared" si="138"/>
        <v>2.7339579690877667</v>
      </c>
      <c r="T475">
        <f t="shared" si="139"/>
        <v>3.1489650934511104</v>
      </c>
      <c r="U475">
        <f t="shared" si="140"/>
        <v>3.0038324843052364</v>
      </c>
    </row>
    <row r="476" spans="1:21" x14ac:dyDescent="0.3">
      <c r="A476">
        <v>12</v>
      </c>
      <c r="B476" t="s">
        <v>28</v>
      </c>
      <c r="C476">
        <v>6</v>
      </c>
      <c r="D476" t="s">
        <v>29</v>
      </c>
      <c r="E476">
        <v>2003</v>
      </c>
      <c r="F476" t="s">
        <v>10</v>
      </c>
      <c r="G476" s="54">
        <v>0.249</v>
      </c>
      <c r="H476" s="54">
        <v>0.27333333333333332</v>
      </c>
      <c r="I476" s="54">
        <v>0.18033333333333335</v>
      </c>
      <c r="J476" t="s">
        <v>10</v>
      </c>
      <c r="K476" t="s">
        <v>10</v>
      </c>
      <c r="L476" t="s">
        <v>10</v>
      </c>
      <c r="M476" s="59">
        <v>0.71359223300999997</v>
      </c>
      <c r="N476" s="59">
        <v>0.28640776698999998</v>
      </c>
      <c r="O476" s="59">
        <v>0</v>
      </c>
      <c r="P476" s="2">
        <f t="shared" si="135"/>
        <v>698.31133370185648</v>
      </c>
      <c r="Q476" s="2">
        <f t="shared" si="136"/>
        <v>752.68774760175131</v>
      </c>
      <c r="R476" s="2">
        <f t="shared" si="137"/>
        <v>664.27361885503126</v>
      </c>
      <c r="S476" s="2" t="s">
        <v>10</v>
      </c>
      <c r="T476" s="2" t="s">
        <v>10</v>
      </c>
      <c r="U476" s="2" t="s">
        <v>10</v>
      </c>
    </row>
    <row r="477" spans="1:21" x14ac:dyDescent="0.3">
      <c r="A477">
        <v>12</v>
      </c>
      <c r="B477" t="s">
        <v>28</v>
      </c>
      <c r="C477">
        <v>6</v>
      </c>
      <c r="D477" t="s">
        <v>29</v>
      </c>
      <c r="E477">
        <v>2004</v>
      </c>
      <c r="F477" t="s">
        <v>10</v>
      </c>
      <c r="G477" s="54">
        <v>0.29299999999999998</v>
      </c>
      <c r="H477" s="54">
        <v>0.51500000000000001</v>
      </c>
      <c r="I477" s="54">
        <v>0.41199999999999998</v>
      </c>
      <c r="J477" t="s">
        <v>10</v>
      </c>
      <c r="K477" t="s">
        <v>10</v>
      </c>
      <c r="L477" t="s">
        <v>10</v>
      </c>
      <c r="M477" s="59">
        <v>0.71359223300999997</v>
      </c>
      <c r="N477" s="59">
        <v>0.28640776698999998</v>
      </c>
      <c r="O477" s="59">
        <v>0</v>
      </c>
      <c r="P477" s="2">
        <f>(J480*$M477)+(J481*$N477)</f>
        <v>393.42966809665802</v>
      </c>
      <c r="Q477" s="2">
        <f>(K480*$M477)+(K481*$N477)</f>
        <v>423.09781707614349</v>
      </c>
      <c r="R477" s="2">
        <f>(L480*$M477)+(L481*$N477)</f>
        <v>337.40600501475717</v>
      </c>
      <c r="S477" s="2" t="s">
        <v>10</v>
      </c>
      <c r="T477" s="2" t="s">
        <v>10</v>
      </c>
      <c r="U477" s="2" t="s">
        <v>10</v>
      </c>
    </row>
    <row r="478" spans="1:21" x14ac:dyDescent="0.3">
      <c r="A478">
        <v>12</v>
      </c>
      <c r="B478" t="s">
        <v>28</v>
      </c>
      <c r="C478">
        <v>6</v>
      </c>
      <c r="D478" t="s">
        <v>29</v>
      </c>
      <c r="E478">
        <v>2005</v>
      </c>
      <c r="F478">
        <v>800</v>
      </c>
      <c r="G478" s="54">
        <v>0.33700000000000002</v>
      </c>
      <c r="H478" s="54">
        <v>0.43433333333333335</v>
      </c>
      <c r="I478" s="54">
        <v>0.41533333333333339</v>
      </c>
      <c r="J478" s="2">
        <f t="shared" si="132"/>
        <v>1206.6365007541478</v>
      </c>
      <c r="K478" s="2">
        <f t="shared" si="133"/>
        <v>1414.2604596346494</v>
      </c>
      <c r="L478" s="2">
        <f t="shared" si="134"/>
        <v>1368.3010262257696</v>
      </c>
      <c r="M478" s="59">
        <v>0.71359223300999997</v>
      </c>
      <c r="N478" s="59">
        <v>0.28640776698999998</v>
      </c>
      <c r="O478" s="59">
        <v>0</v>
      </c>
      <c r="P478" t="s">
        <v>10</v>
      </c>
      <c r="Q478" t="s">
        <v>10</v>
      </c>
      <c r="R478" t="s">
        <v>10</v>
      </c>
      <c r="S478" s="2" t="s">
        <v>10</v>
      </c>
      <c r="T478" s="2" t="s">
        <v>10</v>
      </c>
      <c r="U478" s="2" t="s">
        <v>10</v>
      </c>
    </row>
    <row r="479" spans="1:21" x14ac:dyDescent="0.3">
      <c r="A479">
        <v>12</v>
      </c>
      <c r="B479" t="s">
        <v>28</v>
      </c>
      <c r="C479">
        <v>6</v>
      </c>
      <c r="D479" t="s">
        <v>29</v>
      </c>
      <c r="E479">
        <v>2006</v>
      </c>
      <c r="F479">
        <v>600</v>
      </c>
      <c r="G479" s="54">
        <v>0.26100000000000001</v>
      </c>
      <c r="H479" s="54">
        <v>0.3136666666666667</v>
      </c>
      <c r="I479" s="54">
        <v>0.23666666666666669</v>
      </c>
      <c r="J479" s="2">
        <f t="shared" si="132"/>
        <v>811.90798376184034</v>
      </c>
      <c r="K479" s="2">
        <f t="shared" si="133"/>
        <v>874.21078193297728</v>
      </c>
      <c r="L479" s="2">
        <f t="shared" si="134"/>
        <v>786.02620087336243</v>
      </c>
      <c r="M479" s="59">
        <v>0.71359223300999997</v>
      </c>
      <c r="N479" s="59">
        <v>0.28640776698999998</v>
      </c>
      <c r="O479" s="59">
        <v>0</v>
      </c>
      <c r="P479" t="s">
        <v>10</v>
      </c>
      <c r="Q479" t="s">
        <v>10</v>
      </c>
      <c r="R479" t="s">
        <v>10</v>
      </c>
      <c r="S479" s="2" t="s">
        <v>10</v>
      </c>
      <c r="T479" s="2" t="s">
        <v>10</v>
      </c>
      <c r="U479" s="2" t="s">
        <v>10</v>
      </c>
    </row>
    <row r="480" spans="1:21" x14ac:dyDescent="0.3">
      <c r="A480">
        <v>12</v>
      </c>
      <c r="B480" t="s">
        <v>28</v>
      </c>
      <c r="C480">
        <v>6</v>
      </c>
      <c r="D480" t="s">
        <v>29</v>
      </c>
      <c r="E480">
        <v>2007</v>
      </c>
      <c r="F480">
        <v>250</v>
      </c>
      <c r="G480" s="54">
        <v>0.39800000000000002</v>
      </c>
      <c r="H480" s="54">
        <v>0.44433333333333336</v>
      </c>
      <c r="I480" s="54">
        <v>0.30733333333333335</v>
      </c>
      <c r="J480" s="2">
        <f t="shared" si="132"/>
        <v>415.28239202657807</v>
      </c>
      <c r="K480" s="2">
        <f t="shared" si="133"/>
        <v>449.91001799640077</v>
      </c>
      <c r="L480" s="2">
        <f t="shared" si="134"/>
        <v>360.92396535129933</v>
      </c>
      <c r="M480" s="59">
        <v>0.71359223300999997</v>
      </c>
      <c r="N480" s="59">
        <v>0.28640776698999998</v>
      </c>
      <c r="O480" s="59">
        <v>0</v>
      </c>
      <c r="P480" t="s">
        <v>10</v>
      </c>
      <c r="Q480" t="s">
        <v>10</v>
      </c>
      <c r="R480" t="s">
        <v>10</v>
      </c>
      <c r="S480" s="2" t="s">
        <v>10</v>
      </c>
      <c r="T480" s="2" t="s">
        <v>10</v>
      </c>
      <c r="U480" s="2" t="s">
        <v>10</v>
      </c>
    </row>
    <row r="481" spans="1:21" x14ac:dyDescent="0.3">
      <c r="A481">
        <v>12</v>
      </c>
      <c r="B481" t="s">
        <v>28</v>
      </c>
      <c r="C481">
        <v>6</v>
      </c>
      <c r="D481" t="s">
        <v>29</v>
      </c>
      <c r="E481">
        <v>2008</v>
      </c>
      <c r="F481">
        <v>200</v>
      </c>
      <c r="G481" s="54">
        <v>0.41000000000000003</v>
      </c>
      <c r="H481" s="54">
        <v>0.4386666666666667</v>
      </c>
      <c r="I481" s="54">
        <v>0.28266666666666668</v>
      </c>
      <c r="J481" s="2">
        <f t="shared" si="132"/>
        <v>338.98305084745766</v>
      </c>
      <c r="K481" s="2">
        <f t="shared" si="133"/>
        <v>356.2945368171022</v>
      </c>
      <c r="L481" s="2">
        <f t="shared" si="134"/>
        <v>278.81040892193306</v>
      </c>
      <c r="M481" s="59">
        <v>0.71359223300999997</v>
      </c>
      <c r="N481" s="59">
        <v>0.28640776698999998</v>
      </c>
      <c r="O481" s="59">
        <v>0</v>
      </c>
      <c r="P481" t="s">
        <v>10</v>
      </c>
      <c r="Q481" t="s">
        <v>10</v>
      </c>
      <c r="R481" t="s">
        <v>10</v>
      </c>
      <c r="S481" s="2" t="s">
        <v>10</v>
      </c>
      <c r="T481" s="2" t="s">
        <v>10</v>
      </c>
      <c r="U481" s="2" t="s">
        <v>10</v>
      </c>
    </row>
    <row r="482" spans="1:21" x14ac:dyDescent="0.3">
      <c r="A482">
        <v>12</v>
      </c>
      <c r="B482" t="s">
        <v>28</v>
      </c>
      <c r="C482">
        <v>6</v>
      </c>
      <c r="D482" t="s">
        <v>29</v>
      </c>
      <c r="E482">
        <v>2009</v>
      </c>
      <c r="F482" t="s">
        <v>10</v>
      </c>
      <c r="G482" s="54">
        <v>0.44099999999999995</v>
      </c>
      <c r="H482" s="54">
        <v>0.40699999999999997</v>
      </c>
      <c r="I482" s="54">
        <v>0.26449999999999996</v>
      </c>
      <c r="J482" t="s">
        <v>10</v>
      </c>
      <c r="K482" t="s">
        <v>10</v>
      </c>
      <c r="L482" t="s">
        <v>10</v>
      </c>
      <c r="M482" s="59">
        <v>0.71359223300999997</v>
      </c>
      <c r="N482" s="59">
        <v>0.28640776698999998</v>
      </c>
      <c r="O482" s="59">
        <v>0</v>
      </c>
      <c r="P482" t="s">
        <v>10</v>
      </c>
      <c r="Q482" t="s">
        <v>10</v>
      </c>
      <c r="R482" t="s">
        <v>10</v>
      </c>
      <c r="S482" s="2" t="s">
        <v>10</v>
      </c>
      <c r="T482" s="2" t="s">
        <v>10</v>
      </c>
      <c r="U482" s="2" t="s">
        <v>10</v>
      </c>
    </row>
    <row r="483" spans="1:21" x14ac:dyDescent="0.3">
      <c r="A483">
        <v>12</v>
      </c>
      <c r="B483" t="s">
        <v>28</v>
      </c>
      <c r="C483">
        <v>6</v>
      </c>
      <c r="D483" t="s">
        <v>29</v>
      </c>
      <c r="E483">
        <v>2010</v>
      </c>
      <c r="F483" t="s">
        <v>10</v>
      </c>
      <c r="G483" s="54">
        <v>0.28100000000000003</v>
      </c>
      <c r="H483" s="54">
        <v>0.3686666666666667</v>
      </c>
      <c r="I483" s="54">
        <v>0.27216666666666667</v>
      </c>
      <c r="J483" t="s">
        <v>10</v>
      </c>
      <c r="K483" t="s">
        <v>10</v>
      </c>
      <c r="L483" t="s">
        <v>10</v>
      </c>
      <c r="M483" s="59">
        <v>0.71359223300999997</v>
      </c>
      <c r="N483" s="59">
        <v>0.28640776698999998</v>
      </c>
      <c r="O483" s="59">
        <v>0</v>
      </c>
      <c r="P483" t="s">
        <v>10</v>
      </c>
      <c r="Q483" t="s">
        <v>10</v>
      </c>
      <c r="R483" t="s">
        <v>10</v>
      </c>
      <c r="S483" s="2" t="s">
        <v>10</v>
      </c>
      <c r="T483" s="2" t="s">
        <v>10</v>
      </c>
      <c r="U483" s="2" t="s">
        <v>10</v>
      </c>
    </row>
    <row r="484" spans="1:21" x14ac:dyDescent="0.3">
      <c r="A484">
        <v>12</v>
      </c>
      <c r="B484" t="s">
        <v>28</v>
      </c>
      <c r="C484">
        <v>6</v>
      </c>
      <c r="D484" t="s">
        <v>29</v>
      </c>
      <c r="E484">
        <v>2011</v>
      </c>
      <c r="F484" t="s">
        <v>10</v>
      </c>
      <c r="G484" s="54">
        <v>0.42400000000000004</v>
      </c>
      <c r="H484" s="54">
        <v>0.33833333333333337</v>
      </c>
      <c r="I484" s="54">
        <v>0.24033333333333334</v>
      </c>
      <c r="J484" t="s">
        <v>10</v>
      </c>
      <c r="K484" t="s">
        <v>10</v>
      </c>
      <c r="L484" t="s">
        <v>10</v>
      </c>
      <c r="M484" s="59">
        <v>0.71359223300999997</v>
      </c>
      <c r="N484" s="59">
        <v>0.28640776698999998</v>
      </c>
      <c r="O484" s="59">
        <v>0</v>
      </c>
      <c r="P484" t="s">
        <v>10</v>
      </c>
      <c r="Q484" t="s">
        <v>10</v>
      </c>
      <c r="R484" t="s">
        <v>10</v>
      </c>
      <c r="S484" s="2" t="s">
        <v>10</v>
      </c>
      <c r="T484" s="2" t="s">
        <v>10</v>
      </c>
      <c r="U484" s="2" t="s">
        <v>10</v>
      </c>
    </row>
    <row r="485" spans="1:21" x14ac:dyDescent="0.3">
      <c r="A485">
        <v>12</v>
      </c>
      <c r="B485" t="s">
        <v>28</v>
      </c>
      <c r="C485">
        <v>6</v>
      </c>
      <c r="D485" t="s">
        <v>29</v>
      </c>
      <c r="E485">
        <v>2012</v>
      </c>
      <c r="F485" t="s">
        <v>10</v>
      </c>
      <c r="G485" s="54">
        <v>0.33699999999999997</v>
      </c>
      <c r="H485" s="54">
        <v>0.377</v>
      </c>
      <c r="I485" s="54">
        <v>0.25650000000000001</v>
      </c>
      <c r="J485" t="s">
        <v>10</v>
      </c>
      <c r="K485" t="s">
        <v>10</v>
      </c>
      <c r="L485" t="s">
        <v>10</v>
      </c>
      <c r="M485" s="59">
        <v>0.71359223300999997</v>
      </c>
      <c r="N485" s="59">
        <v>0.28640776698999998</v>
      </c>
      <c r="O485" s="59">
        <v>0</v>
      </c>
      <c r="P485" t="s">
        <v>10</v>
      </c>
      <c r="Q485" t="s">
        <v>10</v>
      </c>
      <c r="R485" t="s">
        <v>10</v>
      </c>
      <c r="S485" s="2" t="s">
        <v>10</v>
      </c>
      <c r="T485" s="2" t="s">
        <v>10</v>
      </c>
      <c r="U485" s="2" t="s">
        <v>10</v>
      </c>
    </row>
    <row r="486" spans="1:21" x14ac:dyDescent="0.3">
      <c r="A486">
        <v>12</v>
      </c>
      <c r="B486" t="s">
        <v>28</v>
      </c>
      <c r="C486">
        <v>6</v>
      </c>
      <c r="D486" t="s">
        <v>29</v>
      </c>
      <c r="E486">
        <v>2013</v>
      </c>
      <c r="F486">
        <v>485</v>
      </c>
      <c r="G486" s="54">
        <v>0.38200000000000001</v>
      </c>
      <c r="H486" s="54">
        <v>0.41033333333333333</v>
      </c>
      <c r="I486" s="54">
        <v>0.27933333333333332</v>
      </c>
      <c r="J486" s="2">
        <f t="shared" si="132"/>
        <v>784.78964401294502</v>
      </c>
      <c r="K486" s="2">
        <f t="shared" si="133"/>
        <v>822.49858677218765</v>
      </c>
      <c r="L486" s="2">
        <f t="shared" si="134"/>
        <v>672.98797409805729</v>
      </c>
      <c r="M486" s="59">
        <v>0.71359223300999997</v>
      </c>
      <c r="N486" s="59">
        <v>0.28640776698999998</v>
      </c>
      <c r="O486" s="59">
        <v>0</v>
      </c>
      <c r="P486" s="2">
        <f t="shared" si="135"/>
        <v>1335.9656305511812</v>
      </c>
      <c r="Q486" s="2">
        <f t="shared" si="136"/>
        <v>1288.3381773641868</v>
      </c>
      <c r="R486" s="2">
        <f t="shared" si="137"/>
        <v>1086.0889423619737</v>
      </c>
      <c r="S486">
        <f t="shared" si="138"/>
        <v>2.7545683104148067</v>
      </c>
      <c r="T486">
        <f t="shared" si="139"/>
        <v>2.6563673760086326</v>
      </c>
      <c r="U486">
        <f t="shared" si="140"/>
        <v>2.2393586440453066</v>
      </c>
    </row>
    <row r="487" spans="1:21" x14ac:dyDescent="0.3">
      <c r="A487">
        <v>12</v>
      </c>
      <c r="B487" t="s">
        <v>28</v>
      </c>
      <c r="C487">
        <v>6</v>
      </c>
      <c r="D487" t="s">
        <v>29</v>
      </c>
      <c r="E487">
        <v>2014</v>
      </c>
      <c r="F487" t="s">
        <v>10</v>
      </c>
      <c r="G487" s="54">
        <v>0.24299999999999999</v>
      </c>
      <c r="H487" s="54">
        <v>0.27433333333333332</v>
      </c>
      <c r="I487" s="54">
        <v>0.20033333333333331</v>
      </c>
      <c r="J487" t="s">
        <v>10</v>
      </c>
      <c r="K487" t="s">
        <v>10</v>
      </c>
      <c r="L487" t="s">
        <v>10</v>
      </c>
      <c r="M487" s="59">
        <v>0.71359223300999997</v>
      </c>
      <c r="N487" s="59">
        <v>0.28640776698999998</v>
      </c>
      <c r="O487" s="59">
        <v>0</v>
      </c>
      <c r="P487" s="2">
        <f t="shared" si="135"/>
        <v>659.40580470702741</v>
      </c>
      <c r="Q487" s="2">
        <f t="shared" si="136"/>
        <v>653.28690317899589</v>
      </c>
      <c r="R487" s="2">
        <f t="shared" si="137"/>
        <v>551.42503905324179</v>
      </c>
      <c r="S487" s="2" t="s">
        <v>10</v>
      </c>
      <c r="T487" s="2" t="s">
        <v>10</v>
      </c>
      <c r="U487" s="2" t="s">
        <v>10</v>
      </c>
    </row>
    <row r="488" spans="1:21" x14ac:dyDescent="0.3">
      <c r="A488">
        <v>12</v>
      </c>
      <c r="B488" t="s">
        <v>28</v>
      </c>
      <c r="C488">
        <v>6</v>
      </c>
      <c r="D488" t="s">
        <v>29</v>
      </c>
      <c r="E488">
        <v>2015</v>
      </c>
      <c r="F488" t="s">
        <v>10</v>
      </c>
      <c r="G488" s="54">
        <v>0.4</v>
      </c>
      <c r="H488" s="54">
        <v>0.39400000000000002</v>
      </c>
      <c r="I488" s="54">
        <v>0.28700000000000003</v>
      </c>
      <c r="J488" t="s">
        <v>10</v>
      </c>
      <c r="K488" t="s">
        <v>10</v>
      </c>
      <c r="L488" t="s">
        <v>10</v>
      </c>
      <c r="M488" s="59">
        <v>0.71359223300999997</v>
      </c>
      <c r="N488" s="59">
        <v>0.28640776698999998</v>
      </c>
      <c r="O488" s="59">
        <v>0</v>
      </c>
      <c r="P488" s="2">
        <f t="shared" si="135"/>
        <v>660.27961265210126</v>
      </c>
      <c r="Q488" s="2">
        <f t="shared" si="136"/>
        <v>646.51940804539015</v>
      </c>
      <c r="R488" s="2">
        <f t="shared" si="137"/>
        <v>583.49919208065592</v>
      </c>
      <c r="S488" s="2" t="s">
        <v>10</v>
      </c>
      <c r="T488" s="2" t="s">
        <v>10</v>
      </c>
      <c r="U488" s="2" t="s">
        <v>10</v>
      </c>
    </row>
    <row r="489" spans="1:21" x14ac:dyDescent="0.3">
      <c r="A489">
        <v>12</v>
      </c>
      <c r="B489" t="s">
        <v>28</v>
      </c>
      <c r="C489">
        <v>6</v>
      </c>
      <c r="D489" t="s">
        <v>29</v>
      </c>
      <c r="E489">
        <v>2016</v>
      </c>
      <c r="F489">
        <v>950</v>
      </c>
      <c r="G489" s="54">
        <v>0.41400000000000003</v>
      </c>
      <c r="H489" s="54">
        <v>0.38900000000000001</v>
      </c>
      <c r="I489" s="54">
        <v>0.27900000000000003</v>
      </c>
      <c r="J489" s="2">
        <f t="shared" si="132"/>
        <v>1621.1604095563141</v>
      </c>
      <c r="K489" s="2">
        <f t="shared" si="133"/>
        <v>1554.8281505728314</v>
      </c>
      <c r="L489" s="2">
        <f t="shared" si="134"/>
        <v>1317.614424410541</v>
      </c>
      <c r="M489" s="59">
        <v>0.71359223300999997</v>
      </c>
      <c r="N489" s="59">
        <v>0.28640776698999998</v>
      </c>
      <c r="O489" s="59">
        <v>0</v>
      </c>
      <c r="P489" s="2">
        <f>(J492*$M489)+(J493*$N489)+(J494*$O489)</f>
        <v>589.04475506661902</v>
      </c>
      <c r="Q489" s="2">
        <f t="shared" si="136"/>
        <v>628.2627672563126</v>
      </c>
      <c r="R489" s="2">
        <f t="shared" si="137"/>
        <v>580.33127942725332</v>
      </c>
      <c r="S489">
        <f t="shared" si="138"/>
        <v>0.62004711059644102</v>
      </c>
      <c r="T489">
        <f t="shared" si="139"/>
        <v>0.66132922869085542</v>
      </c>
      <c r="U489">
        <f t="shared" si="140"/>
        <v>0.61087503097605611</v>
      </c>
    </row>
    <row r="490" spans="1:21" x14ac:dyDescent="0.3">
      <c r="A490">
        <v>12</v>
      </c>
      <c r="B490" t="s">
        <v>28</v>
      </c>
      <c r="C490">
        <v>6</v>
      </c>
      <c r="D490" t="s">
        <v>29</v>
      </c>
      <c r="E490">
        <v>2017</v>
      </c>
      <c r="F490">
        <v>350</v>
      </c>
      <c r="G490" s="54">
        <v>0.44035422259606583</v>
      </c>
      <c r="H490" s="54">
        <v>0.43943641739691974</v>
      </c>
      <c r="I490" s="54">
        <v>0.31269765999824639</v>
      </c>
      <c r="J490" s="2">
        <f t="shared" si="132"/>
        <v>625.39558794416018</v>
      </c>
      <c r="K490" s="2">
        <f t="shared" si="133"/>
        <v>624.37163394509241</v>
      </c>
      <c r="L490" s="2">
        <f t="shared" si="134"/>
        <v>509.23731759607716</v>
      </c>
      <c r="M490" s="59">
        <v>0.71359223300999997</v>
      </c>
      <c r="N490" s="59">
        <v>0.28640776698999998</v>
      </c>
      <c r="O490" s="59">
        <v>0</v>
      </c>
      <c r="P490" t="s">
        <v>10</v>
      </c>
      <c r="Q490" t="s">
        <v>10</v>
      </c>
      <c r="R490" t="s">
        <v>10</v>
      </c>
      <c r="S490" s="2" t="s">
        <v>10</v>
      </c>
      <c r="T490" s="2" t="s">
        <v>10</v>
      </c>
      <c r="U490" s="2" t="s">
        <v>10</v>
      </c>
    </row>
    <row r="491" spans="1:21" x14ac:dyDescent="0.3">
      <c r="A491">
        <v>12</v>
      </c>
      <c r="B491" t="s">
        <v>28</v>
      </c>
      <c r="C491">
        <v>6</v>
      </c>
      <c r="D491" t="s">
        <v>29</v>
      </c>
      <c r="E491">
        <v>2018</v>
      </c>
      <c r="F491">
        <v>430</v>
      </c>
      <c r="G491" s="54">
        <v>0.42215417185431725</v>
      </c>
      <c r="H491" s="54">
        <v>0.4071664190631491</v>
      </c>
      <c r="I491" s="54">
        <v>0.34504815702446495</v>
      </c>
      <c r="J491" s="2">
        <f t="shared" si="132"/>
        <v>744.14312443836002</v>
      </c>
      <c r="K491" s="2">
        <f t="shared" si="133"/>
        <v>725.33003160933276</v>
      </c>
      <c r="L491" s="2">
        <f t="shared" si="134"/>
        <v>656.53681963310726</v>
      </c>
      <c r="M491" s="59">
        <v>0.71359223300999997</v>
      </c>
      <c r="N491" s="59">
        <v>0.28640776698999998</v>
      </c>
      <c r="O491" s="59">
        <v>0</v>
      </c>
      <c r="P491" t="s">
        <v>10</v>
      </c>
      <c r="Q491" t="s">
        <v>10</v>
      </c>
      <c r="R491" t="s">
        <v>10</v>
      </c>
      <c r="S491" s="2" t="s">
        <v>10</v>
      </c>
      <c r="T491" s="2" t="s">
        <v>10</v>
      </c>
      <c r="U491" s="2" t="s">
        <v>10</v>
      </c>
    </row>
    <row r="492" spans="1:21" x14ac:dyDescent="0.3">
      <c r="A492">
        <v>12</v>
      </c>
      <c r="B492" t="s">
        <v>28</v>
      </c>
      <c r="C492">
        <v>6</v>
      </c>
      <c r="D492" t="s">
        <v>29</v>
      </c>
      <c r="E492">
        <v>2019</v>
      </c>
      <c r="F492">
        <v>275</v>
      </c>
      <c r="G492" s="54">
        <v>0.39069181949126658</v>
      </c>
      <c r="H492" s="54">
        <v>0.38910709410012068</v>
      </c>
      <c r="I492" s="54">
        <v>0.31510957999927913</v>
      </c>
      <c r="J492" s="2">
        <f t="shared" si="132"/>
        <v>451.33154091315913</v>
      </c>
      <c r="K492" s="2">
        <f t="shared" si="133"/>
        <v>450.16073577562611</v>
      </c>
      <c r="L492" s="2">
        <f t="shared" si="134"/>
        <v>401.52408614462814</v>
      </c>
      <c r="M492" s="59">
        <v>0.71359223300999997</v>
      </c>
      <c r="N492" s="59">
        <v>0.28640776698999998</v>
      </c>
      <c r="O492" s="59">
        <v>0</v>
      </c>
      <c r="P492" t="s">
        <v>10</v>
      </c>
      <c r="Q492" t="s">
        <v>10</v>
      </c>
      <c r="R492" t="s">
        <v>10</v>
      </c>
      <c r="S492" s="2" t="s">
        <v>10</v>
      </c>
      <c r="T492" s="2" t="s">
        <v>10</v>
      </c>
      <c r="U492" s="2" t="s">
        <v>10</v>
      </c>
    </row>
    <row r="493" spans="1:21" x14ac:dyDescent="0.3">
      <c r="A493">
        <v>12</v>
      </c>
      <c r="B493" t="s">
        <v>28</v>
      </c>
      <c r="C493">
        <v>6</v>
      </c>
      <c r="D493" t="s">
        <v>29</v>
      </c>
      <c r="E493">
        <v>2020</v>
      </c>
      <c r="F493">
        <v>765</v>
      </c>
      <c r="G493" s="54">
        <v>0.1793260797812265</v>
      </c>
      <c r="H493" s="54">
        <v>0.28638625979878868</v>
      </c>
      <c r="I493" s="54">
        <v>0.25426527177111524</v>
      </c>
      <c r="J493" s="2">
        <f t="shared" si="132"/>
        <v>932.16072931386429</v>
      </c>
      <c r="K493" s="2">
        <f t="shared" si="133"/>
        <v>1072.0085067088251</v>
      </c>
      <c r="L493" s="2">
        <f t="shared" si="134"/>
        <v>1025.8339474371405</v>
      </c>
      <c r="M493" s="59">
        <v>0.71359223300999997</v>
      </c>
      <c r="N493" s="59">
        <v>0.28640776698999998</v>
      </c>
      <c r="O493" s="59">
        <v>0</v>
      </c>
      <c r="P493" t="s">
        <v>10</v>
      </c>
      <c r="Q493" t="s">
        <v>10</v>
      </c>
      <c r="R493" t="s">
        <v>10</v>
      </c>
      <c r="S493" s="2" t="s">
        <v>10</v>
      </c>
      <c r="T493" s="2" t="s">
        <v>10</v>
      </c>
      <c r="U493" s="2" t="s">
        <v>10</v>
      </c>
    </row>
    <row r="494" spans="1:21" x14ac:dyDescent="0.3">
      <c r="A494">
        <v>13</v>
      </c>
      <c r="B494" t="s">
        <v>30</v>
      </c>
      <c r="C494">
        <v>6</v>
      </c>
      <c r="D494" t="s">
        <v>9</v>
      </c>
      <c r="E494">
        <v>1980</v>
      </c>
      <c r="F494">
        <v>200</v>
      </c>
      <c r="G494" s="54">
        <v>0.40667522081402602</v>
      </c>
      <c r="H494" s="54">
        <v>0.41633333333333333</v>
      </c>
      <c r="I494" s="54">
        <v>0.46133333333333337</v>
      </c>
      <c r="J494" s="2">
        <f t="shared" ref="J494:J501" si="141">$F494/(1-G494)</f>
        <v>337.08351145285854</v>
      </c>
      <c r="K494" s="2">
        <f t="shared" ref="K494:K501" si="142">$F494/(1-H494)</f>
        <v>342.66133637921189</v>
      </c>
      <c r="L494" s="2">
        <f t="shared" ref="L494:L501" si="143">$F494/(1-I494)</f>
        <v>371.28712871287132</v>
      </c>
      <c r="M494">
        <v>0.85441176471000002</v>
      </c>
      <c r="N494">
        <v>0.14117647058999999</v>
      </c>
      <c r="O494">
        <v>4.4117647059000002E-3</v>
      </c>
      <c r="P494" s="2">
        <f t="shared" ref="P494:P523" si="144">(J497*$M494)+(J498*$N494)+(J499*$O494)</f>
        <v>412.67955040911323</v>
      </c>
      <c r="Q494" s="2">
        <f t="shared" ref="Q494:Q523" si="145">(K497*$M494)+(K498*$N494)+(K499*$O494)</f>
        <v>417.89908986493901</v>
      </c>
      <c r="R494" s="2">
        <f t="shared" ref="R494:R523" si="146">(L497*$M494)+(L498*$N494)+(L499*$O494)</f>
        <v>456.98972147783269</v>
      </c>
      <c r="S494">
        <f t="shared" si="138"/>
        <v>2.063397752045566</v>
      </c>
      <c r="T494">
        <f t="shared" si="139"/>
        <v>2.0894954493246951</v>
      </c>
      <c r="U494">
        <f t="shared" si="140"/>
        <v>2.2849486073891634</v>
      </c>
    </row>
    <row r="495" spans="1:21" x14ac:dyDescent="0.3">
      <c r="A495">
        <v>13</v>
      </c>
      <c r="B495" t="s">
        <v>30</v>
      </c>
      <c r="C495">
        <v>6</v>
      </c>
      <c r="D495" t="s">
        <v>9</v>
      </c>
      <c r="E495">
        <v>1981</v>
      </c>
      <c r="F495">
        <v>200</v>
      </c>
      <c r="G495" s="54">
        <v>0.36820594316945598</v>
      </c>
      <c r="H495" s="54">
        <v>0.39233333333333331</v>
      </c>
      <c r="I495" s="54">
        <v>0.43383333333333329</v>
      </c>
      <c r="J495" s="2">
        <f t="shared" si="141"/>
        <v>316.55884989377603</v>
      </c>
      <c r="K495" s="2">
        <f t="shared" si="142"/>
        <v>329.12781130005482</v>
      </c>
      <c r="L495" s="2">
        <f t="shared" si="143"/>
        <v>353.25287017957021</v>
      </c>
      <c r="M495">
        <v>0.85441176471000002</v>
      </c>
      <c r="N495">
        <v>0.14117647058999999</v>
      </c>
      <c r="O495">
        <v>4.4117647059000002E-3</v>
      </c>
      <c r="P495" s="2">
        <f t="shared" si="144"/>
        <v>932.27795525497629</v>
      </c>
      <c r="Q495" s="2">
        <f t="shared" si="145"/>
        <v>953.78546046041731</v>
      </c>
      <c r="R495" s="2">
        <f t="shared" si="146"/>
        <v>1033.0966268429013</v>
      </c>
      <c r="S495">
        <f t="shared" si="138"/>
        <v>4.6613897762748815</v>
      </c>
      <c r="T495">
        <f t="shared" si="139"/>
        <v>4.7689273023020862</v>
      </c>
      <c r="U495">
        <f t="shared" si="140"/>
        <v>5.1654831342145062</v>
      </c>
    </row>
    <row r="496" spans="1:21" x14ac:dyDescent="0.3">
      <c r="A496">
        <v>13</v>
      </c>
      <c r="B496" t="s">
        <v>30</v>
      </c>
      <c r="C496">
        <v>6</v>
      </c>
      <c r="D496" t="s">
        <v>9</v>
      </c>
      <c r="E496">
        <v>1982</v>
      </c>
      <c r="F496">
        <v>200</v>
      </c>
      <c r="G496" s="54">
        <v>0.31874544334072302</v>
      </c>
      <c r="H496" s="54">
        <v>0.36499999999999999</v>
      </c>
      <c r="I496" s="54">
        <v>0.39999999999999997</v>
      </c>
      <c r="J496" s="2">
        <f t="shared" si="141"/>
        <v>293.57601801704811</v>
      </c>
      <c r="K496" s="2">
        <f t="shared" si="142"/>
        <v>314.96062992125985</v>
      </c>
      <c r="L496" s="2">
        <f t="shared" si="143"/>
        <v>333.33333333333326</v>
      </c>
      <c r="M496">
        <v>0.85441176471000002</v>
      </c>
      <c r="N496">
        <v>0.14117647058999999</v>
      </c>
      <c r="O496">
        <v>4.4117647059000002E-3</v>
      </c>
      <c r="P496" s="2">
        <f t="shared" si="144"/>
        <v>2396.0859402128249</v>
      </c>
      <c r="Q496" s="2">
        <f t="shared" si="145"/>
        <v>2433.622098534247</v>
      </c>
      <c r="R496" s="2">
        <f t="shared" si="146"/>
        <v>2647.337943951547</v>
      </c>
      <c r="S496">
        <f t="shared" si="138"/>
        <v>11.980429701064125</v>
      </c>
      <c r="T496">
        <f t="shared" si="139"/>
        <v>12.168110492671236</v>
      </c>
      <c r="U496">
        <f t="shared" si="140"/>
        <v>13.236689719757734</v>
      </c>
    </row>
    <row r="497" spans="1:21" x14ac:dyDescent="0.3">
      <c r="A497">
        <v>13</v>
      </c>
      <c r="B497" t="s">
        <v>30</v>
      </c>
      <c r="C497">
        <v>6</v>
      </c>
      <c r="D497" t="s">
        <v>9</v>
      </c>
      <c r="E497">
        <v>1983</v>
      </c>
      <c r="F497">
        <v>200</v>
      </c>
      <c r="G497" s="54">
        <v>0.44514449845859599</v>
      </c>
      <c r="H497" s="54">
        <v>0.44966666666666666</v>
      </c>
      <c r="I497" s="54">
        <v>0.4986666666666667</v>
      </c>
      <c r="J497" s="2">
        <f t="shared" si="141"/>
        <v>360.4542073465874</v>
      </c>
      <c r="K497" s="2">
        <f t="shared" si="142"/>
        <v>363.41611144760748</v>
      </c>
      <c r="L497" s="2">
        <f t="shared" si="143"/>
        <v>398.936170212766</v>
      </c>
      <c r="M497">
        <v>0.85441176471000002</v>
      </c>
      <c r="N497">
        <v>0.14117647058999999</v>
      </c>
      <c r="O497">
        <v>4.4117647059000002E-3</v>
      </c>
      <c r="P497" s="2">
        <f>(J500*$M497)+(J501*$N497)</f>
        <v>1518.1260757305422</v>
      </c>
      <c r="Q497" s="2">
        <f>(K500*$M497)+(K501*$N497)</f>
        <v>1514.2483012231282</v>
      </c>
      <c r="R497" s="2">
        <f>(L500*$M497)+(L501*$N497)</f>
        <v>1659.3041702764644</v>
      </c>
      <c r="S497">
        <f t="shared" si="138"/>
        <v>7.590630378652711</v>
      </c>
      <c r="T497">
        <f t="shared" si="139"/>
        <v>7.5712415061156415</v>
      </c>
      <c r="U497">
        <f t="shared" si="140"/>
        <v>8.2965208513823221</v>
      </c>
    </row>
    <row r="498" spans="1:21" x14ac:dyDescent="0.3">
      <c r="A498">
        <v>13</v>
      </c>
      <c r="B498" t="s">
        <v>30</v>
      </c>
      <c r="C498">
        <v>6</v>
      </c>
      <c r="D498" t="s">
        <v>9</v>
      </c>
      <c r="E498">
        <v>1984</v>
      </c>
      <c r="F498">
        <v>400</v>
      </c>
      <c r="G498" s="54">
        <v>0.39568399862986298</v>
      </c>
      <c r="H498" s="54">
        <v>0.41133333333333333</v>
      </c>
      <c r="I498" s="54">
        <v>0.45533333333333326</v>
      </c>
      <c r="J498" s="2">
        <f t="shared" si="141"/>
        <v>661.90535927081032</v>
      </c>
      <c r="K498" s="2">
        <f t="shared" si="142"/>
        <v>679.50169875424683</v>
      </c>
      <c r="L498" s="2">
        <f t="shared" si="143"/>
        <v>734.39412484700108</v>
      </c>
      <c r="M498">
        <v>0.85441176471000002</v>
      </c>
      <c r="N498">
        <v>0.14117647058999999</v>
      </c>
      <c r="O498">
        <v>4.4117647059000002E-3</v>
      </c>
      <c r="P498" t="s">
        <v>10</v>
      </c>
      <c r="Q498" t="s">
        <v>10</v>
      </c>
      <c r="R498" t="s">
        <v>10</v>
      </c>
      <c r="S498" s="2" t="s">
        <v>10</v>
      </c>
      <c r="T498" s="2" t="s">
        <v>10</v>
      </c>
      <c r="U498" s="2" t="s">
        <v>10</v>
      </c>
    </row>
    <row r="499" spans="1:21" x14ac:dyDescent="0.3">
      <c r="A499">
        <v>13</v>
      </c>
      <c r="B499" t="s">
        <v>30</v>
      </c>
      <c r="C499">
        <v>6</v>
      </c>
      <c r="D499" t="s">
        <v>9</v>
      </c>
      <c r="E499">
        <v>1985</v>
      </c>
      <c r="F499">
        <v>1500</v>
      </c>
      <c r="G499" s="54">
        <v>0.41217083190610698</v>
      </c>
      <c r="H499" s="54">
        <v>0.42266666666666663</v>
      </c>
      <c r="I499" s="54">
        <v>0.46866666666666668</v>
      </c>
      <c r="J499" s="2">
        <f t="shared" si="141"/>
        <v>2551.7617726659109</v>
      </c>
      <c r="K499" s="2">
        <f t="shared" si="142"/>
        <v>2598.1524249422632</v>
      </c>
      <c r="L499" s="2">
        <f t="shared" si="143"/>
        <v>2823.0865746549562</v>
      </c>
      <c r="M499">
        <v>0.85441176471000002</v>
      </c>
      <c r="N499">
        <v>0.14117647058999999</v>
      </c>
      <c r="O499">
        <v>4.4117647059000002E-3</v>
      </c>
      <c r="P499" t="s">
        <v>10</v>
      </c>
      <c r="Q499" t="s">
        <v>10</v>
      </c>
      <c r="R499" t="s">
        <v>10</v>
      </c>
      <c r="S499" s="2" t="s">
        <v>10</v>
      </c>
      <c r="T499" s="2" t="s">
        <v>10</v>
      </c>
      <c r="U499" s="2" t="s">
        <v>10</v>
      </c>
    </row>
    <row r="500" spans="1:21" x14ac:dyDescent="0.3">
      <c r="A500">
        <v>13</v>
      </c>
      <c r="B500" t="s">
        <v>30</v>
      </c>
      <c r="C500">
        <v>6</v>
      </c>
      <c r="D500" t="s">
        <v>9</v>
      </c>
      <c r="E500">
        <v>1986</v>
      </c>
      <c r="F500">
        <v>800</v>
      </c>
      <c r="G500" s="54">
        <v>0.45613572064275898</v>
      </c>
      <c r="H500" s="54">
        <v>0.44966666666666666</v>
      </c>
      <c r="I500" s="54">
        <v>0.50066666666666659</v>
      </c>
      <c r="J500" s="2">
        <f t="shared" si="141"/>
        <v>1470.9552187274915</v>
      </c>
      <c r="K500" s="2">
        <f t="shared" si="142"/>
        <v>1453.6644457904299</v>
      </c>
      <c r="L500" s="2">
        <f t="shared" si="143"/>
        <v>1602.1361815754337</v>
      </c>
      <c r="M500">
        <v>0.85441176471000002</v>
      </c>
      <c r="N500">
        <v>0.14117647058999999</v>
      </c>
      <c r="O500">
        <v>4.4117647059000002E-3</v>
      </c>
      <c r="P500" t="s">
        <v>10</v>
      </c>
      <c r="Q500" t="s">
        <v>10</v>
      </c>
      <c r="R500" t="s">
        <v>10</v>
      </c>
      <c r="S500" s="2" t="s">
        <v>10</v>
      </c>
      <c r="T500" s="2" t="s">
        <v>10</v>
      </c>
      <c r="U500" s="2" t="s">
        <v>10</v>
      </c>
    </row>
    <row r="501" spans="1:21" x14ac:dyDescent="0.3">
      <c r="A501">
        <v>13</v>
      </c>
      <c r="B501" t="s">
        <v>30</v>
      </c>
      <c r="C501">
        <v>6</v>
      </c>
      <c r="D501" t="s">
        <v>9</v>
      </c>
      <c r="E501">
        <v>1987</v>
      </c>
      <c r="F501">
        <v>1200</v>
      </c>
      <c r="G501" s="54">
        <v>0.35171910989321198</v>
      </c>
      <c r="H501" s="54">
        <v>0.37766666666666671</v>
      </c>
      <c r="I501" s="54">
        <v>0.41666666666666669</v>
      </c>
      <c r="J501" s="2">
        <f t="shared" si="141"/>
        <v>1851.0494730182932</v>
      </c>
      <c r="K501" s="2">
        <f t="shared" si="142"/>
        <v>1928.2271023031603</v>
      </c>
      <c r="L501" s="2">
        <f t="shared" si="143"/>
        <v>2057.1428571428573</v>
      </c>
      <c r="M501">
        <v>0.85441176471000002</v>
      </c>
      <c r="N501">
        <v>0.14117647058999999</v>
      </c>
      <c r="O501">
        <v>4.4117647059000002E-3</v>
      </c>
      <c r="P501" t="s">
        <v>10</v>
      </c>
      <c r="Q501" t="s">
        <v>10</v>
      </c>
      <c r="R501" t="s">
        <v>10</v>
      </c>
      <c r="S501" s="2" t="s">
        <v>10</v>
      </c>
      <c r="T501" s="2" t="s">
        <v>10</v>
      </c>
      <c r="U501" s="2" t="s">
        <v>10</v>
      </c>
    </row>
    <row r="502" spans="1:21" x14ac:dyDescent="0.3">
      <c r="A502">
        <v>13</v>
      </c>
      <c r="B502" t="s">
        <v>30</v>
      </c>
      <c r="C502">
        <v>6</v>
      </c>
      <c r="D502" t="s">
        <v>9</v>
      </c>
      <c r="E502">
        <v>1988</v>
      </c>
      <c r="F502" t="s">
        <v>10</v>
      </c>
      <c r="G502" s="54">
        <v>0.34622349880113001</v>
      </c>
      <c r="H502" s="54">
        <v>0.3713333333333334</v>
      </c>
      <c r="I502" s="54">
        <v>0.40983333333333338</v>
      </c>
      <c r="J502" t="s">
        <v>10</v>
      </c>
      <c r="K502" t="s">
        <v>10</v>
      </c>
      <c r="L502" t="s">
        <v>10</v>
      </c>
      <c r="M502">
        <v>0.85441176471000002</v>
      </c>
      <c r="N502">
        <v>0.14117647058999999</v>
      </c>
      <c r="O502">
        <v>4.4117647059000002E-3</v>
      </c>
      <c r="P502" s="2">
        <f t="shared" si="144"/>
        <v>1734.7813316263748</v>
      </c>
      <c r="Q502" s="2">
        <f t="shared" si="145"/>
        <v>1803.0063180432794</v>
      </c>
      <c r="R502" s="2">
        <f t="shared" si="146"/>
        <v>1936.7853102943982</v>
      </c>
      <c r="S502" s="2" t="s">
        <v>10</v>
      </c>
      <c r="T502" s="2" t="s">
        <v>10</v>
      </c>
      <c r="U502" s="2" t="s">
        <v>10</v>
      </c>
    </row>
    <row r="503" spans="1:21" x14ac:dyDescent="0.3">
      <c r="A503">
        <v>13</v>
      </c>
      <c r="B503" t="s">
        <v>30</v>
      </c>
      <c r="C503">
        <v>6</v>
      </c>
      <c r="D503" t="s">
        <v>9</v>
      </c>
      <c r="E503">
        <v>1989</v>
      </c>
      <c r="F503">
        <v>300</v>
      </c>
      <c r="G503" s="54">
        <v>0.337919300105678</v>
      </c>
      <c r="H503" s="54">
        <v>0.3676666666666667</v>
      </c>
      <c r="I503" s="54">
        <v>0.40566666666666668</v>
      </c>
      <c r="J503" s="2">
        <f t="shared" ref="J503" si="147">$F503/(1-G503)</f>
        <v>453.11696904604599</v>
      </c>
      <c r="K503" s="2">
        <f t="shared" ref="K503" si="148">$F503/(1-H503)</f>
        <v>474.43331576172909</v>
      </c>
      <c r="L503" s="2">
        <f t="shared" ref="L503" si="149">$F503/(1-I503)</f>
        <v>504.76724621424563</v>
      </c>
      <c r="M503">
        <v>0.85441176471000002</v>
      </c>
      <c r="N503">
        <v>0.14117647058999999</v>
      </c>
      <c r="O503">
        <v>4.4117647059000002E-3</v>
      </c>
      <c r="P503" s="2">
        <f>(J506*$M503)+(J507*$N503)</f>
        <v>3032.9610114020679</v>
      </c>
      <c r="Q503" s="2">
        <f>(K506*$M503)+(K507*$N503)</f>
        <v>3157.4394463839012</v>
      </c>
      <c r="R503" s="2">
        <f>(L506*$M503)+(L507*$N503)</f>
        <v>3408.8089319548776</v>
      </c>
      <c r="S503">
        <f t="shared" si="138"/>
        <v>10.109870038006893</v>
      </c>
      <c r="T503">
        <f t="shared" si="139"/>
        <v>10.524798154613004</v>
      </c>
      <c r="U503">
        <f t="shared" si="140"/>
        <v>11.362696439849593</v>
      </c>
    </row>
    <row r="504" spans="1:21" x14ac:dyDescent="0.3">
      <c r="A504">
        <v>13</v>
      </c>
      <c r="B504" t="s">
        <v>30</v>
      </c>
      <c r="C504">
        <v>6</v>
      </c>
      <c r="D504" t="s">
        <v>9</v>
      </c>
      <c r="E504">
        <v>1990</v>
      </c>
      <c r="F504" t="s">
        <v>10</v>
      </c>
      <c r="G504" s="54">
        <v>0.38326529978520901</v>
      </c>
      <c r="H504" s="54">
        <v>0.41633333333333333</v>
      </c>
      <c r="I504" s="54">
        <v>0.45883333333333332</v>
      </c>
      <c r="J504" t="s">
        <v>10</v>
      </c>
      <c r="K504" t="s">
        <v>10</v>
      </c>
      <c r="L504" t="s">
        <v>10</v>
      </c>
      <c r="M504">
        <v>0.85441176471000002</v>
      </c>
      <c r="N504">
        <v>0.14117647058999999</v>
      </c>
      <c r="O504">
        <v>4.4117647059000002E-3</v>
      </c>
      <c r="P504" t="s">
        <v>10</v>
      </c>
      <c r="Q504" t="s">
        <v>10</v>
      </c>
      <c r="R504" t="s">
        <v>10</v>
      </c>
      <c r="S504" s="2" t="s">
        <v>10</v>
      </c>
      <c r="T504" s="2" t="s">
        <v>10</v>
      </c>
      <c r="U504" s="2" t="s">
        <v>10</v>
      </c>
    </row>
    <row r="505" spans="1:21" x14ac:dyDescent="0.3">
      <c r="A505">
        <v>13</v>
      </c>
      <c r="B505" t="s">
        <v>30</v>
      </c>
      <c r="C505">
        <v>6</v>
      </c>
      <c r="D505" t="s">
        <v>9</v>
      </c>
      <c r="E505">
        <v>1991</v>
      </c>
      <c r="F505">
        <v>1000</v>
      </c>
      <c r="G505" s="54">
        <v>0.32495642920263801</v>
      </c>
      <c r="H505" s="54">
        <v>0.35</v>
      </c>
      <c r="I505" s="54">
        <v>0.39349999999999996</v>
      </c>
      <c r="J505" s="2">
        <f t="shared" ref="J505:J507" si="150">$F505/(1-G505)</f>
        <v>1481.3858590176619</v>
      </c>
      <c r="K505" s="2">
        <f t="shared" ref="K505:K507" si="151">$F505/(1-H505)</f>
        <v>1538.4615384615383</v>
      </c>
      <c r="L505" s="2">
        <f t="shared" ref="L505:L507" si="152">$F505/(1-I505)</f>
        <v>1648.8046166529266</v>
      </c>
      <c r="M505">
        <v>0.85441176471000002</v>
      </c>
      <c r="N505">
        <v>0.14117647058999999</v>
      </c>
      <c r="O505">
        <v>4.4117647059000002E-3</v>
      </c>
      <c r="P505" s="2" t="s">
        <v>10</v>
      </c>
      <c r="Q505" s="2" t="s">
        <v>10</v>
      </c>
      <c r="R505" s="2" t="s">
        <v>10</v>
      </c>
      <c r="S505" s="2" t="s">
        <v>10</v>
      </c>
      <c r="T505" s="2" t="s">
        <v>10</v>
      </c>
      <c r="U505" s="2" t="s">
        <v>10</v>
      </c>
    </row>
    <row r="506" spans="1:21" x14ac:dyDescent="0.3">
      <c r="A506">
        <v>13</v>
      </c>
      <c r="B506" t="s">
        <v>30</v>
      </c>
      <c r="C506">
        <v>6</v>
      </c>
      <c r="D506" t="s">
        <v>9</v>
      </c>
      <c r="E506">
        <v>1992</v>
      </c>
      <c r="F506">
        <v>2200</v>
      </c>
      <c r="G506" s="54">
        <v>0.32712893524410402</v>
      </c>
      <c r="H506" s="54">
        <v>0.35399999999999998</v>
      </c>
      <c r="I506" s="54">
        <v>0.40249999999999997</v>
      </c>
      <c r="J506" s="2">
        <f t="shared" si="150"/>
        <v>3269.5714160306707</v>
      </c>
      <c r="K506" s="2">
        <f t="shared" si="151"/>
        <v>3405.5727554179566</v>
      </c>
      <c r="L506" s="2">
        <f t="shared" si="152"/>
        <v>3682.0083682008367</v>
      </c>
      <c r="M506">
        <v>0.85441176471000002</v>
      </c>
      <c r="N506">
        <v>0.14117647058999999</v>
      </c>
      <c r="O506">
        <v>4.4117647059000002E-3</v>
      </c>
      <c r="P506" s="2" t="s">
        <v>10</v>
      </c>
      <c r="Q506" s="2" t="s">
        <v>10</v>
      </c>
      <c r="R506" s="2" t="s">
        <v>10</v>
      </c>
      <c r="S506" s="2" t="s">
        <v>10</v>
      </c>
      <c r="T506" s="2" t="s">
        <v>10</v>
      </c>
      <c r="U506" s="2" t="s">
        <v>10</v>
      </c>
    </row>
    <row r="507" spans="1:21" x14ac:dyDescent="0.3">
      <c r="A507">
        <v>13</v>
      </c>
      <c r="B507" t="s">
        <v>30</v>
      </c>
      <c r="C507">
        <v>6</v>
      </c>
      <c r="D507" t="s">
        <v>9</v>
      </c>
      <c r="E507">
        <v>1993</v>
      </c>
      <c r="F507">
        <v>1200</v>
      </c>
      <c r="G507" s="54">
        <v>0.29235067022036199</v>
      </c>
      <c r="H507" s="54">
        <v>0.316</v>
      </c>
      <c r="I507" s="54">
        <v>0.35550000000000004</v>
      </c>
      <c r="J507" s="2">
        <f t="shared" si="150"/>
        <v>1695.7551565457993</v>
      </c>
      <c r="K507" s="2">
        <f t="shared" si="151"/>
        <v>1754.3859649122808</v>
      </c>
      <c r="L507" s="2">
        <f t="shared" si="152"/>
        <v>1861.9084561675718</v>
      </c>
      <c r="M507">
        <v>0.85441176471000002</v>
      </c>
      <c r="N507">
        <v>0.14117647058999999</v>
      </c>
      <c r="O507">
        <v>4.4117647059000002E-3</v>
      </c>
      <c r="P507" s="2" t="s">
        <v>10</v>
      </c>
      <c r="Q507" s="2" t="s">
        <v>10</v>
      </c>
      <c r="R507" s="2" t="s">
        <v>10</v>
      </c>
      <c r="S507" s="2" t="s">
        <v>10</v>
      </c>
      <c r="T507" s="2" t="s">
        <v>10</v>
      </c>
      <c r="U507" s="2" t="s">
        <v>10</v>
      </c>
    </row>
    <row r="508" spans="1:21" x14ac:dyDescent="0.3">
      <c r="A508">
        <v>13</v>
      </c>
      <c r="B508" t="s">
        <v>30</v>
      </c>
      <c r="C508">
        <v>6</v>
      </c>
      <c r="D508" t="s">
        <v>9</v>
      </c>
      <c r="E508">
        <v>1994</v>
      </c>
      <c r="F508" t="s">
        <v>10</v>
      </c>
      <c r="G508" s="54">
        <v>0.33047368103241698</v>
      </c>
      <c r="H508" s="54">
        <v>0.37233333333333329</v>
      </c>
      <c r="I508" s="54">
        <v>0.42083333333333328</v>
      </c>
      <c r="J508" t="s">
        <v>10</v>
      </c>
      <c r="K508" t="s">
        <v>10</v>
      </c>
      <c r="L508" t="s">
        <v>10</v>
      </c>
      <c r="M508">
        <v>0.85441176471000002</v>
      </c>
      <c r="N508">
        <v>0.14117647058999999</v>
      </c>
      <c r="O508">
        <v>4.4117647059000002E-3</v>
      </c>
      <c r="P508" s="2" t="s">
        <v>10</v>
      </c>
      <c r="Q508" s="2" t="s">
        <v>10</v>
      </c>
      <c r="R508" s="2" t="s">
        <v>10</v>
      </c>
      <c r="S508" s="2" t="s">
        <v>10</v>
      </c>
      <c r="T508" s="2" t="s">
        <v>10</v>
      </c>
      <c r="U508" s="2" t="s">
        <v>10</v>
      </c>
    </row>
    <row r="509" spans="1:21" x14ac:dyDescent="0.3">
      <c r="A509">
        <v>13</v>
      </c>
      <c r="B509" t="s">
        <v>30</v>
      </c>
      <c r="C509">
        <v>6</v>
      </c>
      <c r="D509" t="s">
        <v>9</v>
      </c>
      <c r="E509">
        <v>1995</v>
      </c>
      <c r="F509" t="s">
        <v>10</v>
      </c>
      <c r="G509" s="54">
        <v>0.197903485305433</v>
      </c>
      <c r="H509" s="54">
        <v>0.24099999999999999</v>
      </c>
      <c r="I509" s="54">
        <v>0.26950000000000002</v>
      </c>
      <c r="J509" t="s">
        <v>10</v>
      </c>
      <c r="K509" t="s">
        <v>10</v>
      </c>
      <c r="L509" t="s">
        <v>10</v>
      </c>
      <c r="M509">
        <v>0.85441176471000002</v>
      </c>
      <c r="N509">
        <v>0.14117647058999999</v>
      </c>
      <c r="O509">
        <v>4.4117647059000002E-3</v>
      </c>
      <c r="P509" s="2" t="s">
        <v>10</v>
      </c>
      <c r="Q509" s="2" t="s">
        <v>10</v>
      </c>
      <c r="R509" s="2" t="s">
        <v>10</v>
      </c>
      <c r="S509" s="2" t="s">
        <v>10</v>
      </c>
      <c r="T509" s="2" t="s">
        <v>10</v>
      </c>
      <c r="U509" s="2" t="s">
        <v>10</v>
      </c>
    </row>
    <row r="510" spans="1:21" x14ac:dyDescent="0.3">
      <c r="A510">
        <v>13</v>
      </c>
      <c r="B510" t="s">
        <v>30</v>
      </c>
      <c r="C510">
        <v>6</v>
      </c>
      <c r="D510" t="s">
        <v>9</v>
      </c>
      <c r="E510">
        <v>1996</v>
      </c>
      <c r="F510">
        <v>42</v>
      </c>
      <c r="G510" s="54">
        <v>0.40303950660207699</v>
      </c>
      <c r="H510" s="54">
        <v>0.41599999999999998</v>
      </c>
      <c r="I510" s="54">
        <v>0.46100000000000002</v>
      </c>
      <c r="J510" s="2">
        <f t="shared" ref="J510" si="153">$F510/(1-G510)</f>
        <v>70.356414644684975</v>
      </c>
      <c r="K510" s="2">
        <f t="shared" ref="K510" si="154">$F510/(1-H510)</f>
        <v>71.91780821917807</v>
      </c>
      <c r="L510" s="2">
        <f t="shared" ref="L510" si="155">$F510/(1-I510)</f>
        <v>77.922077922077932</v>
      </c>
      <c r="M510">
        <v>0.85441176471000002</v>
      </c>
      <c r="N510">
        <v>0.14117647058999999</v>
      </c>
      <c r="O510">
        <v>4.4117647059000002E-3</v>
      </c>
      <c r="P510" s="2" t="s">
        <v>10</v>
      </c>
      <c r="Q510" s="2" t="s">
        <v>10</v>
      </c>
      <c r="R510" s="2" t="s">
        <v>10</v>
      </c>
      <c r="S510" s="2" t="s">
        <v>10</v>
      </c>
      <c r="T510" s="2" t="s">
        <v>10</v>
      </c>
      <c r="U510" s="2" t="s">
        <v>10</v>
      </c>
    </row>
    <row r="511" spans="1:21" x14ac:dyDescent="0.3">
      <c r="A511">
        <v>13</v>
      </c>
      <c r="B511" t="s">
        <v>30</v>
      </c>
      <c r="C511">
        <v>6</v>
      </c>
      <c r="D511" t="s">
        <v>9</v>
      </c>
      <c r="E511">
        <v>1997</v>
      </c>
      <c r="F511" t="s">
        <v>10</v>
      </c>
      <c r="G511" s="54">
        <v>0.375</v>
      </c>
      <c r="H511" s="54">
        <v>0.29633333333333334</v>
      </c>
      <c r="I511" s="54">
        <v>0.34783333333333333</v>
      </c>
      <c r="J511" t="s">
        <v>10</v>
      </c>
      <c r="K511" t="s">
        <v>10</v>
      </c>
      <c r="L511" t="s">
        <v>10</v>
      </c>
      <c r="M511">
        <v>0.85441176471000002</v>
      </c>
      <c r="N511">
        <v>0.14117647058999999</v>
      </c>
      <c r="O511">
        <v>4.4117647059000002E-3</v>
      </c>
      <c r="P511" s="2">
        <f t="shared" si="144"/>
        <v>345.62667962400252</v>
      </c>
      <c r="Q511" s="2">
        <f t="shared" si="145"/>
        <v>349.2940999817742</v>
      </c>
      <c r="R511" s="2">
        <f t="shared" si="146"/>
        <v>359.94527126006648</v>
      </c>
      <c r="S511" s="2" t="s">
        <v>10</v>
      </c>
      <c r="T511" s="2" t="s">
        <v>10</v>
      </c>
      <c r="U511" s="2" t="s">
        <v>10</v>
      </c>
    </row>
    <row r="512" spans="1:21" x14ac:dyDescent="0.3">
      <c r="A512">
        <v>13</v>
      </c>
      <c r="B512" t="s">
        <v>30</v>
      </c>
      <c r="C512">
        <v>6</v>
      </c>
      <c r="D512" t="s">
        <v>9</v>
      </c>
      <c r="E512">
        <v>1998</v>
      </c>
      <c r="F512">
        <v>175</v>
      </c>
      <c r="G512" s="54">
        <v>0.125</v>
      </c>
      <c r="H512" s="54">
        <v>7.7666666666666662E-2</v>
      </c>
      <c r="I512" s="54">
        <v>0.11716666666666666</v>
      </c>
      <c r="J512" s="2">
        <f t="shared" ref="J512" si="156">$F512/(1-G512)</f>
        <v>200</v>
      </c>
      <c r="K512" s="2">
        <f t="shared" ref="K512" si="157">$F512/(1-H512)</f>
        <v>189.73617636429347</v>
      </c>
      <c r="L512" s="2">
        <f t="shared" ref="L512" si="158">$F512/(1-I512)</f>
        <v>198.22541060977912</v>
      </c>
      <c r="M512">
        <v>0.85441176471000002</v>
      </c>
      <c r="N512">
        <v>0.14117647058999999</v>
      </c>
      <c r="O512">
        <v>4.4117647059000002E-3</v>
      </c>
      <c r="P512" s="2">
        <f t="shared" si="144"/>
        <v>1773.71570664673</v>
      </c>
      <c r="Q512" s="2">
        <f t="shared" si="145"/>
        <v>1767.9776426131573</v>
      </c>
      <c r="R512" s="2">
        <f t="shared" si="146"/>
        <v>1815.6255041723227</v>
      </c>
      <c r="S512">
        <f t="shared" si="138"/>
        <v>10.135518323695599</v>
      </c>
      <c r="T512">
        <f t="shared" si="139"/>
        <v>10.102729386360899</v>
      </c>
      <c r="U512">
        <f t="shared" si="140"/>
        <v>10.375002880984701</v>
      </c>
    </row>
    <row r="513" spans="1:21" x14ac:dyDescent="0.3">
      <c r="A513">
        <v>13</v>
      </c>
      <c r="B513" t="s">
        <v>30</v>
      </c>
      <c r="C513">
        <v>6</v>
      </c>
      <c r="D513" t="s">
        <v>9</v>
      </c>
      <c r="E513">
        <v>1999</v>
      </c>
      <c r="F513" t="s">
        <v>10</v>
      </c>
      <c r="G513" s="54">
        <v>0.123</v>
      </c>
      <c r="H513" s="54">
        <v>8.9666666666666672E-2</v>
      </c>
      <c r="I513" s="54">
        <v>0.12016666666666667</v>
      </c>
      <c r="J513" t="s">
        <v>10</v>
      </c>
      <c r="K513" t="s">
        <v>10</v>
      </c>
      <c r="L513" t="s">
        <v>10</v>
      </c>
      <c r="M513">
        <v>0.85441176471000002</v>
      </c>
      <c r="N513">
        <v>0.14117647058999999</v>
      </c>
      <c r="O513">
        <v>4.4117647059000002E-3</v>
      </c>
      <c r="P513" s="2">
        <f t="shared" si="144"/>
        <v>2219.6443869285795</v>
      </c>
      <c r="Q513" s="2">
        <f t="shared" si="145"/>
        <v>2223.5016375458845</v>
      </c>
      <c r="R513" s="2">
        <f t="shared" si="146"/>
        <v>2258.9285557002841</v>
      </c>
      <c r="S513" s="2" t="s">
        <v>10</v>
      </c>
      <c r="T513" s="2" t="s">
        <v>10</v>
      </c>
      <c r="U513" s="2" t="s">
        <v>10</v>
      </c>
    </row>
    <row r="514" spans="1:21" x14ac:dyDescent="0.3">
      <c r="A514">
        <v>13</v>
      </c>
      <c r="B514" t="s">
        <v>30</v>
      </c>
      <c r="C514">
        <v>6</v>
      </c>
      <c r="D514" t="s">
        <v>9</v>
      </c>
      <c r="E514">
        <v>2000</v>
      </c>
      <c r="F514">
        <v>100</v>
      </c>
      <c r="G514" s="54">
        <v>0.14699999999999999</v>
      </c>
      <c r="H514" s="54">
        <v>0.185</v>
      </c>
      <c r="I514" s="54">
        <v>0.21150000000000002</v>
      </c>
      <c r="J514" s="2">
        <f t="shared" ref="J514:J528" si="159">$F514/(1-G514)</f>
        <v>117.23329425556858</v>
      </c>
      <c r="K514" s="2">
        <f t="shared" ref="K514:K528" si="160">$F514/(1-H514)</f>
        <v>122.69938650306749</v>
      </c>
      <c r="L514" s="2">
        <f t="shared" ref="L514:L528" si="161">$F514/(1-I514)</f>
        <v>126.82308180088776</v>
      </c>
      <c r="M514">
        <v>0.85441176471000002</v>
      </c>
      <c r="N514">
        <v>0.14117647058999999</v>
      </c>
      <c r="O514">
        <v>4.4117647059000002E-3</v>
      </c>
      <c r="P514" s="2">
        <f t="shared" si="144"/>
        <v>661.34702319123971</v>
      </c>
      <c r="Q514" s="2">
        <f t="shared" si="145"/>
        <v>702.83632579404366</v>
      </c>
      <c r="R514" s="2">
        <f t="shared" si="146"/>
        <v>725.34472618790051</v>
      </c>
      <c r="S514">
        <f t="shared" si="138"/>
        <v>6.6134702319123972</v>
      </c>
      <c r="T514">
        <f t="shared" si="139"/>
        <v>7.0283632579404367</v>
      </c>
      <c r="U514">
        <f t="shared" si="140"/>
        <v>7.2534472618790051</v>
      </c>
    </row>
    <row r="515" spans="1:21" x14ac:dyDescent="0.3">
      <c r="A515">
        <v>13</v>
      </c>
      <c r="B515" t="s">
        <v>30</v>
      </c>
      <c r="C515">
        <v>6</v>
      </c>
      <c r="D515" t="s">
        <v>9</v>
      </c>
      <c r="E515">
        <v>2001</v>
      </c>
      <c r="F515">
        <v>1400</v>
      </c>
      <c r="G515" s="54">
        <v>0.157</v>
      </c>
      <c r="H515" s="54">
        <v>0.15333333333333332</v>
      </c>
      <c r="I515" s="54">
        <v>0.17783333333333332</v>
      </c>
      <c r="J515" s="2">
        <f t="shared" si="159"/>
        <v>1660.7354685646501</v>
      </c>
      <c r="K515" s="2">
        <f t="shared" si="160"/>
        <v>1653.543307086614</v>
      </c>
      <c r="L515" s="2">
        <f t="shared" si="161"/>
        <v>1702.8177579566186</v>
      </c>
      <c r="M515">
        <v>0.85441176471000002</v>
      </c>
      <c r="N515">
        <v>0.14117647058999999</v>
      </c>
      <c r="O515">
        <v>4.4117647059000002E-3</v>
      </c>
      <c r="P515" s="2">
        <f t="shared" si="144"/>
        <v>1151.92782583299</v>
      </c>
      <c r="Q515" s="2">
        <f t="shared" si="145"/>
        <v>1434.1432929254217</v>
      </c>
      <c r="R515" s="2">
        <f t="shared" si="146"/>
        <v>1550.0803181464644</v>
      </c>
      <c r="S515">
        <f t="shared" ref="S515:S578" si="162">P515/$F515</f>
        <v>0.82280558988070718</v>
      </c>
      <c r="T515">
        <f t="shared" ref="T515:T578" si="163">Q515/$F515</f>
        <v>1.0243880663753013</v>
      </c>
      <c r="U515">
        <f t="shared" ref="U515:U578" si="164">R515/$F515</f>
        <v>1.1072002272474746</v>
      </c>
    </row>
    <row r="516" spans="1:21" x14ac:dyDescent="0.3">
      <c r="A516">
        <v>13</v>
      </c>
      <c r="B516" t="s">
        <v>30</v>
      </c>
      <c r="C516">
        <v>6</v>
      </c>
      <c r="D516" t="s">
        <v>9</v>
      </c>
      <c r="E516">
        <v>2002</v>
      </c>
      <c r="F516">
        <v>2200</v>
      </c>
      <c r="G516" s="54">
        <v>0.11799999999999999</v>
      </c>
      <c r="H516" s="54">
        <v>0.11899999999999999</v>
      </c>
      <c r="I516" s="54">
        <v>0.13250000000000001</v>
      </c>
      <c r="J516" s="2">
        <f t="shared" si="159"/>
        <v>2494.3310657596371</v>
      </c>
      <c r="K516" s="2">
        <f t="shared" si="160"/>
        <v>2497.1623155505108</v>
      </c>
      <c r="L516" s="2">
        <f t="shared" si="161"/>
        <v>2536.0230547550436</v>
      </c>
      <c r="M516">
        <v>0.85441176471000002</v>
      </c>
      <c r="N516">
        <v>0.14117647058999999</v>
      </c>
      <c r="O516">
        <v>4.4117647059000002E-3</v>
      </c>
      <c r="P516" s="2">
        <f t="shared" si="144"/>
        <v>1698.9866802532667</v>
      </c>
      <c r="Q516" s="2">
        <f t="shared" si="145"/>
        <v>1996.8567017428149</v>
      </c>
      <c r="R516" s="2">
        <f t="shared" si="146"/>
        <v>2380.3383307315717</v>
      </c>
      <c r="S516">
        <f t="shared" si="162"/>
        <v>0.77226667284239392</v>
      </c>
      <c r="T516">
        <f t="shared" si="163"/>
        <v>0.907662137155825</v>
      </c>
      <c r="U516">
        <f t="shared" si="164"/>
        <v>1.0819719685143507</v>
      </c>
    </row>
    <row r="517" spans="1:21" x14ac:dyDescent="0.3">
      <c r="A517">
        <v>13</v>
      </c>
      <c r="B517" t="s">
        <v>30</v>
      </c>
      <c r="C517">
        <v>6</v>
      </c>
      <c r="D517" t="s">
        <v>9</v>
      </c>
      <c r="E517">
        <v>2003</v>
      </c>
      <c r="F517">
        <v>500</v>
      </c>
      <c r="G517" s="54">
        <v>0.159</v>
      </c>
      <c r="H517" s="54">
        <v>0.16133333333333333</v>
      </c>
      <c r="I517" s="54">
        <v>0.18033333333333335</v>
      </c>
      <c r="J517" s="2">
        <f t="shared" si="159"/>
        <v>594.53032104637339</v>
      </c>
      <c r="K517" s="2">
        <f t="shared" si="160"/>
        <v>596.18441971383152</v>
      </c>
      <c r="L517" s="2">
        <f t="shared" si="161"/>
        <v>610.00406669377799</v>
      </c>
      <c r="M517">
        <v>0.85441176471000002</v>
      </c>
      <c r="N517">
        <v>0.14117647058999999</v>
      </c>
      <c r="O517">
        <v>4.4117647059000002E-3</v>
      </c>
      <c r="P517" s="2">
        <f t="shared" si="144"/>
        <v>268.25545461290636</v>
      </c>
      <c r="Q517" s="2">
        <f t="shared" si="145"/>
        <v>285.70963518773669</v>
      </c>
      <c r="R517" s="2">
        <f t="shared" si="146"/>
        <v>300.20009681521094</v>
      </c>
      <c r="S517">
        <f t="shared" si="162"/>
        <v>0.53651090922581268</v>
      </c>
      <c r="T517">
        <f t="shared" si="163"/>
        <v>0.57141927037547335</v>
      </c>
      <c r="U517">
        <f t="shared" si="164"/>
        <v>0.60040019363042185</v>
      </c>
    </row>
    <row r="518" spans="1:21" x14ac:dyDescent="0.3">
      <c r="A518">
        <v>13</v>
      </c>
      <c r="B518" t="s">
        <v>30</v>
      </c>
      <c r="C518">
        <v>6</v>
      </c>
      <c r="D518" t="s">
        <v>9</v>
      </c>
      <c r="E518">
        <v>2004</v>
      </c>
      <c r="F518">
        <v>800</v>
      </c>
      <c r="G518" s="54">
        <v>0.22</v>
      </c>
      <c r="H518" s="54">
        <v>0.38400000000000001</v>
      </c>
      <c r="I518" s="54">
        <v>0.41199999999999998</v>
      </c>
      <c r="J518" s="2">
        <f t="shared" si="159"/>
        <v>1025.6410256410256</v>
      </c>
      <c r="K518" s="2">
        <f t="shared" si="160"/>
        <v>1298.7012987012988</v>
      </c>
      <c r="L518" s="2">
        <f t="shared" si="161"/>
        <v>1360.5442176870747</v>
      </c>
      <c r="M518">
        <v>0.85441176471000002</v>
      </c>
      <c r="N518">
        <v>0.14117647058999999</v>
      </c>
      <c r="O518">
        <v>4.4117647059000002E-3</v>
      </c>
      <c r="P518" s="2">
        <f t="shared" si="144"/>
        <v>457.59079794959058</v>
      </c>
      <c r="Q518" s="2">
        <f t="shared" si="145"/>
        <v>493.33860562483477</v>
      </c>
      <c r="R518" s="2">
        <f t="shared" si="146"/>
        <v>523.83205426893278</v>
      </c>
      <c r="S518">
        <f t="shared" si="162"/>
        <v>0.57198849743698821</v>
      </c>
      <c r="T518">
        <f t="shared" si="163"/>
        <v>0.61667325703104348</v>
      </c>
      <c r="U518">
        <f t="shared" si="164"/>
        <v>0.654790067836166</v>
      </c>
    </row>
    <row r="519" spans="1:21" x14ac:dyDescent="0.3">
      <c r="A519">
        <v>13</v>
      </c>
      <c r="B519" t="s">
        <v>30</v>
      </c>
      <c r="C519">
        <v>6</v>
      </c>
      <c r="D519" t="s">
        <v>9</v>
      </c>
      <c r="E519">
        <v>2005</v>
      </c>
      <c r="F519">
        <v>1600</v>
      </c>
      <c r="G519" s="54">
        <v>0.17699999999999999</v>
      </c>
      <c r="H519" s="54">
        <v>0.30133333333333334</v>
      </c>
      <c r="I519" s="54">
        <v>0.41533333333333339</v>
      </c>
      <c r="J519" s="2">
        <f t="shared" si="159"/>
        <v>1944.1069258809237</v>
      </c>
      <c r="K519" s="2">
        <f t="shared" si="160"/>
        <v>2290.0763358778627</v>
      </c>
      <c r="L519" s="2">
        <f t="shared" si="161"/>
        <v>2736.6020524515393</v>
      </c>
      <c r="M519">
        <v>0.85441176471000002</v>
      </c>
      <c r="N519">
        <v>0.14117647058999999</v>
      </c>
      <c r="O519">
        <v>4.4117647059000002E-3</v>
      </c>
      <c r="P519" s="2">
        <f t="shared" si="144"/>
        <v>1639.7414047333953</v>
      </c>
      <c r="Q519" s="2">
        <f t="shared" si="145"/>
        <v>1716.3327475458411</v>
      </c>
      <c r="R519" s="2">
        <f t="shared" si="146"/>
        <v>1819.4180547623371</v>
      </c>
      <c r="S519">
        <f t="shared" si="162"/>
        <v>1.0248383779583721</v>
      </c>
      <c r="T519">
        <f t="shared" si="163"/>
        <v>1.0727079672161508</v>
      </c>
      <c r="U519">
        <f t="shared" si="164"/>
        <v>1.1371362842264607</v>
      </c>
    </row>
    <row r="520" spans="1:21" x14ac:dyDescent="0.3">
      <c r="A520">
        <v>13</v>
      </c>
      <c r="B520" t="s">
        <v>30</v>
      </c>
      <c r="C520">
        <v>6</v>
      </c>
      <c r="D520" t="s">
        <v>9</v>
      </c>
      <c r="E520">
        <v>2006</v>
      </c>
      <c r="F520">
        <v>220</v>
      </c>
      <c r="G520" s="54">
        <v>0.153</v>
      </c>
      <c r="H520" s="54">
        <v>0.19966666666666669</v>
      </c>
      <c r="I520" s="54">
        <v>0.23666666666666669</v>
      </c>
      <c r="J520" s="2">
        <f t="shared" si="159"/>
        <v>259.74025974025977</v>
      </c>
      <c r="K520" s="2">
        <f t="shared" si="160"/>
        <v>274.88546438983758</v>
      </c>
      <c r="L520" s="2">
        <f t="shared" si="161"/>
        <v>288.20960698689959</v>
      </c>
      <c r="M520">
        <v>0.85441176471000002</v>
      </c>
      <c r="N520">
        <v>0.14117647058999999</v>
      </c>
      <c r="O520">
        <v>4.4117647059000002E-3</v>
      </c>
      <c r="P520" s="2">
        <f t="shared" si="144"/>
        <v>2681.5318125849135</v>
      </c>
      <c r="Q520" s="2">
        <f t="shared" si="145"/>
        <v>2809.3844382586412</v>
      </c>
      <c r="R520" s="2">
        <f t="shared" si="146"/>
        <v>2939.4002076291422</v>
      </c>
      <c r="S520">
        <f t="shared" si="162"/>
        <v>12.188780966295061</v>
      </c>
      <c r="T520">
        <f t="shared" si="163"/>
        <v>12.769929264812006</v>
      </c>
      <c r="U520">
        <f t="shared" si="164"/>
        <v>13.36091003467792</v>
      </c>
    </row>
    <row r="521" spans="1:21" x14ac:dyDescent="0.3">
      <c r="A521">
        <v>13</v>
      </c>
      <c r="B521" t="s">
        <v>30</v>
      </c>
      <c r="C521">
        <v>6</v>
      </c>
      <c r="D521" t="s">
        <v>9</v>
      </c>
      <c r="E521">
        <v>2007</v>
      </c>
      <c r="F521">
        <v>230</v>
      </c>
      <c r="G521" s="54">
        <v>0.188</v>
      </c>
      <c r="H521" s="54">
        <v>0.26533333333333331</v>
      </c>
      <c r="I521" s="54">
        <v>0.30733333333333335</v>
      </c>
      <c r="J521" s="2">
        <f t="shared" si="159"/>
        <v>283.25123152709358</v>
      </c>
      <c r="K521" s="2">
        <f t="shared" si="160"/>
        <v>313.06715063520869</v>
      </c>
      <c r="L521" s="2">
        <f t="shared" si="161"/>
        <v>332.05004812319538</v>
      </c>
      <c r="M521">
        <v>0.85441176471000002</v>
      </c>
      <c r="N521">
        <v>0.14117647058999999</v>
      </c>
      <c r="O521">
        <v>4.4117647059000002E-3</v>
      </c>
      <c r="P521" s="2">
        <f t="shared" si="144"/>
        <v>1559.2303263177791</v>
      </c>
      <c r="Q521" s="2">
        <f t="shared" si="145"/>
        <v>1727.5882455667206</v>
      </c>
      <c r="R521" s="2">
        <f t="shared" si="146"/>
        <v>1774.3206828547936</v>
      </c>
      <c r="S521">
        <f t="shared" si="162"/>
        <v>6.7792622883381704</v>
      </c>
      <c r="T521">
        <f t="shared" si="163"/>
        <v>7.5112532415944377</v>
      </c>
      <c r="U521">
        <f t="shared" si="164"/>
        <v>7.7144377515425813</v>
      </c>
    </row>
    <row r="522" spans="1:21" x14ac:dyDescent="0.3">
      <c r="A522">
        <v>13</v>
      </c>
      <c r="B522" t="s">
        <v>30</v>
      </c>
      <c r="C522">
        <v>6</v>
      </c>
      <c r="D522" t="s">
        <v>9</v>
      </c>
      <c r="E522">
        <v>2008</v>
      </c>
      <c r="F522">
        <v>1150</v>
      </c>
      <c r="G522" s="54">
        <v>0.2</v>
      </c>
      <c r="H522" s="54">
        <v>0.23666666666666669</v>
      </c>
      <c r="I522" s="54">
        <v>0.28266666666666668</v>
      </c>
      <c r="J522" s="2">
        <f t="shared" si="159"/>
        <v>1437.5</v>
      </c>
      <c r="K522" s="2">
        <f t="shared" si="160"/>
        <v>1506.5502183406113</v>
      </c>
      <c r="L522" s="2">
        <f t="shared" si="161"/>
        <v>1603.1598513011152</v>
      </c>
      <c r="M522">
        <v>0.85441176471000002</v>
      </c>
      <c r="N522">
        <v>0.14117647058999999</v>
      </c>
      <c r="O522">
        <v>4.4117647059000002E-3</v>
      </c>
      <c r="P522" s="2">
        <f t="shared" si="144"/>
        <v>1218.601434118307</v>
      </c>
      <c r="Q522" s="2">
        <f t="shared" si="145"/>
        <v>1308.2712493806698</v>
      </c>
      <c r="R522" s="2">
        <f t="shared" si="146"/>
        <v>1347.7792678693561</v>
      </c>
      <c r="S522">
        <f t="shared" si="162"/>
        <v>1.0596534209724409</v>
      </c>
      <c r="T522">
        <f t="shared" si="163"/>
        <v>1.1376271733744956</v>
      </c>
      <c r="U522">
        <f t="shared" si="164"/>
        <v>1.1719819720603097</v>
      </c>
    </row>
    <row r="523" spans="1:21" x14ac:dyDescent="0.3">
      <c r="A523">
        <v>13</v>
      </c>
      <c r="B523" t="s">
        <v>30</v>
      </c>
      <c r="C523">
        <v>6</v>
      </c>
      <c r="D523" t="s">
        <v>9</v>
      </c>
      <c r="E523">
        <v>2009</v>
      </c>
      <c r="F523">
        <v>2300</v>
      </c>
      <c r="G523" s="54">
        <v>0.19700000000000001</v>
      </c>
      <c r="H523" s="54">
        <v>0.22899999999999998</v>
      </c>
      <c r="I523" s="54">
        <v>0.26449999999999996</v>
      </c>
      <c r="J523" s="2">
        <f t="shared" si="159"/>
        <v>2864.2590286425907</v>
      </c>
      <c r="K523" s="2">
        <f t="shared" si="160"/>
        <v>2983.1387808041504</v>
      </c>
      <c r="L523" s="2">
        <f t="shared" si="161"/>
        <v>3127.1244051665531</v>
      </c>
      <c r="M523">
        <v>0.85441176471000002</v>
      </c>
      <c r="N523">
        <v>0.14117647058999999</v>
      </c>
      <c r="O523">
        <v>4.4117647059000002E-3</v>
      </c>
      <c r="P523" s="2">
        <f t="shared" si="144"/>
        <v>1463.5687385997337</v>
      </c>
      <c r="Q523" s="2">
        <f t="shared" si="145"/>
        <v>1645.3810920371216</v>
      </c>
      <c r="R523" s="2">
        <f t="shared" si="146"/>
        <v>1705.2052617354113</v>
      </c>
      <c r="S523">
        <f t="shared" si="162"/>
        <v>0.63633423417379731</v>
      </c>
      <c r="T523">
        <f t="shared" si="163"/>
        <v>0.71538308349440072</v>
      </c>
      <c r="U523">
        <f t="shared" si="164"/>
        <v>0.74139359205887445</v>
      </c>
    </row>
    <row r="524" spans="1:21" x14ac:dyDescent="0.3">
      <c r="A524">
        <v>13</v>
      </c>
      <c r="B524" t="s">
        <v>30</v>
      </c>
      <c r="C524">
        <v>6</v>
      </c>
      <c r="D524" t="s">
        <v>9</v>
      </c>
      <c r="E524">
        <v>2010</v>
      </c>
      <c r="F524">
        <v>1350</v>
      </c>
      <c r="G524" s="54">
        <v>0.16799999999999998</v>
      </c>
      <c r="H524" s="54">
        <v>0.25266666666666665</v>
      </c>
      <c r="I524" s="54">
        <v>0.27216666666666667</v>
      </c>
      <c r="J524" s="2">
        <f t="shared" si="159"/>
        <v>1622.5961538461538</v>
      </c>
      <c r="K524" s="2">
        <f t="shared" si="160"/>
        <v>1806.422836752899</v>
      </c>
      <c r="L524" s="2">
        <f t="shared" si="161"/>
        <v>1854.8202427295626</v>
      </c>
      <c r="M524">
        <v>0.85441176471000002</v>
      </c>
      <c r="N524">
        <v>0.14117647058999999</v>
      </c>
      <c r="O524">
        <v>4.4117647059000002E-3</v>
      </c>
      <c r="P524" s="2">
        <f>(J527*$M524)+(J528*$N524)</f>
        <v>1528.3918295446886</v>
      </c>
      <c r="Q524" s="2">
        <f>(K527*$M524)+(K528*$N524)</f>
        <v>1719.2776411724903</v>
      </c>
      <c r="R524" s="2">
        <f>(L527*$M524)+(L528*$N524)</f>
        <v>1788.1791124321308</v>
      </c>
      <c r="S524">
        <f t="shared" si="162"/>
        <v>1.1321420959590285</v>
      </c>
      <c r="T524">
        <f t="shared" si="163"/>
        <v>1.2735389934611039</v>
      </c>
      <c r="U524">
        <f t="shared" si="164"/>
        <v>1.3245771203200969</v>
      </c>
    </row>
    <row r="525" spans="1:21" x14ac:dyDescent="0.3">
      <c r="A525">
        <v>13</v>
      </c>
      <c r="B525" t="s">
        <v>30</v>
      </c>
      <c r="C525">
        <v>6</v>
      </c>
      <c r="D525" t="s">
        <v>9</v>
      </c>
      <c r="E525">
        <v>2011</v>
      </c>
      <c r="F525">
        <v>980</v>
      </c>
      <c r="G525" s="54">
        <v>0.16899999999999998</v>
      </c>
      <c r="H525" s="54">
        <v>0.21833333333333332</v>
      </c>
      <c r="I525" s="54">
        <v>0.24033333333333334</v>
      </c>
      <c r="J525" s="2">
        <f t="shared" si="159"/>
        <v>1179.3020457280386</v>
      </c>
      <c r="K525" s="2">
        <f t="shared" si="160"/>
        <v>1253.731343283582</v>
      </c>
      <c r="L525" s="2">
        <f t="shared" si="161"/>
        <v>1290.0394910048267</v>
      </c>
      <c r="M525">
        <v>0.85441176471000002</v>
      </c>
      <c r="N525">
        <v>0.14117647058999999</v>
      </c>
      <c r="O525">
        <v>4.4117647059000002E-3</v>
      </c>
      <c r="P525" s="2" t="s">
        <v>10</v>
      </c>
      <c r="Q525" s="2" t="s">
        <v>10</v>
      </c>
      <c r="R525" s="2" t="s">
        <v>10</v>
      </c>
      <c r="S525" s="2" t="s">
        <v>10</v>
      </c>
      <c r="T525" s="2" t="s">
        <v>10</v>
      </c>
      <c r="U525" s="2" t="s">
        <v>10</v>
      </c>
    </row>
    <row r="526" spans="1:21" x14ac:dyDescent="0.3">
      <c r="A526">
        <v>13</v>
      </c>
      <c r="B526" t="s">
        <v>30</v>
      </c>
      <c r="C526">
        <v>6</v>
      </c>
      <c r="D526" t="s">
        <v>9</v>
      </c>
      <c r="E526">
        <v>2012</v>
      </c>
      <c r="F526">
        <v>1250</v>
      </c>
      <c r="G526" s="54">
        <v>0.13500000000000001</v>
      </c>
      <c r="H526" s="54">
        <v>0.23</v>
      </c>
      <c r="I526" s="54">
        <v>0.25650000000000001</v>
      </c>
      <c r="J526" s="2">
        <f t="shared" si="159"/>
        <v>1445.0867052023123</v>
      </c>
      <c r="K526" s="2">
        <f t="shared" si="160"/>
        <v>1623.3766233766232</v>
      </c>
      <c r="L526" s="2">
        <f t="shared" si="161"/>
        <v>1681.2373907195695</v>
      </c>
      <c r="M526">
        <v>0.85441176471000002</v>
      </c>
      <c r="N526">
        <v>0.14117647058999999</v>
      </c>
      <c r="O526">
        <v>4.4117647059000002E-3</v>
      </c>
      <c r="P526" s="2" t="s">
        <v>10</v>
      </c>
      <c r="Q526" s="2" t="s">
        <v>10</v>
      </c>
      <c r="R526" s="2" t="s">
        <v>10</v>
      </c>
      <c r="S526" s="2" t="s">
        <v>10</v>
      </c>
      <c r="T526" s="2" t="s">
        <v>10</v>
      </c>
      <c r="U526" s="2" t="s">
        <v>10</v>
      </c>
    </row>
    <row r="527" spans="1:21" x14ac:dyDescent="0.3">
      <c r="A527">
        <v>13</v>
      </c>
      <c r="B527" t="s">
        <v>30</v>
      </c>
      <c r="C527">
        <v>6</v>
      </c>
      <c r="D527" t="s">
        <v>9</v>
      </c>
      <c r="E527">
        <v>2013</v>
      </c>
      <c r="F527">
        <v>1340</v>
      </c>
      <c r="G527" s="54">
        <v>0.153</v>
      </c>
      <c r="H527" s="54">
        <v>0.2503333333333333</v>
      </c>
      <c r="I527" s="54">
        <v>0.27933333333333332</v>
      </c>
      <c r="J527" s="2">
        <f t="shared" si="159"/>
        <v>1582.0543093270367</v>
      </c>
      <c r="K527" s="2">
        <f t="shared" si="160"/>
        <v>1787.4610938194753</v>
      </c>
      <c r="L527" s="2">
        <f t="shared" si="161"/>
        <v>1859.3894542090657</v>
      </c>
      <c r="M527">
        <v>0.85441176471000002</v>
      </c>
      <c r="N527">
        <v>0.14117647058999999</v>
      </c>
      <c r="O527">
        <v>4.4117647059000002E-3</v>
      </c>
      <c r="P527" s="2" t="s">
        <v>10</v>
      </c>
      <c r="Q527" s="2" t="s">
        <v>10</v>
      </c>
      <c r="R527" s="2" t="s">
        <v>10</v>
      </c>
      <c r="S527" s="2" t="s">
        <v>10</v>
      </c>
      <c r="T527" s="2" t="s">
        <v>10</v>
      </c>
      <c r="U527" s="2" t="s">
        <v>10</v>
      </c>
    </row>
    <row r="528" spans="1:21" x14ac:dyDescent="0.3">
      <c r="A528">
        <v>13</v>
      </c>
      <c r="B528" t="s">
        <v>30</v>
      </c>
      <c r="C528">
        <v>6</v>
      </c>
      <c r="D528" t="s">
        <v>9</v>
      </c>
      <c r="E528">
        <v>2014</v>
      </c>
      <c r="F528">
        <v>1130</v>
      </c>
      <c r="G528" s="54">
        <v>9.7000000000000003E-2</v>
      </c>
      <c r="H528" s="54">
        <v>0.16933333333333334</v>
      </c>
      <c r="I528" s="54">
        <v>0.20033333333333331</v>
      </c>
      <c r="J528" s="2">
        <f t="shared" si="159"/>
        <v>1251.3842746400885</v>
      </c>
      <c r="K528" s="2">
        <f t="shared" si="160"/>
        <v>1360.3531300160514</v>
      </c>
      <c r="L528" s="2">
        <f t="shared" si="161"/>
        <v>1413.0887869945809</v>
      </c>
      <c r="M528">
        <v>0.85441176471000002</v>
      </c>
      <c r="N528">
        <v>0.14117647058999999</v>
      </c>
      <c r="O528">
        <v>4.4117647059000002E-3</v>
      </c>
      <c r="P528" s="2" t="s">
        <v>10</v>
      </c>
      <c r="Q528" s="2" t="s">
        <v>10</v>
      </c>
      <c r="R528" s="2" t="s">
        <v>10</v>
      </c>
      <c r="S528" s="2" t="s">
        <v>10</v>
      </c>
      <c r="T528" s="2" t="s">
        <v>10</v>
      </c>
      <c r="U528" s="2" t="s">
        <v>10</v>
      </c>
    </row>
    <row r="529" spans="1:21" x14ac:dyDescent="0.3">
      <c r="A529">
        <v>13</v>
      </c>
      <c r="B529" t="s">
        <v>30</v>
      </c>
      <c r="C529">
        <v>6</v>
      </c>
      <c r="D529" t="s">
        <v>9</v>
      </c>
      <c r="E529">
        <v>2015</v>
      </c>
      <c r="F529" t="s">
        <v>10</v>
      </c>
      <c r="G529" s="54">
        <v>0.16099999999999998</v>
      </c>
      <c r="H529" s="54">
        <v>0.26</v>
      </c>
      <c r="I529" s="54">
        <v>0.28700000000000003</v>
      </c>
      <c r="J529" t="s">
        <v>10</v>
      </c>
      <c r="K529" t="s">
        <v>10</v>
      </c>
      <c r="L529" t="s">
        <v>10</v>
      </c>
      <c r="M529">
        <v>0.85441176471000002</v>
      </c>
      <c r="N529">
        <v>0.14117647058999999</v>
      </c>
      <c r="O529">
        <v>4.4117647059000002E-3</v>
      </c>
      <c r="P529" s="2" t="s">
        <v>10</v>
      </c>
      <c r="Q529" s="2" t="s">
        <v>10</v>
      </c>
      <c r="R529" s="2" t="s">
        <v>10</v>
      </c>
      <c r="S529" s="2" t="s">
        <v>10</v>
      </c>
      <c r="T529" s="2" t="s">
        <v>10</v>
      </c>
      <c r="U529" s="2" t="s">
        <v>10</v>
      </c>
    </row>
    <row r="530" spans="1:21" x14ac:dyDescent="0.3">
      <c r="A530">
        <v>13</v>
      </c>
      <c r="B530" t="s">
        <v>30</v>
      </c>
      <c r="C530">
        <v>6</v>
      </c>
      <c r="D530" t="s">
        <v>9</v>
      </c>
      <c r="E530">
        <v>2016</v>
      </c>
      <c r="F530">
        <v>400</v>
      </c>
      <c r="G530" s="54">
        <v>0.16599999999999998</v>
      </c>
      <c r="H530" s="54">
        <v>0.251</v>
      </c>
      <c r="I530" s="54">
        <v>0.27900000000000003</v>
      </c>
      <c r="J530" s="2">
        <f t="shared" ref="J530" si="165">$F530/(1-G530)</f>
        <v>479.61630695443642</v>
      </c>
      <c r="K530" s="2">
        <f t="shared" ref="K530" si="166">$F530/(1-H530)</f>
        <v>534.04539385847795</v>
      </c>
      <c r="L530" s="2">
        <f t="shared" ref="L530" si="167">$F530/(1-I530)</f>
        <v>554.78502080443832</v>
      </c>
      <c r="M530">
        <v>0.85441176471000002</v>
      </c>
      <c r="N530">
        <v>0.14117647058999999</v>
      </c>
      <c r="O530">
        <v>4.4117647059000002E-3</v>
      </c>
      <c r="P530" s="2" t="s">
        <v>10</v>
      </c>
      <c r="Q530" s="2" t="s">
        <v>10</v>
      </c>
      <c r="R530" s="2" t="s">
        <v>10</v>
      </c>
      <c r="S530" s="2" t="s">
        <v>10</v>
      </c>
      <c r="T530" s="2" t="s">
        <v>10</v>
      </c>
      <c r="U530" s="2" t="s">
        <v>10</v>
      </c>
    </row>
    <row r="531" spans="1:21" x14ac:dyDescent="0.3">
      <c r="A531">
        <v>13</v>
      </c>
      <c r="B531" t="s">
        <v>30</v>
      </c>
      <c r="C531">
        <v>6</v>
      </c>
      <c r="D531" t="s">
        <v>9</v>
      </c>
      <c r="E531">
        <v>2017</v>
      </c>
      <c r="F531" t="s">
        <v>10</v>
      </c>
      <c r="G531" s="54">
        <v>0.17614168903842634</v>
      </c>
      <c r="H531" s="54">
        <v>0.28134990851851172</v>
      </c>
      <c r="I531" s="54">
        <v>0.31269765999824639</v>
      </c>
      <c r="J531" t="s">
        <v>10</v>
      </c>
      <c r="K531" t="s">
        <v>10</v>
      </c>
      <c r="L531" t="s">
        <v>10</v>
      </c>
      <c r="M531">
        <v>0.85441176471000002</v>
      </c>
      <c r="N531">
        <v>0.14117647058999999</v>
      </c>
      <c r="O531">
        <v>4.4117647059000002E-3</v>
      </c>
      <c r="P531" s="2" t="s">
        <v>10</v>
      </c>
      <c r="Q531" s="2" t="s">
        <v>10</v>
      </c>
      <c r="R531" s="2" t="s">
        <v>10</v>
      </c>
      <c r="S531" s="2" t="s">
        <v>10</v>
      </c>
      <c r="T531" s="2" t="s">
        <v>10</v>
      </c>
      <c r="U531" s="2" t="s">
        <v>10</v>
      </c>
    </row>
    <row r="532" spans="1:21" x14ac:dyDescent="0.3">
      <c r="A532">
        <v>13</v>
      </c>
      <c r="B532" t="s">
        <v>30</v>
      </c>
      <c r="C532">
        <v>6</v>
      </c>
      <c r="D532" t="s">
        <v>9</v>
      </c>
      <c r="E532">
        <v>2018</v>
      </c>
      <c r="F532" t="s">
        <v>10</v>
      </c>
      <c r="G532" s="54">
        <v>0.16886166874172692</v>
      </c>
      <c r="H532" s="54">
        <v>0.3266245046167281</v>
      </c>
      <c r="I532" s="54">
        <v>0.34504815702446495</v>
      </c>
      <c r="J532" t="s">
        <v>10</v>
      </c>
      <c r="K532" t="s">
        <v>10</v>
      </c>
      <c r="L532" t="s">
        <v>10</v>
      </c>
      <c r="M532">
        <v>0.85441176471000002</v>
      </c>
      <c r="N532">
        <v>0.14117647058999999</v>
      </c>
      <c r="O532">
        <v>4.4117647059000002E-3</v>
      </c>
      <c r="P532" s="2" t="s">
        <v>10</v>
      </c>
      <c r="Q532" s="2" t="s">
        <v>10</v>
      </c>
      <c r="R532" s="2" t="s">
        <v>10</v>
      </c>
      <c r="S532" s="2" t="s">
        <v>10</v>
      </c>
      <c r="T532" s="2" t="s">
        <v>10</v>
      </c>
      <c r="U532" s="2" t="s">
        <v>10</v>
      </c>
    </row>
    <row r="533" spans="1:21" x14ac:dyDescent="0.3">
      <c r="A533">
        <v>13</v>
      </c>
      <c r="B533" t="s">
        <v>30</v>
      </c>
      <c r="C533">
        <v>6</v>
      </c>
      <c r="D533" t="s">
        <v>9</v>
      </c>
      <c r="E533">
        <v>2019</v>
      </c>
      <c r="F533">
        <v>370</v>
      </c>
      <c r="G533" s="54">
        <v>0.15627672779650664</v>
      </c>
      <c r="H533" s="54">
        <v>0.29431007717911079</v>
      </c>
      <c r="I533" s="54">
        <v>0.31510957999927913</v>
      </c>
      <c r="J533" s="2">
        <f t="shared" ref="J533" si="168">$F533/(1-G533)</f>
        <v>438.53241008002158</v>
      </c>
      <c r="K533" s="2">
        <f t="shared" ref="K533" si="169">$F533/(1-H533)</f>
        <v>524.30959835869658</v>
      </c>
      <c r="L533" s="2">
        <f t="shared" ref="L533" si="170">$F533/(1-I533)</f>
        <v>540.23240681277241</v>
      </c>
      <c r="M533">
        <v>0.85441176471000002</v>
      </c>
      <c r="N533">
        <v>0.14117647058999999</v>
      </c>
      <c r="O533">
        <v>4.4117647059000002E-3</v>
      </c>
      <c r="P533" s="2" t="s">
        <v>10</v>
      </c>
      <c r="Q533" s="2" t="s">
        <v>10</v>
      </c>
      <c r="R533" s="2" t="s">
        <v>10</v>
      </c>
      <c r="S533" s="2" t="s">
        <v>10</v>
      </c>
      <c r="T533" s="2" t="s">
        <v>10</v>
      </c>
      <c r="U533" s="2" t="s">
        <v>10</v>
      </c>
    </row>
    <row r="534" spans="1:21" x14ac:dyDescent="0.3">
      <c r="A534">
        <v>13</v>
      </c>
      <c r="B534" t="s">
        <v>30</v>
      </c>
      <c r="C534">
        <v>6</v>
      </c>
      <c r="D534" t="s">
        <v>9</v>
      </c>
      <c r="E534">
        <v>2020</v>
      </c>
      <c r="F534" t="s">
        <v>10</v>
      </c>
      <c r="G534" s="54">
        <v>7.1730431912490608E-2</v>
      </c>
      <c r="H534" s="54">
        <v>0.24184107416558059</v>
      </c>
      <c r="I534" s="54">
        <v>0.25426527177111524</v>
      </c>
      <c r="J534" t="s">
        <v>10</v>
      </c>
      <c r="K534" t="s">
        <v>10</v>
      </c>
      <c r="L534" t="s">
        <v>10</v>
      </c>
      <c r="M534">
        <v>0.85441176471000002</v>
      </c>
      <c r="N534">
        <v>0.14117647058999999</v>
      </c>
      <c r="O534">
        <v>4.4117647059000002E-3</v>
      </c>
      <c r="P534" s="2" t="s">
        <v>10</v>
      </c>
      <c r="Q534" s="2" t="s">
        <v>10</v>
      </c>
      <c r="R534" s="2" t="s">
        <v>10</v>
      </c>
      <c r="S534" s="2" t="s">
        <v>10</v>
      </c>
      <c r="T534" s="2" t="s">
        <v>10</v>
      </c>
      <c r="U534" s="2" t="s">
        <v>10</v>
      </c>
    </row>
    <row r="535" spans="1:21" x14ac:dyDescent="0.3">
      <c r="A535">
        <v>14</v>
      </c>
      <c r="B535" t="s">
        <v>31</v>
      </c>
      <c r="C535">
        <v>6</v>
      </c>
      <c r="D535" t="s">
        <v>21</v>
      </c>
      <c r="E535">
        <v>1980</v>
      </c>
      <c r="F535">
        <v>100</v>
      </c>
      <c r="G535" s="54">
        <v>0.44700000000000001</v>
      </c>
      <c r="H535" s="54">
        <v>0.46733333333333338</v>
      </c>
      <c r="I535" s="54">
        <v>0.46133333333333337</v>
      </c>
      <c r="J535" s="2">
        <f t="shared" ref="J535:J598" si="171">$F535/(1-G535)</f>
        <v>180.83182640144668</v>
      </c>
      <c r="K535" s="2">
        <f t="shared" ref="K535:K598" si="172">$F535/(1-H535)</f>
        <v>187.73466833541929</v>
      </c>
      <c r="L535" s="2">
        <f t="shared" ref="L535:L598" si="173">$F535/(1-I535)</f>
        <v>185.64356435643566</v>
      </c>
      <c r="M535" s="59">
        <v>0.71359223300999997</v>
      </c>
      <c r="N535" s="59">
        <v>0.28640776698999998</v>
      </c>
      <c r="O535" s="59">
        <v>0</v>
      </c>
      <c r="P535" s="2">
        <f t="shared" ref="P535" si="174">(J538*$M535)+(J539*$N535)+(J540*$O535)</f>
        <v>406.56919181452372</v>
      </c>
      <c r="Q535" s="2">
        <f t="shared" ref="Q535" si="175">(K538*$M535)+(K539*$N535)+(K540*$O535)</f>
        <v>421.6333245266166</v>
      </c>
      <c r="R535" s="2">
        <f t="shared" ref="R535" si="176">(L538*$M535)+(L539*$N535)+(L540*$O535)</f>
        <v>416.13786589808814</v>
      </c>
      <c r="S535">
        <f t="shared" si="162"/>
        <v>4.0656919181452373</v>
      </c>
      <c r="T535">
        <f t="shared" si="163"/>
        <v>4.2163332452661662</v>
      </c>
      <c r="U535">
        <f t="shared" si="164"/>
        <v>4.1613786589808814</v>
      </c>
    </row>
    <row r="536" spans="1:21" x14ac:dyDescent="0.3">
      <c r="A536">
        <v>14</v>
      </c>
      <c r="B536" t="s">
        <v>31</v>
      </c>
      <c r="C536">
        <v>6</v>
      </c>
      <c r="D536" t="s">
        <v>21</v>
      </c>
      <c r="E536">
        <v>1981</v>
      </c>
      <c r="F536">
        <v>200</v>
      </c>
      <c r="G536" s="54">
        <v>0.40500000000000003</v>
      </c>
      <c r="H536" s="54">
        <v>0.4393333333333333</v>
      </c>
      <c r="I536" s="54">
        <v>0.43383333333333329</v>
      </c>
      <c r="J536" s="2">
        <f t="shared" si="171"/>
        <v>336.1344537815126</v>
      </c>
      <c r="K536" s="2">
        <f t="shared" si="172"/>
        <v>356.71819262782401</v>
      </c>
      <c r="L536" s="2">
        <f t="shared" si="173"/>
        <v>353.25287017957021</v>
      </c>
      <c r="M536" s="59">
        <v>0.71359223300999997</v>
      </c>
      <c r="N536" s="59">
        <v>0.28640776698999998</v>
      </c>
      <c r="O536" s="59">
        <v>0</v>
      </c>
      <c r="P536" s="2">
        <f t="shared" ref="P536:P571" si="177">(J539*$M536)+(J540*$N536)+(J541*$O536)</f>
        <v>420.4682517156736</v>
      </c>
      <c r="Q536" s="2">
        <f t="shared" ref="Q536:Q571" si="178">(K539*$M536)+(K540*$N536)+(K541*$O536)</f>
        <v>440.22300405342349</v>
      </c>
      <c r="R536" s="2">
        <f t="shared" ref="R536:R571" si="179">(L539*$M536)+(L540*$N536)+(L541*$O536)</f>
        <v>435.34340424405582</v>
      </c>
      <c r="S536">
        <f t="shared" si="162"/>
        <v>2.1023412585783681</v>
      </c>
      <c r="T536">
        <f t="shared" si="163"/>
        <v>2.2011150202671175</v>
      </c>
      <c r="U536">
        <f t="shared" si="164"/>
        <v>2.1767170212202789</v>
      </c>
    </row>
    <row r="537" spans="1:21" x14ac:dyDescent="0.3">
      <c r="A537">
        <v>14</v>
      </c>
      <c r="B537" t="s">
        <v>31</v>
      </c>
      <c r="C537">
        <v>6</v>
      </c>
      <c r="D537" t="s">
        <v>21</v>
      </c>
      <c r="E537">
        <v>1982</v>
      </c>
      <c r="F537">
        <v>200</v>
      </c>
      <c r="G537" s="54">
        <v>0.35099999999999998</v>
      </c>
      <c r="H537" s="54">
        <v>0.40499999999999997</v>
      </c>
      <c r="I537" s="54">
        <v>0.39999999999999997</v>
      </c>
      <c r="J537" s="2">
        <f t="shared" si="171"/>
        <v>308.16640986132512</v>
      </c>
      <c r="K537" s="2">
        <f t="shared" si="172"/>
        <v>336.1344537815126</v>
      </c>
      <c r="L537" s="2">
        <f t="shared" si="173"/>
        <v>333.33333333333326</v>
      </c>
      <c r="M537" s="59">
        <v>0.71359223300999997</v>
      </c>
      <c r="N537" s="59">
        <v>0.28640776698999998</v>
      </c>
      <c r="O537" s="59">
        <v>0</v>
      </c>
      <c r="P537" s="2">
        <f t="shared" si="177"/>
        <v>548.46923591830205</v>
      </c>
      <c r="Q537" s="2">
        <f t="shared" si="178"/>
        <v>562.53990891547812</v>
      </c>
      <c r="R537" s="2">
        <f t="shared" si="179"/>
        <v>555.39450756695999</v>
      </c>
      <c r="S537">
        <f t="shared" si="162"/>
        <v>2.7423461795915101</v>
      </c>
      <c r="T537">
        <f t="shared" si="163"/>
        <v>2.8126995445773906</v>
      </c>
      <c r="U537">
        <f t="shared" si="164"/>
        <v>2.7769725378348</v>
      </c>
    </row>
    <row r="538" spans="1:21" x14ac:dyDescent="0.3">
      <c r="A538">
        <v>14</v>
      </c>
      <c r="B538" t="s">
        <v>31</v>
      </c>
      <c r="C538">
        <v>6</v>
      </c>
      <c r="D538" t="s">
        <v>21</v>
      </c>
      <c r="E538">
        <v>1983</v>
      </c>
      <c r="F538">
        <v>200</v>
      </c>
      <c r="G538" s="54">
        <v>0.49</v>
      </c>
      <c r="H538" s="54">
        <v>0.50566666666666671</v>
      </c>
      <c r="I538" s="54">
        <v>0.4986666666666667</v>
      </c>
      <c r="J538" s="2">
        <f t="shared" si="171"/>
        <v>392.15686274509801</v>
      </c>
      <c r="K538" s="2">
        <f t="shared" si="172"/>
        <v>404.58530006743092</v>
      </c>
      <c r="L538" s="2">
        <f t="shared" si="173"/>
        <v>398.936170212766</v>
      </c>
      <c r="M538" s="59">
        <v>0.71359223300999997</v>
      </c>
      <c r="N538" s="59">
        <v>0.28640776698999998</v>
      </c>
      <c r="O538" s="59">
        <v>0</v>
      </c>
      <c r="P538" s="2">
        <f t="shared" si="177"/>
        <v>809.90268745379228</v>
      </c>
      <c r="Q538" s="2">
        <f t="shared" si="178"/>
        <v>823.75028028816996</v>
      </c>
      <c r="R538" s="2">
        <f t="shared" si="179"/>
        <v>812.74190830511611</v>
      </c>
      <c r="S538">
        <f t="shared" si="162"/>
        <v>4.0495134372689616</v>
      </c>
      <c r="T538">
        <f t="shared" si="163"/>
        <v>4.1187514014408499</v>
      </c>
      <c r="U538">
        <f t="shared" si="164"/>
        <v>4.0637095415255802</v>
      </c>
    </row>
    <row r="539" spans="1:21" x14ac:dyDescent="0.3">
      <c r="A539">
        <v>14</v>
      </c>
      <c r="B539" t="s">
        <v>31</v>
      </c>
      <c r="C539">
        <v>6</v>
      </c>
      <c r="D539" t="s">
        <v>21</v>
      </c>
      <c r="E539">
        <v>1984</v>
      </c>
      <c r="F539">
        <v>250</v>
      </c>
      <c r="G539" s="54">
        <v>0.435</v>
      </c>
      <c r="H539" s="54">
        <v>0.46133333333333326</v>
      </c>
      <c r="I539" s="54">
        <v>0.45533333333333326</v>
      </c>
      <c r="J539" s="2">
        <f t="shared" si="171"/>
        <v>442.47787610619474</v>
      </c>
      <c r="K539" s="2">
        <f t="shared" si="172"/>
        <v>464.10891089108907</v>
      </c>
      <c r="L539" s="2">
        <f t="shared" si="173"/>
        <v>458.99632802937572</v>
      </c>
      <c r="M539" s="59">
        <v>0.71359223300999997</v>
      </c>
      <c r="N539" s="59">
        <v>0.28640776698999998</v>
      </c>
      <c r="O539" s="59">
        <v>0</v>
      </c>
      <c r="P539" s="2">
        <f t="shared" si="177"/>
        <v>325.35851035747282</v>
      </c>
      <c r="Q539" s="2">
        <f t="shared" si="178"/>
        <v>344.58113777109986</v>
      </c>
      <c r="R539" s="2">
        <f t="shared" si="179"/>
        <v>341.72015474757677</v>
      </c>
      <c r="S539">
        <f t="shared" si="162"/>
        <v>1.3014340414298913</v>
      </c>
      <c r="T539">
        <f t="shared" si="163"/>
        <v>1.3783245510843996</v>
      </c>
      <c r="U539">
        <f t="shared" si="164"/>
        <v>1.3668806189903071</v>
      </c>
    </row>
    <row r="540" spans="1:21" x14ac:dyDescent="0.3">
      <c r="A540">
        <v>14</v>
      </c>
      <c r="B540" t="s">
        <v>31</v>
      </c>
      <c r="C540">
        <v>6</v>
      </c>
      <c r="D540" t="s">
        <v>21</v>
      </c>
      <c r="E540">
        <v>1985</v>
      </c>
      <c r="F540">
        <v>200</v>
      </c>
      <c r="G540" s="54">
        <v>0.45300000000000001</v>
      </c>
      <c r="H540" s="54">
        <v>0.47466666666666668</v>
      </c>
      <c r="I540" s="54">
        <v>0.46866666666666668</v>
      </c>
      <c r="J540" s="2">
        <f t="shared" si="171"/>
        <v>365.63071297989035</v>
      </c>
      <c r="K540" s="2">
        <f t="shared" si="172"/>
        <v>380.71065989847716</v>
      </c>
      <c r="L540" s="2">
        <f t="shared" si="173"/>
        <v>376.4115432873275</v>
      </c>
      <c r="M540" s="59">
        <v>0.71359223300999997</v>
      </c>
      <c r="N540" s="59">
        <v>0.28640776698999998</v>
      </c>
      <c r="O540" s="59">
        <v>0</v>
      </c>
      <c r="P540" s="2">
        <f>(J543*$M540)+(J544*$N540)</f>
        <v>276.16925090483164</v>
      </c>
      <c r="Q540" s="2">
        <f>(K543*$M540)+(K544*$N540)</f>
        <v>292.28405536143634</v>
      </c>
      <c r="R540" s="2">
        <f>(L543*$M540)+(L544*$N540)</f>
        <v>290.01711267269627</v>
      </c>
      <c r="S540">
        <f t="shared" si="162"/>
        <v>1.3808462545241582</v>
      </c>
      <c r="T540">
        <f t="shared" si="163"/>
        <v>1.4614202768071818</v>
      </c>
      <c r="U540">
        <f t="shared" si="164"/>
        <v>1.4500855633634813</v>
      </c>
    </row>
    <row r="541" spans="1:21" x14ac:dyDescent="0.3">
      <c r="A541">
        <v>14</v>
      </c>
      <c r="B541" t="s">
        <v>31</v>
      </c>
      <c r="C541">
        <v>6</v>
      </c>
      <c r="D541" t="s">
        <v>21</v>
      </c>
      <c r="E541">
        <v>1986</v>
      </c>
      <c r="F541">
        <v>500</v>
      </c>
      <c r="G541" s="54">
        <v>0.502</v>
      </c>
      <c r="H541" s="54">
        <v>0.50766666666666671</v>
      </c>
      <c r="I541" s="54">
        <v>0.50066666666666659</v>
      </c>
      <c r="J541" s="2">
        <f t="shared" si="171"/>
        <v>1004.0160642570281</v>
      </c>
      <c r="K541" s="2">
        <f t="shared" si="172"/>
        <v>1015.5721056194991</v>
      </c>
      <c r="L541" s="2">
        <f t="shared" si="173"/>
        <v>1001.3351134846461</v>
      </c>
      <c r="M541" s="59">
        <v>0.71359223300999997</v>
      </c>
      <c r="N541" s="59">
        <v>0.28640776698999998</v>
      </c>
      <c r="O541" s="59">
        <v>0</v>
      </c>
      <c r="P541" s="2" t="s">
        <v>10</v>
      </c>
      <c r="Q541" s="2" t="s">
        <v>10</v>
      </c>
      <c r="R541" s="2" t="s">
        <v>10</v>
      </c>
      <c r="S541" s="2" t="s">
        <v>10</v>
      </c>
      <c r="T541" s="2" t="s">
        <v>10</v>
      </c>
      <c r="U541" s="2" t="s">
        <v>10</v>
      </c>
    </row>
    <row r="542" spans="1:21" x14ac:dyDescent="0.3">
      <c r="A542">
        <v>14</v>
      </c>
      <c r="B542" t="s">
        <v>31</v>
      </c>
      <c r="C542">
        <v>6</v>
      </c>
      <c r="D542" t="s">
        <v>21</v>
      </c>
      <c r="E542">
        <v>1987</v>
      </c>
      <c r="F542">
        <v>200</v>
      </c>
      <c r="G542" s="54">
        <v>0.38700000000000001</v>
      </c>
      <c r="H542" s="54">
        <v>0.42166666666666669</v>
      </c>
      <c r="I542" s="54">
        <v>0.41666666666666669</v>
      </c>
      <c r="J542" s="2">
        <f t="shared" si="171"/>
        <v>326.26427406199019</v>
      </c>
      <c r="K542" s="2">
        <f t="shared" si="172"/>
        <v>345.82132564841498</v>
      </c>
      <c r="L542" s="2">
        <f t="shared" si="173"/>
        <v>342.85714285714289</v>
      </c>
      <c r="M542" s="59">
        <v>0.71359223300999997</v>
      </c>
      <c r="N542" s="59">
        <v>0.28640776698999998</v>
      </c>
      <c r="O542" s="59">
        <v>0</v>
      </c>
      <c r="P542" s="2" t="s">
        <v>10</v>
      </c>
      <c r="Q542" s="2" t="s">
        <v>10</v>
      </c>
      <c r="R542" s="2" t="s">
        <v>10</v>
      </c>
      <c r="S542" s="2" t="s">
        <v>10</v>
      </c>
      <c r="T542" s="2" t="s">
        <v>10</v>
      </c>
      <c r="U542" s="2" t="s">
        <v>10</v>
      </c>
    </row>
    <row r="543" spans="1:21" x14ac:dyDescent="0.3">
      <c r="A543">
        <v>14</v>
      </c>
      <c r="B543" t="s">
        <v>31</v>
      </c>
      <c r="C543">
        <v>6</v>
      </c>
      <c r="D543" t="s">
        <v>21</v>
      </c>
      <c r="E543">
        <v>1988</v>
      </c>
      <c r="F543">
        <v>200</v>
      </c>
      <c r="G543" s="54">
        <v>0.38100000000000001</v>
      </c>
      <c r="H543" s="54">
        <v>0.41433333333333339</v>
      </c>
      <c r="I543" s="54">
        <v>0.40983333333333338</v>
      </c>
      <c r="J543" s="2">
        <f t="shared" si="171"/>
        <v>323.10177705977384</v>
      </c>
      <c r="K543" s="2">
        <f t="shared" si="172"/>
        <v>341.49117814456469</v>
      </c>
      <c r="L543" s="2">
        <f t="shared" si="173"/>
        <v>338.88731996611131</v>
      </c>
      <c r="M543" s="59">
        <v>0.71359223300999997</v>
      </c>
      <c r="N543" s="59">
        <v>0.28640776698999998</v>
      </c>
      <c r="O543" s="59">
        <v>0</v>
      </c>
      <c r="P543" s="2">
        <f t="shared" si="177"/>
        <v>185.25074128022658</v>
      </c>
      <c r="Q543" s="2">
        <f t="shared" si="178"/>
        <v>195.92369133637413</v>
      </c>
      <c r="R543" s="2">
        <f t="shared" si="179"/>
        <v>189.55894828138054</v>
      </c>
      <c r="S543">
        <f t="shared" si="162"/>
        <v>0.92625370640113291</v>
      </c>
      <c r="T543">
        <f t="shared" si="163"/>
        <v>0.97961845668187064</v>
      </c>
      <c r="U543">
        <f t="shared" si="164"/>
        <v>0.94779474140690267</v>
      </c>
    </row>
    <row r="544" spans="1:21" x14ac:dyDescent="0.3">
      <c r="A544">
        <v>14</v>
      </c>
      <c r="B544" t="s">
        <v>31</v>
      </c>
      <c r="C544">
        <v>6</v>
      </c>
      <c r="D544" t="s">
        <v>21</v>
      </c>
      <c r="E544">
        <v>1989</v>
      </c>
      <c r="F544">
        <v>100</v>
      </c>
      <c r="G544" s="54">
        <v>0.372</v>
      </c>
      <c r="H544" s="54">
        <v>0.41066666666666668</v>
      </c>
      <c r="I544" s="54">
        <v>0.40566666666666668</v>
      </c>
      <c r="J544" s="2">
        <f t="shared" si="171"/>
        <v>159.23566878980893</v>
      </c>
      <c r="K544" s="2">
        <f t="shared" si="172"/>
        <v>169.68325791855204</v>
      </c>
      <c r="L544" s="2">
        <f t="shared" si="173"/>
        <v>168.25574873808188</v>
      </c>
      <c r="M544" s="59">
        <v>0.71359223300999997</v>
      </c>
      <c r="N544" s="59">
        <v>0.28640776698999998</v>
      </c>
      <c r="O544" s="59">
        <v>0</v>
      </c>
      <c r="P544" s="2">
        <f t="shared" si="177"/>
        <v>228.8641603559135</v>
      </c>
      <c r="Q544" s="2">
        <f t="shared" si="178"/>
        <v>241.53184826695571</v>
      </c>
      <c r="R544" s="2">
        <f t="shared" si="179"/>
        <v>232.47099796975306</v>
      </c>
      <c r="S544">
        <f t="shared" si="162"/>
        <v>2.2886416035591348</v>
      </c>
      <c r="T544">
        <f t="shared" si="163"/>
        <v>2.4153184826695568</v>
      </c>
      <c r="U544">
        <f t="shared" si="164"/>
        <v>2.3247099796975306</v>
      </c>
    </row>
    <row r="545" spans="1:21" x14ac:dyDescent="0.3">
      <c r="A545">
        <v>14</v>
      </c>
      <c r="B545" t="s">
        <v>31</v>
      </c>
      <c r="C545">
        <v>6</v>
      </c>
      <c r="D545" t="s">
        <v>21</v>
      </c>
      <c r="E545">
        <v>1990</v>
      </c>
      <c r="F545" t="s">
        <v>10</v>
      </c>
      <c r="G545" s="54">
        <v>0.42099999999999999</v>
      </c>
      <c r="H545" s="54">
        <v>0.46433333333333326</v>
      </c>
      <c r="I545" s="54">
        <v>0.45883333333333332</v>
      </c>
      <c r="J545" t="s">
        <v>10</v>
      </c>
      <c r="K545" t="s">
        <v>10</v>
      </c>
      <c r="L545" t="s">
        <v>10</v>
      </c>
      <c r="M545" s="59">
        <v>0.71359223300999997</v>
      </c>
      <c r="N545" s="59">
        <v>0.28640776698999998</v>
      </c>
      <c r="O545" s="59">
        <v>0</v>
      </c>
      <c r="P545" s="2">
        <f t="shared" si="177"/>
        <v>333.68907167648774</v>
      </c>
      <c r="Q545" s="2">
        <f t="shared" si="178"/>
        <v>354.23700740679982</v>
      </c>
      <c r="R545" s="2">
        <f t="shared" si="179"/>
        <v>343.03406958450205</v>
      </c>
      <c r="S545" s="2" t="s">
        <v>10</v>
      </c>
      <c r="T545" s="2" t="s">
        <v>10</v>
      </c>
      <c r="U545" s="2" t="s">
        <v>10</v>
      </c>
    </row>
    <row r="546" spans="1:21" x14ac:dyDescent="0.3">
      <c r="A546">
        <v>14</v>
      </c>
      <c r="B546" t="s">
        <v>31</v>
      </c>
      <c r="C546">
        <v>6</v>
      </c>
      <c r="D546" t="s">
        <v>21</v>
      </c>
      <c r="E546">
        <v>1991</v>
      </c>
      <c r="F546">
        <v>100</v>
      </c>
      <c r="G546" s="54">
        <v>0.376</v>
      </c>
      <c r="H546" s="54">
        <v>0.41</v>
      </c>
      <c r="I546" s="54">
        <v>0.39349999999999996</v>
      </c>
      <c r="J546" s="2">
        <f t="shared" si="171"/>
        <v>160.25641025641025</v>
      </c>
      <c r="K546" s="2">
        <f t="shared" si="172"/>
        <v>169.4915254237288</v>
      </c>
      <c r="L546" s="2">
        <f t="shared" si="173"/>
        <v>164.88046166529264</v>
      </c>
      <c r="M546" s="59">
        <v>0.71359223300999997</v>
      </c>
      <c r="N546" s="59">
        <v>0.28640776698999998</v>
      </c>
      <c r="O546" s="59">
        <v>0</v>
      </c>
      <c r="P546" s="2">
        <f t="shared" si="177"/>
        <v>508.66906276046831</v>
      </c>
      <c r="Q546" s="2">
        <f t="shared" si="178"/>
        <v>544.44479978650565</v>
      </c>
      <c r="R546" s="2">
        <f t="shared" si="179"/>
        <v>525.21150480605615</v>
      </c>
      <c r="S546">
        <f t="shared" si="162"/>
        <v>5.0866906276046828</v>
      </c>
      <c r="T546">
        <f t="shared" si="163"/>
        <v>5.4444479978650566</v>
      </c>
      <c r="U546">
        <f t="shared" si="164"/>
        <v>5.2521150480605616</v>
      </c>
    </row>
    <row r="547" spans="1:21" x14ac:dyDescent="0.3">
      <c r="A547">
        <v>14</v>
      </c>
      <c r="B547" t="s">
        <v>31</v>
      </c>
      <c r="C547">
        <v>6</v>
      </c>
      <c r="D547" t="s">
        <v>21</v>
      </c>
      <c r="E547">
        <v>1992</v>
      </c>
      <c r="F547">
        <v>150</v>
      </c>
      <c r="G547" s="54">
        <v>0.39400000000000002</v>
      </c>
      <c r="H547" s="54">
        <v>0.42699999999999999</v>
      </c>
      <c r="I547" s="54">
        <v>0.40249999999999997</v>
      </c>
      <c r="J547" s="2">
        <f t="shared" si="171"/>
        <v>247.52475247524754</v>
      </c>
      <c r="K547" s="2">
        <f t="shared" si="172"/>
        <v>261.78010471204192</v>
      </c>
      <c r="L547" s="2">
        <f t="shared" si="173"/>
        <v>251.04602510460251</v>
      </c>
      <c r="M547" s="59">
        <v>0.71359223300999997</v>
      </c>
      <c r="N547" s="59">
        <v>0.28640776698999998</v>
      </c>
      <c r="O547" s="59">
        <v>0</v>
      </c>
      <c r="P547" s="2">
        <f>(J550*$M547)+(J551*$N547)</f>
        <v>16.728531002130151</v>
      </c>
      <c r="Q547" s="2">
        <f>(K550*$M547)+(K551*$N547)</f>
        <v>17.514393389276997</v>
      </c>
      <c r="R547" s="2">
        <f>(L550*$M547)+(L551*$N547)</f>
        <v>17.191637361820277</v>
      </c>
      <c r="S547">
        <f t="shared" si="162"/>
        <v>0.11152354001420101</v>
      </c>
      <c r="T547">
        <f t="shared" si="163"/>
        <v>0.11676262259517997</v>
      </c>
      <c r="U547">
        <f t="shared" si="164"/>
        <v>0.11461091574546851</v>
      </c>
    </row>
    <row r="548" spans="1:21" x14ac:dyDescent="0.3">
      <c r="A548">
        <v>14</v>
      </c>
      <c r="B548" t="s">
        <v>31</v>
      </c>
      <c r="C548">
        <v>6</v>
      </c>
      <c r="D548" t="s">
        <v>21</v>
      </c>
      <c r="E548">
        <v>1993</v>
      </c>
      <c r="F548">
        <v>120</v>
      </c>
      <c r="G548" s="54">
        <v>0.34200000000000003</v>
      </c>
      <c r="H548" s="54">
        <v>0.372</v>
      </c>
      <c r="I548" s="54">
        <v>0.35550000000000004</v>
      </c>
      <c r="J548" s="2">
        <f t="shared" si="171"/>
        <v>182.37082066869303</v>
      </c>
      <c r="K548" s="2">
        <f t="shared" si="172"/>
        <v>191.08280254777071</v>
      </c>
      <c r="L548" s="2">
        <f t="shared" si="173"/>
        <v>186.1908456167572</v>
      </c>
      <c r="M548" s="59">
        <v>0.71359223300999997</v>
      </c>
      <c r="N548" s="59">
        <v>0.28640776698999998</v>
      </c>
      <c r="O548" s="59">
        <v>0</v>
      </c>
      <c r="P548" s="2" t="s">
        <v>10</v>
      </c>
      <c r="Q548" s="2" t="s">
        <v>10</v>
      </c>
      <c r="R548" s="2" t="s">
        <v>10</v>
      </c>
      <c r="S548" s="2" t="s">
        <v>10</v>
      </c>
      <c r="T548" s="2" t="s">
        <v>10</v>
      </c>
      <c r="U548" s="2" t="s">
        <v>10</v>
      </c>
    </row>
    <row r="549" spans="1:21" x14ac:dyDescent="0.3">
      <c r="A549">
        <v>14</v>
      </c>
      <c r="B549" t="s">
        <v>31</v>
      </c>
      <c r="C549">
        <v>6</v>
      </c>
      <c r="D549" t="s">
        <v>21</v>
      </c>
      <c r="E549">
        <v>1994</v>
      </c>
      <c r="F549">
        <v>425</v>
      </c>
      <c r="G549" s="54">
        <v>0.40200000000000002</v>
      </c>
      <c r="H549" s="54">
        <v>0.4413333333333333</v>
      </c>
      <c r="I549" s="54">
        <v>0.42083333333333328</v>
      </c>
      <c r="J549" s="2">
        <f t="shared" si="171"/>
        <v>710.70234113712377</v>
      </c>
      <c r="K549" s="2">
        <f t="shared" si="172"/>
        <v>760.73985680190935</v>
      </c>
      <c r="L549" s="2">
        <f t="shared" si="173"/>
        <v>733.81294964028768</v>
      </c>
      <c r="M549" s="59">
        <v>0.71359223300999997</v>
      </c>
      <c r="N549" s="59">
        <v>0.28640776698999998</v>
      </c>
      <c r="O549" s="59">
        <v>0</v>
      </c>
      <c r="P549" s="2" t="s">
        <v>10</v>
      </c>
      <c r="Q549" s="2" t="s">
        <v>10</v>
      </c>
      <c r="R549" s="2" t="s">
        <v>10</v>
      </c>
      <c r="S549" s="2" t="s">
        <v>10</v>
      </c>
      <c r="T549" s="2" t="s">
        <v>10</v>
      </c>
      <c r="U549" s="2" t="s">
        <v>10</v>
      </c>
    </row>
    <row r="550" spans="1:21" x14ac:dyDescent="0.3">
      <c r="A550">
        <v>14</v>
      </c>
      <c r="B550" t="s">
        <v>31</v>
      </c>
      <c r="C550">
        <v>6</v>
      </c>
      <c r="D550" t="s">
        <v>21</v>
      </c>
      <c r="E550">
        <v>1995</v>
      </c>
      <c r="F550">
        <v>4</v>
      </c>
      <c r="G550" s="54">
        <v>0.245</v>
      </c>
      <c r="H550" s="54">
        <v>0.27800000000000002</v>
      </c>
      <c r="I550" s="54">
        <v>0.26950000000000002</v>
      </c>
      <c r="J550" s="2">
        <f t="shared" si="171"/>
        <v>5.298013245033113</v>
      </c>
      <c r="K550" s="2">
        <f t="shared" si="172"/>
        <v>5.54016620498615</v>
      </c>
      <c r="L550" s="2">
        <f t="shared" si="173"/>
        <v>5.4757015742642032</v>
      </c>
      <c r="M550" s="59">
        <v>0.71359223300999997</v>
      </c>
      <c r="N550" s="59">
        <v>0.28640776698999998</v>
      </c>
      <c r="O550" s="59">
        <v>0</v>
      </c>
      <c r="P550" s="2" t="s">
        <v>10</v>
      </c>
      <c r="Q550" s="2" t="s">
        <v>10</v>
      </c>
      <c r="R550" s="2" t="s">
        <v>10</v>
      </c>
      <c r="S550" s="2" t="s">
        <v>10</v>
      </c>
      <c r="T550" s="2" t="s">
        <v>10</v>
      </c>
      <c r="U550" s="2" t="s">
        <v>10</v>
      </c>
    </row>
    <row r="551" spans="1:21" x14ac:dyDescent="0.3">
      <c r="A551">
        <v>14</v>
      </c>
      <c r="B551" t="s">
        <v>31</v>
      </c>
      <c r="C551">
        <v>6</v>
      </c>
      <c r="D551" t="s">
        <v>21</v>
      </c>
      <c r="E551">
        <v>1996</v>
      </c>
      <c r="F551">
        <v>25</v>
      </c>
      <c r="G551" s="54">
        <v>0.44700000000000001</v>
      </c>
      <c r="H551" s="54">
        <v>0.47199999999999998</v>
      </c>
      <c r="I551" s="54">
        <v>0.46100000000000002</v>
      </c>
      <c r="J551" s="2">
        <f t="shared" si="171"/>
        <v>45.207956600361669</v>
      </c>
      <c r="K551" s="2">
        <f t="shared" si="172"/>
        <v>47.348484848484844</v>
      </c>
      <c r="L551" s="2">
        <f t="shared" si="173"/>
        <v>46.382189239332106</v>
      </c>
      <c r="M551" s="59">
        <v>0.71359223300999997</v>
      </c>
      <c r="N551" s="59">
        <v>0.28640776698999998</v>
      </c>
      <c r="O551" s="59">
        <v>0</v>
      </c>
      <c r="P551" s="2">
        <f t="shared" si="177"/>
        <v>230.1165429889825</v>
      </c>
      <c r="Q551" s="2">
        <f t="shared" si="178"/>
        <v>242.21240729017717</v>
      </c>
      <c r="R551" s="2">
        <f t="shared" si="179"/>
        <v>234.15977143773921</v>
      </c>
      <c r="S551">
        <f t="shared" si="162"/>
        <v>9.2046617195593008</v>
      </c>
      <c r="T551">
        <f t="shared" si="163"/>
        <v>9.6884962916070876</v>
      </c>
      <c r="U551">
        <f t="shared" si="164"/>
        <v>9.3663908575095682</v>
      </c>
    </row>
    <row r="552" spans="1:21" x14ac:dyDescent="0.3">
      <c r="A552">
        <v>14</v>
      </c>
      <c r="B552" t="s">
        <v>31</v>
      </c>
      <c r="C552">
        <v>6</v>
      </c>
      <c r="D552" t="s">
        <v>21</v>
      </c>
      <c r="E552">
        <v>1997</v>
      </c>
      <c r="F552" t="s">
        <v>10</v>
      </c>
      <c r="G552" s="54">
        <v>0.437</v>
      </c>
      <c r="H552" s="54">
        <v>0.36633333333333334</v>
      </c>
      <c r="I552" s="54">
        <v>0.34783333333333333</v>
      </c>
      <c r="J552" t="s">
        <v>10</v>
      </c>
      <c r="K552" t="s">
        <v>10</v>
      </c>
      <c r="L552" t="s">
        <v>10</v>
      </c>
      <c r="M552" s="59">
        <v>0.71359223300999997</v>
      </c>
      <c r="N552" s="59">
        <v>0.28640776698999998</v>
      </c>
      <c r="O552" s="59">
        <v>0</v>
      </c>
      <c r="P552" s="2">
        <f t="shared" si="177"/>
        <v>958.1533541552609</v>
      </c>
      <c r="Q552" s="2">
        <f t="shared" si="178"/>
        <v>992.95086237738531</v>
      </c>
      <c r="R552" s="2">
        <f t="shared" si="179"/>
        <v>961.02856682040954</v>
      </c>
      <c r="S552" s="2" t="s">
        <v>10</v>
      </c>
      <c r="T552" s="2" t="s">
        <v>10</v>
      </c>
      <c r="U552" s="2" t="s">
        <v>10</v>
      </c>
    </row>
    <row r="553" spans="1:21" x14ac:dyDescent="0.3">
      <c r="A553">
        <v>14</v>
      </c>
      <c r="B553" t="s">
        <v>31</v>
      </c>
      <c r="C553">
        <v>6</v>
      </c>
      <c r="D553" t="s">
        <v>21</v>
      </c>
      <c r="E553">
        <v>1998</v>
      </c>
      <c r="F553" t="s">
        <v>10</v>
      </c>
      <c r="G553" s="54">
        <v>0.154</v>
      </c>
      <c r="H553" s="54">
        <v>0.11366666666666667</v>
      </c>
      <c r="I553" s="54">
        <v>0.11716666666666666</v>
      </c>
      <c r="J553" t="s">
        <v>10</v>
      </c>
      <c r="K553" t="s">
        <v>10</v>
      </c>
      <c r="L553" t="s">
        <v>10</v>
      </c>
      <c r="M553" s="59">
        <v>0.71359223300999997</v>
      </c>
      <c r="N553" s="59">
        <v>0.28640776698999998</v>
      </c>
      <c r="O553" s="59">
        <v>0</v>
      </c>
      <c r="P553" s="2">
        <f t="shared" si="177"/>
        <v>1395.2304457265325</v>
      </c>
      <c r="Q553" s="2">
        <f t="shared" si="178"/>
        <v>1407.5474008564156</v>
      </c>
      <c r="R553" s="2">
        <f t="shared" si="179"/>
        <v>1371.6823537867667</v>
      </c>
      <c r="S553" s="2" t="s">
        <v>10</v>
      </c>
      <c r="T553" s="2" t="s">
        <v>10</v>
      </c>
      <c r="U553" s="2" t="s">
        <v>10</v>
      </c>
    </row>
    <row r="554" spans="1:21" x14ac:dyDescent="0.3">
      <c r="A554" s="1">
        <v>14</v>
      </c>
      <c r="B554" s="1" t="s">
        <v>31</v>
      </c>
      <c r="C554" s="1">
        <v>6</v>
      </c>
      <c r="D554" s="1" t="s">
        <v>21</v>
      </c>
      <c r="E554" s="1">
        <v>1999</v>
      </c>
      <c r="F554" s="1">
        <v>20</v>
      </c>
      <c r="G554" s="71">
        <v>0.156</v>
      </c>
      <c r="H554" s="71">
        <v>0.12966666666666665</v>
      </c>
      <c r="I554" s="71">
        <v>0.12016666666666667</v>
      </c>
      <c r="J554" s="72">
        <f t="shared" si="171"/>
        <v>23.696682464454977</v>
      </c>
      <c r="K554" s="72">
        <f t="shared" si="172"/>
        <v>22.979701263883566</v>
      </c>
      <c r="L554" s="72">
        <f t="shared" si="173"/>
        <v>22.731577950369388</v>
      </c>
      <c r="M554" s="73">
        <v>0.71359223300999997</v>
      </c>
      <c r="N554" s="73">
        <v>0.28640776698999998</v>
      </c>
      <c r="O554" s="73">
        <v>0</v>
      </c>
      <c r="P554" s="72">
        <f t="shared" si="177"/>
        <v>1107.3987712337735</v>
      </c>
      <c r="Q554" s="72">
        <f t="shared" si="178"/>
        <v>1121.4004195064704</v>
      </c>
      <c r="R554" s="72">
        <f t="shared" si="179"/>
        <v>1102.1205507943039</v>
      </c>
      <c r="S554" s="1" t="s">
        <v>10</v>
      </c>
      <c r="T554" s="1" t="s">
        <v>10</v>
      </c>
      <c r="U554" s="1" t="s">
        <v>10</v>
      </c>
    </row>
    <row r="555" spans="1:21" x14ac:dyDescent="0.3">
      <c r="A555">
        <v>14</v>
      </c>
      <c r="B555" t="s">
        <v>31</v>
      </c>
      <c r="C555">
        <v>6</v>
      </c>
      <c r="D555" t="s">
        <v>21</v>
      </c>
      <c r="E555">
        <v>2000</v>
      </c>
      <c r="F555">
        <v>600</v>
      </c>
      <c r="G555" s="54">
        <v>0.19400000000000001</v>
      </c>
      <c r="H555" s="54">
        <v>0.23899999999999999</v>
      </c>
      <c r="I555" s="54">
        <v>0.21150000000000002</v>
      </c>
      <c r="J555" s="2">
        <f t="shared" si="171"/>
        <v>744.41687344913146</v>
      </c>
      <c r="K555" s="2">
        <f t="shared" si="172"/>
        <v>788.43626806833117</v>
      </c>
      <c r="L555" s="2">
        <f t="shared" si="173"/>
        <v>760.93849080532664</v>
      </c>
      <c r="M555" s="59">
        <v>0.71359223300999997</v>
      </c>
      <c r="N555" s="59">
        <v>0.28640776698999998</v>
      </c>
      <c r="O555" s="59">
        <v>0</v>
      </c>
      <c r="P555" s="2">
        <f t="shared" si="177"/>
        <v>1066.5371058280871</v>
      </c>
      <c r="Q555" s="2">
        <f t="shared" si="178"/>
        <v>1187.7859086595017</v>
      </c>
      <c r="R555" s="2">
        <f t="shared" si="179"/>
        <v>1159.2042996992177</v>
      </c>
      <c r="S555">
        <f t="shared" si="162"/>
        <v>1.7775618430468119</v>
      </c>
      <c r="T555">
        <f t="shared" si="163"/>
        <v>1.9796431810991695</v>
      </c>
      <c r="U555">
        <f t="shared" si="164"/>
        <v>1.9320071661653628</v>
      </c>
    </row>
    <row r="556" spans="1:21" x14ac:dyDescent="0.3">
      <c r="A556">
        <v>14</v>
      </c>
      <c r="B556" t="s">
        <v>31</v>
      </c>
      <c r="C556">
        <v>6</v>
      </c>
      <c r="D556" t="s">
        <v>21</v>
      </c>
      <c r="E556">
        <v>2001</v>
      </c>
      <c r="F556">
        <v>1200</v>
      </c>
      <c r="G556" s="54">
        <v>0.19499999999999998</v>
      </c>
      <c r="H556" s="54">
        <v>0.20133333333333331</v>
      </c>
      <c r="I556" s="54">
        <v>0.17783333333333332</v>
      </c>
      <c r="J556" s="2">
        <f t="shared" si="171"/>
        <v>1490.6832298136644</v>
      </c>
      <c r="K556" s="2">
        <f t="shared" si="172"/>
        <v>1502.5041736227045</v>
      </c>
      <c r="L556" s="2">
        <f t="shared" si="173"/>
        <v>1459.5580782485301</v>
      </c>
      <c r="M556" s="59">
        <v>0.71359223300999997</v>
      </c>
      <c r="N556" s="59">
        <v>0.28640776698999998</v>
      </c>
      <c r="O556" s="59">
        <v>0</v>
      </c>
      <c r="P556" s="2">
        <f t="shared" si="177"/>
        <v>1455.1422771822488</v>
      </c>
      <c r="Q556" s="2">
        <f t="shared" si="178"/>
        <v>1842.3954550074704</v>
      </c>
      <c r="R556" s="2">
        <f t="shared" si="179"/>
        <v>1887.710199156159</v>
      </c>
      <c r="S556">
        <f t="shared" si="162"/>
        <v>1.2126185643185408</v>
      </c>
      <c r="T556">
        <f t="shared" si="163"/>
        <v>1.5353295458395586</v>
      </c>
      <c r="U556">
        <f t="shared" si="164"/>
        <v>1.5730918326301324</v>
      </c>
    </row>
    <row r="557" spans="1:21" x14ac:dyDescent="0.3">
      <c r="A557">
        <v>14</v>
      </c>
      <c r="B557" t="s">
        <v>31</v>
      </c>
      <c r="C557">
        <v>6</v>
      </c>
      <c r="D557" t="s">
        <v>21</v>
      </c>
      <c r="E557">
        <v>2002</v>
      </c>
      <c r="F557">
        <v>1000</v>
      </c>
      <c r="G557" s="54">
        <v>0.13600000000000001</v>
      </c>
      <c r="H557" s="54">
        <v>0.14600000000000002</v>
      </c>
      <c r="I557" s="54">
        <v>0.13250000000000001</v>
      </c>
      <c r="J557" s="2">
        <f t="shared" si="171"/>
        <v>1157.4074074074074</v>
      </c>
      <c r="K557" s="2">
        <f t="shared" si="172"/>
        <v>1170.9601873536301</v>
      </c>
      <c r="L557" s="2">
        <f t="shared" si="173"/>
        <v>1152.7377521613835</v>
      </c>
      <c r="M557" s="59">
        <v>0.71359223300999997</v>
      </c>
      <c r="N557" s="59">
        <v>0.28640776698999998</v>
      </c>
      <c r="O557" s="59">
        <v>0</v>
      </c>
      <c r="P557" s="2">
        <f t="shared" si="177"/>
        <v>1680.4820545659531</v>
      </c>
      <c r="Q557" s="2">
        <f t="shared" si="178"/>
        <v>1983.1570026911775</v>
      </c>
      <c r="R557" s="2">
        <f t="shared" si="179"/>
        <v>2175.956993491438</v>
      </c>
      <c r="S557">
        <f t="shared" si="162"/>
        <v>1.6804820545659531</v>
      </c>
      <c r="T557">
        <f t="shared" si="163"/>
        <v>1.9831570026911776</v>
      </c>
      <c r="U557">
        <f t="shared" si="164"/>
        <v>2.1759569934914378</v>
      </c>
    </row>
    <row r="558" spans="1:21" x14ac:dyDescent="0.3">
      <c r="A558">
        <v>14</v>
      </c>
      <c r="B558" t="s">
        <v>31</v>
      </c>
      <c r="C558">
        <v>6</v>
      </c>
      <c r="D558" t="s">
        <v>21</v>
      </c>
      <c r="E558">
        <v>2003</v>
      </c>
      <c r="F558">
        <v>800</v>
      </c>
      <c r="G558" s="54">
        <v>0.186</v>
      </c>
      <c r="H558" s="54">
        <v>0.19833333333333333</v>
      </c>
      <c r="I558" s="54">
        <v>0.18033333333333335</v>
      </c>
      <c r="J558" s="2">
        <f t="shared" si="171"/>
        <v>982.80098280098275</v>
      </c>
      <c r="K558" s="2">
        <f t="shared" si="172"/>
        <v>997.92099792099793</v>
      </c>
      <c r="L558" s="2">
        <f t="shared" si="173"/>
        <v>976.00650671004473</v>
      </c>
      <c r="M558" s="59">
        <v>0.71359223300999997</v>
      </c>
      <c r="N558" s="59">
        <v>0.28640776698999998</v>
      </c>
      <c r="O558" s="59">
        <v>0</v>
      </c>
      <c r="P558" s="2">
        <f t="shared" si="177"/>
        <v>1122.4767221149436</v>
      </c>
      <c r="Q558" s="2">
        <f t="shared" si="178"/>
        <v>1222.0180336293324</v>
      </c>
      <c r="R558" s="2">
        <f t="shared" si="179"/>
        <v>1211.5128792540058</v>
      </c>
      <c r="S558">
        <f t="shared" si="162"/>
        <v>1.4030959026436796</v>
      </c>
      <c r="T558">
        <f t="shared" si="163"/>
        <v>1.5275225420366656</v>
      </c>
      <c r="U558">
        <f t="shared" si="164"/>
        <v>1.5143910990675074</v>
      </c>
    </row>
    <row r="559" spans="1:21" x14ac:dyDescent="0.3">
      <c r="A559">
        <v>14</v>
      </c>
      <c r="B559" t="s">
        <v>31</v>
      </c>
      <c r="C559">
        <v>6</v>
      </c>
      <c r="D559" t="s">
        <v>21</v>
      </c>
      <c r="E559">
        <v>2004</v>
      </c>
      <c r="F559">
        <v>950</v>
      </c>
      <c r="G559" s="54">
        <v>0.255</v>
      </c>
      <c r="H559" s="54">
        <v>0.42799999999999999</v>
      </c>
      <c r="I559" s="54">
        <v>0.41199999999999998</v>
      </c>
      <c r="J559" s="2">
        <f t="shared" si="171"/>
        <v>1275.1677852348994</v>
      </c>
      <c r="K559" s="2">
        <f t="shared" si="172"/>
        <v>1660.8391608391607</v>
      </c>
      <c r="L559" s="2">
        <f t="shared" si="173"/>
        <v>1615.6462585034012</v>
      </c>
      <c r="M559" s="59">
        <v>0.71359223300999997</v>
      </c>
      <c r="N559" s="59">
        <v>0.28640776698999998</v>
      </c>
      <c r="O559" s="59">
        <v>0</v>
      </c>
      <c r="P559" s="2">
        <f t="shared" si="177"/>
        <v>951.65391129489831</v>
      </c>
      <c r="Q559" s="2">
        <f t="shared" si="178"/>
        <v>1063.801578923343</v>
      </c>
      <c r="R559" s="2">
        <f t="shared" si="179"/>
        <v>1035.385563764115</v>
      </c>
      <c r="S559">
        <f t="shared" si="162"/>
        <v>1.0017409592577877</v>
      </c>
      <c r="T559">
        <f t="shared" si="163"/>
        <v>1.119791135708782</v>
      </c>
      <c r="U559">
        <f t="shared" si="164"/>
        <v>1.0898795408043316</v>
      </c>
    </row>
    <row r="560" spans="1:21" x14ac:dyDescent="0.3">
      <c r="A560">
        <v>14</v>
      </c>
      <c r="B560" t="s">
        <v>31</v>
      </c>
      <c r="C560">
        <v>6</v>
      </c>
      <c r="D560" t="s">
        <v>21</v>
      </c>
      <c r="E560">
        <v>2005</v>
      </c>
      <c r="F560">
        <v>1500</v>
      </c>
      <c r="G560" s="54">
        <v>0.21200000000000002</v>
      </c>
      <c r="H560" s="54">
        <v>0.34633333333333338</v>
      </c>
      <c r="I560" s="54">
        <v>0.41533333333333339</v>
      </c>
      <c r="J560" s="2">
        <f t="shared" si="171"/>
        <v>1903.5532994923858</v>
      </c>
      <c r="K560" s="2">
        <f t="shared" si="172"/>
        <v>2294.7475777664458</v>
      </c>
      <c r="L560" s="2">
        <f t="shared" si="173"/>
        <v>2565.564424173318</v>
      </c>
      <c r="M560" s="59">
        <v>0.71359223300999997</v>
      </c>
      <c r="N560" s="59">
        <v>0.28640776698999998</v>
      </c>
      <c r="O560" s="59">
        <v>0</v>
      </c>
      <c r="P560" s="2">
        <f t="shared" si="177"/>
        <v>986.16683247964352</v>
      </c>
      <c r="Q560" s="2">
        <f t="shared" si="178"/>
        <v>1046.0714790354268</v>
      </c>
      <c r="R560" s="2">
        <f t="shared" si="179"/>
        <v>1013.1746212799023</v>
      </c>
      <c r="S560">
        <f t="shared" si="162"/>
        <v>0.65744455498642906</v>
      </c>
      <c r="T560">
        <f t="shared" si="163"/>
        <v>0.69738098602361787</v>
      </c>
      <c r="U560">
        <f t="shared" si="164"/>
        <v>0.67544974751993492</v>
      </c>
    </row>
    <row r="561" spans="1:21" x14ac:dyDescent="0.3">
      <c r="A561">
        <v>14</v>
      </c>
      <c r="B561" t="s">
        <v>31</v>
      </c>
      <c r="C561">
        <v>6</v>
      </c>
      <c r="D561" t="s">
        <v>21</v>
      </c>
      <c r="E561">
        <v>2006</v>
      </c>
      <c r="F561">
        <v>920</v>
      </c>
      <c r="G561" s="54">
        <v>0.182</v>
      </c>
      <c r="H561" s="54">
        <v>0.23766666666666669</v>
      </c>
      <c r="I561" s="54">
        <v>0.23666666666666669</v>
      </c>
      <c r="J561" s="2">
        <f t="shared" si="171"/>
        <v>1124.6943765281173</v>
      </c>
      <c r="K561" s="2">
        <f t="shared" si="172"/>
        <v>1206.8211630957587</v>
      </c>
      <c r="L561" s="2">
        <f t="shared" si="173"/>
        <v>1205.240174672489</v>
      </c>
      <c r="M561" s="59">
        <v>0.71359223300999997</v>
      </c>
      <c r="N561" s="59">
        <v>0.28640776698999998</v>
      </c>
      <c r="O561" s="59">
        <v>0</v>
      </c>
      <c r="P561" s="2">
        <f t="shared" si="177"/>
        <v>1661.3809304733802</v>
      </c>
      <c r="Q561" s="2">
        <f t="shared" si="178"/>
        <v>1769.2676862336034</v>
      </c>
      <c r="R561" s="2">
        <f t="shared" si="179"/>
        <v>1713.9511491898834</v>
      </c>
      <c r="S561">
        <f t="shared" si="162"/>
        <v>1.8058488374710655</v>
      </c>
      <c r="T561">
        <f t="shared" si="163"/>
        <v>1.9231170502539168</v>
      </c>
      <c r="U561">
        <f t="shared" si="164"/>
        <v>1.8629903795542211</v>
      </c>
    </row>
    <row r="562" spans="1:21" x14ac:dyDescent="0.3">
      <c r="A562">
        <v>14</v>
      </c>
      <c r="B562" t="s">
        <v>31</v>
      </c>
      <c r="C562">
        <v>6</v>
      </c>
      <c r="D562" t="s">
        <v>21</v>
      </c>
      <c r="E562">
        <v>2007</v>
      </c>
      <c r="F562">
        <v>850</v>
      </c>
      <c r="G562" s="54">
        <v>0.23899999999999999</v>
      </c>
      <c r="H562" s="54">
        <v>0.32533333333333336</v>
      </c>
      <c r="I562" s="54">
        <v>0.30733333333333335</v>
      </c>
      <c r="J562" s="2">
        <f t="shared" si="171"/>
        <v>1116.951379763469</v>
      </c>
      <c r="K562" s="2">
        <f t="shared" si="172"/>
        <v>1259.8814229249012</v>
      </c>
      <c r="L562" s="2">
        <f t="shared" si="173"/>
        <v>1227.1414821944177</v>
      </c>
      <c r="M562" s="59">
        <v>0.71359223300999997</v>
      </c>
      <c r="N562" s="59">
        <v>0.28640776698999998</v>
      </c>
      <c r="O562" s="59">
        <v>0</v>
      </c>
      <c r="P562" s="2">
        <f t="shared" si="177"/>
        <v>639.13737161163999</v>
      </c>
      <c r="Q562" s="2">
        <f t="shared" si="178"/>
        <v>694.46254585952954</v>
      </c>
      <c r="R562" s="2">
        <f t="shared" si="179"/>
        <v>677.21005214764068</v>
      </c>
      <c r="S562">
        <f t="shared" si="162"/>
        <v>0.75192631954310585</v>
      </c>
      <c r="T562">
        <f t="shared" si="163"/>
        <v>0.81701475983474059</v>
      </c>
      <c r="U562">
        <f t="shared" si="164"/>
        <v>0.79671770840898903</v>
      </c>
    </row>
    <row r="563" spans="1:21" x14ac:dyDescent="0.3">
      <c r="A563">
        <v>14</v>
      </c>
      <c r="B563" t="s">
        <v>31</v>
      </c>
      <c r="C563">
        <v>6</v>
      </c>
      <c r="D563" t="s">
        <v>21</v>
      </c>
      <c r="E563">
        <v>2008</v>
      </c>
      <c r="F563">
        <v>400</v>
      </c>
      <c r="G563" s="54">
        <v>0.25900000000000001</v>
      </c>
      <c r="H563" s="54">
        <v>0.3046666666666667</v>
      </c>
      <c r="I563" s="54">
        <v>0.28266666666666668</v>
      </c>
      <c r="J563" s="2">
        <f t="shared" si="171"/>
        <v>539.81106612685562</v>
      </c>
      <c r="K563" s="2">
        <f t="shared" si="172"/>
        <v>575.26366251198465</v>
      </c>
      <c r="L563" s="2">
        <f t="shared" si="173"/>
        <v>557.62081784386612</v>
      </c>
      <c r="M563" s="59">
        <v>0.71359223300999997</v>
      </c>
      <c r="N563" s="59">
        <v>0.28640776698999998</v>
      </c>
      <c r="O563" s="59">
        <v>0</v>
      </c>
      <c r="P563" s="2">
        <f t="shared" si="177"/>
        <v>712.11395768641751</v>
      </c>
      <c r="Q563" s="2">
        <f t="shared" si="178"/>
        <v>730.22428487162745</v>
      </c>
      <c r="R563" s="2">
        <f t="shared" si="179"/>
        <v>711.91747599323639</v>
      </c>
      <c r="S563">
        <f t="shared" si="162"/>
        <v>1.7802848942160439</v>
      </c>
      <c r="T563">
        <f t="shared" si="163"/>
        <v>1.8255607121790687</v>
      </c>
      <c r="U563">
        <f t="shared" si="164"/>
        <v>1.7797936899830911</v>
      </c>
    </row>
    <row r="564" spans="1:21" x14ac:dyDescent="0.3">
      <c r="A564">
        <v>14</v>
      </c>
      <c r="B564" t="s">
        <v>31</v>
      </c>
      <c r="C564">
        <v>6</v>
      </c>
      <c r="D564" t="s">
        <v>21</v>
      </c>
      <c r="E564">
        <v>2009</v>
      </c>
      <c r="F564">
        <v>1580</v>
      </c>
      <c r="G564" s="54">
        <v>0.247</v>
      </c>
      <c r="H564" s="54">
        <v>0.28799999999999998</v>
      </c>
      <c r="I564" s="54">
        <v>0.26449999999999996</v>
      </c>
      <c r="J564" s="2">
        <f t="shared" si="171"/>
        <v>2098.273572377158</v>
      </c>
      <c r="K564" s="2">
        <f t="shared" si="172"/>
        <v>2219.1011235955057</v>
      </c>
      <c r="L564" s="2">
        <f t="shared" si="173"/>
        <v>2148.1985044187627</v>
      </c>
      <c r="M564" s="59">
        <v>0.71359223300999997</v>
      </c>
      <c r="N564" s="59">
        <v>0.28640776698999998</v>
      </c>
      <c r="O564" s="59">
        <v>0</v>
      </c>
      <c r="P564" s="2">
        <f t="shared" si="177"/>
        <v>507.72626382924255</v>
      </c>
      <c r="Q564" s="2">
        <f t="shared" si="178"/>
        <v>561.93351226115988</v>
      </c>
      <c r="R564" s="2">
        <f t="shared" si="179"/>
        <v>544.37818333659493</v>
      </c>
      <c r="S564">
        <f t="shared" si="162"/>
        <v>0.32134573660078641</v>
      </c>
      <c r="T564">
        <f t="shared" si="163"/>
        <v>0.3556541216842784</v>
      </c>
      <c r="U564">
        <f t="shared" si="164"/>
        <v>0.34454315401050312</v>
      </c>
    </row>
    <row r="565" spans="1:21" x14ac:dyDescent="0.3">
      <c r="A565">
        <v>14</v>
      </c>
      <c r="B565" t="s">
        <v>31</v>
      </c>
      <c r="C565">
        <v>6</v>
      </c>
      <c r="D565" t="s">
        <v>21</v>
      </c>
      <c r="E565">
        <v>2010</v>
      </c>
      <c r="F565">
        <v>460</v>
      </c>
      <c r="G565" s="54">
        <v>0.19700000000000001</v>
      </c>
      <c r="H565" s="54">
        <v>0.29066666666666668</v>
      </c>
      <c r="I565" s="54">
        <v>0.27216666666666667</v>
      </c>
      <c r="J565" s="2">
        <f t="shared" si="171"/>
        <v>572.85180572851812</v>
      </c>
      <c r="K565" s="2">
        <f t="shared" si="172"/>
        <v>648.4962406015037</v>
      </c>
      <c r="L565" s="2">
        <f t="shared" si="173"/>
        <v>632.01282344859169</v>
      </c>
      <c r="M565" s="59">
        <v>0.71359223300999997</v>
      </c>
      <c r="N565" s="59">
        <v>0.28640776698999998</v>
      </c>
      <c r="O565" s="59">
        <v>0</v>
      </c>
      <c r="P565" s="2">
        <f t="shared" si="177"/>
        <v>730.49365950717424</v>
      </c>
      <c r="Q565" s="2">
        <f t="shared" si="178"/>
        <v>798.05073855364333</v>
      </c>
      <c r="R565" s="2">
        <f t="shared" si="179"/>
        <v>781.3041129804792</v>
      </c>
      <c r="S565">
        <f t="shared" si="162"/>
        <v>1.5880296945808137</v>
      </c>
      <c r="T565">
        <f t="shared" si="163"/>
        <v>1.7348929098992247</v>
      </c>
      <c r="U565">
        <f t="shared" si="164"/>
        <v>1.6984872021314765</v>
      </c>
    </row>
    <row r="566" spans="1:21" x14ac:dyDescent="0.3">
      <c r="A566">
        <v>14</v>
      </c>
      <c r="B566" t="s">
        <v>31</v>
      </c>
      <c r="C566">
        <v>6</v>
      </c>
      <c r="D566" t="s">
        <v>21</v>
      </c>
      <c r="E566">
        <v>2011</v>
      </c>
      <c r="F566">
        <v>600</v>
      </c>
      <c r="G566" s="54">
        <v>0.254</v>
      </c>
      <c r="H566" s="54">
        <v>0.2583333333333333</v>
      </c>
      <c r="I566" s="54">
        <v>0.24033333333333334</v>
      </c>
      <c r="J566" s="2">
        <f t="shared" si="171"/>
        <v>804.28954423592495</v>
      </c>
      <c r="K566" s="2">
        <f t="shared" si="172"/>
        <v>808.98876404494376</v>
      </c>
      <c r="L566" s="2">
        <f t="shared" si="173"/>
        <v>789.82009653356727</v>
      </c>
      <c r="M566" s="59">
        <v>0.71359223300999997</v>
      </c>
      <c r="N566" s="59">
        <v>0.28640776698999998</v>
      </c>
      <c r="O566" s="59">
        <v>0</v>
      </c>
      <c r="P566" s="2">
        <f t="shared" si="177"/>
        <v>1182.2517458694738</v>
      </c>
      <c r="Q566" s="2">
        <f t="shared" si="178"/>
        <v>1276.9639437889375</v>
      </c>
      <c r="R566" s="2">
        <f t="shared" si="179"/>
        <v>1262.823357846687</v>
      </c>
      <c r="S566">
        <f t="shared" si="162"/>
        <v>1.970419576449123</v>
      </c>
      <c r="T566">
        <f t="shared" si="163"/>
        <v>2.1282732396482293</v>
      </c>
      <c r="U566">
        <f t="shared" si="164"/>
        <v>2.104705596411145</v>
      </c>
    </row>
    <row r="567" spans="1:21" x14ac:dyDescent="0.3">
      <c r="A567">
        <v>14</v>
      </c>
      <c r="B567" t="s">
        <v>31</v>
      </c>
      <c r="C567">
        <v>6</v>
      </c>
      <c r="D567" t="s">
        <v>21</v>
      </c>
      <c r="E567">
        <v>2012</v>
      </c>
      <c r="F567">
        <v>385</v>
      </c>
      <c r="G567" s="54">
        <v>0.20199999999999999</v>
      </c>
      <c r="H567" s="54">
        <v>0.27900000000000003</v>
      </c>
      <c r="I567" s="54">
        <v>0.25650000000000001</v>
      </c>
      <c r="J567" s="2">
        <f t="shared" si="171"/>
        <v>482.45614035087715</v>
      </c>
      <c r="K567" s="2">
        <f t="shared" si="172"/>
        <v>533.98058252427188</v>
      </c>
      <c r="L567" s="2">
        <f t="shared" si="173"/>
        <v>517.82111634162743</v>
      </c>
      <c r="M567" s="59">
        <v>0.71359223300999997</v>
      </c>
      <c r="N567" s="59">
        <v>0.28640776698999998</v>
      </c>
      <c r="O567" s="59">
        <v>0</v>
      </c>
      <c r="P567" s="2">
        <f t="shared" si="177"/>
        <v>1228.0252022768468</v>
      </c>
      <c r="Q567" s="2">
        <f t="shared" si="178"/>
        <v>1332.8691756264923</v>
      </c>
      <c r="R567" s="2">
        <f t="shared" si="179"/>
        <v>1300.7444411346869</v>
      </c>
      <c r="S567">
        <f t="shared" si="162"/>
        <v>3.1896758500697322</v>
      </c>
      <c r="T567">
        <f t="shared" si="163"/>
        <v>3.4619978587701099</v>
      </c>
      <c r="U567">
        <f t="shared" si="164"/>
        <v>3.3785569899602259</v>
      </c>
    </row>
    <row r="568" spans="1:21" x14ac:dyDescent="0.3">
      <c r="A568">
        <v>14</v>
      </c>
      <c r="B568" t="s">
        <v>31</v>
      </c>
      <c r="C568">
        <v>6</v>
      </c>
      <c r="D568" t="s">
        <v>21</v>
      </c>
      <c r="E568">
        <v>2013</v>
      </c>
      <c r="F568">
        <v>440</v>
      </c>
      <c r="G568" s="54">
        <v>0.22900000000000001</v>
      </c>
      <c r="H568" s="54">
        <v>0.30333333333333334</v>
      </c>
      <c r="I568" s="54">
        <v>0.27933333333333332</v>
      </c>
      <c r="J568" s="2">
        <f t="shared" si="171"/>
        <v>570.68741893644619</v>
      </c>
      <c r="K568" s="2">
        <f t="shared" si="172"/>
        <v>631.57894736842104</v>
      </c>
      <c r="L568" s="2">
        <f t="shared" si="173"/>
        <v>610.54579093432005</v>
      </c>
      <c r="M568" s="59">
        <v>0.71359223300999997</v>
      </c>
      <c r="N568" s="59">
        <v>0.28640776698999998</v>
      </c>
      <c r="O568" s="59">
        <v>0</v>
      </c>
      <c r="P568" s="2">
        <f t="shared" si="177"/>
        <v>924.62826590939392</v>
      </c>
      <c r="Q568" s="2">
        <f t="shared" si="178"/>
        <v>992.16301056442285</v>
      </c>
      <c r="R568" s="2">
        <f t="shared" si="179"/>
        <v>966.01719146709354</v>
      </c>
      <c r="S568">
        <f t="shared" si="162"/>
        <v>2.1014278770668042</v>
      </c>
      <c r="T568">
        <f t="shared" si="163"/>
        <v>2.2549159331009609</v>
      </c>
      <c r="U568">
        <f t="shared" si="164"/>
        <v>2.1954936169706669</v>
      </c>
    </row>
    <row r="569" spans="1:21" x14ac:dyDescent="0.3">
      <c r="A569">
        <v>14</v>
      </c>
      <c r="B569" t="s">
        <v>31</v>
      </c>
      <c r="C569">
        <v>6</v>
      </c>
      <c r="D569" t="s">
        <v>21</v>
      </c>
      <c r="E569">
        <v>2014</v>
      </c>
      <c r="F569">
        <v>965</v>
      </c>
      <c r="G569" s="54">
        <v>0.14499999999999999</v>
      </c>
      <c r="H569" s="54">
        <v>0.20433333333333331</v>
      </c>
      <c r="I569" s="54">
        <v>0.20033333333333331</v>
      </c>
      <c r="J569" s="2">
        <f t="shared" si="171"/>
        <v>1128.6549707602339</v>
      </c>
      <c r="K569" s="2">
        <f t="shared" si="172"/>
        <v>1212.8194386258901</v>
      </c>
      <c r="L569" s="2">
        <f t="shared" si="173"/>
        <v>1206.7528136723633</v>
      </c>
      <c r="M569" s="59">
        <v>0.71359223300999997</v>
      </c>
      <c r="N569" s="59">
        <v>0.28640776698999998</v>
      </c>
      <c r="O569" s="59">
        <v>0</v>
      </c>
      <c r="P569" s="2">
        <f t="shared" si="177"/>
        <v>585.87540036077212</v>
      </c>
      <c r="Q569" s="2">
        <f t="shared" si="178"/>
        <v>651.15345204077607</v>
      </c>
      <c r="R569" s="2">
        <f t="shared" si="179"/>
        <v>632.54087536187114</v>
      </c>
      <c r="S569">
        <f t="shared" si="162"/>
        <v>0.60712476721323538</v>
      </c>
      <c r="T569">
        <f t="shared" si="163"/>
        <v>0.67477041662256587</v>
      </c>
      <c r="U569">
        <f t="shared" si="164"/>
        <v>0.65548277239572139</v>
      </c>
    </row>
    <row r="570" spans="1:21" x14ac:dyDescent="0.3">
      <c r="A570">
        <v>14</v>
      </c>
      <c r="B570" t="s">
        <v>31</v>
      </c>
      <c r="C570">
        <v>6</v>
      </c>
      <c r="D570" t="s">
        <v>21</v>
      </c>
      <c r="E570">
        <v>2015</v>
      </c>
      <c r="F570">
        <v>1000</v>
      </c>
      <c r="G570" s="54">
        <v>0.24</v>
      </c>
      <c r="H570" s="54">
        <v>0.30400000000000005</v>
      </c>
      <c r="I570" s="54">
        <v>0.28700000000000003</v>
      </c>
      <c r="J570" s="2">
        <f t="shared" si="171"/>
        <v>1315.7894736842104</v>
      </c>
      <c r="K570" s="2">
        <f t="shared" si="172"/>
        <v>1436.7816091954023</v>
      </c>
      <c r="L570" s="2">
        <f t="shared" si="173"/>
        <v>1402.5245441795232</v>
      </c>
      <c r="M570" s="59">
        <v>0.71359223300999997</v>
      </c>
      <c r="N570" s="59">
        <v>0.28640776698999998</v>
      </c>
      <c r="O570" s="59">
        <v>0</v>
      </c>
      <c r="P570" s="2">
        <f t="shared" si="177"/>
        <v>335.16005852528565</v>
      </c>
      <c r="Q570" s="2">
        <f t="shared" si="178"/>
        <v>384.32470925356228</v>
      </c>
      <c r="R570" s="2">
        <f t="shared" si="179"/>
        <v>378.90624281882623</v>
      </c>
      <c r="S570">
        <f t="shared" si="162"/>
        <v>0.33516005852528563</v>
      </c>
      <c r="T570">
        <f t="shared" si="163"/>
        <v>0.38432470925356227</v>
      </c>
      <c r="U570">
        <f t="shared" si="164"/>
        <v>0.37890624281882623</v>
      </c>
    </row>
    <row r="571" spans="1:21" x14ac:dyDescent="0.3">
      <c r="A571">
        <v>14</v>
      </c>
      <c r="B571" t="s">
        <v>31</v>
      </c>
      <c r="C571">
        <v>6</v>
      </c>
      <c r="D571" t="s">
        <v>21</v>
      </c>
      <c r="E571">
        <v>2016</v>
      </c>
      <c r="F571">
        <v>755</v>
      </c>
      <c r="G571" s="54">
        <v>0.252</v>
      </c>
      <c r="H571" s="54">
        <v>0.29700000000000004</v>
      </c>
      <c r="I571" s="54">
        <v>0.27900000000000003</v>
      </c>
      <c r="J571" s="2">
        <f t="shared" si="171"/>
        <v>1009.3582887700535</v>
      </c>
      <c r="K571" s="2">
        <f t="shared" si="172"/>
        <v>1073.9687055476529</v>
      </c>
      <c r="L571" s="2">
        <f t="shared" si="173"/>
        <v>1047.1567267683772</v>
      </c>
      <c r="M571" s="59">
        <v>0.71359223300999997</v>
      </c>
      <c r="N571" s="59">
        <v>0.28640776698999998</v>
      </c>
      <c r="O571" s="59">
        <v>0</v>
      </c>
      <c r="P571" s="2">
        <f t="shared" si="177"/>
        <v>464.76376307509867</v>
      </c>
      <c r="Q571" s="2">
        <f t="shared" si="178"/>
        <v>534.71430180308494</v>
      </c>
      <c r="R571" s="2">
        <f t="shared" si="179"/>
        <v>527.87444956506408</v>
      </c>
      <c r="S571">
        <f t="shared" si="162"/>
        <v>0.61558114314582602</v>
      </c>
      <c r="T571">
        <f t="shared" si="163"/>
        <v>0.70823086331534424</v>
      </c>
      <c r="U571">
        <f t="shared" si="164"/>
        <v>0.69917145637756828</v>
      </c>
    </row>
    <row r="572" spans="1:21" x14ac:dyDescent="0.3">
      <c r="A572">
        <v>14</v>
      </c>
      <c r="B572" t="s">
        <v>31</v>
      </c>
      <c r="C572">
        <v>6</v>
      </c>
      <c r="D572" t="s">
        <v>21</v>
      </c>
      <c r="E572">
        <v>2017</v>
      </c>
      <c r="F572">
        <v>525</v>
      </c>
      <c r="G572" s="54">
        <v>0.26421253355763952</v>
      </c>
      <c r="H572" s="54">
        <v>0.33404541147798106</v>
      </c>
      <c r="I572" s="54">
        <v>0.31269765999824639</v>
      </c>
      <c r="J572" s="2">
        <f t="shared" si="171"/>
        <v>713.52125979863649</v>
      </c>
      <c r="K572" s="2">
        <f t="shared" si="172"/>
        <v>788.34204170761041</v>
      </c>
      <c r="L572" s="2">
        <f t="shared" si="173"/>
        <v>763.85597639411571</v>
      </c>
      <c r="M572" s="59">
        <v>0.71359223300999997</v>
      </c>
      <c r="N572" s="59">
        <v>0.28640776698999998</v>
      </c>
      <c r="O572" s="59">
        <v>0</v>
      </c>
      <c r="P572" t="s">
        <v>10</v>
      </c>
      <c r="Q572" t="s">
        <v>10</v>
      </c>
      <c r="R572" t="s">
        <v>10</v>
      </c>
      <c r="S572" s="2" t="s">
        <v>10</v>
      </c>
      <c r="T572" s="2" t="s">
        <v>10</v>
      </c>
      <c r="U572" s="2" t="s">
        <v>10</v>
      </c>
    </row>
    <row r="573" spans="1:21" x14ac:dyDescent="0.3">
      <c r="A573">
        <v>14</v>
      </c>
      <c r="B573" t="s">
        <v>31</v>
      </c>
      <c r="C573">
        <v>6</v>
      </c>
      <c r="D573" t="s">
        <v>21</v>
      </c>
      <c r="E573">
        <v>2018</v>
      </c>
      <c r="F573">
        <v>200</v>
      </c>
      <c r="G573" s="54">
        <v>0.25329250311259038</v>
      </c>
      <c r="H573" s="54">
        <v>0.35347180943220174</v>
      </c>
      <c r="I573" s="54">
        <v>0.34504815702446495</v>
      </c>
      <c r="J573" s="2">
        <f t="shared" si="171"/>
        <v>267.84249633716541</v>
      </c>
      <c r="K573" s="2">
        <f t="shared" si="172"/>
        <v>309.34459303987148</v>
      </c>
      <c r="L573" s="2">
        <f t="shared" si="173"/>
        <v>305.36596262004986</v>
      </c>
      <c r="M573" s="59">
        <v>0.71359223300999997</v>
      </c>
      <c r="N573" s="59">
        <v>0.28640776698999998</v>
      </c>
      <c r="O573" s="59">
        <v>0</v>
      </c>
      <c r="P573" t="s">
        <v>10</v>
      </c>
      <c r="Q573" t="s">
        <v>10</v>
      </c>
      <c r="R573" t="s">
        <v>10</v>
      </c>
      <c r="S573" s="2" t="s">
        <v>10</v>
      </c>
      <c r="T573" s="2" t="s">
        <v>10</v>
      </c>
      <c r="U573" s="2" t="s">
        <v>10</v>
      </c>
    </row>
    <row r="574" spans="1:21" x14ac:dyDescent="0.3">
      <c r="A574">
        <v>14</v>
      </c>
      <c r="B574" t="s">
        <v>31</v>
      </c>
      <c r="C574">
        <v>6</v>
      </c>
      <c r="D574" t="s">
        <v>21</v>
      </c>
      <c r="E574">
        <v>2019</v>
      </c>
      <c r="F574">
        <v>385</v>
      </c>
      <c r="G574" s="54">
        <v>0.23441509169475994</v>
      </c>
      <c r="H574" s="54">
        <v>0.32590908281944742</v>
      </c>
      <c r="I574" s="54">
        <v>0.31510957999927913</v>
      </c>
      <c r="J574" s="2">
        <f t="shared" si="171"/>
        <v>502.88347618067178</v>
      </c>
      <c r="K574" s="2">
        <f t="shared" si="172"/>
        <v>571.13957507438022</v>
      </c>
      <c r="L574" s="2">
        <f t="shared" si="173"/>
        <v>562.13372060247946</v>
      </c>
      <c r="M574" s="59">
        <v>0.71359223300999997</v>
      </c>
      <c r="N574" s="59">
        <v>0.28640776698999998</v>
      </c>
      <c r="O574" s="59">
        <v>0</v>
      </c>
      <c r="P574" t="s">
        <v>10</v>
      </c>
      <c r="Q574" t="s">
        <v>10</v>
      </c>
      <c r="R574" t="s">
        <v>10</v>
      </c>
      <c r="S574" s="2" t="s">
        <v>10</v>
      </c>
      <c r="T574" s="2" t="s">
        <v>10</v>
      </c>
      <c r="U574" s="2" t="s">
        <v>10</v>
      </c>
    </row>
    <row r="575" spans="1:21" x14ac:dyDescent="0.3">
      <c r="A575">
        <v>14</v>
      </c>
      <c r="B575" t="s">
        <v>31</v>
      </c>
      <c r="C575">
        <v>6</v>
      </c>
      <c r="D575" t="s">
        <v>21</v>
      </c>
      <c r="E575">
        <v>2020</v>
      </c>
      <c r="F575">
        <v>330</v>
      </c>
      <c r="G575" s="54">
        <v>0.10759564786873591</v>
      </c>
      <c r="H575" s="54">
        <v>0.25668946937664994</v>
      </c>
      <c r="I575" s="54">
        <v>0.25426527177111524</v>
      </c>
      <c r="J575" s="2">
        <f t="shared" si="171"/>
        <v>369.78752872717968</v>
      </c>
      <c r="K575" s="2">
        <f t="shared" si="172"/>
        <v>443.95980738125371</v>
      </c>
      <c r="L575" s="2">
        <f t="shared" si="173"/>
        <v>442.51660477680571</v>
      </c>
      <c r="M575" s="59">
        <v>0.71359223300999997</v>
      </c>
      <c r="N575" s="59">
        <v>0.28640776698999998</v>
      </c>
      <c r="O575" s="59">
        <v>0</v>
      </c>
      <c r="P575" t="s">
        <v>10</v>
      </c>
      <c r="Q575" t="s">
        <v>10</v>
      </c>
      <c r="R575" t="s">
        <v>10</v>
      </c>
      <c r="S575" s="2" t="s">
        <v>10</v>
      </c>
      <c r="T575" s="2" t="s">
        <v>10</v>
      </c>
      <c r="U575" s="2" t="s">
        <v>10</v>
      </c>
    </row>
    <row r="576" spans="1:21" x14ac:dyDescent="0.3">
      <c r="A576">
        <v>15</v>
      </c>
      <c r="B576" t="s">
        <v>32</v>
      </c>
      <c r="C576">
        <v>6</v>
      </c>
      <c r="D576" t="s">
        <v>21</v>
      </c>
      <c r="E576">
        <v>1980</v>
      </c>
      <c r="F576">
        <v>200</v>
      </c>
      <c r="G576" s="54">
        <v>0.44700000000000001</v>
      </c>
      <c r="H576" s="54">
        <v>0.46733333333333338</v>
      </c>
      <c r="I576" s="54">
        <v>0.46133333333333337</v>
      </c>
      <c r="J576" s="2">
        <f t="shared" si="171"/>
        <v>361.66365280289335</v>
      </c>
      <c r="K576" s="2">
        <f t="shared" si="172"/>
        <v>375.46933667083857</v>
      </c>
      <c r="L576" s="2">
        <f t="shared" si="173"/>
        <v>371.28712871287132</v>
      </c>
      <c r="M576" s="59">
        <v>0.71359223300999997</v>
      </c>
      <c r="N576" s="59">
        <v>0.28640776698999998</v>
      </c>
      <c r="O576" s="59">
        <v>0</v>
      </c>
      <c r="P576" s="2">
        <f t="shared" ref="P576:P612" si="180">(J579*$M576)+(J580*$N576)+(J581*$O576)</f>
        <v>190.61168586345653</v>
      </c>
      <c r="Q576" s="2">
        <f t="shared" ref="Q576:Q612" si="181">(K579*$M576)+(K580*$N576)+(K581*$O576)</f>
        <v>197.52422258246054</v>
      </c>
      <c r="R576" s="2">
        <f t="shared" ref="R576:R612" si="182">(L579*$M576)+(L580*$N576)+(L581*$O576)</f>
        <v>194.92292161229375</v>
      </c>
      <c r="S576">
        <f t="shared" si="162"/>
        <v>0.95305842931728268</v>
      </c>
      <c r="T576">
        <f t="shared" si="163"/>
        <v>0.9876211129123027</v>
      </c>
      <c r="U576">
        <f t="shared" si="164"/>
        <v>0.97461460806146871</v>
      </c>
    </row>
    <row r="577" spans="1:21" x14ac:dyDescent="0.3">
      <c r="A577">
        <v>15</v>
      </c>
      <c r="B577" t="s">
        <v>32</v>
      </c>
      <c r="C577">
        <v>6</v>
      </c>
      <c r="D577" t="s">
        <v>21</v>
      </c>
      <c r="E577">
        <v>1981</v>
      </c>
      <c r="F577">
        <v>150</v>
      </c>
      <c r="G577" s="54">
        <v>0.40500000000000003</v>
      </c>
      <c r="H577" s="54">
        <v>0.4393333333333333</v>
      </c>
      <c r="I577" s="54">
        <v>0.43383333333333329</v>
      </c>
      <c r="J577" s="2">
        <f t="shared" si="171"/>
        <v>252.10084033613447</v>
      </c>
      <c r="K577" s="2">
        <f t="shared" si="172"/>
        <v>267.53864447086801</v>
      </c>
      <c r="L577" s="2">
        <f t="shared" si="173"/>
        <v>264.93965263467766</v>
      </c>
      <c r="M577" s="59">
        <v>0.71359223300999997</v>
      </c>
      <c r="N577" s="59">
        <v>0.28640776698999998</v>
      </c>
      <c r="O577" s="59">
        <v>0</v>
      </c>
      <c r="P577" s="2">
        <f t="shared" si="180"/>
        <v>178.65924829102266</v>
      </c>
      <c r="Q577" s="2">
        <f t="shared" si="181"/>
        <v>186.99305061845064</v>
      </c>
      <c r="R577" s="2">
        <f t="shared" si="182"/>
        <v>184.91808065584064</v>
      </c>
      <c r="S577">
        <f t="shared" si="162"/>
        <v>1.1910616552734845</v>
      </c>
      <c r="T577">
        <f t="shared" si="163"/>
        <v>1.2466203374563376</v>
      </c>
      <c r="U577">
        <f t="shared" si="164"/>
        <v>1.232787204372271</v>
      </c>
    </row>
    <row r="578" spans="1:21" x14ac:dyDescent="0.3">
      <c r="A578">
        <v>15</v>
      </c>
      <c r="B578" t="s">
        <v>32</v>
      </c>
      <c r="C578">
        <v>6</v>
      </c>
      <c r="D578" t="s">
        <v>21</v>
      </c>
      <c r="E578">
        <v>1982</v>
      </c>
      <c r="F578">
        <v>200</v>
      </c>
      <c r="G578" s="54">
        <v>0.35099999999999998</v>
      </c>
      <c r="H578" s="54">
        <v>0.40499999999999997</v>
      </c>
      <c r="I578" s="54">
        <v>0.39999999999999997</v>
      </c>
      <c r="J578" s="2">
        <f t="shared" si="171"/>
        <v>308.16640986132512</v>
      </c>
      <c r="K578" s="2">
        <f t="shared" si="172"/>
        <v>336.1344537815126</v>
      </c>
      <c r="L578" s="2">
        <f t="shared" si="173"/>
        <v>333.33333333333326</v>
      </c>
      <c r="M578" s="59">
        <v>0.71359223300999997</v>
      </c>
      <c r="N578" s="59">
        <v>0.28640776698999998</v>
      </c>
      <c r="O578" s="59">
        <v>0</v>
      </c>
      <c r="P578" s="2">
        <f t="shared" si="180"/>
        <v>245.47881806055668</v>
      </c>
      <c r="Q578" s="2">
        <f t="shared" si="181"/>
        <v>252.18318055895776</v>
      </c>
      <c r="R578" s="2">
        <f t="shared" si="182"/>
        <v>249.01823839729843</v>
      </c>
      <c r="S578">
        <f t="shared" si="162"/>
        <v>1.2273940903027833</v>
      </c>
      <c r="T578">
        <f t="shared" si="163"/>
        <v>1.2609159027947887</v>
      </c>
      <c r="U578">
        <f t="shared" si="164"/>
        <v>1.2450911919864922</v>
      </c>
    </row>
    <row r="579" spans="1:21" x14ac:dyDescent="0.3">
      <c r="A579">
        <v>15</v>
      </c>
      <c r="B579" t="s">
        <v>32</v>
      </c>
      <c r="C579">
        <v>6</v>
      </c>
      <c r="D579" t="s">
        <v>21</v>
      </c>
      <c r="E579">
        <v>1983</v>
      </c>
      <c r="F579">
        <v>100</v>
      </c>
      <c r="G579" s="54">
        <v>0.49</v>
      </c>
      <c r="H579" s="54">
        <v>0.50566666666666671</v>
      </c>
      <c r="I579" s="54">
        <v>0.4986666666666667</v>
      </c>
      <c r="J579" s="2">
        <f t="shared" si="171"/>
        <v>196.07843137254901</v>
      </c>
      <c r="K579" s="2">
        <f t="shared" si="172"/>
        <v>202.29265003371546</v>
      </c>
      <c r="L579" s="2">
        <f t="shared" si="173"/>
        <v>199.468085106383</v>
      </c>
      <c r="M579" s="59">
        <v>0.71359223300999997</v>
      </c>
      <c r="N579" s="59">
        <v>0.28640776698999998</v>
      </c>
      <c r="O579" s="59">
        <v>0</v>
      </c>
      <c r="P579" s="2">
        <f>(J582*$M579)+(J583*$N579)</f>
        <v>333.30553719978775</v>
      </c>
      <c r="Q579" s="2">
        <f>(K582*$M579)+(K583*$N579)</f>
        <v>339.4047034809164</v>
      </c>
      <c r="R579" s="2">
        <f>(L582*$M579)+(L583*$N579)</f>
        <v>334.91645819027497</v>
      </c>
      <c r="S579">
        <f t="shared" ref="S579:S635" si="183">P579/$F579</f>
        <v>3.3330553719978777</v>
      </c>
      <c r="T579">
        <f t="shared" ref="T579:T635" si="184">Q579/$F579</f>
        <v>3.394047034809164</v>
      </c>
      <c r="U579">
        <f t="shared" ref="U579:U635" si="185">R579/$F579</f>
        <v>3.3491645819027496</v>
      </c>
    </row>
    <row r="580" spans="1:21" x14ac:dyDescent="0.3">
      <c r="A580">
        <v>15</v>
      </c>
      <c r="B580" t="s">
        <v>32</v>
      </c>
      <c r="C580">
        <v>6</v>
      </c>
      <c r="D580" t="s">
        <v>21</v>
      </c>
      <c r="E580">
        <v>1984</v>
      </c>
      <c r="F580">
        <v>100</v>
      </c>
      <c r="G580" s="54">
        <v>0.435</v>
      </c>
      <c r="H580" s="54">
        <v>0.46133333333333326</v>
      </c>
      <c r="I580" s="54">
        <v>0.45533333333333326</v>
      </c>
      <c r="J580" s="2">
        <f t="shared" si="171"/>
        <v>176.9911504424779</v>
      </c>
      <c r="K580" s="2">
        <f t="shared" si="172"/>
        <v>185.64356435643563</v>
      </c>
      <c r="L580" s="2">
        <f t="shared" si="173"/>
        <v>183.59853121175027</v>
      </c>
      <c r="M580" s="59">
        <v>0.71359223300999997</v>
      </c>
      <c r="N580" s="59">
        <v>0.28640776698999998</v>
      </c>
      <c r="O580" s="59">
        <v>0</v>
      </c>
      <c r="P580" s="2" t="s">
        <v>10</v>
      </c>
      <c r="Q580" s="2" t="s">
        <v>10</v>
      </c>
      <c r="R580" s="2" t="s">
        <v>10</v>
      </c>
      <c r="S580" s="2" t="s">
        <v>10</v>
      </c>
      <c r="T580" s="2" t="s">
        <v>10</v>
      </c>
      <c r="U580" s="2" t="s">
        <v>10</v>
      </c>
    </row>
    <row r="581" spans="1:21" x14ac:dyDescent="0.3">
      <c r="A581">
        <v>15</v>
      </c>
      <c r="B581" t="s">
        <v>32</v>
      </c>
      <c r="C581">
        <v>6</v>
      </c>
      <c r="D581" t="s">
        <v>21</v>
      </c>
      <c r="E581">
        <v>1985</v>
      </c>
      <c r="F581">
        <v>100</v>
      </c>
      <c r="G581" s="54">
        <v>0.45300000000000001</v>
      </c>
      <c r="H581" s="54">
        <v>0.47466666666666668</v>
      </c>
      <c r="I581" s="54">
        <v>0.46866666666666668</v>
      </c>
      <c r="J581" s="2">
        <f t="shared" si="171"/>
        <v>182.81535648994517</v>
      </c>
      <c r="K581" s="2">
        <f t="shared" si="172"/>
        <v>190.35532994923858</v>
      </c>
      <c r="L581" s="2">
        <f t="shared" si="173"/>
        <v>188.20577164366375</v>
      </c>
      <c r="M581" s="59">
        <v>0.71359223300999997</v>
      </c>
      <c r="N581" s="59">
        <v>0.28640776698999998</v>
      </c>
      <c r="O581" s="59">
        <v>0</v>
      </c>
      <c r="P581" s="2" t="s">
        <v>10</v>
      </c>
      <c r="Q581" s="2" t="s">
        <v>10</v>
      </c>
      <c r="R581" s="2" t="s">
        <v>10</v>
      </c>
      <c r="S581" s="2" t="s">
        <v>10</v>
      </c>
      <c r="T581" s="2" t="s">
        <v>10</v>
      </c>
      <c r="U581" s="2" t="s">
        <v>10</v>
      </c>
    </row>
    <row r="582" spans="1:21" x14ac:dyDescent="0.3">
      <c r="A582">
        <v>15</v>
      </c>
      <c r="B582" t="s">
        <v>32</v>
      </c>
      <c r="C582">
        <v>6</v>
      </c>
      <c r="D582" t="s">
        <v>21</v>
      </c>
      <c r="E582">
        <v>1986</v>
      </c>
      <c r="F582">
        <v>200</v>
      </c>
      <c r="G582" s="54">
        <v>0.502</v>
      </c>
      <c r="H582" s="54">
        <v>0.50766666666666671</v>
      </c>
      <c r="I582" s="54">
        <v>0.50066666666666659</v>
      </c>
      <c r="J582" s="2">
        <f t="shared" si="171"/>
        <v>401.60642570281124</v>
      </c>
      <c r="K582" s="2">
        <f t="shared" si="172"/>
        <v>406.22884224779961</v>
      </c>
      <c r="L582" s="2">
        <f t="shared" si="173"/>
        <v>400.53404539385843</v>
      </c>
      <c r="M582" s="59">
        <v>0.71359223300999997</v>
      </c>
      <c r="N582" s="59">
        <v>0.28640776698999998</v>
      </c>
      <c r="O582" s="59">
        <v>0</v>
      </c>
      <c r="P582" s="2" t="s">
        <v>10</v>
      </c>
      <c r="Q582" s="2" t="s">
        <v>10</v>
      </c>
      <c r="R582" s="2" t="s">
        <v>10</v>
      </c>
      <c r="S582" s="2" t="s">
        <v>10</v>
      </c>
      <c r="T582" s="2" t="s">
        <v>10</v>
      </c>
      <c r="U582" s="2" t="s">
        <v>10</v>
      </c>
    </row>
    <row r="583" spans="1:21" x14ac:dyDescent="0.3">
      <c r="A583">
        <v>15</v>
      </c>
      <c r="B583" t="s">
        <v>32</v>
      </c>
      <c r="C583">
        <v>6</v>
      </c>
      <c r="D583" t="s">
        <v>21</v>
      </c>
      <c r="E583">
        <v>1987</v>
      </c>
      <c r="F583">
        <v>100</v>
      </c>
      <c r="G583" s="54">
        <v>0.38700000000000001</v>
      </c>
      <c r="H583" s="54">
        <v>0.42166666666666669</v>
      </c>
      <c r="I583" s="54">
        <v>0.41666666666666669</v>
      </c>
      <c r="J583" s="2">
        <f t="shared" si="171"/>
        <v>163.1321370309951</v>
      </c>
      <c r="K583" s="2">
        <f t="shared" si="172"/>
        <v>172.91066282420749</v>
      </c>
      <c r="L583" s="2">
        <f t="shared" si="173"/>
        <v>171.42857142857144</v>
      </c>
      <c r="M583" s="59">
        <v>0.71359223300999997</v>
      </c>
      <c r="N583" s="59">
        <v>0.28640776698999998</v>
      </c>
      <c r="O583" s="59">
        <v>0</v>
      </c>
      <c r="P583" s="2" t="s">
        <v>10</v>
      </c>
      <c r="Q583" s="2" t="s">
        <v>10</v>
      </c>
      <c r="R583" s="2" t="s">
        <v>10</v>
      </c>
      <c r="S583" s="2" t="s">
        <v>10</v>
      </c>
      <c r="T583" s="2" t="s">
        <v>10</v>
      </c>
      <c r="U583" s="2" t="s">
        <v>10</v>
      </c>
    </row>
    <row r="584" spans="1:21" x14ac:dyDescent="0.3">
      <c r="A584">
        <v>15</v>
      </c>
      <c r="B584" t="s">
        <v>32</v>
      </c>
      <c r="C584">
        <v>6</v>
      </c>
      <c r="D584" t="s">
        <v>21</v>
      </c>
      <c r="E584">
        <v>1988</v>
      </c>
      <c r="F584" t="s">
        <v>10</v>
      </c>
      <c r="G584" s="54">
        <v>0.38100000000000001</v>
      </c>
      <c r="H584" s="54">
        <v>0.41433333333333339</v>
      </c>
      <c r="I584" s="54">
        <v>0.40983333333333338</v>
      </c>
      <c r="J584" t="s">
        <v>10</v>
      </c>
      <c r="K584" t="s">
        <v>10</v>
      </c>
      <c r="L584" t="s">
        <v>10</v>
      </c>
      <c r="M584" s="59">
        <v>0.71359223300999997</v>
      </c>
      <c r="N584" s="59">
        <v>0.28640776698999998</v>
      </c>
      <c r="O584" s="59">
        <v>0</v>
      </c>
      <c r="P584" s="2" t="s">
        <v>10</v>
      </c>
      <c r="Q584" s="2" t="s">
        <v>10</v>
      </c>
      <c r="R584" s="2" t="s">
        <v>10</v>
      </c>
      <c r="S584" s="2" t="s">
        <v>10</v>
      </c>
      <c r="T584" s="2" t="s">
        <v>10</v>
      </c>
      <c r="U584" s="2" t="s">
        <v>10</v>
      </c>
    </row>
    <row r="585" spans="1:21" x14ac:dyDescent="0.3">
      <c r="A585">
        <v>15</v>
      </c>
      <c r="B585" t="s">
        <v>32</v>
      </c>
      <c r="C585">
        <v>6</v>
      </c>
      <c r="D585" t="s">
        <v>21</v>
      </c>
      <c r="E585">
        <v>1989</v>
      </c>
      <c r="F585" t="s">
        <v>10</v>
      </c>
      <c r="G585" s="54">
        <v>0.372</v>
      </c>
      <c r="H585" s="54">
        <v>0.41066666666666668</v>
      </c>
      <c r="I585" s="54">
        <v>0.40566666666666668</v>
      </c>
      <c r="J585" t="s">
        <v>10</v>
      </c>
      <c r="K585" t="s">
        <v>10</v>
      </c>
      <c r="L585" t="s">
        <v>10</v>
      </c>
      <c r="M585" s="59">
        <v>0.71359223300999997</v>
      </c>
      <c r="N585" s="59">
        <v>0.28640776698999998</v>
      </c>
      <c r="O585" s="59">
        <v>0</v>
      </c>
      <c r="P585" s="2">
        <f t="shared" si="180"/>
        <v>252.91979429603057</v>
      </c>
      <c r="Q585" s="2">
        <f t="shared" si="181"/>
        <v>267.31486556804282</v>
      </c>
      <c r="R585" s="2">
        <f t="shared" si="182"/>
        <v>256.63482629926216</v>
      </c>
      <c r="S585" s="2" t="s">
        <v>10</v>
      </c>
      <c r="T585" s="2" t="s">
        <v>10</v>
      </c>
      <c r="U585" s="2" t="s">
        <v>10</v>
      </c>
    </row>
    <row r="586" spans="1:21" x14ac:dyDescent="0.3">
      <c r="A586">
        <v>15</v>
      </c>
      <c r="B586" t="s">
        <v>32</v>
      </c>
      <c r="C586">
        <v>6</v>
      </c>
      <c r="D586" t="s">
        <v>21</v>
      </c>
      <c r="E586">
        <v>1990</v>
      </c>
      <c r="F586" t="s">
        <v>10</v>
      </c>
      <c r="G586" s="54">
        <v>0.42099999999999999</v>
      </c>
      <c r="H586" s="54">
        <v>0.46433333333333326</v>
      </c>
      <c r="I586" s="54">
        <v>0.45883333333333332</v>
      </c>
      <c r="J586" t="s">
        <v>10</v>
      </c>
      <c r="K586" t="s">
        <v>10</v>
      </c>
      <c r="L586" t="s">
        <v>10</v>
      </c>
      <c r="M586" s="59">
        <v>0.71359223300999997</v>
      </c>
      <c r="N586" s="59">
        <v>0.28640776698999998</v>
      </c>
      <c r="O586" s="59">
        <v>0</v>
      </c>
      <c r="P586" s="2">
        <f t="shared" si="180"/>
        <v>64.452948235490339</v>
      </c>
      <c r="Q586" s="2">
        <f t="shared" si="181"/>
        <v>68.008909552423717</v>
      </c>
      <c r="R586" s="2">
        <f t="shared" si="182"/>
        <v>66.046862104338089</v>
      </c>
      <c r="S586" s="2" t="s">
        <v>10</v>
      </c>
      <c r="T586" s="2" t="s">
        <v>10</v>
      </c>
      <c r="U586" s="2" t="s">
        <v>10</v>
      </c>
    </row>
    <row r="587" spans="1:21" x14ac:dyDescent="0.3">
      <c r="A587">
        <v>15</v>
      </c>
      <c r="B587" t="s">
        <v>32</v>
      </c>
      <c r="C587">
        <v>6</v>
      </c>
      <c r="D587" t="s">
        <v>21</v>
      </c>
      <c r="E587">
        <v>1991</v>
      </c>
      <c r="F587" t="s">
        <v>10</v>
      </c>
      <c r="G587" s="54">
        <v>0.376</v>
      </c>
      <c r="H587" s="54">
        <v>0.41</v>
      </c>
      <c r="I587" s="54">
        <v>0.39349999999999996</v>
      </c>
      <c r="J587" t="s">
        <v>10</v>
      </c>
      <c r="K587" t="s">
        <v>10</v>
      </c>
      <c r="L587" t="s">
        <v>10</v>
      </c>
      <c r="M587" s="59">
        <v>0.71359223300999997</v>
      </c>
      <c r="N587" s="59">
        <v>0.28640776698999998</v>
      </c>
      <c r="O587" s="59">
        <v>0</v>
      </c>
      <c r="P587" s="2">
        <f t="shared" si="180"/>
        <v>60.850770920978633</v>
      </c>
      <c r="Q587" s="2">
        <f t="shared" si="181"/>
        <v>64.928881388248229</v>
      </c>
      <c r="R587" s="2">
        <f t="shared" si="182"/>
        <v>62.838033713709443</v>
      </c>
      <c r="S587" s="2" t="s">
        <v>10</v>
      </c>
      <c r="T587" s="2" t="s">
        <v>10</v>
      </c>
      <c r="U587" s="2" t="s">
        <v>10</v>
      </c>
    </row>
    <row r="588" spans="1:21" x14ac:dyDescent="0.3">
      <c r="A588">
        <v>15</v>
      </c>
      <c r="B588" t="s">
        <v>32</v>
      </c>
      <c r="C588">
        <v>6</v>
      </c>
      <c r="D588" t="s">
        <v>21</v>
      </c>
      <c r="E588">
        <v>1992</v>
      </c>
      <c r="F588">
        <v>200</v>
      </c>
      <c r="G588" s="54">
        <v>0.39400000000000002</v>
      </c>
      <c r="H588" s="54">
        <v>0.42699999999999999</v>
      </c>
      <c r="I588" s="54">
        <v>0.40249999999999997</v>
      </c>
      <c r="J588" s="2">
        <f t="shared" si="171"/>
        <v>330.03300330033005</v>
      </c>
      <c r="K588" s="2">
        <f t="shared" si="172"/>
        <v>349.04013961605585</v>
      </c>
      <c r="L588" s="2">
        <f t="shared" si="173"/>
        <v>334.7280334728033</v>
      </c>
      <c r="M588" s="59">
        <v>0.71359223300999997</v>
      </c>
      <c r="N588" s="59">
        <v>0.28640776698999998</v>
      </c>
      <c r="O588" s="59">
        <v>0</v>
      </c>
      <c r="P588" s="2">
        <f t="shared" si="180"/>
        <v>23.382998041236622</v>
      </c>
      <c r="Q588" s="2">
        <f t="shared" si="181"/>
        <v>24.456002417207198</v>
      </c>
      <c r="R588" s="2">
        <f t="shared" si="182"/>
        <v>24.147643474844546</v>
      </c>
      <c r="S588">
        <f t="shared" si="183"/>
        <v>0.11691499020618311</v>
      </c>
      <c r="T588">
        <f t="shared" si="184"/>
        <v>0.12228001208603599</v>
      </c>
      <c r="U588">
        <f t="shared" si="185"/>
        <v>0.12073821737422273</v>
      </c>
    </row>
    <row r="589" spans="1:21" x14ac:dyDescent="0.3">
      <c r="A589">
        <v>15</v>
      </c>
      <c r="B589" t="s">
        <v>32</v>
      </c>
      <c r="C589">
        <v>6</v>
      </c>
      <c r="D589" t="s">
        <v>21</v>
      </c>
      <c r="E589">
        <v>1993</v>
      </c>
      <c r="F589">
        <v>40</v>
      </c>
      <c r="G589" s="54">
        <v>0.34200000000000003</v>
      </c>
      <c r="H589" s="54">
        <v>0.372</v>
      </c>
      <c r="I589" s="54">
        <v>0.35550000000000004</v>
      </c>
      <c r="J589" s="2">
        <f t="shared" si="171"/>
        <v>60.790273556231014</v>
      </c>
      <c r="K589" s="2">
        <f t="shared" si="172"/>
        <v>63.694267515923563</v>
      </c>
      <c r="L589" s="2">
        <f t="shared" si="173"/>
        <v>62.063615205585727</v>
      </c>
      <c r="M589" s="59">
        <v>0.71359223300999997</v>
      </c>
      <c r="N589" s="59">
        <v>0.28640776698999998</v>
      </c>
      <c r="O589" s="59">
        <v>0</v>
      </c>
      <c r="P589" s="2">
        <f>(J592*$M589)+(J593*$N589)</f>
        <v>12.556615386022278</v>
      </c>
      <c r="Q589" s="2">
        <f>(K592*$M589)+(K593*$N589)</f>
        <v>12.181321044850765</v>
      </c>
      <c r="R589" s="2">
        <f>(L592*$M589)+(L593*$N589)</f>
        <v>11.889555465980894</v>
      </c>
      <c r="S589">
        <f t="shared" si="183"/>
        <v>0.31391538465055696</v>
      </c>
      <c r="T589">
        <f t="shared" si="184"/>
        <v>0.30453302612126915</v>
      </c>
      <c r="U589">
        <f t="shared" si="185"/>
        <v>0.29723888664952236</v>
      </c>
    </row>
    <row r="590" spans="1:21" x14ac:dyDescent="0.3">
      <c r="A590">
        <v>15</v>
      </c>
      <c r="B590" t="s">
        <v>32</v>
      </c>
      <c r="C590">
        <v>6</v>
      </c>
      <c r="D590" t="s">
        <v>21</v>
      </c>
      <c r="E590">
        <v>1994</v>
      </c>
      <c r="F590">
        <v>44</v>
      </c>
      <c r="G590" s="54">
        <v>0.40200000000000002</v>
      </c>
      <c r="H590" s="54">
        <v>0.4413333333333333</v>
      </c>
      <c r="I590" s="54">
        <v>0.42083333333333328</v>
      </c>
      <c r="J590" s="2">
        <f t="shared" si="171"/>
        <v>73.578595317725757</v>
      </c>
      <c r="K590" s="2">
        <f t="shared" si="172"/>
        <v>78.758949880668254</v>
      </c>
      <c r="L590" s="2">
        <f t="shared" si="173"/>
        <v>75.97122302158273</v>
      </c>
      <c r="M590" s="59">
        <v>0.71359223300999997</v>
      </c>
      <c r="N590" s="59">
        <v>0.28640776698999998</v>
      </c>
      <c r="O590" s="59">
        <v>0</v>
      </c>
      <c r="P590" s="2" t="s">
        <v>10</v>
      </c>
      <c r="Q590" s="2" t="s">
        <v>10</v>
      </c>
      <c r="R590" s="2" t="s">
        <v>10</v>
      </c>
      <c r="S590" s="2" t="s">
        <v>10</v>
      </c>
      <c r="T590" s="2" t="s">
        <v>10</v>
      </c>
      <c r="U590" s="2" t="s">
        <v>10</v>
      </c>
    </row>
    <row r="591" spans="1:21" x14ac:dyDescent="0.3">
      <c r="A591">
        <v>15</v>
      </c>
      <c r="B591" t="s">
        <v>32</v>
      </c>
      <c r="C591">
        <v>6</v>
      </c>
      <c r="D591" t="s">
        <v>21</v>
      </c>
      <c r="E591">
        <v>1995</v>
      </c>
      <c r="F591">
        <v>22</v>
      </c>
      <c r="G591" s="54">
        <v>0.245</v>
      </c>
      <c r="H591" s="54">
        <v>0.27800000000000002</v>
      </c>
      <c r="I591" s="54">
        <v>0.26950000000000002</v>
      </c>
      <c r="J591" s="2">
        <f t="shared" si="171"/>
        <v>29.139072847682119</v>
      </c>
      <c r="K591" s="2">
        <f t="shared" si="172"/>
        <v>30.470914127423825</v>
      </c>
      <c r="L591" s="2">
        <f t="shared" si="173"/>
        <v>30.116358658453116</v>
      </c>
      <c r="M591" s="59">
        <v>0.71359223300999997</v>
      </c>
      <c r="N591" s="59">
        <v>0.28640776698999998</v>
      </c>
      <c r="O591" s="59">
        <v>0</v>
      </c>
      <c r="P591" s="2" t="s">
        <v>10</v>
      </c>
      <c r="Q591" s="2" t="s">
        <v>10</v>
      </c>
      <c r="R591" s="2" t="s">
        <v>10</v>
      </c>
      <c r="S591" s="2" t="s">
        <v>10</v>
      </c>
      <c r="T591" s="2" t="s">
        <v>10</v>
      </c>
      <c r="U591" s="2" t="s">
        <v>10</v>
      </c>
    </row>
    <row r="592" spans="1:21" x14ac:dyDescent="0.3">
      <c r="A592">
        <v>15</v>
      </c>
      <c r="B592" t="s">
        <v>32</v>
      </c>
      <c r="C592">
        <v>6</v>
      </c>
      <c r="D592" t="s">
        <v>21</v>
      </c>
      <c r="E592">
        <v>1996</v>
      </c>
      <c r="F592">
        <v>5</v>
      </c>
      <c r="G592" s="54">
        <v>0.44700000000000001</v>
      </c>
      <c r="H592" s="54">
        <v>0.47199999999999998</v>
      </c>
      <c r="I592" s="54">
        <v>0.46100000000000002</v>
      </c>
      <c r="J592" s="2">
        <f t="shared" si="171"/>
        <v>9.0415913200723335</v>
      </c>
      <c r="K592" s="2">
        <f t="shared" si="172"/>
        <v>9.4696969696969688</v>
      </c>
      <c r="L592" s="2">
        <f t="shared" si="173"/>
        <v>9.2764378478664202</v>
      </c>
      <c r="M592" s="59">
        <v>0.71359223300999997</v>
      </c>
      <c r="N592" s="59">
        <v>0.28640776698999998</v>
      </c>
      <c r="O592" s="59">
        <v>0</v>
      </c>
      <c r="P592" s="2">
        <f t="shared" si="180"/>
        <v>63.790539800650095</v>
      </c>
      <c r="Q592" s="2">
        <f t="shared" si="181"/>
        <v>67.260337370650404</v>
      </c>
      <c r="R592" s="2">
        <f t="shared" si="182"/>
        <v>64.993512118239025</v>
      </c>
      <c r="S592">
        <f t="shared" si="183"/>
        <v>12.758107960130019</v>
      </c>
      <c r="T592">
        <f t="shared" si="184"/>
        <v>13.452067474130081</v>
      </c>
      <c r="U592">
        <f t="shared" si="185"/>
        <v>12.998702423647805</v>
      </c>
    </row>
    <row r="593" spans="1:21" x14ac:dyDescent="0.3">
      <c r="A593">
        <v>15</v>
      </c>
      <c r="B593" t="s">
        <v>32</v>
      </c>
      <c r="C593">
        <v>6</v>
      </c>
      <c r="D593" t="s">
        <v>21</v>
      </c>
      <c r="E593">
        <v>1997</v>
      </c>
      <c r="F593">
        <v>12</v>
      </c>
      <c r="G593" s="54">
        <v>0.437</v>
      </c>
      <c r="H593" s="54">
        <v>0.36633333333333334</v>
      </c>
      <c r="I593" s="54">
        <v>0.34783333333333333</v>
      </c>
      <c r="J593" s="2">
        <f t="shared" si="171"/>
        <v>21.314387211367674</v>
      </c>
      <c r="K593" s="2">
        <f t="shared" si="172"/>
        <v>18.937401367701213</v>
      </c>
      <c r="L593" s="2">
        <f t="shared" si="173"/>
        <v>18.400204446716074</v>
      </c>
      <c r="M593" s="59">
        <v>0.71359223300999997</v>
      </c>
      <c r="N593" s="59">
        <v>0.28640776698999998</v>
      </c>
      <c r="O593" s="59">
        <v>0</v>
      </c>
      <c r="P593" s="2">
        <f t="shared" si="180"/>
        <v>221.66673724428045</v>
      </c>
      <c r="Q593" s="2">
        <f t="shared" si="181"/>
        <v>231.13104339320853</v>
      </c>
      <c r="R593" s="2">
        <f t="shared" si="182"/>
        <v>223.52140410105534</v>
      </c>
      <c r="S593">
        <f t="shared" si="183"/>
        <v>18.472228103690039</v>
      </c>
      <c r="T593">
        <f t="shared" si="184"/>
        <v>19.260920282767376</v>
      </c>
      <c r="U593">
        <f t="shared" si="185"/>
        <v>18.626783675087946</v>
      </c>
    </row>
    <row r="594" spans="1:21" x14ac:dyDescent="0.3">
      <c r="A594">
        <v>15</v>
      </c>
      <c r="B594" t="s">
        <v>32</v>
      </c>
      <c r="C594">
        <v>6</v>
      </c>
      <c r="D594" t="s">
        <v>21</v>
      </c>
      <c r="E594">
        <v>1998</v>
      </c>
      <c r="F594" t="s">
        <v>10</v>
      </c>
      <c r="G594" s="54">
        <v>0.154</v>
      </c>
      <c r="H594" s="54">
        <v>0.11366666666666667</v>
      </c>
      <c r="I594" s="54">
        <v>0.11716666666666666</v>
      </c>
      <c r="J594" t="s">
        <v>10</v>
      </c>
      <c r="K594" t="s">
        <v>10</v>
      </c>
      <c r="L594" t="s">
        <v>10</v>
      </c>
      <c r="M594" s="59">
        <v>0.71359223300999997</v>
      </c>
      <c r="N594" s="59">
        <v>0.28640776698999998</v>
      </c>
      <c r="O594" s="59">
        <v>0</v>
      </c>
      <c r="P594" s="2">
        <f t="shared" si="180"/>
        <v>334.74796952917131</v>
      </c>
      <c r="Q594" s="2">
        <f t="shared" si="181"/>
        <v>337.99762866176405</v>
      </c>
      <c r="R594" s="2">
        <f t="shared" si="182"/>
        <v>330.41091466695877</v>
      </c>
      <c r="S594" s="2" t="s">
        <v>10</v>
      </c>
      <c r="T594" s="2" t="s">
        <v>10</v>
      </c>
      <c r="U594" s="2" t="s">
        <v>10</v>
      </c>
    </row>
    <row r="595" spans="1:21" x14ac:dyDescent="0.3">
      <c r="A595" s="1">
        <v>15</v>
      </c>
      <c r="B595" s="1" t="s">
        <v>32</v>
      </c>
      <c r="C595" s="1">
        <v>6</v>
      </c>
      <c r="D595" s="1" t="s">
        <v>21</v>
      </c>
      <c r="E595" s="1">
        <v>1999</v>
      </c>
      <c r="F595" s="1">
        <v>4</v>
      </c>
      <c r="G595" s="71">
        <v>0.156</v>
      </c>
      <c r="H595" s="71">
        <v>0.12966666666666665</v>
      </c>
      <c r="I595" s="71">
        <v>0.12016666666666667</v>
      </c>
      <c r="J595" s="72">
        <f t="shared" si="171"/>
        <v>4.7393364928909953</v>
      </c>
      <c r="K595" s="72">
        <f t="shared" si="172"/>
        <v>4.5959402527767139</v>
      </c>
      <c r="L595" s="72">
        <f t="shared" si="173"/>
        <v>4.5463155900738776</v>
      </c>
      <c r="M595" s="73">
        <v>0.71359223300999997</v>
      </c>
      <c r="N595" s="73">
        <v>0.28640776698999998</v>
      </c>
      <c r="O595" s="73">
        <v>0</v>
      </c>
      <c r="P595" s="72">
        <f t="shared" si="180"/>
        <v>480.27361816810628</v>
      </c>
      <c r="Q595" s="72">
        <f t="shared" si="181"/>
        <v>486.22069651043824</v>
      </c>
      <c r="R595" s="72">
        <f t="shared" si="182"/>
        <v>478.08268695218248</v>
      </c>
      <c r="S595" s="1" t="s">
        <v>10</v>
      </c>
      <c r="T595" s="1" t="s">
        <v>10</v>
      </c>
      <c r="U595" s="1" t="s">
        <v>10</v>
      </c>
    </row>
    <row r="596" spans="1:21" x14ac:dyDescent="0.3">
      <c r="A596">
        <v>15</v>
      </c>
      <c r="B596" t="s">
        <v>32</v>
      </c>
      <c r="C596">
        <v>6</v>
      </c>
      <c r="D596" t="s">
        <v>21</v>
      </c>
      <c r="E596">
        <v>2000</v>
      </c>
      <c r="F596">
        <v>170</v>
      </c>
      <c r="G596" s="54">
        <v>0.19400000000000001</v>
      </c>
      <c r="H596" s="54">
        <v>0.23899999999999999</v>
      </c>
      <c r="I596" s="54">
        <v>0.21150000000000002</v>
      </c>
      <c r="J596" s="2">
        <f t="shared" si="171"/>
        <v>210.91811414392058</v>
      </c>
      <c r="K596" s="2">
        <f t="shared" si="172"/>
        <v>223.39027595269383</v>
      </c>
      <c r="L596" s="2">
        <f t="shared" si="173"/>
        <v>215.59923906150919</v>
      </c>
      <c r="M596" s="59">
        <v>0.71359223300999997</v>
      </c>
      <c r="N596" s="59">
        <v>0.28640776698999998</v>
      </c>
      <c r="O596" s="59">
        <v>0</v>
      </c>
      <c r="P596" s="2">
        <f t="shared" si="180"/>
        <v>346.02741910355076</v>
      </c>
      <c r="Q596" s="2">
        <f t="shared" si="181"/>
        <v>387.76921058466735</v>
      </c>
      <c r="R596" s="2">
        <f t="shared" si="182"/>
        <v>378.38613495114794</v>
      </c>
      <c r="S596">
        <f t="shared" si="183"/>
        <v>2.0354554064914749</v>
      </c>
      <c r="T596">
        <f t="shared" si="184"/>
        <v>2.2809953563803962</v>
      </c>
      <c r="U596">
        <f t="shared" si="185"/>
        <v>2.225800793830282</v>
      </c>
    </row>
    <row r="597" spans="1:21" x14ac:dyDescent="0.3">
      <c r="A597">
        <v>15</v>
      </c>
      <c r="B597" t="s">
        <v>32</v>
      </c>
      <c r="C597">
        <v>6</v>
      </c>
      <c r="D597" t="s">
        <v>21</v>
      </c>
      <c r="E597">
        <v>2001</v>
      </c>
      <c r="F597">
        <v>200</v>
      </c>
      <c r="G597" s="54">
        <v>0.19499999999999998</v>
      </c>
      <c r="H597" s="54">
        <v>0.20133333333333331</v>
      </c>
      <c r="I597" s="54">
        <v>0.17783333333333332</v>
      </c>
      <c r="J597" s="2">
        <f t="shared" si="171"/>
        <v>248.44720496894408</v>
      </c>
      <c r="K597" s="2">
        <f t="shared" si="172"/>
        <v>250.41736227045075</v>
      </c>
      <c r="L597" s="2">
        <f t="shared" si="173"/>
        <v>243.25967970808838</v>
      </c>
      <c r="M597" s="59">
        <v>0.71359223300999997</v>
      </c>
      <c r="N597" s="59">
        <v>0.28640776698999998</v>
      </c>
      <c r="O597" s="59">
        <v>0</v>
      </c>
      <c r="P597" s="2">
        <f t="shared" si="180"/>
        <v>397.86670223421652</v>
      </c>
      <c r="Q597" s="2">
        <f t="shared" si="181"/>
        <v>510.2728561696083</v>
      </c>
      <c r="R597" s="2">
        <f t="shared" si="182"/>
        <v>510.70507356283707</v>
      </c>
      <c r="S597">
        <f t="shared" si="183"/>
        <v>1.9893335111710826</v>
      </c>
      <c r="T597">
        <f t="shared" si="184"/>
        <v>2.5513642808480417</v>
      </c>
      <c r="U597">
        <f t="shared" si="185"/>
        <v>2.5535253678141854</v>
      </c>
    </row>
    <row r="598" spans="1:21" x14ac:dyDescent="0.3">
      <c r="A598">
        <v>15</v>
      </c>
      <c r="B598" t="s">
        <v>32</v>
      </c>
      <c r="C598">
        <v>6</v>
      </c>
      <c r="D598" t="s">
        <v>21</v>
      </c>
      <c r="E598">
        <v>2002</v>
      </c>
      <c r="F598">
        <v>475</v>
      </c>
      <c r="G598" s="54">
        <v>0.13600000000000001</v>
      </c>
      <c r="H598" s="54">
        <v>0.14600000000000002</v>
      </c>
      <c r="I598" s="54">
        <v>0.13250000000000001</v>
      </c>
      <c r="J598" s="2">
        <f t="shared" si="171"/>
        <v>549.76851851851848</v>
      </c>
      <c r="K598" s="2">
        <f t="shared" si="172"/>
        <v>556.20608899297429</v>
      </c>
      <c r="L598" s="2">
        <f t="shared" si="173"/>
        <v>547.55043227665715</v>
      </c>
      <c r="M598" s="59">
        <v>0.71359223300999997</v>
      </c>
      <c r="N598" s="59">
        <v>0.28640776698999998</v>
      </c>
      <c r="O598" s="59">
        <v>0</v>
      </c>
      <c r="P598" s="2">
        <f t="shared" si="180"/>
        <v>266.77784145332816</v>
      </c>
      <c r="Q598" s="2">
        <f t="shared" si="181"/>
        <v>313.25290267334867</v>
      </c>
      <c r="R598" s="2">
        <f t="shared" si="182"/>
        <v>342.15222965285977</v>
      </c>
      <c r="S598">
        <f t="shared" si="183"/>
        <v>0.56163756095437511</v>
      </c>
      <c r="T598">
        <f t="shared" si="184"/>
        <v>0.65947979510178667</v>
      </c>
      <c r="U598">
        <f t="shared" si="185"/>
        <v>0.72032048347970479</v>
      </c>
    </row>
    <row r="599" spans="1:21" x14ac:dyDescent="0.3">
      <c r="A599">
        <v>15</v>
      </c>
      <c r="B599" t="s">
        <v>32</v>
      </c>
      <c r="C599">
        <v>6</v>
      </c>
      <c r="D599" t="s">
        <v>21</v>
      </c>
      <c r="E599">
        <v>2003</v>
      </c>
      <c r="F599">
        <v>250</v>
      </c>
      <c r="G599" s="54">
        <v>0.186</v>
      </c>
      <c r="H599" s="54">
        <v>0.19833333333333333</v>
      </c>
      <c r="I599" s="54">
        <v>0.18033333333333335</v>
      </c>
      <c r="J599" s="2">
        <f t="shared" ref="J599:J616" si="186">$F599/(1-G599)</f>
        <v>307.12530712530713</v>
      </c>
      <c r="K599" s="2">
        <f t="shared" ref="K599:K616" si="187">$F599/(1-H599)</f>
        <v>311.85031185031187</v>
      </c>
      <c r="L599" s="2">
        <f t="shared" ref="L599:L616" si="188">$F599/(1-I599)</f>
        <v>305.00203334688899</v>
      </c>
      <c r="M599" s="59">
        <v>0.71359223300999997</v>
      </c>
      <c r="N599" s="59">
        <v>0.28640776698999998</v>
      </c>
      <c r="O599" s="59">
        <v>0</v>
      </c>
      <c r="P599" s="2">
        <f t="shared" si="180"/>
        <v>202.18803993819768</v>
      </c>
      <c r="Q599" s="2">
        <f t="shared" si="181"/>
        <v>219.43348158538649</v>
      </c>
      <c r="R599" s="2">
        <f t="shared" si="182"/>
        <v>217.88894251100891</v>
      </c>
      <c r="S599">
        <f t="shared" si="183"/>
        <v>0.80875215975279069</v>
      </c>
      <c r="T599">
        <f t="shared" si="184"/>
        <v>0.8777339263415459</v>
      </c>
      <c r="U599">
        <f t="shared" si="185"/>
        <v>0.87155577004403562</v>
      </c>
    </row>
    <row r="600" spans="1:21" x14ac:dyDescent="0.3">
      <c r="A600">
        <v>15</v>
      </c>
      <c r="B600" t="s">
        <v>32</v>
      </c>
      <c r="C600">
        <v>6</v>
      </c>
      <c r="D600" t="s">
        <v>21</v>
      </c>
      <c r="E600">
        <v>2004</v>
      </c>
      <c r="F600">
        <v>330</v>
      </c>
      <c r="G600" s="54">
        <v>0.255</v>
      </c>
      <c r="H600" s="54">
        <v>0.42799999999999999</v>
      </c>
      <c r="I600" s="54">
        <v>0.41199999999999998</v>
      </c>
      <c r="J600" s="2">
        <f t="shared" si="186"/>
        <v>442.95302013422821</v>
      </c>
      <c r="K600" s="2">
        <f t="shared" si="187"/>
        <v>576.92307692307691</v>
      </c>
      <c r="L600" s="2">
        <f t="shared" si="188"/>
        <v>561.22448979591832</v>
      </c>
      <c r="M600" s="59">
        <v>0.71359223300999997</v>
      </c>
      <c r="N600" s="59">
        <v>0.28640776698999998</v>
      </c>
      <c r="O600" s="59">
        <v>0</v>
      </c>
      <c r="P600" s="2">
        <f t="shared" si="180"/>
        <v>151.17591993486124</v>
      </c>
      <c r="Q600" s="2">
        <f t="shared" si="181"/>
        <v>168.1135149579726</v>
      </c>
      <c r="R600" s="2">
        <f t="shared" si="182"/>
        <v>163.55195173974144</v>
      </c>
      <c r="S600">
        <f t="shared" si="183"/>
        <v>0.45810884828745829</v>
      </c>
      <c r="T600">
        <f t="shared" si="184"/>
        <v>0.50943489381203821</v>
      </c>
      <c r="U600">
        <f t="shared" si="185"/>
        <v>0.49561197496891346</v>
      </c>
    </row>
    <row r="601" spans="1:21" x14ac:dyDescent="0.3">
      <c r="A601">
        <v>15</v>
      </c>
      <c r="B601" t="s">
        <v>32</v>
      </c>
      <c r="C601">
        <v>6</v>
      </c>
      <c r="D601" t="s">
        <v>21</v>
      </c>
      <c r="E601">
        <v>2005</v>
      </c>
      <c r="F601">
        <v>225</v>
      </c>
      <c r="G601" s="54">
        <v>0.21200000000000002</v>
      </c>
      <c r="H601" s="54">
        <v>0.34633333333333338</v>
      </c>
      <c r="I601" s="54">
        <v>0.41533333333333339</v>
      </c>
      <c r="J601" s="2">
        <f t="shared" si="186"/>
        <v>285.53299492385787</v>
      </c>
      <c r="K601" s="2">
        <f t="shared" si="187"/>
        <v>344.21213666496686</v>
      </c>
      <c r="L601" s="2">
        <f t="shared" si="188"/>
        <v>384.83466362599773</v>
      </c>
      <c r="M601" s="59">
        <v>0.71359223300999997</v>
      </c>
      <c r="N601" s="59">
        <v>0.28640776698999998</v>
      </c>
      <c r="O601" s="59">
        <v>0</v>
      </c>
      <c r="P601" s="2">
        <f t="shared" si="180"/>
        <v>212.30970409720175</v>
      </c>
      <c r="Q601" s="2">
        <f t="shared" si="181"/>
        <v>225.31464078540165</v>
      </c>
      <c r="R601" s="2">
        <f t="shared" si="182"/>
        <v>218.24715765974443</v>
      </c>
      <c r="S601">
        <f t="shared" si="183"/>
        <v>0.94359868487645215</v>
      </c>
      <c r="T601">
        <f t="shared" si="184"/>
        <v>1.001398403490674</v>
      </c>
      <c r="U601">
        <f t="shared" si="185"/>
        <v>0.96998736737664193</v>
      </c>
    </row>
    <row r="602" spans="1:21" x14ac:dyDescent="0.3">
      <c r="A602">
        <v>15</v>
      </c>
      <c r="B602" t="s">
        <v>32</v>
      </c>
      <c r="C602">
        <v>6</v>
      </c>
      <c r="D602" t="s">
        <v>21</v>
      </c>
      <c r="E602">
        <v>2006</v>
      </c>
      <c r="F602">
        <v>180</v>
      </c>
      <c r="G602" s="54">
        <v>0.182</v>
      </c>
      <c r="H602" s="54">
        <v>0.23766666666666669</v>
      </c>
      <c r="I602" s="54">
        <v>0.23666666666666669</v>
      </c>
      <c r="J602" s="2">
        <f t="shared" si="186"/>
        <v>220.0488997555012</v>
      </c>
      <c r="K602" s="2">
        <f t="shared" si="187"/>
        <v>236.11718408395279</v>
      </c>
      <c r="L602" s="2">
        <f t="shared" si="188"/>
        <v>235.80786026200875</v>
      </c>
      <c r="M602" s="59">
        <v>0.71359223300999997</v>
      </c>
      <c r="N602" s="59">
        <v>0.28640776698999998</v>
      </c>
      <c r="O602" s="59">
        <v>0</v>
      </c>
      <c r="P602" s="2">
        <f t="shared" si="180"/>
        <v>314.00507582899957</v>
      </c>
      <c r="Q602" s="2">
        <f t="shared" si="181"/>
        <v>333.94599048082495</v>
      </c>
      <c r="R602" s="2">
        <f t="shared" si="182"/>
        <v>323.46071656796067</v>
      </c>
      <c r="S602">
        <f t="shared" si="183"/>
        <v>1.744472643494442</v>
      </c>
      <c r="T602">
        <f t="shared" si="184"/>
        <v>1.8552555026712496</v>
      </c>
      <c r="U602">
        <f t="shared" si="185"/>
        <v>1.7970039809331149</v>
      </c>
    </row>
    <row r="603" spans="1:21" x14ac:dyDescent="0.3">
      <c r="A603">
        <v>15</v>
      </c>
      <c r="B603" t="s">
        <v>32</v>
      </c>
      <c r="C603">
        <v>6</v>
      </c>
      <c r="D603" t="s">
        <v>21</v>
      </c>
      <c r="E603">
        <v>2007</v>
      </c>
      <c r="F603">
        <v>120</v>
      </c>
      <c r="G603" s="54">
        <v>0.23899999999999999</v>
      </c>
      <c r="H603" s="54">
        <v>0.32533333333333336</v>
      </c>
      <c r="I603" s="54">
        <v>0.30733333333333335</v>
      </c>
      <c r="J603" s="2">
        <f t="shared" si="186"/>
        <v>157.68725361366623</v>
      </c>
      <c r="K603" s="2">
        <f t="shared" si="187"/>
        <v>177.86561264822134</v>
      </c>
      <c r="L603" s="2">
        <f t="shared" si="188"/>
        <v>173.24350336862369</v>
      </c>
      <c r="M603" s="59">
        <v>0.71359223300999997</v>
      </c>
      <c r="N603" s="59">
        <v>0.28640776698999998</v>
      </c>
      <c r="O603" s="59">
        <v>0</v>
      </c>
      <c r="P603" s="2">
        <f t="shared" si="180"/>
        <v>123.63398701026878</v>
      </c>
      <c r="Q603" s="2">
        <f t="shared" si="181"/>
        <v>132.20713026699923</v>
      </c>
      <c r="R603" s="2">
        <f t="shared" si="182"/>
        <v>128.95317924505898</v>
      </c>
      <c r="S603">
        <f t="shared" si="183"/>
        <v>1.0302832250855731</v>
      </c>
      <c r="T603">
        <f t="shared" si="184"/>
        <v>1.1017260855583269</v>
      </c>
      <c r="U603">
        <f t="shared" si="185"/>
        <v>1.0746098270421582</v>
      </c>
    </row>
    <row r="604" spans="1:21" x14ac:dyDescent="0.3">
      <c r="A604">
        <v>15</v>
      </c>
      <c r="B604" t="s">
        <v>32</v>
      </c>
      <c r="C604">
        <v>6</v>
      </c>
      <c r="D604" t="s">
        <v>21</v>
      </c>
      <c r="E604">
        <v>2008</v>
      </c>
      <c r="F604">
        <v>100</v>
      </c>
      <c r="G604" s="54">
        <v>0.25900000000000001</v>
      </c>
      <c r="H604" s="54">
        <v>0.3046666666666667</v>
      </c>
      <c r="I604" s="54">
        <v>0.28266666666666668</v>
      </c>
      <c r="J604" s="2">
        <f t="shared" si="186"/>
        <v>134.95276653171391</v>
      </c>
      <c r="K604" s="2">
        <f t="shared" si="187"/>
        <v>143.81591562799616</v>
      </c>
      <c r="L604" s="2">
        <f t="shared" si="188"/>
        <v>139.40520446096653</v>
      </c>
      <c r="M604" s="59">
        <v>0.71359223300999997</v>
      </c>
      <c r="N604" s="59">
        <v>0.28640776698999998</v>
      </c>
      <c r="O604" s="59">
        <v>0</v>
      </c>
      <c r="P604" s="2">
        <f t="shared" si="180"/>
        <v>215.85799332658269</v>
      </c>
      <c r="Q604" s="2">
        <f t="shared" si="181"/>
        <v>223.45994126249872</v>
      </c>
      <c r="R604" s="2">
        <f t="shared" si="182"/>
        <v>217.70858558960191</v>
      </c>
      <c r="S604">
        <f t="shared" si="183"/>
        <v>2.1585799332658269</v>
      </c>
      <c r="T604">
        <f t="shared" si="184"/>
        <v>2.2345994126249873</v>
      </c>
      <c r="U604">
        <f t="shared" si="185"/>
        <v>2.1770858558960189</v>
      </c>
    </row>
    <row r="605" spans="1:21" x14ac:dyDescent="0.3">
      <c r="A605">
        <v>15</v>
      </c>
      <c r="B605" t="s">
        <v>32</v>
      </c>
      <c r="C605">
        <v>6</v>
      </c>
      <c r="D605" t="s">
        <v>21</v>
      </c>
      <c r="E605">
        <v>2009</v>
      </c>
      <c r="F605">
        <v>305</v>
      </c>
      <c r="G605" s="54">
        <v>0.247</v>
      </c>
      <c r="H605" s="54">
        <v>0.28799999999999998</v>
      </c>
      <c r="I605" s="54">
        <v>0.26449999999999996</v>
      </c>
      <c r="J605" s="2">
        <f t="shared" si="186"/>
        <v>405.04648074369192</v>
      </c>
      <c r="K605" s="2">
        <f t="shared" si="187"/>
        <v>428.37078651685397</v>
      </c>
      <c r="L605" s="2">
        <f t="shared" si="188"/>
        <v>414.68388851121682</v>
      </c>
      <c r="M605" s="59">
        <v>0.71359223300999997</v>
      </c>
      <c r="N605" s="59">
        <v>0.28640776698999998</v>
      </c>
      <c r="O605" s="59">
        <v>0</v>
      </c>
      <c r="P605" s="2">
        <f t="shared" si="180"/>
        <v>251.2158290402877</v>
      </c>
      <c r="Q605" s="2">
        <f t="shared" si="181"/>
        <v>278.03546325428323</v>
      </c>
      <c r="R605" s="2">
        <f t="shared" si="182"/>
        <v>269.30276086769152</v>
      </c>
      <c r="S605">
        <f t="shared" si="183"/>
        <v>0.82365845586979569</v>
      </c>
      <c r="T605">
        <f t="shared" si="184"/>
        <v>0.91159168280092862</v>
      </c>
      <c r="U605">
        <f t="shared" si="185"/>
        <v>0.88295987169734924</v>
      </c>
    </row>
    <row r="606" spans="1:21" x14ac:dyDescent="0.3">
      <c r="A606">
        <v>15</v>
      </c>
      <c r="B606" t="s">
        <v>32</v>
      </c>
      <c r="C606">
        <v>6</v>
      </c>
      <c r="D606" t="s">
        <v>21</v>
      </c>
      <c r="E606">
        <v>2010</v>
      </c>
      <c r="F606">
        <v>70</v>
      </c>
      <c r="G606" s="54">
        <v>0.19700000000000001</v>
      </c>
      <c r="H606" s="54">
        <v>0.29066666666666668</v>
      </c>
      <c r="I606" s="54">
        <v>0.27216666666666667</v>
      </c>
      <c r="J606" s="2">
        <f t="shared" si="186"/>
        <v>87.173100871731009</v>
      </c>
      <c r="K606" s="2">
        <f t="shared" si="187"/>
        <v>98.68421052631578</v>
      </c>
      <c r="L606" s="2">
        <f t="shared" si="188"/>
        <v>96.175864437829176</v>
      </c>
      <c r="M606" s="59">
        <v>0.71359223300999997</v>
      </c>
      <c r="N606" s="59">
        <v>0.28640776698999998</v>
      </c>
      <c r="O606" s="59">
        <v>0</v>
      </c>
      <c r="P606" s="2">
        <f t="shared" si="180"/>
        <v>266.16118135244932</v>
      </c>
      <c r="Q606" s="2">
        <f t="shared" si="181"/>
        <v>293.59159722049708</v>
      </c>
      <c r="R606" s="2">
        <f t="shared" si="182"/>
        <v>284.73109394772678</v>
      </c>
      <c r="S606">
        <f t="shared" si="183"/>
        <v>3.8023025907492758</v>
      </c>
      <c r="T606">
        <f t="shared" si="184"/>
        <v>4.1941656745785298</v>
      </c>
      <c r="U606">
        <f t="shared" si="185"/>
        <v>4.0675870563960972</v>
      </c>
    </row>
    <row r="607" spans="1:21" x14ac:dyDescent="0.3">
      <c r="A607">
        <v>15</v>
      </c>
      <c r="B607" t="s">
        <v>32</v>
      </c>
      <c r="C607">
        <v>6</v>
      </c>
      <c r="D607" t="s">
        <v>21</v>
      </c>
      <c r="E607">
        <v>2011</v>
      </c>
      <c r="F607">
        <v>160</v>
      </c>
      <c r="G607" s="54">
        <v>0.254</v>
      </c>
      <c r="H607" s="54">
        <v>0.2583333333333333</v>
      </c>
      <c r="I607" s="54">
        <v>0.24033333333333334</v>
      </c>
      <c r="J607" s="2">
        <f t="shared" si="186"/>
        <v>214.47721179624665</v>
      </c>
      <c r="K607" s="2">
        <f t="shared" si="187"/>
        <v>215.73033707865167</v>
      </c>
      <c r="L607" s="2">
        <f t="shared" si="188"/>
        <v>210.61869240895129</v>
      </c>
      <c r="M607" s="59">
        <v>0.71359223300999997</v>
      </c>
      <c r="N607" s="59">
        <v>0.28640776698999998</v>
      </c>
      <c r="O607" s="59">
        <v>0</v>
      </c>
      <c r="P607" s="2">
        <f t="shared" si="180"/>
        <v>135.4113438936842</v>
      </c>
      <c r="Q607" s="2">
        <f t="shared" si="181"/>
        <v>146.55720569515671</v>
      </c>
      <c r="R607" s="2">
        <f t="shared" si="182"/>
        <v>144.58361744824526</v>
      </c>
      <c r="S607">
        <f t="shared" si="183"/>
        <v>0.84632089933552623</v>
      </c>
      <c r="T607">
        <f t="shared" si="184"/>
        <v>0.91598253559472942</v>
      </c>
      <c r="U607">
        <f t="shared" si="185"/>
        <v>0.90364760905153285</v>
      </c>
    </row>
    <row r="608" spans="1:21" x14ac:dyDescent="0.3">
      <c r="A608">
        <v>15</v>
      </c>
      <c r="B608" t="s">
        <v>32</v>
      </c>
      <c r="C608">
        <v>6</v>
      </c>
      <c r="D608" t="s">
        <v>21</v>
      </c>
      <c r="E608">
        <v>2012</v>
      </c>
      <c r="F608">
        <v>175</v>
      </c>
      <c r="G608" s="54">
        <v>0.20199999999999999</v>
      </c>
      <c r="H608" s="54">
        <v>0.27900000000000003</v>
      </c>
      <c r="I608" s="54">
        <v>0.25650000000000001</v>
      </c>
      <c r="J608" s="2">
        <f t="shared" si="186"/>
        <v>219.29824561403507</v>
      </c>
      <c r="K608" s="2">
        <f t="shared" si="187"/>
        <v>242.71844660194176</v>
      </c>
      <c r="L608" s="2">
        <f t="shared" si="188"/>
        <v>235.37323470073972</v>
      </c>
      <c r="M608" s="59">
        <v>0.71359223300999997</v>
      </c>
      <c r="N608" s="59">
        <v>0.28640776698999998</v>
      </c>
      <c r="O608" s="59">
        <v>0</v>
      </c>
      <c r="P608" s="2">
        <f t="shared" si="180"/>
        <v>337.85000505508162</v>
      </c>
      <c r="Q608" s="2">
        <f t="shared" si="181"/>
        <v>363.67407175985187</v>
      </c>
      <c r="R608" s="2">
        <f t="shared" si="182"/>
        <v>354.77895464910603</v>
      </c>
      <c r="S608">
        <f t="shared" si="183"/>
        <v>1.9305714574576094</v>
      </c>
      <c r="T608">
        <f t="shared" si="184"/>
        <v>2.0781375529134394</v>
      </c>
      <c r="U608">
        <f t="shared" si="185"/>
        <v>2.0273083122806059</v>
      </c>
    </row>
    <row r="609" spans="1:21" x14ac:dyDescent="0.3">
      <c r="A609">
        <v>15</v>
      </c>
      <c r="B609" t="s">
        <v>32</v>
      </c>
      <c r="C609">
        <v>6</v>
      </c>
      <c r="D609" t="s">
        <v>21</v>
      </c>
      <c r="E609">
        <v>2013</v>
      </c>
      <c r="F609">
        <v>255</v>
      </c>
      <c r="G609" s="54">
        <v>0.22900000000000001</v>
      </c>
      <c r="H609" s="54">
        <v>0.30333333333333334</v>
      </c>
      <c r="I609" s="54">
        <v>0.27933333333333332</v>
      </c>
      <c r="J609" s="2">
        <f t="shared" si="186"/>
        <v>330.73929961089493</v>
      </c>
      <c r="K609" s="2">
        <f t="shared" si="187"/>
        <v>366.02870813397129</v>
      </c>
      <c r="L609" s="2">
        <f t="shared" si="188"/>
        <v>353.83903792784457</v>
      </c>
      <c r="M609" s="59">
        <v>0.71359223300999997</v>
      </c>
      <c r="N609" s="59">
        <v>0.28640776698999998</v>
      </c>
      <c r="O609" s="59">
        <v>0</v>
      </c>
      <c r="P609" s="2">
        <f t="shared" si="180"/>
        <v>539.08277673978864</v>
      </c>
      <c r="Q609" s="2">
        <f t="shared" si="181"/>
        <v>576.51598909328061</v>
      </c>
      <c r="R609" s="2">
        <f t="shared" si="182"/>
        <v>561.64077305558101</v>
      </c>
      <c r="S609">
        <f t="shared" si="183"/>
        <v>2.1140501048619162</v>
      </c>
      <c r="T609">
        <f t="shared" si="184"/>
        <v>2.2608470160520806</v>
      </c>
      <c r="U609">
        <f t="shared" si="185"/>
        <v>2.2025128355120822</v>
      </c>
    </row>
    <row r="610" spans="1:21" x14ac:dyDescent="0.3">
      <c r="A610">
        <v>15</v>
      </c>
      <c r="B610" t="s">
        <v>32</v>
      </c>
      <c r="C610">
        <v>6</v>
      </c>
      <c r="D610" t="s">
        <v>21</v>
      </c>
      <c r="E610">
        <v>2014</v>
      </c>
      <c r="F610">
        <v>90</v>
      </c>
      <c r="G610" s="54">
        <v>0.14499999999999999</v>
      </c>
      <c r="H610" s="54">
        <v>0.20433333333333331</v>
      </c>
      <c r="I610" s="54">
        <v>0.20033333333333331</v>
      </c>
      <c r="J610" s="2">
        <f t="shared" si="186"/>
        <v>105.26315789473685</v>
      </c>
      <c r="K610" s="2">
        <f t="shared" si="187"/>
        <v>113.11269375785504</v>
      </c>
      <c r="L610" s="2">
        <f t="shared" si="188"/>
        <v>112.5468945393914</v>
      </c>
      <c r="M610" s="59">
        <v>0.71359223300999997</v>
      </c>
      <c r="N610" s="59">
        <v>0.28640776698999998</v>
      </c>
      <c r="O610" s="59">
        <v>0</v>
      </c>
      <c r="P610" s="2">
        <f t="shared" si="180"/>
        <v>201.4632402427367</v>
      </c>
      <c r="Q610" s="2">
        <f t="shared" si="181"/>
        <v>223.74165672617875</v>
      </c>
      <c r="R610" s="2">
        <f t="shared" si="182"/>
        <v>217.27590991364218</v>
      </c>
      <c r="S610">
        <f t="shared" si="183"/>
        <v>2.2384804471415189</v>
      </c>
      <c r="T610">
        <f t="shared" si="184"/>
        <v>2.4860184080686527</v>
      </c>
      <c r="U610">
        <f t="shared" si="185"/>
        <v>2.4141767768182465</v>
      </c>
    </row>
    <row r="611" spans="1:21" x14ac:dyDescent="0.3">
      <c r="A611">
        <v>15</v>
      </c>
      <c r="B611" t="s">
        <v>32</v>
      </c>
      <c r="C611">
        <v>6</v>
      </c>
      <c r="D611" t="s">
        <v>21</v>
      </c>
      <c r="E611">
        <v>2015</v>
      </c>
      <c r="F611">
        <v>160</v>
      </c>
      <c r="G611" s="54">
        <v>0.24</v>
      </c>
      <c r="H611" s="54">
        <v>0.30400000000000005</v>
      </c>
      <c r="I611" s="54">
        <v>0.28700000000000003</v>
      </c>
      <c r="J611" s="2">
        <f t="shared" si="186"/>
        <v>210.52631578947367</v>
      </c>
      <c r="K611" s="2">
        <f t="shared" si="187"/>
        <v>229.88505747126439</v>
      </c>
      <c r="L611" s="2">
        <f t="shared" si="188"/>
        <v>224.4039270687237</v>
      </c>
      <c r="M611" s="59">
        <v>0.71359223300999997</v>
      </c>
      <c r="N611" s="59">
        <v>0.28640776698999998</v>
      </c>
      <c r="O611" s="59">
        <v>0</v>
      </c>
      <c r="P611" s="2">
        <f t="shared" si="180"/>
        <v>109.7135460510723</v>
      </c>
      <c r="Q611" s="2">
        <f t="shared" si="181"/>
        <v>125.7069734338568</v>
      </c>
      <c r="R611" s="2">
        <f t="shared" si="182"/>
        <v>123.91729326085476</v>
      </c>
      <c r="S611">
        <f t="shared" si="183"/>
        <v>0.68570966281920187</v>
      </c>
      <c r="T611">
        <f t="shared" si="184"/>
        <v>0.78566858396160499</v>
      </c>
      <c r="U611">
        <f t="shared" si="185"/>
        <v>0.77448308288034229</v>
      </c>
    </row>
    <row r="612" spans="1:21" x14ac:dyDescent="0.3">
      <c r="A612">
        <v>15</v>
      </c>
      <c r="B612" t="s">
        <v>32</v>
      </c>
      <c r="C612">
        <v>6</v>
      </c>
      <c r="D612" t="s">
        <v>21</v>
      </c>
      <c r="E612">
        <v>2016</v>
      </c>
      <c r="F612">
        <v>490</v>
      </c>
      <c r="G612" s="54">
        <v>0.252</v>
      </c>
      <c r="H612" s="54">
        <v>0.29700000000000004</v>
      </c>
      <c r="I612" s="54">
        <v>0.27900000000000003</v>
      </c>
      <c r="J612" s="2">
        <f t="shared" si="186"/>
        <v>655.08021390374336</v>
      </c>
      <c r="K612" s="2">
        <f t="shared" si="187"/>
        <v>697.01280227596021</v>
      </c>
      <c r="L612" s="2">
        <f t="shared" si="188"/>
        <v>679.61165048543694</v>
      </c>
      <c r="M612" s="59">
        <v>0.71359223300999997</v>
      </c>
      <c r="N612" s="59">
        <v>0.28640776698999998</v>
      </c>
      <c r="O612" s="59">
        <v>0</v>
      </c>
      <c r="P612" s="2">
        <f t="shared" si="180"/>
        <v>167.40030747634648</v>
      </c>
      <c r="Q612" s="2">
        <f t="shared" si="181"/>
        <v>192.51499554861607</v>
      </c>
      <c r="R612" s="2">
        <f t="shared" si="182"/>
        <v>190.03403934744566</v>
      </c>
      <c r="S612">
        <f t="shared" si="183"/>
        <v>0.34163328056397241</v>
      </c>
      <c r="T612">
        <f t="shared" si="184"/>
        <v>0.39288774601758381</v>
      </c>
      <c r="U612">
        <f t="shared" si="185"/>
        <v>0.38782457009682786</v>
      </c>
    </row>
    <row r="613" spans="1:21" x14ac:dyDescent="0.3">
      <c r="A613">
        <v>15</v>
      </c>
      <c r="B613" t="s">
        <v>32</v>
      </c>
      <c r="C613">
        <v>6</v>
      </c>
      <c r="D613" t="s">
        <v>21</v>
      </c>
      <c r="E613">
        <v>2017</v>
      </c>
      <c r="F613">
        <v>184</v>
      </c>
      <c r="G613" s="54">
        <v>0.26421253355763952</v>
      </c>
      <c r="H613" s="54">
        <v>0.33404541147798106</v>
      </c>
      <c r="I613" s="54">
        <v>0.31269765999824639</v>
      </c>
      <c r="J613" s="2">
        <f t="shared" si="186"/>
        <v>250.07221295799829</v>
      </c>
      <c r="K613" s="2">
        <f t="shared" si="187"/>
        <v>276.29511556990536</v>
      </c>
      <c r="L613" s="2">
        <f t="shared" si="188"/>
        <v>267.71333267908057</v>
      </c>
      <c r="M613" s="59">
        <v>0.71359223300999997</v>
      </c>
      <c r="N613" s="59">
        <v>0.28640776698999998</v>
      </c>
      <c r="O613" s="59">
        <v>0</v>
      </c>
      <c r="P613" t="s">
        <v>10</v>
      </c>
      <c r="Q613" t="s">
        <v>10</v>
      </c>
      <c r="R613" t="s">
        <v>10</v>
      </c>
      <c r="S613" s="2" t="s">
        <v>10</v>
      </c>
      <c r="T613" s="2" t="s">
        <v>10</v>
      </c>
      <c r="U613" s="2" t="s">
        <v>10</v>
      </c>
    </row>
    <row r="614" spans="1:21" x14ac:dyDescent="0.3">
      <c r="A614">
        <v>15</v>
      </c>
      <c r="B614" t="s">
        <v>32</v>
      </c>
      <c r="C614">
        <v>6</v>
      </c>
      <c r="D614" t="s">
        <v>21</v>
      </c>
      <c r="E614">
        <v>2018</v>
      </c>
      <c r="F614">
        <v>60</v>
      </c>
      <c r="G614" s="54">
        <v>0.25329250311259038</v>
      </c>
      <c r="H614" s="54">
        <v>0.35347180943220174</v>
      </c>
      <c r="I614" s="54">
        <v>0.34504815702446495</v>
      </c>
      <c r="J614" s="2">
        <f t="shared" si="186"/>
        <v>80.352748901149639</v>
      </c>
      <c r="K614" s="2">
        <f t="shared" si="187"/>
        <v>92.803377911961434</v>
      </c>
      <c r="L614" s="2">
        <f t="shared" si="188"/>
        <v>91.60978878601496</v>
      </c>
      <c r="M614" s="59">
        <v>0.71359223300999997</v>
      </c>
      <c r="N614" s="59">
        <v>0.28640776698999998</v>
      </c>
      <c r="O614" s="59">
        <v>0</v>
      </c>
      <c r="P614" t="s">
        <v>10</v>
      </c>
      <c r="Q614" t="s">
        <v>10</v>
      </c>
      <c r="R614" t="s">
        <v>10</v>
      </c>
      <c r="S614" s="2" t="s">
        <v>10</v>
      </c>
      <c r="T614" s="2" t="s">
        <v>10</v>
      </c>
      <c r="U614" s="2" t="s">
        <v>10</v>
      </c>
    </row>
    <row r="615" spans="1:21" x14ac:dyDescent="0.3">
      <c r="A615">
        <v>15</v>
      </c>
      <c r="B615" t="s">
        <v>32</v>
      </c>
      <c r="C615">
        <v>6</v>
      </c>
      <c r="D615" t="s">
        <v>21</v>
      </c>
      <c r="E615">
        <v>2019</v>
      </c>
      <c r="F615">
        <v>140</v>
      </c>
      <c r="G615" s="54">
        <v>0.23441509169475994</v>
      </c>
      <c r="H615" s="54">
        <v>0.32590908281944742</v>
      </c>
      <c r="I615" s="54">
        <v>0.31510957999927913</v>
      </c>
      <c r="J615" s="2">
        <f t="shared" si="186"/>
        <v>182.86671861115337</v>
      </c>
      <c r="K615" s="2">
        <f t="shared" si="187"/>
        <v>207.68711820886551</v>
      </c>
      <c r="L615" s="2">
        <f t="shared" si="188"/>
        <v>204.41226203726524</v>
      </c>
      <c r="M615" s="59">
        <v>0.71359223300999997</v>
      </c>
      <c r="N615" s="59">
        <v>0.28640776698999998</v>
      </c>
      <c r="O615" s="59">
        <v>0</v>
      </c>
      <c r="P615" t="s">
        <v>10</v>
      </c>
      <c r="Q615" t="s">
        <v>10</v>
      </c>
      <c r="R615" t="s">
        <v>10</v>
      </c>
      <c r="S615" s="2" t="s">
        <v>10</v>
      </c>
      <c r="T615" s="2" t="s">
        <v>10</v>
      </c>
      <c r="U615" s="2" t="s">
        <v>10</v>
      </c>
    </row>
    <row r="616" spans="1:21" x14ac:dyDescent="0.3">
      <c r="A616">
        <v>15</v>
      </c>
      <c r="B616" t="s">
        <v>32</v>
      </c>
      <c r="C616">
        <v>6</v>
      </c>
      <c r="D616" t="s">
        <v>21</v>
      </c>
      <c r="E616">
        <v>2020</v>
      </c>
      <c r="F616">
        <v>115</v>
      </c>
      <c r="G616" s="54">
        <v>0.10759564786873591</v>
      </c>
      <c r="H616" s="54">
        <v>0.25668946937664994</v>
      </c>
      <c r="I616" s="54">
        <v>0.25426527177111524</v>
      </c>
      <c r="J616" s="2">
        <f t="shared" si="186"/>
        <v>128.86535092007776</v>
      </c>
      <c r="K616" s="2">
        <f t="shared" si="187"/>
        <v>154.71326620861873</v>
      </c>
      <c r="L616" s="2">
        <f t="shared" si="188"/>
        <v>154.2103319676747</v>
      </c>
      <c r="M616" s="59">
        <v>0.71359223300999997</v>
      </c>
      <c r="N616" s="59">
        <v>0.28640776698999998</v>
      </c>
      <c r="O616" s="59">
        <v>0</v>
      </c>
      <c r="P616" t="s">
        <v>10</v>
      </c>
      <c r="Q616" t="s">
        <v>10</v>
      </c>
      <c r="R616" t="s">
        <v>10</v>
      </c>
      <c r="S616" s="2" t="s">
        <v>10</v>
      </c>
      <c r="T616" s="2" t="s">
        <v>10</v>
      </c>
      <c r="U616" s="2" t="s">
        <v>10</v>
      </c>
    </row>
    <row r="617" spans="1:21" x14ac:dyDescent="0.3">
      <c r="A617">
        <v>16</v>
      </c>
      <c r="B617" t="s">
        <v>33</v>
      </c>
      <c r="C617">
        <v>6</v>
      </c>
      <c r="D617" t="s">
        <v>9</v>
      </c>
      <c r="E617">
        <v>1980</v>
      </c>
      <c r="F617">
        <v>3000</v>
      </c>
      <c r="G617" s="54">
        <v>0.40667522081402602</v>
      </c>
      <c r="H617" s="54">
        <v>0.41633333333333333</v>
      </c>
      <c r="I617" s="54">
        <v>0.46133333333333337</v>
      </c>
      <c r="J617" s="2">
        <f t="shared" ref="J617:J625" si="189">$F617/(1-G617)</f>
        <v>5056.2526717928777</v>
      </c>
      <c r="K617" s="2">
        <f t="shared" ref="K617:K625" si="190">$F617/(1-H617)</f>
        <v>5139.9200456881781</v>
      </c>
      <c r="L617" s="2">
        <f t="shared" ref="L617:L625" si="191">$F617/(1-I617)</f>
        <v>5569.3069306930702</v>
      </c>
      <c r="M617">
        <v>0.85441176471000002</v>
      </c>
      <c r="N617">
        <v>0.14117647058999999</v>
      </c>
      <c r="O617">
        <v>4.4117647059000002E-3</v>
      </c>
      <c r="P617" s="2">
        <f t="shared" ref="P617" si="192">(J620*$M617)+(J621*$N617)+(J622*$O617)</f>
        <v>7383.8834516361376</v>
      </c>
      <c r="Q617" s="2">
        <f t="shared" ref="Q617" si="193">(K620*$M617)+(K621*$N617)+(K622*$O617)</f>
        <v>7466.5728528398959</v>
      </c>
      <c r="R617" s="2">
        <f t="shared" ref="R617" si="194">(L620*$M617)+(L621*$N617)+(L622*$O617)</f>
        <v>8175.3787446207234</v>
      </c>
      <c r="S617">
        <f t="shared" si="183"/>
        <v>2.4612944838787127</v>
      </c>
      <c r="T617">
        <f t="shared" si="184"/>
        <v>2.4888576176132986</v>
      </c>
      <c r="U617">
        <f t="shared" si="185"/>
        <v>2.7251262482069079</v>
      </c>
    </row>
    <row r="618" spans="1:21" x14ac:dyDescent="0.3">
      <c r="A618">
        <v>16</v>
      </c>
      <c r="B618" t="s">
        <v>33</v>
      </c>
      <c r="C618">
        <v>6</v>
      </c>
      <c r="D618" t="s">
        <v>9</v>
      </c>
      <c r="E618">
        <v>1981</v>
      </c>
      <c r="F618">
        <v>6000</v>
      </c>
      <c r="G618" s="54">
        <v>0.36820594316945598</v>
      </c>
      <c r="H618" s="54">
        <v>0.39233333333333331</v>
      </c>
      <c r="I618" s="54">
        <v>0.43383333333333329</v>
      </c>
      <c r="J618" s="2">
        <f t="shared" si="189"/>
        <v>9496.7654968132811</v>
      </c>
      <c r="K618" s="2">
        <f t="shared" si="190"/>
        <v>9873.8343390016453</v>
      </c>
      <c r="L618" s="2">
        <f t="shared" si="191"/>
        <v>10597.586105387105</v>
      </c>
      <c r="M618">
        <v>0.85441176471000002</v>
      </c>
      <c r="N618">
        <v>0.14117647058999999</v>
      </c>
      <c r="O618">
        <v>4.4117647059000002E-3</v>
      </c>
      <c r="P618" s="2">
        <f t="shared" ref="P618:P653" si="195">(J621*$M618)+(J622*$N618)+(J623*$O618)</f>
        <v>8992.1684612884201</v>
      </c>
      <c r="Q618" s="2">
        <f t="shared" ref="Q618:Q653" si="196">(K621*$M618)+(K622*$N618)+(K623*$O618)</f>
        <v>9211.4159945447263</v>
      </c>
      <c r="R618" s="2">
        <f t="shared" ref="R618:R653" si="197">(L621*$M618)+(L622*$N618)+(L623*$O618)</f>
        <v>9968.7338938122721</v>
      </c>
      <c r="S618">
        <f t="shared" si="183"/>
        <v>1.49869474354807</v>
      </c>
      <c r="T618">
        <f t="shared" si="184"/>
        <v>1.5352359990907878</v>
      </c>
      <c r="U618">
        <f t="shared" si="185"/>
        <v>1.661455648968712</v>
      </c>
    </row>
    <row r="619" spans="1:21" x14ac:dyDescent="0.3">
      <c r="A619">
        <v>16</v>
      </c>
      <c r="B619" t="s">
        <v>33</v>
      </c>
      <c r="C619">
        <v>6</v>
      </c>
      <c r="D619" t="s">
        <v>9</v>
      </c>
      <c r="E619">
        <v>1982</v>
      </c>
      <c r="F619">
        <v>6000</v>
      </c>
      <c r="G619" s="54">
        <v>0.31874544334072302</v>
      </c>
      <c r="H619" s="54">
        <v>0.36499999999999999</v>
      </c>
      <c r="I619" s="54">
        <v>0.39999999999999997</v>
      </c>
      <c r="J619" s="2">
        <f t="shared" si="189"/>
        <v>8807.2805405114432</v>
      </c>
      <c r="K619" s="2">
        <f t="shared" si="190"/>
        <v>9448.8188976377951</v>
      </c>
      <c r="L619" s="2">
        <f t="shared" si="191"/>
        <v>9999.9999999999982</v>
      </c>
      <c r="M619">
        <v>0.85441176471000002</v>
      </c>
      <c r="N619">
        <v>0.14117647058999999</v>
      </c>
      <c r="O619">
        <v>4.4117647059000002E-3</v>
      </c>
      <c r="P619" s="2">
        <f t="shared" si="195"/>
        <v>14832.410696510116</v>
      </c>
      <c r="Q619" s="2">
        <f t="shared" si="196"/>
        <v>14986.385175891037</v>
      </c>
      <c r="R619" s="2">
        <f t="shared" si="197"/>
        <v>16342.937265543862</v>
      </c>
      <c r="S619">
        <f t="shared" si="183"/>
        <v>2.4720684494183529</v>
      </c>
      <c r="T619">
        <f t="shared" si="184"/>
        <v>2.4977308626485062</v>
      </c>
      <c r="U619">
        <f t="shared" si="185"/>
        <v>2.7238228775906435</v>
      </c>
    </row>
    <row r="620" spans="1:21" x14ac:dyDescent="0.3">
      <c r="A620">
        <v>16</v>
      </c>
      <c r="B620" t="s">
        <v>33</v>
      </c>
      <c r="C620">
        <v>6</v>
      </c>
      <c r="D620" t="s">
        <v>9</v>
      </c>
      <c r="E620">
        <v>1983</v>
      </c>
      <c r="F620">
        <v>4000</v>
      </c>
      <c r="G620" s="54">
        <v>0.44514449845859599</v>
      </c>
      <c r="H620" s="54">
        <v>0.44966666666666666</v>
      </c>
      <c r="I620" s="54">
        <v>0.4986666666666667</v>
      </c>
      <c r="J620" s="2">
        <f t="shared" si="189"/>
        <v>7209.0841469317475</v>
      </c>
      <c r="K620" s="2">
        <f t="shared" si="190"/>
        <v>7268.32222895215</v>
      </c>
      <c r="L620" s="2">
        <f t="shared" si="191"/>
        <v>7978.72340425532</v>
      </c>
      <c r="M620">
        <v>0.85441176471000002</v>
      </c>
      <c r="N620">
        <v>0.14117647058999999</v>
      </c>
      <c r="O620">
        <v>4.4117647059000002E-3</v>
      </c>
      <c r="P620" s="2">
        <f t="shared" si="195"/>
        <v>24776.261221275989</v>
      </c>
      <c r="Q620" s="2">
        <f t="shared" si="196"/>
        <v>24549.736749872663</v>
      </c>
      <c r="R620" s="2">
        <f t="shared" si="197"/>
        <v>27012.618389521598</v>
      </c>
      <c r="S620">
        <f t="shared" si="183"/>
        <v>6.1940653053189969</v>
      </c>
      <c r="T620">
        <f t="shared" si="184"/>
        <v>6.1374341874681662</v>
      </c>
      <c r="U620">
        <f t="shared" si="185"/>
        <v>6.7531545973803997</v>
      </c>
    </row>
    <row r="621" spans="1:21" x14ac:dyDescent="0.3">
      <c r="A621">
        <v>16</v>
      </c>
      <c r="B621" t="s">
        <v>33</v>
      </c>
      <c r="C621">
        <v>6</v>
      </c>
      <c r="D621" t="s">
        <v>9</v>
      </c>
      <c r="E621">
        <v>1984</v>
      </c>
      <c r="F621">
        <v>5000</v>
      </c>
      <c r="G621" s="54">
        <v>0.39568399862986298</v>
      </c>
      <c r="H621" s="54">
        <v>0.41133333333333333</v>
      </c>
      <c r="I621" s="54">
        <v>0.45533333333333326</v>
      </c>
      <c r="J621" s="2">
        <f t="shared" si="189"/>
        <v>8273.8169908851287</v>
      </c>
      <c r="K621" s="2">
        <f t="shared" si="190"/>
        <v>8493.7712344280862</v>
      </c>
      <c r="L621" s="2">
        <f t="shared" si="191"/>
        <v>9179.9265605875134</v>
      </c>
      <c r="M621">
        <v>0.85441176471000002</v>
      </c>
      <c r="N621">
        <v>0.14117647058999999</v>
      </c>
      <c r="O621">
        <v>4.4117647059000002E-3</v>
      </c>
      <c r="P621" s="2">
        <f>(J624*$M621)+(J625*$N621)</f>
        <v>7680.6894650274098</v>
      </c>
      <c r="Q621" s="2">
        <f>(K624*$M621)+(K625*$N621)</f>
        <v>8000.1711166824116</v>
      </c>
      <c r="R621" s="2">
        <f>(L624*$M621)+(L625*$N621)</f>
        <v>8534.3115105851975</v>
      </c>
      <c r="S621">
        <f t="shared" si="183"/>
        <v>1.5361378930054819</v>
      </c>
      <c r="T621">
        <f t="shared" si="184"/>
        <v>1.6000342233364824</v>
      </c>
      <c r="U621">
        <f t="shared" si="185"/>
        <v>1.7068623021170395</v>
      </c>
    </row>
    <row r="622" spans="1:21" x14ac:dyDescent="0.3">
      <c r="A622">
        <v>16</v>
      </c>
      <c r="B622" t="s">
        <v>33</v>
      </c>
      <c r="C622">
        <v>6</v>
      </c>
      <c r="D622" t="s">
        <v>9</v>
      </c>
      <c r="E622">
        <v>1985</v>
      </c>
      <c r="F622">
        <v>7500</v>
      </c>
      <c r="G622" s="54">
        <v>0.41217083190610698</v>
      </c>
      <c r="H622" s="54">
        <v>0.42266666666666663</v>
      </c>
      <c r="I622" s="54">
        <v>0.46866666666666668</v>
      </c>
      <c r="J622" s="2">
        <f t="shared" si="189"/>
        <v>12758.808863329554</v>
      </c>
      <c r="K622" s="2">
        <f t="shared" si="190"/>
        <v>12990.762124711317</v>
      </c>
      <c r="L622" s="2">
        <f t="shared" si="191"/>
        <v>14115.43287327478</v>
      </c>
      <c r="M622">
        <v>0.85441176471000002</v>
      </c>
      <c r="N622">
        <v>0.14117647058999999</v>
      </c>
      <c r="O622">
        <v>4.4117647059000002E-3</v>
      </c>
      <c r="P622" s="2" t="s">
        <v>10</v>
      </c>
      <c r="Q622" s="2" t="s">
        <v>10</v>
      </c>
      <c r="R622" s="2" t="s">
        <v>10</v>
      </c>
      <c r="S622" s="2" t="s">
        <v>10</v>
      </c>
      <c r="T622" s="2" t="s">
        <v>10</v>
      </c>
      <c r="U622" s="2" t="s">
        <v>10</v>
      </c>
    </row>
    <row r="623" spans="1:21" x14ac:dyDescent="0.3">
      <c r="A623">
        <v>16</v>
      </c>
      <c r="B623" t="s">
        <v>33</v>
      </c>
      <c r="C623">
        <v>6</v>
      </c>
      <c r="D623" t="s">
        <v>9</v>
      </c>
      <c r="E623">
        <v>1986</v>
      </c>
      <c r="F623">
        <v>15000</v>
      </c>
      <c r="G623" s="54">
        <v>0.45613572064275898</v>
      </c>
      <c r="H623" s="54">
        <v>0.44966666666666666</v>
      </c>
      <c r="I623" s="54">
        <v>0.50066666666666659</v>
      </c>
      <c r="J623" s="2">
        <f t="shared" si="189"/>
        <v>27580.410351140465</v>
      </c>
      <c r="K623" s="2">
        <f t="shared" si="190"/>
        <v>27256.208358570562</v>
      </c>
      <c r="L623" s="2">
        <f t="shared" si="191"/>
        <v>30040.05340453938</v>
      </c>
      <c r="M623">
        <v>0.85441176471000002</v>
      </c>
      <c r="N623">
        <v>0.14117647058999999</v>
      </c>
      <c r="O623">
        <v>4.4117647059000002E-3</v>
      </c>
      <c r="P623" s="2" t="s">
        <v>10</v>
      </c>
      <c r="Q623" s="2" t="s">
        <v>10</v>
      </c>
      <c r="R623" s="2" t="s">
        <v>10</v>
      </c>
      <c r="S623" s="2" t="s">
        <v>10</v>
      </c>
      <c r="T623" s="2" t="s">
        <v>10</v>
      </c>
      <c r="U623" s="2" t="s">
        <v>10</v>
      </c>
    </row>
    <row r="624" spans="1:21" x14ac:dyDescent="0.3">
      <c r="A624">
        <v>16</v>
      </c>
      <c r="B624" t="s">
        <v>33</v>
      </c>
      <c r="C624">
        <v>6</v>
      </c>
      <c r="D624" t="s">
        <v>9</v>
      </c>
      <c r="E624">
        <v>1987</v>
      </c>
      <c r="F624">
        <v>5500</v>
      </c>
      <c r="G624" s="54">
        <v>0.35171910989321198</v>
      </c>
      <c r="H624" s="54">
        <v>0.37766666666666671</v>
      </c>
      <c r="I624" s="54">
        <v>0.41666666666666669</v>
      </c>
      <c r="J624" s="2">
        <f t="shared" si="189"/>
        <v>8483.9767513338429</v>
      </c>
      <c r="K624" s="2">
        <f t="shared" si="190"/>
        <v>8837.7075522228188</v>
      </c>
      <c r="L624" s="2">
        <f t="shared" si="191"/>
        <v>9428.5714285714294</v>
      </c>
      <c r="M624">
        <v>0.85441176471000002</v>
      </c>
      <c r="N624">
        <v>0.14117647058999999</v>
      </c>
      <c r="O624">
        <v>4.4117647059000002E-3</v>
      </c>
      <c r="P624" s="2" t="s">
        <v>10</v>
      </c>
      <c r="Q624" s="2" t="s">
        <v>10</v>
      </c>
      <c r="R624" s="2" t="s">
        <v>10</v>
      </c>
      <c r="S624" s="2" t="s">
        <v>10</v>
      </c>
      <c r="T624" s="2" t="s">
        <v>10</v>
      </c>
      <c r="U624" s="2" t="s">
        <v>10</v>
      </c>
    </row>
    <row r="625" spans="1:21" x14ac:dyDescent="0.3">
      <c r="A625">
        <v>16</v>
      </c>
      <c r="B625" t="s">
        <v>33</v>
      </c>
      <c r="C625">
        <v>6</v>
      </c>
      <c r="D625" t="s">
        <v>9</v>
      </c>
      <c r="E625">
        <v>1988</v>
      </c>
      <c r="F625">
        <v>2000</v>
      </c>
      <c r="G625" s="54">
        <v>0.34622349880113001</v>
      </c>
      <c r="H625" s="54">
        <v>0.3713333333333334</v>
      </c>
      <c r="I625" s="54">
        <v>0.40983333333333338</v>
      </c>
      <c r="J625" s="2">
        <f t="shared" si="189"/>
        <v>3059.1494131901004</v>
      </c>
      <c r="K625" s="2">
        <f t="shared" si="190"/>
        <v>3181.3361611876994</v>
      </c>
      <c r="L625" s="2">
        <f t="shared" si="191"/>
        <v>3388.8731996611132</v>
      </c>
      <c r="M625">
        <v>0.85441176471000002</v>
      </c>
      <c r="N625">
        <v>0.14117647058999999</v>
      </c>
      <c r="O625">
        <v>4.4117647059000002E-3</v>
      </c>
      <c r="P625" s="2" t="s">
        <v>10</v>
      </c>
      <c r="Q625" s="2" t="s">
        <v>10</v>
      </c>
      <c r="R625" s="2" t="s">
        <v>10</v>
      </c>
      <c r="S625" s="2" t="s">
        <v>10</v>
      </c>
      <c r="T625" s="2" t="s">
        <v>10</v>
      </c>
      <c r="U625" s="2" t="s">
        <v>10</v>
      </c>
    </row>
    <row r="626" spans="1:21" x14ac:dyDescent="0.3">
      <c r="A626">
        <v>16</v>
      </c>
      <c r="B626" t="s">
        <v>33</v>
      </c>
      <c r="C626">
        <v>6</v>
      </c>
      <c r="D626" t="s">
        <v>9</v>
      </c>
      <c r="E626">
        <v>1989</v>
      </c>
      <c r="F626" t="s">
        <v>10</v>
      </c>
      <c r="G626" s="54">
        <v>0.337919300105678</v>
      </c>
      <c r="H626" s="54">
        <v>0.3676666666666667</v>
      </c>
      <c r="I626" s="54">
        <v>0.40566666666666668</v>
      </c>
      <c r="J626" t="s">
        <v>10</v>
      </c>
      <c r="K626" t="s">
        <v>10</v>
      </c>
      <c r="L626" t="s">
        <v>10</v>
      </c>
      <c r="M626">
        <v>0.85441176471000002</v>
      </c>
      <c r="N626">
        <v>0.14117647058999999</v>
      </c>
      <c r="O626">
        <v>4.4117647059000002E-3</v>
      </c>
      <c r="P626" s="2">
        <f t="shared" si="195"/>
        <v>1759.9666505558259</v>
      </c>
      <c r="Q626" s="2">
        <f t="shared" si="196"/>
        <v>1830.7556187507037</v>
      </c>
      <c r="R626" s="2">
        <f t="shared" si="197"/>
        <v>1971.9849403681756</v>
      </c>
      <c r="S626" s="2" t="s">
        <v>10</v>
      </c>
      <c r="T626" s="2" t="s">
        <v>10</v>
      </c>
      <c r="U626" s="2" t="s">
        <v>10</v>
      </c>
    </row>
    <row r="627" spans="1:21" x14ac:dyDescent="0.3">
      <c r="A627">
        <v>16</v>
      </c>
      <c r="B627" t="s">
        <v>33</v>
      </c>
      <c r="C627">
        <v>6</v>
      </c>
      <c r="D627" t="s">
        <v>9</v>
      </c>
      <c r="E627">
        <v>1990</v>
      </c>
      <c r="F627">
        <v>2500</v>
      </c>
      <c r="G627" s="54">
        <v>0.38326529978520901</v>
      </c>
      <c r="H627" s="54">
        <v>0.41633333333333333</v>
      </c>
      <c r="I627" s="54">
        <v>0.45883333333333332</v>
      </c>
      <c r="J627" s="2">
        <f t="shared" ref="J627" si="198">$F627/(1-G627)</f>
        <v>4053.6068412063114</v>
      </c>
      <c r="K627" s="2">
        <f t="shared" ref="K627" si="199">$F627/(1-H627)</f>
        <v>4283.2667047401483</v>
      </c>
      <c r="L627" s="2">
        <f t="shared" ref="L627" si="200">$F627/(1-I627)</f>
        <v>4619.6489066830918</v>
      </c>
      <c r="M627">
        <v>0.85441176471000002</v>
      </c>
      <c r="N627">
        <v>0.14117647058999999</v>
      </c>
      <c r="O627">
        <v>4.4117647059000002E-3</v>
      </c>
      <c r="P627" s="2">
        <f t="shared" si="195"/>
        <v>2306.8922245735962</v>
      </c>
      <c r="Q627" s="2">
        <f t="shared" si="196"/>
        <v>2390.9150034409495</v>
      </c>
      <c r="R627" s="2">
        <f t="shared" si="197"/>
        <v>2540.5130513889626</v>
      </c>
      <c r="S627">
        <f t="shared" si="183"/>
        <v>0.92275688982943849</v>
      </c>
      <c r="T627">
        <f t="shared" si="184"/>
        <v>0.95636600137637984</v>
      </c>
      <c r="U627">
        <f t="shared" si="185"/>
        <v>1.0162052205555849</v>
      </c>
    </row>
    <row r="628" spans="1:21" x14ac:dyDescent="0.3">
      <c r="A628">
        <v>16</v>
      </c>
      <c r="B628" t="s">
        <v>33</v>
      </c>
      <c r="C628">
        <v>6</v>
      </c>
      <c r="D628" t="s">
        <v>9</v>
      </c>
      <c r="E628">
        <v>1991</v>
      </c>
      <c r="F628" t="s">
        <v>10</v>
      </c>
      <c r="G628" s="54">
        <v>0.32495642920263801</v>
      </c>
      <c r="H628" s="54">
        <v>0.35</v>
      </c>
      <c r="I628" s="54">
        <v>0.39349999999999996</v>
      </c>
      <c r="J628" t="s">
        <v>10</v>
      </c>
      <c r="K628" t="s">
        <v>10</v>
      </c>
      <c r="L628" t="s">
        <v>10</v>
      </c>
      <c r="M628">
        <v>0.85441176471000002</v>
      </c>
      <c r="N628">
        <v>0.14117647058999999</v>
      </c>
      <c r="O628">
        <v>4.4117647059000002E-3</v>
      </c>
      <c r="P628" s="2">
        <f t="shared" si="195"/>
        <v>886.44660899268911</v>
      </c>
      <c r="Q628" s="2">
        <f t="shared" si="196"/>
        <v>944.48010993459025</v>
      </c>
      <c r="R628" s="2">
        <f t="shared" si="197"/>
        <v>1019.2613770484803</v>
      </c>
      <c r="S628" s="2" t="s">
        <v>10</v>
      </c>
      <c r="T628" s="2" t="s">
        <v>10</v>
      </c>
      <c r="U628" s="2" t="s">
        <v>10</v>
      </c>
    </row>
    <row r="629" spans="1:21" x14ac:dyDescent="0.3">
      <c r="A629">
        <v>16</v>
      </c>
      <c r="B629" t="s">
        <v>33</v>
      </c>
      <c r="C629">
        <v>6</v>
      </c>
      <c r="D629" t="s">
        <v>9</v>
      </c>
      <c r="E629">
        <v>1992</v>
      </c>
      <c r="F629">
        <v>1100</v>
      </c>
      <c r="G629" s="54">
        <v>0.32712893524410402</v>
      </c>
      <c r="H629" s="54">
        <v>0.35399999999999998</v>
      </c>
      <c r="I629" s="54">
        <v>0.40249999999999997</v>
      </c>
      <c r="J629" s="2">
        <f t="shared" ref="J629:J633" si="201">$F629/(1-G629)</f>
        <v>1634.7857080153353</v>
      </c>
      <c r="K629" s="2">
        <f t="shared" ref="K629:K633" si="202">$F629/(1-H629)</f>
        <v>1702.7863777089783</v>
      </c>
      <c r="L629" s="2">
        <f t="shared" ref="L629:L633" si="203">$F629/(1-I629)</f>
        <v>1841.0041841004183</v>
      </c>
      <c r="M629">
        <v>0.85441176471000002</v>
      </c>
      <c r="N629">
        <v>0.14117647058999999</v>
      </c>
      <c r="O629">
        <v>4.4117647059000002E-3</v>
      </c>
      <c r="P629" s="2">
        <f>(J632*$M629)+(J633*$N629)</f>
        <v>681.85626695526707</v>
      </c>
      <c r="Q629" s="2">
        <f>(K632*$M629)+(K633*$N629)</f>
        <v>716.07362204628248</v>
      </c>
      <c r="R629" s="2">
        <f>(L632*$M629)+(L633*$N629)</f>
        <v>749.92387099048665</v>
      </c>
      <c r="S629">
        <f t="shared" si="183"/>
        <v>0.61986933359569729</v>
      </c>
      <c r="T629">
        <f t="shared" si="184"/>
        <v>0.650976020042075</v>
      </c>
      <c r="U629">
        <f t="shared" si="185"/>
        <v>0.68174897362771514</v>
      </c>
    </row>
    <row r="630" spans="1:21" x14ac:dyDescent="0.3">
      <c r="A630">
        <v>16</v>
      </c>
      <c r="B630" t="s">
        <v>33</v>
      </c>
      <c r="C630">
        <v>6</v>
      </c>
      <c r="D630" t="s">
        <v>9</v>
      </c>
      <c r="E630">
        <v>1993</v>
      </c>
      <c r="F630">
        <v>1800</v>
      </c>
      <c r="G630" s="54">
        <v>0.29235067022036199</v>
      </c>
      <c r="H630" s="54">
        <v>0.316</v>
      </c>
      <c r="I630" s="54">
        <v>0.35550000000000004</v>
      </c>
      <c r="J630" s="2">
        <f t="shared" si="201"/>
        <v>2543.6327348186987</v>
      </c>
      <c r="K630" s="2">
        <f t="shared" si="202"/>
        <v>2631.5789473684213</v>
      </c>
      <c r="L630" s="2">
        <f t="shared" si="203"/>
        <v>2792.8626842513577</v>
      </c>
      <c r="M630">
        <v>0.85441176471000002</v>
      </c>
      <c r="N630">
        <v>0.14117647058999999</v>
      </c>
      <c r="O630">
        <v>4.4117647059000002E-3</v>
      </c>
      <c r="P630" s="2" t="s">
        <v>10</v>
      </c>
      <c r="Q630" s="2" t="s">
        <v>10</v>
      </c>
      <c r="R630" s="2" t="s">
        <v>10</v>
      </c>
      <c r="S630" s="2" t="s">
        <v>10</v>
      </c>
      <c r="T630" s="2" t="s">
        <v>10</v>
      </c>
      <c r="U630" s="2" t="s">
        <v>10</v>
      </c>
    </row>
    <row r="631" spans="1:21" x14ac:dyDescent="0.3">
      <c r="A631">
        <v>16</v>
      </c>
      <c r="B631" t="s">
        <v>33</v>
      </c>
      <c r="C631">
        <v>6</v>
      </c>
      <c r="D631" t="s">
        <v>9</v>
      </c>
      <c r="E631">
        <v>1994</v>
      </c>
      <c r="F631">
        <v>620</v>
      </c>
      <c r="G631" s="54">
        <v>0.33047368103241698</v>
      </c>
      <c r="H631" s="54">
        <v>0.37233333333333329</v>
      </c>
      <c r="I631" s="54">
        <v>0.42083333333333328</v>
      </c>
      <c r="J631" s="2">
        <f t="shared" si="201"/>
        <v>926.02782360527181</v>
      </c>
      <c r="K631" s="2">
        <f t="shared" si="202"/>
        <v>987.78544875199145</v>
      </c>
      <c r="L631" s="2">
        <f t="shared" si="203"/>
        <v>1070.5035971223022</v>
      </c>
      <c r="M631">
        <v>0.85441176471000002</v>
      </c>
      <c r="N631">
        <v>0.14117647058999999</v>
      </c>
      <c r="O631">
        <v>4.4117647059000002E-3</v>
      </c>
      <c r="P631" s="2" t="s">
        <v>10</v>
      </c>
      <c r="Q631" s="2" t="s">
        <v>10</v>
      </c>
      <c r="R631" s="2" t="s">
        <v>10</v>
      </c>
      <c r="S631" s="2" t="s">
        <v>10</v>
      </c>
      <c r="T631" s="2" t="s">
        <v>10</v>
      </c>
      <c r="U631" s="2" t="s">
        <v>10</v>
      </c>
    </row>
    <row r="632" spans="1:21" x14ac:dyDescent="0.3">
      <c r="A632">
        <v>16</v>
      </c>
      <c r="B632" t="s">
        <v>33</v>
      </c>
      <c r="C632">
        <v>6</v>
      </c>
      <c r="D632" t="s">
        <v>9</v>
      </c>
      <c r="E632">
        <v>1995</v>
      </c>
      <c r="F632">
        <v>518</v>
      </c>
      <c r="G632" s="54">
        <v>0.197903485305433</v>
      </c>
      <c r="H632" s="54">
        <v>0.24099999999999999</v>
      </c>
      <c r="I632" s="54">
        <v>0.26950000000000002</v>
      </c>
      <c r="J632" s="2">
        <f t="shared" si="201"/>
        <v>645.80756867800494</v>
      </c>
      <c r="K632" s="2">
        <f t="shared" si="202"/>
        <v>682.47694334650851</v>
      </c>
      <c r="L632" s="2">
        <f t="shared" si="203"/>
        <v>709.10335386721431</v>
      </c>
      <c r="M632">
        <v>0.85441176471000002</v>
      </c>
      <c r="N632">
        <v>0.14117647058999999</v>
      </c>
      <c r="O632">
        <v>4.4117647059000002E-3</v>
      </c>
      <c r="P632" s="2">
        <f t="shared" si="195"/>
        <v>708.54062909861636</v>
      </c>
      <c r="Q632" s="2">
        <f t="shared" si="196"/>
        <v>675.93462801434885</v>
      </c>
      <c r="R632" s="2">
        <f t="shared" si="197"/>
        <v>704.02677381711987</v>
      </c>
      <c r="S632">
        <f t="shared" si="183"/>
        <v>1.3678390523139312</v>
      </c>
      <c r="T632">
        <f t="shared" si="184"/>
        <v>1.3048931042748046</v>
      </c>
      <c r="U632">
        <f t="shared" si="185"/>
        <v>1.3591250459789959</v>
      </c>
    </row>
    <row r="633" spans="1:21" x14ac:dyDescent="0.3">
      <c r="A633">
        <v>16</v>
      </c>
      <c r="B633" t="s">
        <v>33</v>
      </c>
      <c r="C633">
        <v>6</v>
      </c>
      <c r="D633" t="s">
        <v>9</v>
      </c>
      <c r="E633">
        <v>1996</v>
      </c>
      <c r="F633">
        <v>550</v>
      </c>
      <c r="G633" s="54">
        <v>0.40303950660207699</v>
      </c>
      <c r="H633" s="54">
        <v>0.41599999999999998</v>
      </c>
      <c r="I633" s="54">
        <v>0.46100000000000002</v>
      </c>
      <c r="J633" s="2">
        <f t="shared" si="201"/>
        <v>921.33400129944619</v>
      </c>
      <c r="K633" s="2">
        <f t="shared" si="202"/>
        <v>941.78082191780811</v>
      </c>
      <c r="L633" s="2">
        <f t="shared" si="203"/>
        <v>1020.4081632653063</v>
      </c>
      <c r="M633">
        <v>0.85441176471000002</v>
      </c>
      <c r="N633">
        <v>0.14117647058999999</v>
      </c>
      <c r="O633">
        <v>4.4117647059000002E-3</v>
      </c>
      <c r="P633" s="2">
        <f t="shared" si="195"/>
        <v>1512.6681093120098</v>
      </c>
      <c r="Q633" s="2">
        <f t="shared" si="196"/>
        <v>1474.4032099174365</v>
      </c>
      <c r="R633" s="2">
        <f t="shared" si="197"/>
        <v>1525.2057866247856</v>
      </c>
      <c r="S633">
        <f t="shared" si="183"/>
        <v>2.7503056532945633</v>
      </c>
      <c r="T633">
        <f t="shared" si="184"/>
        <v>2.6807331089407938</v>
      </c>
      <c r="U633">
        <f t="shared" si="185"/>
        <v>2.773101430226883</v>
      </c>
    </row>
    <row r="634" spans="1:21" x14ac:dyDescent="0.3">
      <c r="A634">
        <v>16</v>
      </c>
      <c r="B634" t="s">
        <v>33</v>
      </c>
      <c r="C634">
        <v>6</v>
      </c>
      <c r="D634" t="s">
        <v>9</v>
      </c>
      <c r="E634">
        <v>1997</v>
      </c>
      <c r="F634" t="s">
        <v>10</v>
      </c>
      <c r="G634" s="54">
        <v>0.375</v>
      </c>
      <c r="H634" s="54">
        <v>0.29633333333333334</v>
      </c>
      <c r="I634" s="54">
        <v>0.34783333333333333</v>
      </c>
      <c r="J634" t="s">
        <v>10</v>
      </c>
      <c r="K634" t="s">
        <v>10</v>
      </c>
      <c r="L634" t="s">
        <v>10</v>
      </c>
      <c r="M634">
        <v>0.85441176471000002</v>
      </c>
      <c r="N634">
        <v>0.14117647058999999</v>
      </c>
      <c r="O634">
        <v>4.4117647059000002E-3</v>
      </c>
      <c r="P634" s="2">
        <f t="shared" si="195"/>
        <v>1808.1360032223331</v>
      </c>
      <c r="Q634" s="2">
        <f t="shared" si="196"/>
        <v>1861.6638261277353</v>
      </c>
      <c r="R634" s="2">
        <f t="shared" si="197"/>
        <v>1921.6465312657936</v>
      </c>
      <c r="S634" s="2" t="s">
        <v>10</v>
      </c>
      <c r="T634" s="2" t="s">
        <v>10</v>
      </c>
      <c r="U634" s="2" t="s">
        <v>10</v>
      </c>
    </row>
    <row r="635" spans="1:21" x14ac:dyDescent="0.3">
      <c r="A635">
        <v>16</v>
      </c>
      <c r="B635" t="s">
        <v>33</v>
      </c>
      <c r="C635">
        <v>6</v>
      </c>
      <c r="D635" t="s">
        <v>9</v>
      </c>
      <c r="E635">
        <v>1998</v>
      </c>
      <c r="F635">
        <v>500</v>
      </c>
      <c r="G635" s="54">
        <v>0.125</v>
      </c>
      <c r="H635" s="54">
        <v>7.7666666666666662E-2</v>
      </c>
      <c r="I635" s="54">
        <v>0.11716666666666666</v>
      </c>
      <c r="J635" s="2">
        <f t="shared" ref="J635:J639" si="204">$F635/(1-G635)</f>
        <v>571.42857142857144</v>
      </c>
      <c r="K635" s="2">
        <f t="shared" ref="K635:K639" si="205">$F635/(1-H635)</f>
        <v>542.10336104083842</v>
      </c>
      <c r="L635" s="2">
        <f t="shared" ref="L635:L639" si="206">$F635/(1-I635)</f>
        <v>566.3583160279403</v>
      </c>
      <c r="M635">
        <v>0.85441176471000002</v>
      </c>
      <c r="N635">
        <v>0.14117647058999999</v>
      </c>
      <c r="O635">
        <v>4.4117647059000002E-3</v>
      </c>
      <c r="P635" s="2">
        <f>(J638*$M635)+(J639*$N635)</f>
        <v>4187.6359084810083</v>
      </c>
      <c r="Q635" s="2">
        <f>(K638*$M635)+(K639*$N635)</f>
        <v>4172.9999779439322</v>
      </c>
      <c r="R635" s="2">
        <f>(L638*$M635)+(L639*$N635)</f>
        <v>4288.2266033520773</v>
      </c>
      <c r="S635">
        <f t="shared" si="183"/>
        <v>8.3752718169620159</v>
      </c>
      <c r="T635">
        <f t="shared" si="184"/>
        <v>8.3459999558878639</v>
      </c>
      <c r="U635">
        <f t="shared" si="185"/>
        <v>8.576453206704155</v>
      </c>
    </row>
    <row r="636" spans="1:21" x14ac:dyDescent="0.3">
      <c r="A636">
        <v>16</v>
      </c>
      <c r="B636" t="s">
        <v>33</v>
      </c>
      <c r="C636">
        <v>6</v>
      </c>
      <c r="D636" t="s">
        <v>9</v>
      </c>
      <c r="E636">
        <v>1999</v>
      </c>
      <c r="F636">
        <v>1330</v>
      </c>
      <c r="G636" s="54">
        <v>0.123</v>
      </c>
      <c r="H636" s="54">
        <v>8.9666666666666672E-2</v>
      </c>
      <c r="I636" s="54">
        <v>0.12016666666666667</v>
      </c>
      <c r="J636" s="2">
        <f t="shared" si="204"/>
        <v>1516.5336374002281</v>
      </c>
      <c r="K636" s="2">
        <f t="shared" si="205"/>
        <v>1461.0032954961553</v>
      </c>
      <c r="L636" s="2">
        <f t="shared" si="206"/>
        <v>1511.6499336995644</v>
      </c>
      <c r="M636">
        <v>0.85441176471000002</v>
      </c>
      <c r="N636">
        <v>0.14117647058999999</v>
      </c>
      <c r="O636">
        <v>4.4117647059000002E-3</v>
      </c>
      <c r="P636" s="2" t="s">
        <v>10</v>
      </c>
      <c r="Q636" s="2" t="s">
        <v>10</v>
      </c>
      <c r="R636" s="2" t="s">
        <v>10</v>
      </c>
      <c r="S636" s="2" t="s">
        <v>10</v>
      </c>
      <c r="T636" s="2" t="s">
        <v>10</v>
      </c>
      <c r="U636" s="2" t="s">
        <v>10</v>
      </c>
    </row>
    <row r="637" spans="1:21" x14ac:dyDescent="0.3">
      <c r="A637">
        <v>16</v>
      </c>
      <c r="B637" t="s">
        <v>33</v>
      </c>
      <c r="C637">
        <v>6</v>
      </c>
      <c r="D637" t="s">
        <v>9</v>
      </c>
      <c r="E637">
        <v>2000</v>
      </c>
      <c r="F637">
        <v>1200</v>
      </c>
      <c r="G637" s="54">
        <v>0.14699999999999999</v>
      </c>
      <c r="H637" s="54">
        <v>0.185</v>
      </c>
      <c r="I637" s="54">
        <v>0.21150000000000002</v>
      </c>
      <c r="J637" s="2">
        <f t="shared" si="204"/>
        <v>1406.799531066823</v>
      </c>
      <c r="K637" s="2">
        <f t="shared" si="205"/>
        <v>1472.39263803681</v>
      </c>
      <c r="L637" s="2">
        <f t="shared" si="206"/>
        <v>1521.8769816106533</v>
      </c>
      <c r="M637">
        <v>0.85441176471000002</v>
      </c>
      <c r="N637">
        <v>0.14117647058999999</v>
      </c>
      <c r="O637">
        <v>4.4117647059000002E-3</v>
      </c>
      <c r="P637" s="2" t="s">
        <v>10</v>
      </c>
      <c r="Q637" s="2" t="s">
        <v>10</v>
      </c>
      <c r="R637" s="2" t="s">
        <v>10</v>
      </c>
      <c r="S637" s="2" t="s">
        <v>10</v>
      </c>
      <c r="T637" s="2" t="s">
        <v>10</v>
      </c>
      <c r="U637" s="2" t="s">
        <v>10</v>
      </c>
    </row>
    <row r="638" spans="1:21" x14ac:dyDescent="0.3">
      <c r="A638">
        <v>16</v>
      </c>
      <c r="B638" t="s">
        <v>33</v>
      </c>
      <c r="C638">
        <v>6</v>
      </c>
      <c r="D638" t="s">
        <v>9</v>
      </c>
      <c r="E638">
        <v>2001</v>
      </c>
      <c r="F638">
        <v>3500</v>
      </c>
      <c r="G638" s="54">
        <v>0.157</v>
      </c>
      <c r="H638" s="54">
        <v>0.15333333333333332</v>
      </c>
      <c r="I638" s="54">
        <v>0.17783333333333332</v>
      </c>
      <c r="J638" s="2">
        <f t="shared" si="204"/>
        <v>4151.838671411625</v>
      </c>
      <c r="K638" s="2">
        <f t="shared" si="205"/>
        <v>4133.858267716535</v>
      </c>
      <c r="L638" s="2">
        <f t="shared" si="206"/>
        <v>4257.0443948915463</v>
      </c>
      <c r="M638">
        <v>0.85441176471000002</v>
      </c>
      <c r="N638">
        <v>0.14117647058999999</v>
      </c>
      <c r="O638">
        <v>4.4117647059000002E-3</v>
      </c>
      <c r="P638" s="2" t="s">
        <v>10</v>
      </c>
      <c r="Q638" s="2" t="s">
        <v>10</v>
      </c>
      <c r="R638" s="2" t="s">
        <v>10</v>
      </c>
      <c r="S638" s="2" t="s">
        <v>10</v>
      </c>
      <c r="T638" s="2" t="s">
        <v>10</v>
      </c>
      <c r="U638" s="2" t="s">
        <v>10</v>
      </c>
    </row>
    <row r="639" spans="1:21" x14ac:dyDescent="0.3">
      <c r="A639">
        <v>16</v>
      </c>
      <c r="B639" t="s">
        <v>33</v>
      </c>
      <c r="C639">
        <v>6</v>
      </c>
      <c r="D639" t="s">
        <v>9</v>
      </c>
      <c r="E639">
        <v>2002</v>
      </c>
      <c r="F639">
        <v>4000</v>
      </c>
      <c r="G639" s="54">
        <v>0.11799999999999999</v>
      </c>
      <c r="H639" s="54">
        <v>0.11899999999999999</v>
      </c>
      <c r="I639" s="54">
        <v>0.13250000000000001</v>
      </c>
      <c r="J639" s="2">
        <f t="shared" si="204"/>
        <v>4535.1473922902496</v>
      </c>
      <c r="K639" s="2">
        <f t="shared" si="205"/>
        <v>4540.2951191827469</v>
      </c>
      <c r="L639" s="2">
        <f t="shared" si="206"/>
        <v>4610.9510086455339</v>
      </c>
      <c r="M639">
        <v>0.85441176471000002</v>
      </c>
      <c r="N639">
        <v>0.14117647058999999</v>
      </c>
      <c r="O639">
        <v>4.4117647059000002E-3</v>
      </c>
      <c r="P639" s="2" t="s">
        <v>10</v>
      </c>
      <c r="Q639" s="2" t="s">
        <v>10</v>
      </c>
      <c r="R639" s="2" t="s">
        <v>10</v>
      </c>
      <c r="S639" s="2" t="s">
        <v>10</v>
      </c>
      <c r="T639" s="2" t="s">
        <v>10</v>
      </c>
      <c r="U639" s="2" t="s">
        <v>10</v>
      </c>
    </row>
    <row r="640" spans="1:21" x14ac:dyDescent="0.3">
      <c r="A640">
        <v>16</v>
      </c>
      <c r="B640" t="s">
        <v>33</v>
      </c>
      <c r="C640">
        <v>6</v>
      </c>
      <c r="D640" t="s">
        <v>9</v>
      </c>
      <c r="E640">
        <v>2003</v>
      </c>
      <c r="F640" t="s">
        <v>10</v>
      </c>
      <c r="G640" s="54">
        <v>0.159</v>
      </c>
      <c r="H640" s="54">
        <v>0.16133333333333333</v>
      </c>
      <c r="I640" s="54">
        <v>0.18033333333333335</v>
      </c>
      <c r="J640" t="s">
        <v>10</v>
      </c>
      <c r="K640" t="s">
        <v>10</v>
      </c>
      <c r="L640" t="s">
        <v>10</v>
      </c>
      <c r="M640">
        <v>0.85441176471000002</v>
      </c>
      <c r="N640">
        <v>0.14117647058999999</v>
      </c>
      <c r="O640">
        <v>4.4117647059000002E-3</v>
      </c>
      <c r="P640" s="2" t="s">
        <v>10</v>
      </c>
      <c r="Q640" s="2" t="s">
        <v>10</v>
      </c>
      <c r="R640" s="2" t="s">
        <v>10</v>
      </c>
      <c r="S640" s="2" t="s">
        <v>10</v>
      </c>
      <c r="T640" s="2" t="s">
        <v>10</v>
      </c>
      <c r="U640" s="2" t="s">
        <v>10</v>
      </c>
    </row>
    <row r="641" spans="1:21" x14ac:dyDescent="0.3">
      <c r="A641">
        <v>16</v>
      </c>
      <c r="B641" t="s">
        <v>33</v>
      </c>
      <c r="C641">
        <v>6</v>
      </c>
      <c r="D641" t="s">
        <v>9</v>
      </c>
      <c r="E641">
        <v>2004</v>
      </c>
      <c r="F641">
        <v>3800</v>
      </c>
      <c r="G641" s="54">
        <v>0.22</v>
      </c>
      <c r="H641" s="54">
        <v>0.38400000000000001</v>
      </c>
      <c r="I641" s="54">
        <v>0.41199999999999998</v>
      </c>
      <c r="J641" s="2">
        <f t="shared" ref="J641" si="207">$F641/(1-G641)</f>
        <v>4871.7948717948721</v>
      </c>
      <c r="K641" s="2">
        <f t="shared" ref="K641" si="208">$F641/(1-H641)</f>
        <v>6168.8311688311687</v>
      </c>
      <c r="L641" s="2">
        <f t="shared" ref="L641" si="209">$F641/(1-I641)</f>
        <v>6462.5850340136049</v>
      </c>
      <c r="M641">
        <v>0.85441176471000002</v>
      </c>
      <c r="N641">
        <v>0.14117647058999999</v>
      </c>
      <c r="O641">
        <v>4.4117647059000002E-3</v>
      </c>
      <c r="P641" s="2" t="s">
        <v>10</v>
      </c>
      <c r="Q641" s="2" t="s">
        <v>10</v>
      </c>
      <c r="R641" s="2" t="s">
        <v>10</v>
      </c>
      <c r="S641" s="2" t="s">
        <v>10</v>
      </c>
      <c r="T641" s="2" t="s">
        <v>10</v>
      </c>
      <c r="U641" s="2" t="s">
        <v>10</v>
      </c>
    </row>
    <row r="642" spans="1:21" x14ac:dyDescent="0.3">
      <c r="A642">
        <v>16</v>
      </c>
      <c r="B642" t="s">
        <v>33</v>
      </c>
      <c r="C642">
        <v>6</v>
      </c>
      <c r="D642" t="s">
        <v>9</v>
      </c>
      <c r="E642">
        <v>2005</v>
      </c>
      <c r="F642" t="s">
        <v>10</v>
      </c>
      <c r="G642" s="54">
        <v>0.17699999999999999</v>
      </c>
      <c r="H642" s="54">
        <v>0.30133333333333334</v>
      </c>
      <c r="I642" s="54">
        <v>0.41533333333333339</v>
      </c>
      <c r="J642" t="s">
        <v>10</v>
      </c>
      <c r="K642" t="s">
        <v>10</v>
      </c>
      <c r="L642" t="s">
        <v>10</v>
      </c>
      <c r="M642">
        <v>0.85441176471000002</v>
      </c>
      <c r="N642">
        <v>0.14117647058999999</v>
      </c>
      <c r="O642">
        <v>4.4117647059000002E-3</v>
      </c>
      <c r="P642" s="2" t="s">
        <v>10</v>
      </c>
      <c r="Q642" s="2" t="s">
        <v>10</v>
      </c>
      <c r="R642" s="2" t="s">
        <v>10</v>
      </c>
      <c r="S642" s="2" t="s">
        <v>10</v>
      </c>
      <c r="T642" s="2" t="s">
        <v>10</v>
      </c>
      <c r="U642" s="2" t="s">
        <v>10</v>
      </c>
    </row>
    <row r="643" spans="1:21" x14ac:dyDescent="0.3">
      <c r="A643">
        <v>16</v>
      </c>
      <c r="B643" t="s">
        <v>33</v>
      </c>
      <c r="C643">
        <v>6</v>
      </c>
      <c r="D643" t="s">
        <v>9</v>
      </c>
      <c r="E643">
        <v>2006</v>
      </c>
      <c r="F643">
        <v>5000</v>
      </c>
      <c r="G643" s="54">
        <v>0.153</v>
      </c>
      <c r="H643" s="54">
        <v>0.19966666666666669</v>
      </c>
      <c r="I643" s="54">
        <v>0.23666666666666669</v>
      </c>
      <c r="J643" s="2">
        <f t="shared" ref="J643" si="210">$F643/(1-G643)</f>
        <v>5903.1877213695398</v>
      </c>
      <c r="K643" s="2">
        <f t="shared" ref="K643" si="211">$F643/(1-H643)</f>
        <v>6247.396917950854</v>
      </c>
      <c r="L643" s="2">
        <f t="shared" ref="L643" si="212">$F643/(1-I643)</f>
        <v>6550.2183406113536</v>
      </c>
      <c r="M643">
        <v>0.85441176471000002</v>
      </c>
      <c r="N643">
        <v>0.14117647058999999</v>
      </c>
      <c r="O643">
        <v>4.4117647059000002E-3</v>
      </c>
      <c r="P643" s="2" t="s">
        <v>10</v>
      </c>
      <c r="Q643" s="2" t="s">
        <v>10</v>
      </c>
      <c r="R643" s="2" t="s">
        <v>10</v>
      </c>
      <c r="S643" s="2" t="s">
        <v>10</v>
      </c>
      <c r="T643" s="2" t="s">
        <v>10</v>
      </c>
      <c r="U643" s="2" t="s">
        <v>10</v>
      </c>
    </row>
    <row r="644" spans="1:21" x14ac:dyDescent="0.3">
      <c r="A644">
        <v>16</v>
      </c>
      <c r="B644" t="s">
        <v>33</v>
      </c>
      <c r="C644">
        <v>6</v>
      </c>
      <c r="D644" t="s">
        <v>9</v>
      </c>
      <c r="E644">
        <v>2007</v>
      </c>
      <c r="F644" t="s">
        <v>10</v>
      </c>
      <c r="G644" s="54">
        <v>0.188</v>
      </c>
      <c r="H644" s="54">
        <v>0.26533333333333331</v>
      </c>
      <c r="I644" s="54">
        <v>0.30733333333333335</v>
      </c>
      <c r="J644" t="s">
        <v>10</v>
      </c>
      <c r="K644" t="s">
        <v>10</v>
      </c>
      <c r="L644" t="s">
        <v>10</v>
      </c>
      <c r="M644">
        <v>0.85441176471000002</v>
      </c>
      <c r="N644">
        <v>0.14117647058999999</v>
      </c>
      <c r="O644">
        <v>4.4117647059000002E-3</v>
      </c>
      <c r="P644" s="2" t="s">
        <v>10</v>
      </c>
      <c r="Q644" s="2" t="s">
        <v>10</v>
      </c>
      <c r="R644" s="2" t="s">
        <v>10</v>
      </c>
      <c r="S644" s="2" t="s">
        <v>10</v>
      </c>
      <c r="T644" s="2" t="s">
        <v>10</v>
      </c>
      <c r="U644" s="2" t="s">
        <v>10</v>
      </c>
    </row>
    <row r="645" spans="1:21" x14ac:dyDescent="0.3">
      <c r="A645">
        <v>16</v>
      </c>
      <c r="B645" t="s">
        <v>33</v>
      </c>
      <c r="C645">
        <v>6</v>
      </c>
      <c r="D645" t="s">
        <v>9</v>
      </c>
      <c r="E645">
        <v>2008</v>
      </c>
      <c r="F645">
        <v>1000</v>
      </c>
      <c r="G645" s="54">
        <v>0.2</v>
      </c>
      <c r="H645" s="54">
        <v>0.23666666666666669</v>
      </c>
      <c r="I645" s="54">
        <v>0.28266666666666668</v>
      </c>
      <c r="J645" s="2">
        <f t="shared" ref="J645" si="213">$F645/(1-G645)</f>
        <v>1250</v>
      </c>
      <c r="K645" s="2">
        <f t="shared" ref="K645" si="214">$F645/(1-H645)</f>
        <v>1310.0436681222707</v>
      </c>
      <c r="L645" s="2">
        <f t="shared" ref="L645" si="215">$F645/(1-I645)</f>
        <v>1394.0520446096652</v>
      </c>
      <c r="M645">
        <v>0.85441176471000002</v>
      </c>
      <c r="N645">
        <v>0.14117647058999999</v>
      </c>
      <c r="O645">
        <v>4.4117647059000002E-3</v>
      </c>
      <c r="P645" s="2" t="s">
        <v>10</v>
      </c>
      <c r="Q645" s="2" t="s">
        <v>10</v>
      </c>
      <c r="R645" s="2" t="s">
        <v>10</v>
      </c>
      <c r="S645" s="2" t="s">
        <v>10</v>
      </c>
      <c r="T645" s="2" t="s">
        <v>10</v>
      </c>
      <c r="U645" s="2" t="s">
        <v>10</v>
      </c>
    </row>
    <row r="646" spans="1:21" x14ac:dyDescent="0.3">
      <c r="A646">
        <v>16</v>
      </c>
      <c r="B646" t="s">
        <v>33</v>
      </c>
      <c r="C646">
        <v>6</v>
      </c>
      <c r="D646" t="s">
        <v>9</v>
      </c>
      <c r="E646">
        <v>2009</v>
      </c>
      <c r="F646" t="s">
        <v>10</v>
      </c>
      <c r="G646" s="54">
        <v>0.19700000000000001</v>
      </c>
      <c r="H646" s="54">
        <v>0.22899999999999998</v>
      </c>
      <c r="I646" s="54">
        <v>0.26449999999999996</v>
      </c>
      <c r="J646" t="s">
        <v>10</v>
      </c>
      <c r="K646" t="s">
        <v>10</v>
      </c>
      <c r="L646" t="s">
        <v>10</v>
      </c>
      <c r="M646">
        <v>0.85441176471000002</v>
      </c>
      <c r="N646">
        <v>0.14117647058999999</v>
      </c>
      <c r="O646">
        <v>4.4117647059000002E-3</v>
      </c>
      <c r="P646" s="2" t="s">
        <v>10</v>
      </c>
      <c r="Q646" s="2" t="s">
        <v>10</v>
      </c>
      <c r="R646" s="2" t="s">
        <v>10</v>
      </c>
      <c r="S646" s="2" t="s">
        <v>10</v>
      </c>
      <c r="T646" s="2" t="s">
        <v>10</v>
      </c>
      <c r="U646" s="2" t="s">
        <v>10</v>
      </c>
    </row>
    <row r="647" spans="1:21" x14ac:dyDescent="0.3">
      <c r="A647">
        <v>16</v>
      </c>
      <c r="B647" t="s">
        <v>33</v>
      </c>
      <c r="C647">
        <v>6</v>
      </c>
      <c r="D647" t="s">
        <v>9</v>
      </c>
      <c r="E647">
        <v>2010</v>
      </c>
      <c r="F647" t="s">
        <v>10</v>
      </c>
      <c r="G647" s="54">
        <v>0.16799999999999998</v>
      </c>
      <c r="H647" s="54">
        <v>0.25266666666666665</v>
      </c>
      <c r="I647" s="54">
        <v>0.27216666666666667</v>
      </c>
      <c r="J647" t="s">
        <v>10</v>
      </c>
      <c r="K647" t="s">
        <v>10</v>
      </c>
      <c r="L647" t="s">
        <v>10</v>
      </c>
      <c r="M647">
        <v>0.85441176471000002</v>
      </c>
      <c r="N647">
        <v>0.14117647058999999</v>
      </c>
      <c r="O647">
        <v>4.4117647059000002E-3</v>
      </c>
      <c r="P647" s="2" t="s">
        <v>10</v>
      </c>
      <c r="Q647" s="2" t="s">
        <v>10</v>
      </c>
      <c r="R647" s="2" t="s">
        <v>10</v>
      </c>
      <c r="S647" s="2" t="s">
        <v>10</v>
      </c>
      <c r="T647" s="2" t="s">
        <v>10</v>
      </c>
      <c r="U647" s="2" t="s">
        <v>10</v>
      </c>
    </row>
    <row r="648" spans="1:21" x14ac:dyDescent="0.3">
      <c r="A648">
        <v>16</v>
      </c>
      <c r="B648" t="s">
        <v>33</v>
      </c>
      <c r="C648">
        <v>6</v>
      </c>
      <c r="D648" t="s">
        <v>9</v>
      </c>
      <c r="E648">
        <v>2011</v>
      </c>
      <c r="F648" t="s">
        <v>10</v>
      </c>
      <c r="G648" s="54">
        <v>0.16899999999999998</v>
      </c>
      <c r="H648" s="54">
        <v>0.21833333333333332</v>
      </c>
      <c r="I648" s="54">
        <v>0.24033333333333334</v>
      </c>
      <c r="J648" t="s">
        <v>10</v>
      </c>
      <c r="K648" t="s">
        <v>10</v>
      </c>
      <c r="L648" t="s">
        <v>10</v>
      </c>
      <c r="M648">
        <v>0.85441176471000002</v>
      </c>
      <c r="N648">
        <v>0.14117647058999999</v>
      </c>
      <c r="O648">
        <v>4.4117647059000002E-3</v>
      </c>
      <c r="P648" s="2" t="s">
        <v>10</v>
      </c>
      <c r="Q648" s="2" t="s">
        <v>10</v>
      </c>
      <c r="R648" s="2" t="s">
        <v>10</v>
      </c>
      <c r="S648" s="2" t="s">
        <v>10</v>
      </c>
      <c r="T648" s="2" t="s">
        <v>10</v>
      </c>
      <c r="U648" s="2" t="s">
        <v>10</v>
      </c>
    </row>
    <row r="649" spans="1:21" x14ac:dyDescent="0.3">
      <c r="A649">
        <v>16</v>
      </c>
      <c r="B649" t="s">
        <v>33</v>
      </c>
      <c r="C649">
        <v>6</v>
      </c>
      <c r="D649" t="s">
        <v>9</v>
      </c>
      <c r="E649">
        <v>2012</v>
      </c>
      <c r="F649" t="s">
        <v>10</v>
      </c>
      <c r="G649" s="54">
        <v>0.13500000000000001</v>
      </c>
      <c r="H649" s="54">
        <v>0.23</v>
      </c>
      <c r="I649" s="54">
        <v>0.25650000000000001</v>
      </c>
      <c r="J649" t="s">
        <v>10</v>
      </c>
      <c r="K649" t="s">
        <v>10</v>
      </c>
      <c r="L649" t="s">
        <v>10</v>
      </c>
      <c r="M649">
        <v>0.85441176471000002</v>
      </c>
      <c r="N649">
        <v>0.14117647058999999</v>
      </c>
      <c r="O649">
        <v>4.4117647059000002E-3</v>
      </c>
      <c r="P649" s="2">
        <f t="shared" si="195"/>
        <v>3592.7162964472041</v>
      </c>
      <c r="Q649" s="2">
        <f t="shared" si="196"/>
        <v>4062.8734741167777</v>
      </c>
      <c r="R649" s="2">
        <f t="shared" si="197"/>
        <v>4217.405992801805</v>
      </c>
      <c r="S649" s="2" t="s">
        <v>10</v>
      </c>
      <c r="T649" s="2" t="s">
        <v>10</v>
      </c>
      <c r="U649" s="2" t="s">
        <v>10</v>
      </c>
    </row>
    <row r="650" spans="1:21" x14ac:dyDescent="0.3">
      <c r="A650">
        <v>16</v>
      </c>
      <c r="B650" t="s">
        <v>33</v>
      </c>
      <c r="C650">
        <v>6</v>
      </c>
      <c r="D650" t="s">
        <v>9</v>
      </c>
      <c r="E650">
        <v>2013</v>
      </c>
      <c r="F650">
        <v>1800</v>
      </c>
      <c r="G650" s="54">
        <v>0.153</v>
      </c>
      <c r="H650" s="54">
        <v>0.2503333333333333</v>
      </c>
      <c r="I650" s="54">
        <v>0.27933333333333332</v>
      </c>
      <c r="J650" s="2">
        <f t="shared" ref="J650" si="216">$F650/(1-G650)</f>
        <v>2125.1475796930345</v>
      </c>
      <c r="K650" s="2">
        <f t="shared" ref="K650" si="217">$F650/(1-H650)</f>
        <v>2401.0671409515339</v>
      </c>
      <c r="L650" s="2">
        <f t="shared" ref="L650" si="218">$F650/(1-I650)</f>
        <v>2497.687326549491</v>
      </c>
      <c r="M650">
        <v>0.85441176471000002</v>
      </c>
      <c r="N650">
        <v>0.14117647058999999</v>
      </c>
      <c r="O650">
        <v>4.4117647059000002E-3</v>
      </c>
      <c r="P650" s="2">
        <f t="shared" si="195"/>
        <v>3602.8473631574052</v>
      </c>
      <c r="Q650" s="2">
        <f t="shared" si="196"/>
        <v>4027.1489361445711</v>
      </c>
      <c r="R650" s="2">
        <f t="shared" si="197"/>
        <v>4186.5296360859902</v>
      </c>
      <c r="S650">
        <f t="shared" ref="S650:S706" si="219">P650/$F650</f>
        <v>2.0015818684207805</v>
      </c>
      <c r="T650">
        <f t="shared" ref="T650:T706" si="220">Q650/$F650</f>
        <v>2.2373049645247618</v>
      </c>
      <c r="U650">
        <f t="shared" ref="U650:U706" si="221">R650/$F650</f>
        <v>2.3258497978255499</v>
      </c>
    </row>
    <row r="651" spans="1:21" x14ac:dyDescent="0.3">
      <c r="A651">
        <v>16</v>
      </c>
      <c r="B651" t="s">
        <v>33</v>
      </c>
      <c r="C651">
        <v>6</v>
      </c>
      <c r="D651" t="s">
        <v>9</v>
      </c>
      <c r="E651">
        <v>2014</v>
      </c>
      <c r="F651" t="s">
        <v>10</v>
      </c>
      <c r="G651" s="54">
        <v>9.7000000000000003E-2</v>
      </c>
      <c r="H651" s="54">
        <v>0.16933333333333334</v>
      </c>
      <c r="I651" s="54">
        <v>0.20033333333333331</v>
      </c>
      <c r="J651" t="s">
        <v>10</v>
      </c>
      <c r="K651" t="s">
        <v>10</v>
      </c>
      <c r="L651" t="s">
        <v>10</v>
      </c>
      <c r="M651">
        <v>0.85441176471000002</v>
      </c>
      <c r="N651">
        <v>0.14117647058999999</v>
      </c>
      <c r="O651">
        <v>4.4117647059000002E-3</v>
      </c>
      <c r="P651" s="2">
        <f t="shared" si="195"/>
        <v>2997.6454970852355</v>
      </c>
      <c r="Q651" s="2">
        <f t="shared" si="196"/>
        <v>3480.9693633918046</v>
      </c>
      <c r="R651" s="2">
        <f t="shared" si="197"/>
        <v>3628.7813636727246</v>
      </c>
      <c r="S651" s="2" t="s">
        <v>10</v>
      </c>
      <c r="T651" s="2" t="s">
        <v>10</v>
      </c>
      <c r="U651" s="2" t="s">
        <v>10</v>
      </c>
    </row>
    <row r="652" spans="1:21" x14ac:dyDescent="0.3">
      <c r="A652">
        <v>16</v>
      </c>
      <c r="B652" t="s">
        <v>33</v>
      </c>
      <c r="C652">
        <v>6</v>
      </c>
      <c r="D652" t="s">
        <v>9</v>
      </c>
      <c r="E652">
        <v>2015</v>
      </c>
      <c r="F652">
        <v>3000</v>
      </c>
      <c r="G652" s="54">
        <v>0.16099999999999998</v>
      </c>
      <c r="H652" s="54">
        <v>0.26</v>
      </c>
      <c r="I652" s="54">
        <v>0.28700000000000003</v>
      </c>
      <c r="J652" s="2">
        <f t="shared" ref="J652:J715" si="222">$F652/(1-G652)</f>
        <v>3575.6853396901074</v>
      </c>
      <c r="K652" s="2">
        <f t="shared" ref="K652:K715" si="223">$F652/(1-H652)</f>
        <v>4054.0540540540542</v>
      </c>
      <c r="L652" s="2">
        <f t="shared" ref="L652:L715" si="224">$F652/(1-I652)</f>
        <v>4207.5736325385697</v>
      </c>
      <c r="M652">
        <v>0.85441176471000002</v>
      </c>
      <c r="N652">
        <v>0.14117647058999999</v>
      </c>
      <c r="O652">
        <v>4.4117647059000002E-3</v>
      </c>
      <c r="P652" s="2">
        <f t="shared" si="195"/>
        <v>3237.41920002078</v>
      </c>
      <c r="Q652" s="2">
        <f t="shared" si="196"/>
        <v>3988.582435794438</v>
      </c>
      <c r="R652" s="2">
        <f t="shared" si="197"/>
        <v>4101.1820205506046</v>
      </c>
      <c r="S652">
        <f t="shared" si="219"/>
        <v>1.0791397333402599</v>
      </c>
      <c r="T652">
        <f t="shared" si="220"/>
        <v>1.3295274785981459</v>
      </c>
      <c r="U652">
        <f t="shared" si="221"/>
        <v>1.3670606735168682</v>
      </c>
    </row>
    <row r="653" spans="1:21" x14ac:dyDescent="0.3">
      <c r="A653">
        <v>16</v>
      </c>
      <c r="B653" t="s">
        <v>33</v>
      </c>
      <c r="C653">
        <v>6</v>
      </c>
      <c r="D653" t="s">
        <v>9</v>
      </c>
      <c r="E653">
        <v>2016</v>
      </c>
      <c r="F653">
        <v>3100</v>
      </c>
      <c r="G653" s="54">
        <v>0.16599999999999998</v>
      </c>
      <c r="H653" s="54">
        <v>0.251</v>
      </c>
      <c r="I653" s="54">
        <v>0.27900000000000003</v>
      </c>
      <c r="J653" s="2">
        <f t="shared" si="222"/>
        <v>3717.0263788968823</v>
      </c>
      <c r="K653" s="2">
        <f t="shared" si="223"/>
        <v>4138.8518024032046</v>
      </c>
      <c r="L653" s="2">
        <f t="shared" si="224"/>
        <v>4299.5839112343965</v>
      </c>
      <c r="M653">
        <v>0.85441176471000002</v>
      </c>
      <c r="N653">
        <v>0.14117647058999999</v>
      </c>
      <c r="O653">
        <v>4.4117647059000002E-3</v>
      </c>
      <c r="P653" s="2">
        <f t="shared" si="195"/>
        <v>1363.1146798127461</v>
      </c>
      <c r="Q653" s="2">
        <f t="shared" si="196"/>
        <v>1636.1789765653145</v>
      </c>
      <c r="R653" s="2">
        <f t="shared" si="197"/>
        <v>1682.0048227367204</v>
      </c>
      <c r="S653">
        <f t="shared" si="219"/>
        <v>0.43971441284282131</v>
      </c>
      <c r="T653">
        <f t="shared" si="220"/>
        <v>0.52779966985977889</v>
      </c>
      <c r="U653">
        <f t="shared" si="221"/>
        <v>0.54258220088281306</v>
      </c>
    </row>
    <row r="654" spans="1:21" x14ac:dyDescent="0.3">
      <c r="A654">
        <v>16</v>
      </c>
      <c r="B654" t="s">
        <v>33</v>
      </c>
      <c r="C654">
        <v>6</v>
      </c>
      <c r="D654" t="s">
        <v>9</v>
      </c>
      <c r="E654">
        <v>2017</v>
      </c>
      <c r="F654">
        <v>2400</v>
      </c>
      <c r="G654" s="54">
        <v>0.17614168903842634</v>
      </c>
      <c r="H654" s="54">
        <v>0.28134990851851172</v>
      </c>
      <c r="I654" s="54">
        <v>0.31269765999824639</v>
      </c>
      <c r="J654" s="2">
        <f t="shared" si="222"/>
        <v>2913.1222785126952</v>
      </c>
      <c r="K654" s="2">
        <f t="shared" si="223"/>
        <v>3339.5946489792127</v>
      </c>
      <c r="L654" s="2">
        <f t="shared" si="224"/>
        <v>3491.913034944529</v>
      </c>
      <c r="M654">
        <v>0.85441176471000002</v>
      </c>
      <c r="N654">
        <v>0.14117647058999999</v>
      </c>
      <c r="O654">
        <v>4.4117647059000002E-3</v>
      </c>
      <c r="P654" s="2" t="s">
        <v>10</v>
      </c>
      <c r="Q654" s="2" t="s">
        <v>10</v>
      </c>
      <c r="R654" s="2" t="s">
        <v>10</v>
      </c>
      <c r="S654" s="2" t="s">
        <v>10</v>
      </c>
      <c r="T654" s="2" t="s">
        <v>10</v>
      </c>
      <c r="U654" s="2" t="s">
        <v>10</v>
      </c>
    </row>
    <row r="655" spans="1:21" x14ac:dyDescent="0.3">
      <c r="A655">
        <v>16</v>
      </c>
      <c r="B655" t="s">
        <v>33</v>
      </c>
      <c r="C655">
        <v>6</v>
      </c>
      <c r="D655" t="s">
        <v>9</v>
      </c>
      <c r="E655">
        <v>2018</v>
      </c>
      <c r="F655">
        <v>2960</v>
      </c>
      <c r="G655" s="54">
        <v>0.16886166874172692</v>
      </c>
      <c r="H655" s="54">
        <v>0.3266245046167281</v>
      </c>
      <c r="I655" s="54">
        <v>0.34504815702446495</v>
      </c>
      <c r="J655" s="2">
        <f t="shared" si="222"/>
        <v>3561.3806855939497</v>
      </c>
      <c r="K655" s="2">
        <f t="shared" si="223"/>
        <v>4395.7643547976559</v>
      </c>
      <c r="L655" s="2">
        <f t="shared" si="224"/>
        <v>4519.4162467767383</v>
      </c>
      <c r="M655">
        <v>0.85441176471000002</v>
      </c>
      <c r="N655">
        <v>0.14117647058999999</v>
      </c>
      <c r="O655">
        <v>4.4117647059000002E-3</v>
      </c>
      <c r="P655" s="2" t="s">
        <v>10</v>
      </c>
      <c r="Q655" s="2" t="s">
        <v>10</v>
      </c>
      <c r="R655" s="2" t="s">
        <v>10</v>
      </c>
      <c r="S655" s="2" t="s">
        <v>10</v>
      </c>
      <c r="T655" s="2" t="s">
        <v>10</v>
      </c>
      <c r="U655" s="2" t="s">
        <v>10</v>
      </c>
    </row>
    <row r="656" spans="1:21" x14ac:dyDescent="0.3">
      <c r="A656">
        <v>16</v>
      </c>
      <c r="B656" t="s">
        <v>33</v>
      </c>
      <c r="C656">
        <v>6</v>
      </c>
      <c r="D656" t="s">
        <v>9</v>
      </c>
      <c r="E656">
        <v>2019</v>
      </c>
      <c r="F656">
        <v>1120</v>
      </c>
      <c r="G656" s="54">
        <v>0.15627672779650664</v>
      </c>
      <c r="H656" s="54">
        <v>0.29431007717911079</v>
      </c>
      <c r="I656" s="54">
        <v>0.31510957999927913</v>
      </c>
      <c r="J656" s="2">
        <f t="shared" si="222"/>
        <v>1327.4494575395247</v>
      </c>
      <c r="K656" s="2">
        <f t="shared" si="223"/>
        <v>1587.0993247614597</v>
      </c>
      <c r="L656" s="2">
        <f t="shared" si="224"/>
        <v>1635.2980962981219</v>
      </c>
      <c r="M656">
        <v>0.85441176471000002</v>
      </c>
      <c r="N656">
        <v>0.14117647058999999</v>
      </c>
      <c r="O656">
        <v>4.4117647059000002E-3</v>
      </c>
      <c r="P656" s="2" t="s">
        <v>10</v>
      </c>
      <c r="Q656" s="2" t="s">
        <v>10</v>
      </c>
      <c r="R656" s="2" t="s">
        <v>10</v>
      </c>
      <c r="S656" s="2" t="s">
        <v>10</v>
      </c>
      <c r="T656" s="2" t="s">
        <v>10</v>
      </c>
      <c r="U656" s="2" t="s">
        <v>10</v>
      </c>
    </row>
    <row r="657" spans="1:21" x14ac:dyDescent="0.3">
      <c r="A657">
        <v>16</v>
      </c>
      <c r="B657" t="s">
        <v>33</v>
      </c>
      <c r="C657">
        <v>6</v>
      </c>
      <c r="D657" t="s">
        <v>9</v>
      </c>
      <c r="E657">
        <v>2020</v>
      </c>
      <c r="F657">
        <v>1500</v>
      </c>
      <c r="G657" s="54">
        <v>7.1730431912490608E-2</v>
      </c>
      <c r="H657" s="54">
        <v>0.24184107416558059</v>
      </c>
      <c r="I657" s="54">
        <v>0.25426527177111524</v>
      </c>
      <c r="J657" s="2">
        <f t="shared" si="222"/>
        <v>1615.9099162223022</v>
      </c>
      <c r="K657" s="2">
        <f t="shared" si="223"/>
        <v>1978.4770038143656</v>
      </c>
      <c r="L657" s="2">
        <f t="shared" si="224"/>
        <v>2011.4391126218441</v>
      </c>
      <c r="M657">
        <v>0.85441176471000002</v>
      </c>
      <c r="N657">
        <v>0.14117647058999999</v>
      </c>
      <c r="O657">
        <v>4.4117647059000002E-3</v>
      </c>
      <c r="P657" s="2" t="s">
        <v>10</v>
      </c>
      <c r="Q657" s="2" t="s">
        <v>10</v>
      </c>
      <c r="R657" s="2" t="s">
        <v>10</v>
      </c>
      <c r="S657" s="2" t="s">
        <v>10</v>
      </c>
      <c r="T657" s="2" t="s">
        <v>10</v>
      </c>
      <c r="U657" s="2" t="s">
        <v>10</v>
      </c>
    </row>
    <row r="658" spans="1:21" x14ac:dyDescent="0.3">
      <c r="A658">
        <v>17</v>
      </c>
      <c r="B658" t="s">
        <v>34</v>
      </c>
      <c r="C658">
        <v>6</v>
      </c>
      <c r="D658" t="s">
        <v>21</v>
      </c>
      <c r="E658">
        <v>1980</v>
      </c>
      <c r="F658">
        <v>100</v>
      </c>
      <c r="G658" s="54">
        <v>0.44700000000000001</v>
      </c>
      <c r="H658" s="54">
        <v>0.46733333333333338</v>
      </c>
      <c r="I658" s="54">
        <v>0.46133333333333337</v>
      </c>
      <c r="J658" s="2">
        <f t="shared" si="222"/>
        <v>180.83182640144668</v>
      </c>
      <c r="K658" s="2">
        <f t="shared" si="223"/>
        <v>187.73466833541929</v>
      </c>
      <c r="L658" s="2">
        <f t="shared" si="224"/>
        <v>185.64356435643566</v>
      </c>
      <c r="M658" s="59">
        <v>0.71359223300999997</v>
      </c>
      <c r="N658" s="59">
        <v>0.28640776698999998</v>
      </c>
      <c r="O658" s="59">
        <v>0</v>
      </c>
      <c r="P658" s="2">
        <f t="shared" ref="P658:P693" si="225">(J661*$M658)+(J662*$N658)+(J663*$O658)</f>
        <v>266.64914612628843</v>
      </c>
      <c r="Q658" s="2">
        <f t="shared" ref="Q658:Q693" si="226">(K661*$M658)+(K662*$N658)+(K663*$O658)</f>
        <v>277.27886066754718</v>
      </c>
      <c r="R658" s="2">
        <f t="shared" ref="R658:R693" si="227">(L661*$M658)+(L662*$N658)+(L663*$O658)</f>
        <v>273.79898963279561</v>
      </c>
      <c r="S658">
        <f t="shared" si="219"/>
        <v>2.6664914612628845</v>
      </c>
      <c r="T658">
        <f t="shared" si="220"/>
        <v>2.7727886066754719</v>
      </c>
      <c r="U658">
        <f t="shared" si="221"/>
        <v>2.7379898963279561</v>
      </c>
    </row>
    <row r="659" spans="1:21" x14ac:dyDescent="0.3">
      <c r="A659">
        <v>17</v>
      </c>
      <c r="B659" t="s">
        <v>34</v>
      </c>
      <c r="C659">
        <v>6</v>
      </c>
      <c r="D659" t="s">
        <v>21</v>
      </c>
      <c r="E659">
        <v>1981</v>
      </c>
      <c r="F659">
        <v>250</v>
      </c>
      <c r="G659" s="54">
        <v>0.40500000000000003</v>
      </c>
      <c r="H659" s="54">
        <v>0.4393333333333333</v>
      </c>
      <c r="I659" s="54">
        <v>0.43383333333333329</v>
      </c>
      <c r="J659" s="2">
        <f t="shared" si="222"/>
        <v>420.1680672268908</v>
      </c>
      <c r="K659" s="2">
        <f t="shared" si="223"/>
        <v>445.89774078478001</v>
      </c>
      <c r="L659" s="2">
        <f t="shared" si="224"/>
        <v>441.5660877244627</v>
      </c>
      <c r="M659" s="59">
        <v>0.71359223300999997</v>
      </c>
      <c r="N659" s="59">
        <v>0.28640776698999998</v>
      </c>
      <c r="O659" s="59">
        <v>0</v>
      </c>
      <c r="P659" s="2">
        <f t="shared" si="225"/>
        <v>420.4682517156736</v>
      </c>
      <c r="Q659" s="2">
        <f t="shared" si="226"/>
        <v>440.22300405342349</v>
      </c>
      <c r="R659" s="2">
        <f t="shared" si="227"/>
        <v>435.34340424405582</v>
      </c>
      <c r="S659">
        <f t="shared" si="219"/>
        <v>1.6818730068626944</v>
      </c>
      <c r="T659">
        <f t="shared" si="220"/>
        <v>1.7608920162136941</v>
      </c>
      <c r="U659">
        <f t="shared" si="221"/>
        <v>1.7413736169762233</v>
      </c>
    </row>
    <row r="660" spans="1:21" x14ac:dyDescent="0.3">
      <c r="A660">
        <v>17</v>
      </c>
      <c r="B660" t="s">
        <v>34</v>
      </c>
      <c r="C660">
        <v>6</v>
      </c>
      <c r="D660" t="s">
        <v>21</v>
      </c>
      <c r="E660">
        <v>1982</v>
      </c>
      <c r="F660">
        <v>200</v>
      </c>
      <c r="G660" s="54">
        <v>0.35099999999999998</v>
      </c>
      <c r="H660" s="54">
        <v>0.40499999999999997</v>
      </c>
      <c r="I660" s="54">
        <v>0.39999999999999997</v>
      </c>
      <c r="J660" s="2">
        <f t="shared" si="222"/>
        <v>308.16640986132512</v>
      </c>
      <c r="K660" s="2">
        <f t="shared" si="223"/>
        <v>336.1344537815126</v>
      </c>
      <c r="L660" s="2">
        <f t="shared" si="224"/>
        <v>333.33333333333326</v>
      </c>
      <c r="M660" s="59">
        <v>0.71359223300999997</v>
      </c>
      <c r="N660" s="59">
        <v>0.28640776698999998</v>
      </c>
      <c r="O660" s="59">
        <v>0</v>
      </c>
      <c r="P660" s="2">
        <f t="shared" si="225"/>
        <v>375.93443652673585</v>
      </c>
      <c r="Q660" s="2">
        <f t="shared" si="226"/>
        <v>388.01926552279025</v>
      </c>
      <c r="R660" s="2">
        <f t="shared" si="227"/>
        <v>383.32041524987062</v>
      </c>
      <c r="S660">
        <f t="shared" si="219"/>
        <v>1.8796721826336793</v>
      </c>
      <c r="T660">
        <f t="shared" si="220"/>
        <v>1.9400963276139513</v>
      </c>
      <c r="U660">
        <f t="shared" si="221"/>
        <v>1.9166020762493532</v>
      </c>
    </row>
    <row r="661" spans="1:21" x14ac:dyDescent="0.3">
      <c r="A661">
        <v>17</v>
      </c>
      <c r="B661" t="s">
        <v>34</v>
      </c>
      <c r="C661">
        <v>6</v>
      </c>
      <c r="D661" t="s">
        <v>21</v>
      </c>
      <c r="E661">
        <v>1983</v>
      </c>
      <c r="F661">
        <v>100</v>
      </c>
      <c r="G661" s="54">
        <v>0.49</v>
      </c>
      <c r="H661" s="54">
        <v>0.50566666666666671</v>
      </c>
      <c r="I661" s="54">
        <v>0.4986666666666667</v>
      </c>
      <c r="J661" s="2">
        <f t="shared" si="222"/>
        <v>196.07843137254901</v>
      </c>
      <c r="K661" s="2">
        <f t="shared" si="223"/>
        <v>202.29265003371546</v>
      </c>
      <c r="L661" s="2">
        <f t="shared" si="224"/>
        <v>199.468085106383</v>
      </c>
      <c r="M661" s="59">
        <v>0.71359223300999997</v>
      </c>
      <c r="N661" s="59">
        <v>0.28640776698999998</v>
      </c>
      <c r="O661" s="59">
        <v>0</v>
      </c>
      <c r="P661" s="2">
        <f t="shared" si="225"/>
        <v>356.66669274546473</v>
      </c>
      <c r="Q661" s="2">
        <f t="shared" si="226"/>
        <v>364.16618189503743</v>
      </c>
      <c r="R661" s="2">
        <f t="shared" si="227"/>
        <v>359.46569536084644</v>
      </c>
      <c r="S661">
        <f t="shared" si="219"/>
        <v>3.5666669274546474</v>
      </c>
      <c r="T661">
        <f t="shared" si="220"/>
        <v>3.6416618189503742</v>
      </c>
      <c r="U661">
        <f t="shared" si="221"/>
        <v>3.5946569536084643</v>
      </c>
    </row>
    <row r="662" spans="1:21" x14ac:dyDescent="0.3">
      <c r="A662">
        <v>17</v>
      </c>
      <c r="B662" t="s">
        <v>34</v>
      </c>
      <c r="C662">
        <v>6</v>
      </c>
      <c r="D662" t="s">
        <v>21</v>
      </c>
      <c r="E662">
        <v>1984</v>
      </c>
      <c r="F662">
        <v>250</v>
      </c>
      <c r="G662" s="54">
        <v>0.435</v>
      </c>
      <c r="H662" s="54">
        <v>0.46133333333333326</v>
      </c>
      <c r="I662" s="54">
        <v>0.45533333333333326</v>
      </c>
      <c r="J662" s="2">
        <f t="shared" si="222"/>
        <v>442.47787610619474</v>
      </c>
      <c r="K662" s="2">
        <f t="shared" si="223"/>
        <v>464.10891089108907</v>
      </c>
      <c r="L662" s="2">
        <f t="shared" si="224"/>
        <v>458.99632802937572</v>
      </c>
      <c r="M662" s="59">
        <v>0.71359223300999997</v>
      </c>
      <c r="N662" s="59">
        <v>0.28640776698999998</v>
      </c>
      <c r="O662" s="59">
        <v>0</v>
      </c>
      <c r="P662" s="2">
        <f>(J665*$M662)+(J666*$N662)</f>
        <v>197.74945352900932</v>
      </c>
      <c r="Q662" s="2">
        <f>(K665*$M662)+(K666*$N662)</f>
        <v>209.53299043874037</v>
      </c>
      <c r="R662" s="2">
        <f>(L665*$M662)+(L666*$N662)</f>
        <v>207.76013577432275</v>
      </c>
      <c r="S662">
        <f t="shared" si="219"/>
        <v>0.79099781411603731</v>
      </c>
      <c r="T662">
        <f t="shared" si="220"/>
        <v>0.83813196175496152</v>
      </c>
      <c r="U662">
        <f t="shared" si="221"/>
        <v>0.83104054309729103</v>
      </c>
    </row>
    <row r="663" spans="1:21" x14ac:dyDescent="0.3">
      <c r="A663">
        <v>17</v>
      </c>
      <c r="B663" t="s">
        <v>34</v>
      </c>
      <c r="C663">
        <v>6</v>
      </c>
      <c r="D663" t="s">
        <v>21</v>
      </c>
      <c r="E663">
        <v>1985</v>
      </c>
      <c r="F663">
        <v>200</v>
      </c>
      <c r="G663" s="54">
        <v>0.45300000000000001</v>
      </c>
      <c r="H663" s="54">
        <v>0.47466666666666668</v>
      </c>
      <c r="I663" s="54">
        <v>0.46866666666666668</v>
      </c>
      <c r="J663" s="2">
        <f t="shared" si="222"/>
        <v>365.63071297989035</v>
      </c>
      <c r="K663" s="2">
        <f t="shared" si="223"/>
        <v>380.71065989847716</v>
      </c>
      <c r="L663" s="2">
        <f t="shared" si="224"/>
        <v>376.4115432873275</v>
      </c>
      <c r="M663" s="59">
        <v>0.71359223300999997</v>
      </c>
      <c r="N663" s="59">
        <v>0.28640776698999998</v>
      </c>
      <c r="O663" s="59">
        <v>0</v>
      </c>
      <c r="P663" s="2" t="s">
        <v>10</v>
      </c>
      <c r="Q663" s="2" t="s">
        <v>10</v>
      </c>
      <c r="R663" s="2" t="s">
        <v>10</v>
      </c>
      <c r="S663" s="2" t="s">
        <v>10</v>
      </c>
      <c r="T663" s="2" t="s">
        <v>10</v>
      </c>
      <c r="U663" s="2" t="s">
        <v>10</v>
      </c>
    </row>
    <row r="664" spans="1:21" x14ac:dyDescent="0.3">
      <c r="A664">
        <v>17</v>
      </c>
      <c r="B664" t="s">
        <v>34</v>
      </c>
      <c r="C664">
        <v>6</v>
      </c>
      <c r="D664" t="s">
        <v>21</v>
      </c>
      <c r="E664">
        <v>1986</v>
      </c>
      <c r="F664">
        <v>200</v>
      </c>
      <c r="G664" s="54">
        <v>0.502</v>
      </c>
      <c r="H664" s="54">
        <v>0.50766666666666671</v>
      </c>
      <c r="I664" s="54">
        <v>0.50066666666666659</v>
      </c>
      <c r="J664" s="2">
        <f t="shared" si="222"/>
        <v>401.60642570281124</v>
      </c>
      <c r="K664" s="2">
        <f t="shared" si="223"/>
        <v>406.22884224779961</v>
      </c>
      <c r="L664" s="2">
        <f t="shared" si="224"/>
        <v>400.53404539385843</v>
      </c>
      <c r="M664" s="59">
        <v>0.71359223300999997</v>
      </c>
      <c r="N664" s="59">
        <v>0.28640776698999998</v>
      </c>
      <c r="O664" s="59">
        <v>0</v>
      </c>
      <c r="P664" s="2" t="s">
        <v>10</v>
      </c>
      <c r="Q664" s="2" t="s">
        <v>10</v>
      </c>
      <c r="R664" s="2" t="s">
        <v>10</v>
      </c>
      <c r="S664" s="2" t="s">
        <v>10</v>
      </c>
      <c r="T664" s="2" t="s">
        <v>10</v>
      </c>
      <c r="U664" s="2" t="s">
        <v>10</v>
      </c>
    </row>
    <row r="665" spans="1:21" x14ac:dyDescent="0.3">
      <c r="A665">
        <v>17</v>
      </c>
      <c r="B665" t="s">
        <v>34</v>
      </c>
      <c r="C665">
        <v>6</v>
      </c>
      <c r="D665" t="s">
        <v>21</v>
      </c>
      <c r="E665">
        <v>1987</v>
      </c>
      <c r="F665">
        <v>150</v>
      </c>
      <c r="G665" s="54">
        <v>0.38700000000000001</v>
      </c>
      <c r="H665" s="54">
        <v>0.42166666666666669</v>
      </c>
      <c r="I665" s="54">
        <v>0.41666666666666669</v>
      </c>
      <c r="J665" s="2">
        <f t="shared" si="222"/>
        <v>244.69820554649266</v>
      </c>
      <c r="K665" s="2">
        <f t="shared" si="223"/>
        <v>259.36599423631122</v>
      </c>
      <c r="L665" s="2">
        <f t="shared" si="224"/>
        <v>257.14285714285717</v>
      </c>
      <c r="M665" s="59">
        <v>0.71359223300999997</v>
      </c>
      <c r="N665" s="59">
        <v>0.28640776698999998</v>
      </c>
      <c r="O665" s="59">
        <v>0</v>
      </c>
      <c r="P665" s="2" t="s">
        <v>10</v>
      </c>
      <c r="Q665" s="2" t="s">
        <v>10</v>
      </c>
      <c r="R665" s="2" t="s">
        <v>10</v>
      </c>
      <c r="S665" s="2" t="s">
        <v>10</v>
      </c>
      <c r="T665" s="2" t="s">
        <v>10</v>
      </c>
      <c r="U665" s="2" t="s">
        <v>10</v>
      </c>
    </row>
    <row r="666" spans="1:21" x14ac:dyDescent="0.3">
      <c r="A666">
        <v>17</v>
      </c>
      <c r="B666" t="s">
        <v>34</v>
      </c>
      <c r="C666">
        <v>6</v>
      </c>
      <c r="D666" t="s">
        <v>21</v>
      </c>
      <c r="E666">
        <v>1988</v>
      </c>
      <c r="F666">
        <v>50</v>
      </c>
      <c r="G666" s="54">
        <v>0.38100000000000001</v>
      </c>
      <c r="H666" s="54">
        <v>0.41433333333333339</v>
      </c>
      <c r="I666" s="54">
        <v>0.40983333333333338</v>
      </c>
      <c r="J666" s="2">
        <f t="shared" si="222"/>
        <v>80.775444264943459</v>
      </c>
      <c r="K666" s="2">
        <f t="shared" si="223"/>
        <v>85.372794536141171</v>
      </c>
      <c r="L666" s="2">
        <f t="shared" si="224"/>
        <v>84.721829991527827</v>
      </c>
      <c r="M666" s="59">
        <v>0.71359223300999997</v>
      </c>
      <c r="N666" s="59">
        <v>0.28640776698999998</v>
      </c>
      <c r="O666" s="59">
        <v>0</v>
      </c>
      <c r="P666" s="2" t="s">
        <v>10</v>
      </c>
      <c r="Q666" s="2" t="s">
        <v>10</v>
      </c>
      <c r="R666" s="2" t="s">
        <v>10</v>
      </c>
      <c r="S666" s="2" t="s">
        <v>10</v>
      </c>
      <c r="T666" s="2" t="s">
        <v>10</v>
      </c>
      <c r="U666" s="2" t="s">
        <v>10</v>
      </c>
    </row>
    <row r="667" spans="1:21" x14ac:dyDescent="0.3">
      <c r="A667">
        <v>17</v>
      </c>
      <c r="B667" t="s">
        <v>34</v>
      </c>
      <c r="C667">
        <v>6</v>
      </c>
      <c r="D667" t="s">
        <v>21</v>
      </c>
      <c r="E667">
        <v>1989</v>
      </c>
      <c r="F667" t="s">
        <v>10</v>
      </c>
      <c r="G667" s="54">
        <v>0.372</v>
      </c>
      <c r="H667" s="54">
        <v>0.41066666666666668</v>
      </c>
      <c r="I667" s="54">
        <v>0.40566666666666668</v>
      </c>
      <c r="J667" t="s">
        <v>10</v>
      </c>
      <c r="K667" t="s">
        <v>10</v>
      </c>
      <c r="L667" t="s">
        <v>10</v>
      </c>
      <c r="M667" s="59">
        <v>0.71359223300999997</v>
      </c>
      <c r="N667" s="59">
        <v>0.28640776698999998</v>
      </c>
      <c r="O667" s="59">
        <v>0</v>
      </c>
      <c r="P667" s="2" t="s">
        <v>10</v>
      </c>
      <c r="Q667" s="2" t="s">
        <v>10</v>
      </c>
      <c r="R667" s="2" t="s">
        <v>10</v>
      </c>
      <c r="S667" s="2" t="s">
        <v>10</v>
      </c>
      <c r="T667" s="2" t="s">
        <v>10</v>
      </c>
      <c r="U667" s="2" t="s">
        <v>10</v>
      </c>
    </row>
    <row r="668" spans="1:21" x14ac:dyDescent="0.3">
      <c r="A668">
        <v>17</v>
      </c>
      <c r="B668" t="s">
        <v>34</v>
      </c>
      <c r="C668">
        <v>6</v>
      </c>
      <c r="D668" t="s">
        <v>21</v>
      </c>
      <c r="E668">
        <v>1990</v>
      </c>
      <c r="F668" t="s">
        <v>10</v>
      </c>
      <c r="G668" s="54">
        <v>0.42099999999999999</v>
      </c>
      <c r="H668" s="54">
        <v>0.46433333333333326</v>
      </c>
      <c r="I668" s="54">
        <v>0.45883333333333332</v>
      </c>
      <c r="J668" t="s">
        <v>10</v>
      </c>
      <c r="K668" t="s">
        <v>10</v>
      </c>
      <c r="L668" t="s">
        <v>10</v>
      </c>
      <c r="M668" s="59">
        <v>0.71359223300999997</v>
      </c>
      <c r="N668" s="59">
        <v>0.28640776698999998</v>
      </c>
      <c r="O668" s="59">
        <v>0</v>
      </c>
      <c r="P668" s="2" t="s">
        <v>10</v>
      </c>
      <c r="Q668" s="2" t="s">
        <v>10</v>
      </c>
      <c r="R668" s="2" t="s">
        <v>10</v>
      </c>
      <c r="S668" s="2" t="s">
        <v>10</v>
      </c>
      <c r="T668" s="2" t="s">
        <v>10</v>
      </c>
      <c r="U668" s="2" t="s">
        <v>10</v>
      </c>
    </row>
    <row r="669" spans="1:21" x14ac:dyDescent="0.3">
      <c r="A669">
        <v>17</v>
      </c>
      <c r="B669" t="s">
        <v>34</v>
      </c>
      <c r="C669">
        <v>6</v>
      </c>
      <c r="D669" t="s">
        <v>21</v>
      </c>
      <c r="E669">
        <v>1991</v>
      </c>
      <c r="F669" t="s">
        <v>10</v>
      </c>
      <c r="G669" s="54">
        <v>0.376</v>
      </c>
      <c r="H669" s="54">
        <v>0.41</v>
      </c>
      <c r="I669" s="54">
        <v>0.39349999999999996</v>
      </c>
      <c r="J669" t="s">
        <v>10</v>
      </c>
      <c r="K669" t="s">
        <v>10</v>
      </c>
      <c r="L669" t="s">
        <v>10</v>
      </c>
      <c r="M669" s="59">
        <v>0.71359223300999997</v>
      </c>
      <c r="N669" s="59">
        <v>0.28640776698999998</v>
      </c>
      <c r="O669" s="59">
        <v>0</v>
      </c>
      <c r="P669" s="2">
        <f t="shared" si="225"/>
        <v>84.289559467316082</v>
      </c>
      <c r="Q669" s="2">
        <f t="shared" si="226"/>
        <v>90.205287953052945</v>
      </c>
      <c r="R669" s="2">
        <f t="shared" si="227"/>
        <v>87.031260540136032</v>
      </c>
      <c r="S669" s="2" t="s">
        <v>10</v>
      </c>
      <c r="T669" s="2" t="s">
        <v>10</v>
      </c>
      <c r="U669" s="2" t="s">
        <v>10</v>
      </c>
    </row>
    <row r="670" spans="1:21" x14ac:dyDescent="0.3">
      <c r="A670">
        <v>17</v>
      </c>
      <c r="B670" t="s">
        <v>34</v>
      </c>
      <c r="C670">
        <v>6</v>
      </c>
      <c r="D670" t="s">
        <v>21</v>
      </c>
      <c r="E670">
        <v>1992</v>
      </c>
      <c r="F670" t="s">
        <v>10</v>
      </c>
      <c r="G670" s="54">
        <v>0.39400000000000002</v>
      </c>
      <c r="H670" s="54">
        <v>0.42699999999999999</v>
      </c>
      <c r="I670" s="54">
        <v>0.40249999999999997</v>
      </c>
      <c r="J670" t="s">
        <v>10</v>
      </c>
      <c r="K670" t="s">
        <v>10</v>
      </c>
      <c r="L670" t="s">
        <v>10</v>
      </c>
      <c r="M670" s="59">
        <v>0.71359223300999997</v>
      </c>
      <c r="N670" s="59">
        <v>0.28640776698999998</v>
      </c>
      <c r="O670" s="59">
        <v>0</v>
      </c>
      <c r="P670" s="2">
        <f t="shared" si="225"/>
        <v>22.606966391164534</v>
      </c>
      <c r="Q670" s="2">
        <f t="shared" si="226"/>
        <v>23.674267892034329</v>
      </c>
      <c r="R670" s="2">
        <f t="shared" si="227"/>
        <v>23.208459853869321</v>
      </c>
      <c r="S670" s="2" t="s">
        <v>10</v>
      </c>
      <c r="T670" s="2" t="s">
        <v>10</v>
      </c>
      <c r="U670" s="2" t="s">
        <v>10</v>
      </c>
    </row>
    <row r="671" spans="1:21" x14ac:dyDescent="0.3">
      <c r="A671">
        <v>17</v>
      </c>
      <c r="B671" t="s">
        <v>34</v>
      </c>
      <c r="C671">
        <v>6</v>
      </c>
      <c r="D671" t="s">
        <v>21</v>
      </c>
      <c r="E671">
        <v>1993</v>
      </c>
      <c r="F671" t="s">
        <v>10</v>
      </c>
      <c r="G671" s="54">
        <v>0.34200000000000003</v>
      </c>
      <c r="H671" s="54">
        <v>0.372</v>
      </c>
      <c r="I671" s="54">
        <v>0.35550000000000004</v>
      </c>
      <c r="J671" t="s">
        <v>10</v>
      </c>
      <c r="K671" t="s">
        <v>10</v>
      </c>
      <c r="L671" t="s">
        <v>10</v>
      </c>
      <c r="M671" s="59">
        <v>0.71359223300999997</v>
      </c>
      <c r="N671" s="59">
        <v>0.28640776698999998</v>
      </c>
      <c r="O671" s="59">
        <v>0</v>
      </c>
      <c r="P671" s="2">
        <f t="shared" si="225"/>
        <v>64.334003982867387</v>
      </c>
      <c r="Q671" s="2">
        <f t="shared" si="226"/>
        <v>65.359640232099125</v>
      </c>
      <c r="R671" s="2">
        <f t="shared" si="227"/>
        <v>63.935838377031935</v>
      </c>
      <c r="S671" s="2" t="s">
        <v>10</v>
      </c>
      <c r="T671" s="2" t="s">
        <v>10</v>
      </c>
      <c r="U671" s="2" t="s">
        <v>10</v>
      </c>
    </row>
    <row r="672" spans="1:21" x14ac:dyDescent="0.3">
      <c r="A672">
        <v>17</v>
      </c>
      <c r="B672" t="s">
        <v>34</v>
      </c>
      <c r="C672">
        <v>6</v>
      </c>
      <c r="D672" t="s">
        <v>21</v>
      </c>
      <c r="E672">
        <v>1994</v>
      </c>
      <c r="F672">
        <v>70</v>
      </c>
      <c r="G672" s="54">
        <v>0.40200000000000002</v>
      </c>
      <c r="H672" s="54">
        <v>0.4413333333333333</v>
      </c>
      <c r="I672" s="54">
        <v>0.42083333333333328</v>
      </c>
      <c r="J672" s="2">
        <f t="shared" si="222"/>
        <v>117.05685618729098</v>
      </c>
      <c r="K672" s="2">
        <f t="shared" si="223"/>
        <v>125.2983293556086</v>
      </c>
      <c r="L672" s="2">
        <f t="shared" si="224"/>
        <v>120.86330935251797</v>
      </c>
      <c r="M672" s="59">
        <v>0.71359223300999997</v>
      </c>
      <c r="N672" s="59">
        <v>0.28640776698999998</v>
      </c>
      <c r="O672" s="59">
        <v>0</v>
      </c>
      <c r="P672" s="2">
        <f>(J675*$M672)+(J676*$N672)</f>
        <v>82.468563064440758</v>
      </c>
      <c r="Q672" s="2">
        <f>(K675*$M672)+(K676*$N672)</f>
        <v>76.62396077431481</v>
      </c>
      <c r="R672" s="2">
        <f>(L675*$M672)+(L676*$N672)</f>
        <v>76.017499055793422</v>
      </c>
      <c r="S672">
        <f t="shared" si="219"/>
        <v>1.1781223294920109</v>
      </c>
      <c r="T672">
        <f t="shared" si="220"/>
        <v>1.0946280110616402</v>
      </c>
      <c r="U672">
        <f t="shared" si="221"/>
        <v>1.0859642722256204</v>
      </c>
    </row>
    <row r="673" spans="1:21" x14ac:dyDescent="0.3">
      <c r="A673">
        <v>17</v>
      </c>
      <c r="B673" t="s">
        <v>34</v>
      </c>
      <c r="C673">
        <v>6</v>
      </c>
      <c r="D673" t="s">
        <v>21</v>
      </c>
      <c r="E673">
        <v>1995</v>
      </c>
      <c r="F673">
        <v>2</v>
      </c>
      <c r="G673" s="54">
        <v>0.245</v>
      </c>
      <c r="H673" s="54">
        <v>0.27800000000000002</v>
      </c>
      <c r="I673" s="54">
        <v>0.26950000000000002</v>
      </c>
      <c r="J673" s="2">
        <f t="shared" si="222"/>
        <v>2.6490066225165565</v>
      </c>
      <c r="K673" s="2">
        <f t="shared" si="223"/>
        <v>2.770083102493075</v>
      </c>
      <c r="L673" s="2">
        <f t="shared" si="224"/>
        <v>2.7378507871321016</v>
      </c>
      <c r="M673" s="59">
        <v>0.71359223300999997</v>
      </c>
      <c r="N673" s="59">
        <v>0.28640776698999998</v>
      </c>
      <c r="O673" s="59">
        <v>0</v>
      </c>
      <c r="P673" s="2" t="s">
        <v>10</v>
      </c>
      <c r="Q673" s="2" t="s">
        <v>10</v>
      </c>
      <c r="R673" s="2" t="s">
        <v>10</v>
      </c>
      <c r="S673" s="2" t="s">
        <v>10</v>
      </c>
      <c r="T673" s="2" t="s">
        <v>10</v>
      </c>
      <c r="U673" s="2" t="s">
        <v>10</v>
      </c>
    </row>
    <row r="674" spans="1:21" x14ac:dyDescent="0.3">
      <c r="A674">
        <v>17</v>
      </c>
      <c r="B674" t="s">
        <v>34</v>
      </c>
      <c r="C674">
        <v>6</v>
      </c>
      <c r="D674" t="s">
        <v>21</v>
      </c>
      <c r="E674">
        <v>1996</v>
      </c>
      <c r="F674">
        <v>40</v>
      </c>
      <c r="G674" s="54">
        <v>0.44700000000000001</v>
      </c>
      <c r="H674" s="54">
        <v>0.47199999999999998</v>
      </c>
      <c r="I674" s="54">
        <v>0.46100000000000002</v>
      </c>
      <c r="J674" s="2">
        <f t="shared" si="222"/>
        <v>72.332730560578668</v>
      </c>
      <c r="K674" s="2">
        <f t="shared" si="223"/>
        <v>75.757575757575751</v>
      </c>
      <c r="L674" s="2">
        <f t="shared" si="224"/>
        <v>74.211502782931362</v>
      </c>
      <c r="M674" s="59">
        <v>0.71359223300999997</v>
      </c>
      <c r="N674" s="59">
        <v>0.28640776698999998</v>
      </c>
      <c r="O674" s="59">
        <v>0</v>
      </c>
      <c r="P674" s="2" t="s">
        <v>10</v>
      </c>
      <c r="Q674" s="2" t="s">
        <v>10</v>
      </c>
      <c r="R674" s="2" t="s">
        <v>10</v>
      </c>
      <c r="S674" s="2" t="s">
        <v>10</v>
      </c>
      <c r="T674" s="2" t="s">
        <v>10</v>
      </c>
      <c r="U674" s="2" t="s">
        <v>10</v>
      </c>
    </row>
    <row r="675" spans="1:21" x14ac:dyDescent="0.3">
      <c r="A675">
        <v>17</v>
      </c>
      <c r="B675" t="s">
        <v>34</v>
      </c>
      <c r="C675">
        <v>6</v>
      </c>
      <c r="D675" t="s">
        <v>21</v>
      </c>
      <c r="E675">
        <v>1997</v>
      </c>
      <c r="F675">
        <v>25</v>
      </c>
      <c r="G675" s="54">
        <v>0.437</v>
      </c>
      <c r="H675" s="54">
        <v>0.36633333333333334</v>
      </c>
      <c r="I675" s="54">
        <v>0.34783333333333333</v>
      </c>
      <c r="J675" s="2">
        <f t="shared" si="222"/>
        <v>44.40497335701599</v>
      </c>
      <c r="K675" s="2">
        <f t="shared" si="223"/>
        <v>39.45291951604419</v>
      </c>
      <c r="L675" s="2">
        <f t="shared" si="224"/>
        <v>38.333759263991823</v>
      </c>
      <c r="M675" s="59">
        <v>0.71359223300999997</v>
      </c>
      <c r="N675" s="59">
        <v>0.28640776698999998</v>
      </c>
      <c r="O675" s="59">
        <v>0</v>
      </c>
      <c r="P675" s="2">
        <f t="shared" si="225"/>
        <v>283.97044478409441</v>
      </c>
      <c r="Q675" s="2">
        <f t="shared" si="226"/>
        <v>293.47548765133172</v>
      </c>
      <c r="R675" s="2">
        <f t="shared" si="227"/>
        <v>284.14286915100104</v>
      </c>
      <c r="S675">
        <f t="shared" si="219"/>
        <v>11.358817791363776</v>
      </c>
      <c r="T675">
        <f t="shared" si="220"/>
        <v>11.739019506053269</v>
      </c>
      <c r="U675">
        <f t="shared" si="221"/>
        <v>11.365714766040041</v>
      </c>
    </row>
    <row r="676" spans="1:21" x14ac:dyDescent="0.3">
      <c r="A676">
        <v>17</v>
      </c>
      <c r="B676" t="s">
        <v>34</v>
      </c>
      <c r="C676">
        <v>6</v>
      </c>
      <c r="D676" t="s">
        <v>21</v>
      </c>
      <c r="E676">
        <v>1998</v>
      </c>
      <c r="F676">
        <v>150</v>
      </c>
      <c r="G676" s="54">
        <v>0.154</v>
      </c>
      <c r="H676" s="54">
        <v>0.11366666666666667</v>
      </c>
      <c r="I676" s="54">
        <v>0.11716666666666666</v>
      </c>
      <c r="J676" s="2">
        <f t="shared" si="222"/>
        <v>177.3049645390071</v>
      </c>
      <c r="K676" s="2">
        <f t="shared" si="223"/>
        <v>169.23655509590071</v>
      </c>
      <c r="L676" s="2">
        <f t="shared" si="224"/>
        <v>169.9074948083821</v>
      </c>
      <c r="M676" s="59">
        <v>0.71359223300999997</v>
      </c>
      <c r="N676" s="59">
        <v>0.28640776698999998</v>
      </c>
      <c r="O676" s="59">
        <v>0</v>
      </c>
      <c r="P676" s="2">
        <f t="shared" si="225"/>
        <v>437.45260932107414</v>
      </c>
      <c r="Q676" s="2">
        <f t="shared" si="226"/>
        <v>441.23479257762642</v>
      </c>
      <c r="R676" s="2">
        <f t="shared" si="227"/>
        <v>429.71469746878779</v>
      </c>
      <c r="S676">
        <f t="shared" si="219"/>
        <v>2.9163507288071608</v>
      </c>
      <c r="T676">
        <f t="shared" si="220"/>
        <v>2.9415652838508426</v>
      </c>
      <c r="U676">
        <f t="shared" si="221"/>
        <v>2.8647646497919186</v>
      </c>
    </row>
    <row r="677" spans="1:21" x14ac:dyDescent="0.3">
      <c r="A677">
        <v>17</v>
      </c>
      <c r="B677" t="s">
        <v>34</v>
      </c>
      <c r="C677">
        <v>6</v>
      </c>
      <c r="D677" t="s">
        <v>21</v>
      </c>
      <c r="E677">
        <v>1999</v>
      </c>
      <c r="F677" t="s">
        <v>10</v>
      </c>
      <c r="G677" s="54">
        <v>0.156</v>
      </c>
      <c r="H677" s="54">
        <v>0.12966666666666665</v>
      </c>
      <c r="I677" s="54">
        <v>0.12016666666666667</v>
      </c>
      <c r="J677" t="s">
        <v>10</v>
      </c>
      <c r="K677" t="s">
        <v>10</v>
      </c>
      <c r="L677" t="s">
        <v>10</v>
      </c>
      <c r="M677" s="59">
        <v>0.71359223300999997</v>
      </c>
      <c r="N677" s="59">
        <v>0.28640776698999998</v>
      </c>
      <c r="O677" s="59">
        <v>0</v>
      </c>
      <c r="P677" s="2">
        <f t="shared" si="225"/>
        <v>304.99787629640406</v>
      </c>
      <c r="Q677" s="2">
        <f t="shared" si="226"/>
        <v>308.93133734131612</v>
      </c>
      <c r="R677" s="2">
        <f t="shared" si="227"/>
        <v>303.48372211402943</v>
      </c>
      <c r="S677" s="2" t="s">
        <v>10</v>
      </c>
      <c r="T677" s="2" t="s">
        <v>10</v>
      </c>
      <c r="U677" s="2" t="s">
        <v>10</v>
      </c>
    </row>
    <row r="678" spans="1:21" x14ac:dyDescent="0.3">
      <c r="A678">
        <v>17</v>
      </c>
      <c r="B678" t="s">
        <v>34</v>
      </c>
      <c r="C678">
        <v>6</v>
      </c>
      <c r="D678" t="s">
        <v>21</v>
      </c>
      <c r="E678">
        <v>2000</v>
      </c>
      <c r="F678">
        <v>160</v>
      </c>
      <c r="G678" s="54">
        <v>0.19400000000000001</v>
      </c>
      <c r="H678" s="54">
        <v>0.23899999999999999</v>
      </c>
      <c r="I678" s="54">
        <v>0.21150000000000002</v>
      </c>
      <c r="J678" s="2">
        <f t="shared" si="222"/>
        <v>198.51116625310172</v>
      </c>
      <c r="K678" s="2">
        <f t="shared" si="223"/>
        <v>210.2496714848883</v>
      </c>
      <c r="L678" s="2">
        <f t="shared" si="224"/>
        <v>202.91693088142043</v>
      </c>
      <c r="M678" s="59">
        <v>0.71359223300999997</v>
      </c>
      <c r="N678" s="59">
        <v>0.28640776698999998</v>
      </c>
      <c r="O678" s="59">
        <v>0</v>
      </c>
      <c r="P678" s="2">
        <f t="shared" si="225"/>
        <v>370.40468737214599</v>
      </c>
      <c r="Q678" s="2">
        <f t="shared" si="226"/>
        <v>411.96972143567712</v>
      </c>
      <c r="R678" s="2">
        <f t="shared" si="227"/>
        <v>402.06834460148639</v>
      </c>
      <c r="S678">
        <f t="shared" si="219"/>
        <v>2.3150292960759122</v>
      </c>
      <c r="T678">
        <f t="shared" si="220"/>
        <v>2.5748107589729821</v>
      </c>
      <c r="U678">
        <f t="shared" si="221"/>
        <v>2.5129271537592901</v>
      </c>
    </row>
    <row r="679" spans="1:21" x14ac:dyDescent="0.3">
      <c r="A679">
        <v>17</v>
      </c>
      <c r="B679" t="s">
        <v>34</v>
      </c>
      <c r="C679">
        <v>6</v>
      </c>
      <c r="D679" t="s">
        <v>21</v>
      </c>
      <c r="E679">
        <v>2001</v>
      </c>
      <c r="F679">
        <v>400</v>
      </c>
      <c r="G679" s="54">
        <v>0.19499999999999998</v>
      </c>
      <c r="H679" s="54">
        <v>0.20133333333333331</v>
      </c>
      <c r="I679" s="54">
        <v>0.17783333333333332</v>
      </c>
      <c r="J679" s="2">
        <f t="shared" si="222"/>
        <v>496.89440993788816</v>
      </c>
      <c r="K679" s="2">
        <f t="shared" si="223"/>
        <v>500.8347245409015</v>
      </c>
      <c r="L679" s="2">
        <f t="shared" si="224"/>
        <v>486.51935941617677</v>
      </c>
      <c r="M679" s="59">
        <v>0.71359223300999997</v>
      </c>
      <c r="N679" s="59">
        <v>0.28640776698999998</v>
      </c>
      <c r="O679" s="59">
        <v>0</v>
      </c>
      <c r="P679" s="2">
        <f t="shared" si="225"/>
        <v>442.14481310356518</v>
      </c>
      <c r="Q679" s="2">
        <f t="shared" si="226"/>
        <v>563.18617948495717</v>
      </c>
      <c r="R679" s="2">
        <f t="shared" si="227"/>
        <v>570.76889439946785</v>
      </c>
      <c r="S679">
        <f t="shared" si="219"/>
        <v>1.1053620327589129</v>
      </c>
      <c r="T679">
        <f t="shared" si="220"/>
        <v>1.4079654487123929</v>
      </c>
      <c r="U679">
        <f t="shared" si="221"/>
        <v>1.4269222359986697</v>
      </c>
    </row>
    <row r="680" spans="1:21" x14ac:dyDescent="0.3">
      <c r="A680">
        <v>17</v>
      </c>
      <c r="B680" t="s">
        <v>34</v>
      </c>
      <c r="C680">
        <v>6</v>
      </c>
      <c r="D680" t="s">
        <v>21</v>
      </c>
      <c r="E680">
        <v>2002</v>
      </c>
      <c r="F680">
        <v>250</v>
      </c>
      <c r="G680" s="54">
        <v>0.13600000000000001</v>
      </c>
      <c r="H680" s="54">
        <v>0.14600000000000002</v>
      </c>
      <c r="I680" s="54">
        <v>0.13250000000000001</v>
      </c>
      <c r="J680" s="2">
        <f t="shared" si="222"/>
        <v>289.35185185185185</v>
      </c>
      <c r="K680" s="2">
        <f t="shared" si="223"/>
        <v>292.74004683840752</v>
      </c>
      <c r="L680" s="2">
        <f t="shared" si="224"/>
        <v>288.18443804034587</v>
      </c>
      <c r="M680" s="59">
        <v>0.71359223300999997</v>
      </c>
      <c r="N680" s="59">
        <v>0.28640776698999998</v>
      </c>
      <c r="O680" s="59">
        <v>0</v>
      </c>
      <c r="P680" s="2">
        <f t="shared" si="225"/>
        <v>364.52109580671868</v>
      </c>
      <c r="Q680" s="2">
        <f t="shared" si="226"/>
        <v>434.33024656303348</v>
      </c>
      <c r="R680" s="2">
        <f t="shared" si="227"/>
        <v>480.65677811153637</v>
      </c>
      <c r="S680">
        <f t="shared" si="219"/>
        <v>1.4580843832268746</v>
      </c>
      <c r="T680">
        <f t="shared" si="220"/>
        <v>1.7373209862521339</v>
      </c>
      <c r="U680">
        <f t="shared" si="221"/>
        <v>1.9226271124461454</v>
      </c>
    </row>
    <row r="681" spans="1:21" x14ac:dyDescent="0.3">
      <c r="A681">
        <v>17</v>
      </c>
      <c r="B681" t="s">
        <v>34</v>
      </c>
      <c r="C681">
        <v>6</v>
      </c>
      <c r="D681" t="s">
        <v>21</v>
      </c>
      <c r="E681">
        <v>2003</v>
      </c>
      <c r="F681">
        <v>280</v>
      </c>
      <c r="G681" s="54">
        <v>0.186</v>
      </c>
      <c r="H681" s="54">
        <v>0.19833333333333333</v>
      </c>
      <c r="I681" s="54">
        <v>0.18033333333333335</v>
      </c>
      <c r="J681" s="2">
        <f t="shared" si="222"/>
        <v>343.98034398034395</v>
      </c>
      <c r="K681" s="2">
        <f t="shared" si="223"/>
        <v>349.27234927234929</v>
      </c>
      <c r="L681" s="2">
        <f t="shared" si="224"/>
        <v>341.60227734851566</v>
      </c>
      <c r="M681" s="59">
        <v>0.71359223300999997</v>
      </c>
      <c r="N681" s="59">
        <v>0.28640776698999998</v>
      </c>
      <c r="O681" s="59">
        <v>0</v>
      </c>
      <c r="P681" s="2">
        <f t="shared" si="225"/>
        <v>190.04911529791593</v>
      </c>
      <c r="Q681" s="2">
        <f t="shared" si="226"/>
        <v>209.09632002365078</v>
      </c>
      <c r="R681" s="2">
        <f t="shared" si="227"/>
        <v>206.20349548179985</v>
      </c>
      <c r="S681">
        <f t="shared" si="219"/>
        <v>0.67874684034969979</v>
      </c>
      <c r="T681">
        <f t="shared" si="220"/>
        <v>0.74677257151303844</v>
      </c>
      <c r="U681">
        <f t="shared" si="221"/>
        <v>0.73644105529214232</v>
      </c>
    </row>
    <row r="682" spans="1:21" x14ac:dyDescent="0.3">
      <c r="A682">
        <v>17</v>
      </c>
      <c r="B682" t="s">
        <v>34</v>
      </c>
      <c r="C682">
        <v>6</v>
      </c>
      <c r="D682" t="s">
        <v>21</v>
      </c>
      <c r="E682">
        <v>2004</v>
      </c>
      <c r="F682">
        <v>325</v>
      </c>
      <c r="G682" s="54">
        <v>0.255</v>
      </c>
      <c r="H682" s="54">
        <v>0.42799999999999999</v>
      </c>
      <c r="I682" s="54">
        <v>0.41199999999999998</v>
      </c>
      <c r="J682" s="2">
        <f t="shared" si="222"/>
        <v>436.24161073825502</v>
      </c>
      <c r="K682" s="2">
        <f t="shared" si="223"/>
        <v>568.18181818181813</v>
      </c>
      <c r="L682" s="2">
        <f t="shared" si="224"/>
        <v>552.7210884353741</v>
      </c>
      <c r="M682" s="59">
        <v>0.71359223300999997</v>
      </c>
      <c r="N682" s="59">
        <v>0.28640776698999998</v>
      </c>
      <c r="O682" s="59">
        <v>0</v>
      </c>
      <c r="P682" s="2">
        <f t="shared" si="225"/>
        <v>284.67280879697535</v>
      </c>
      <c r="Q682" s="2">
        <f t="shared" si="226"/>
        <v>317.97099321454425</v>
      </c>
      <c r="R682" s="2">
        <f t="shared" si="227"/>
        <v>309.45729169324233</v>
      </c>
      <c r="S682">
        <f t="shared" si="219"/>
        <v>0.87591633475992414</v>
      </c>
      <c r="T682">
        <f t="shared" si="220"/>
        <v>0.97837228681398236</v>
      </c>
      <c r="U682">
        <f t="shared" si="221"/>
        <v>0.95217628213305328</v>
      </c>
    </row>
    <row r="683" spans="1:21" x14ac:dyDescent="0.3">
      <c r="A683">
        <v>17</v>
      </c>
      <c r="B683" t="s">
        <v>34</v>
      </c>
      <c r="C683">
        <v>6</v>
      </c>
      <c r="D683" t="s">
        <v>21</v>
      </c>
      <c r="E683">
        <v>2005</v>
      </c>
      <c r="F683">
        <v>360</v>
      </c>
      <c r="G683" s="54">
        <v>0.21200000000000002</v>
      </c>
      <c r="H683" s="54">
        <v>0.34633333333333338</v>
      </c>
      <c r="I683" s="54">
        <v>0.41533333333333339</v>
      </c>
      <c r="J683" s="2">
        <f t="shared" si="222"/>
        <v>456.85279187817258</v>
      </c>
      <c r="K683" s="2">
        <f t="shared" si="223"/>
        <v>550.73941866394705</v>
      </c>
      <c r="L683" s="2">
        <f t="shared" si="224"/>
        <v>615.73546180159633</v>
      </c>
      <c r="M683" s="59">
        <v>0.71359223300999997</v>
      </c>
      <c r="N683" s="59">
        <v>0.28640776698999998</v>
      </c>
      <c r="O683" s="59">
        <v>0</v>
      </c>
      <c r="P683" s="2">
        <f t="shared" si="225"/>
        <v>315.36941995247776</v>
      </c>
      <c r="Q683" s="2">
        <f t="shared" si="226"/>
        <v>334.54274634049546</v>
      </c>
      <c r="R683" s="2">
        <f t="shared" si="227"/>
        <v>324.0247772669336</v>
      </c>
      <c r="S683">
        <f t="shared" si="219"/>
        <v>0.87602616653466048</v>
      </c>
      <c r="T683">
        <f t="shared" si="220"/>
        <v>0.92928540650137625</v>
      </c>
      <c r="U683">
        <f t="shared" si="221"/>
        <v>0.90006882574148217</v>
      </c>
    </row>
    <row r="684" spans="1:21" x14ac:dyDescent="0.3">
      <c r="A684">
        <v>17</v>
      </c>
      <c r="B684" t="s">
        <v>34</v>
      </c>
      <c r="C684">
        <v>6</v>
      </c>
      <c r="D684" t="s">
        <v>21</v>
      </c>
      <c r="E684">
        <v>2006</v>
      </c>
      <c r="F684">
        <v>110</v>
      </c>
      <c r="G684" s="54">
        <v>0.182</v>
      </c>
      <c r="H684" s="54">
        <v>0.23766666666666669</v>
      </c>
      <c r="I684" s="54">
        <v>0.23666666666666669</v>
      </c>
      <c r="J684" s="2">
        <f t="shared" si="222"/>
        <v>134.47432762836183</v>
      </c>
      <c r="K684" s="2">
        <f t="shared" si="223"/>
        <v>144.29383471797115</v>
      </c>
      <c r="L684" s="2">
        <f t="shared" si="224"/>
        <v>144.10480349344979</v>
      </c>
      <c r="M684" s="59">
        <v>0.71359223300999997</v>
      </c>
      <c r="N684" s="59">
        <v>0.28640776698999998</v>
      </c>
      <c r="O684" s="59">
        <v>0</v>
      </c>
      <c r="P684" s="2">
        <f t="shared" si="225"/>
        <v>538.03381788965282</v>
      </c>
      <c r="Q684" s="2">
        <f t="shared" si="226"/>
        <v>573.7968038347417</v>
      </c>
      <c r="R684" s="2">
        <f t="shared" si="227"/>
        <v>555.93821170308479</v>
      </c>
      <c r="S684">
        <f t="shared" si="219"/>
        <v>4.891216526269571</v>
      </c>
      <c r="T684">
        <f t="shared" si="220"/>
        <v>5.2163345803158334</v>
      </c>
      <c r="U684">
        <f t="shared" si="221"/>
        <v>5.0539837427553165</v>
      </c>
    </row>
    <row r="685" spans="1:21" x14ac:dyDescent="0.3">
      <c r="A685">
        <v>17</v>
      </c>
      <c r="B685" t="s">
        <v>34</v>
      </c>
      <c r="C685">
        <v>6</v>
      </c>
      <c r="D685" t="s">
        <v>21</v>
      </c>
      <c r="E685">
        <v>2007</v>
      </c>
      <c r="F685">
        <v>250</v>
      </c>
      <c r="G685" s="54">
        <v>0.23899999999999999</v>
      </c>
      <c r="H685" s="54">
        <v>0.32533333333333336</v>
      </c>
      <c r="I685" s="54">
        <v>0.30733333333333335</v>
      </c>
      <c r="J685" s="2">
        <f t="shared" si="222"/>
        <v>328.51511169513799</v>
      </c>
      <c r="K685" s="2">
        <f t="shared" si="223"/>
        <v>370.5533596837945</v>
      </c>
      <c r="L685" s="2">
        <f t="shared" si="224"/>
        <v>360.92396535129933</v>
      </c>
      <c r="M685" s="59">
        <v>0.71359223300999997</v>
      </c>
      <c r="N685" s="59">
        <v>0.28640776698999998</v>
      </c>
      <c r="O685" s="59">
        <v>0</v>
      </c>
      <c r="P685" s="2">
        <f t="shared" si="225"/>
        <v>275.13579458477392</v>
      </c>
      <c r="Q685" s="2">
        <f t="shared" si="226"/>
        <v>296.93106853526291</v>
      </c>
      <c r="R685" s="2">
        <f t="shared" si="227"/>
        <v>289.58334759820775</v>
      </c>
      <c r="S685">
        <f t="shared" si="219"/>
        <v>1.1005431783390958</v>
      </c>
      <c r="T685">
        <f t="shared" si="220"/>
        <v>1.1877242741410516</v>
      </c>
      <c r="U685">
        <f t="shared" si="221"/>
        <v>1.158333390392831</v>
      </c>
    </row>
    <row r="686" spans="1:21" x14ac:dyDescent="0.3">
      <c r="A686">
        <v>17</v>
      </c>
      <c r="B686" t="s">
        <v>34</v>
      </c>
      <c r="C686">
        <v>6</v>
      </c>
      <c r="D686" t="s">
        <v>21</v>
      </c>
      <c r="E686">
        <v>2008</v>
      </c>
      <c r="F686">
        <v>130</v>
      </c>
      <c r="G686" s="54">
        <v>0.25900000000000001</v>
      </c>
      <c r="H686" s="54">
        <v>0.3046666666666667</v>
      </c>
      <c r="I686" s="54">
        <v>0.28266666666666668</v>
      </c>
      <c r="J686" s="2">
        <f t="shared" si="222"/>
        <v>175.43859649122808</v>
      </c>
      <c r="K686" s="2">
        <f t="shared" si="223"/>
        <v>186.96069031639502</v>
      </c>
      <c r="L686" s="2">
        <f t="shared" si="224"/>
        <v>181.2267657992565</v>
      </c>
      <c r="M686" s="59">
        <v>0.71359223300999997</v>
      </c>
      <c r="N686" s="59">
        <v>0.28640776698999998</v>
      </c>
      <c r="O686" s="59">
        <v>0</v>
      </c>
      <c r="P686" s="2">
        <f t="shared" si="225"/>
        <v>335.41982771297694</v>
      </c>
      <c r="Q686" s="2">
        <f t="shared" si="226"/>
        <v>342.2710237091494</v>
      </c>
      <c r="R686" s="2">
        <f t="shared" si="227"/>
        <v>333.80884344123825</v>
      </c>
      <c r="S686">
        <f t="shared" si="219"/>
        <v>2.5801525208690532</v>
      </c>
      <c r="T686">
        <f t="shared" si="220"/>
        <v>2.6328540285319186</v>
      </c>
      <c r="U686">
        <f t="shared" si="221"/>
        <v>2.567760334163371</v>
      </c>
    </row>
    <row r="687" spans="1:21" x14ac:dyDescent="0.3">
      <c r="A687">
        <v>17</v>
      </c>
      <c r="B687" t="s">
        <v>34</v>
      </c>
      <c r="C687">
        <v>6</v>
      </c>
      <c r="D687" t="s">
        <v>21</v>
      </c>
      <c r="E687">
        <v>2009</v>
      </c>
      <c r="F687">
        <v>500</v>
      </c>
      <c r="G687" s="54">
        <v>0.247</v>
      </c>
      <c r="H687" s="54">
        <v>0.28799999999999998</v>
      </c>
      <c r="I687" s="54">
        <v>0.26449999999999996</v>
      </c>
      <c r="J687" s="2">
        <f t="shared" si="222"/>
        <v>664.01062416998673</v>
      </c>
      <c r="K687" s="2">
        <f t="shared" si="223"/>
        <v>702.24719101123594</v>
      </c>
      <c r="L687" s="2">
        <f t="shared" si="224"/>
        <v>679.80965329707681</v>
      </c>
      <c r="M687" s="59">
        <v>0.71359223300999997</v>
      </c>
      <c r="N687" s="59">
        <v>0.28640776698999998</v>
      </c>
      <c r="O687" s="59">
        <v>0</v>
      </c>
      <c r="P687" s="2">
        <f t="shared" si="225"/>
        <v>219.16155183389918</v>
      </c>
      <c r="Q687" s="2">
        <f t="shared" si="226"/>
        <v>242.55755134323311</v>
      </c>
      <c r="R687" s="2">
        <f t="shared" si="227"/>
        <v>234.88599249648377</v>
      </c>
      <c r="S687">
        <f t="shared" si="219"/>
        <v>0.43832310366779836</v>
      </c>
      <c r="T687">
        <f t="shared" si="220"/>
        <v>0.48511510268646624</v>
      </c>
      <c r="U687">
        <f t="shared" si="221"/>
        <v>0.46977198499296752</v>
      </c>
    </row>
    <row r="688" spans="1:21" x14ac:dyDescent="0.3">
      <c r="A688">
        <v>17</v>
      </c>
      <c r="B688" t="s">
        <v>34</v>
      </c>
      <c r="C688">
        <v>6</v>
      </c>
      <c r="D688" t="s">
        <v>21</v>
      </c>
      <c r="E688">
        <v>2010</v>
      </c>
      <c r="F688">
        <v>180</v>
      </c>
      <c r="G688" s="54">
        <v>0.19700000000000001</v>
      </c>
      <c r="H688" s="54">
        <v>0.29066666666666668</v>
      </c>
      <c r="I688" s="54">
        <v>0.27216666666666667</v>
      </c>
      <c r="J688" s="2">
        <f t="shared" si="222"/>
        <v>224.15940224159405</v>
      </c>
      <c r="K688" s="2">
        <f t="shared" si="223"/>
        <v>253.75939849624058</v>
      </c>
      <c r="L688" s="2">
        <f t="shared" si="224"/>
        <v>247.30936569727501</v>
      </c>
      <c r="M688" s="59">
        <v>0.71359223300999997</v>
      </c>
      <c r="N688" s="59">
        <v>0.28640776698999998</v>
      </c>
      <c r="O688" s="59">
        <v>0</v>
      </c>
      <c r="P688" s="2">
        <f t="shared" si="225"/>
        <v>335.71296493283432</v>
      </c>
      <c r="Q688" s="2">
        <f t="shared" si="226"/>
        <v>368.62725600838127</v>
      </c>
      <c r="R688" s="2">
        <f t="shared" si="227"/>
        <v>359.10153831172806</v>
      </c>
      <c r="S688">
        <f t="shared" si="219"/>
        <v>1.8650720274046351</v>
      </c>
      <c r="T688">
        <f t="shared" si="220"/>
        <v>2.0479292000465628</v>
      </c>
      <c r="U688">
        <f t="shared" si="221"/>
        <v>1.995008546176267</v>
      </c>
    </row>
    <row r="689" spans="1:21" x14ac:dyDescent="0.3">
      <c r="A689">
        <v>17</v>
      </c>
      <c r="B689" t="s">
        <v>34</v>
      </c>
      <c r="C689">
        <v>6</v>
      </c>
      <c r="D689" t="s">
        <v>21</v>
      </c>
      <c r="E689">
        <v>2011</v>
      </c>
      <c r="F689">
        <v>300</v>
      </c>
      <c r="G689" s="54">
        <v>0.254</v>
      </c>
      <c r="H689" s="54">
        <v>0.2583333333333333</v>
      </c>
      <c r="I689" s="54">
        <v>0.24033333333333334</v>
      </c>
      <c r="J689" s="2">
        <f t="shared" si="222"/>
        <v>402.14477211796248</v>
      </c>
      <c r="K689" s="2">
        <f t="shared" si="223"/>
        <v>404.49438202247188</v>
      </c>
      <c r="L689" s="2">
        <f t="shared" si="224"/>
        <v>394.91004826678363</v>
      </c>
      <c r="M689" s="59">
        <v>0.71359223300999997</v>
      </c>
      <c r="N689" s="59">
        <v>0.28640776698999998</v>
      </c>
      <c r="O689" s="59">
        <v>0</v>
      </c>
      <c r="P689" s="2">
        <f t="shared" si="225"/>
        <v>334.63208993355261</v>
      </c>
      <c r="Q689" s="2">
        <f t="shared" si="226"/>
        <v>361.48558874049888</v>
      </c>
      <c r="R689" s="2">
        <f t="shared" si="227"/>
        <v>357.42900700378203</v>
      </c>
      <c r="S689">
        <f t="shared" si="219"/>
        <v>1.1154402997785087</v>
      </c>
      <c r="T689">
        <f t="shared" si="220"/>
        <v>1.2049519624683296</v>
      </c>
      <c r="U689">
        <f t="shared" si="221"/>
        <v>1.1914300233459401</v>
      </c>
    </row>
    <row r="690" spans="1:21" x14ac:dyDescent="0.3">
      <c r="A690">
        <v>17</v>
      </c>
      <c r="B690" t="s">
        <v>34</v>
      </c>
      <c r="C690">
        <v>6</v>
      </c>
      <c r="D690" t="s">
        <v>21</v>
      </c>
      <c r="E690">
        <v>2012</v>
      </c>
      <c r="F690">
        <v>135</v>
      </c>
      <c r="G690" s="54">
        <v>0.20199999999999999</v>
      </c>
      <c r="H690" s="54">
        <v>0.27900000000000003</v>
      </c>
      <c r="I690" s="54">
        <v>0.25650000000000001</v>
      </c>
      <c r="J690" s="2">
        <f t="shared" si="222"/>
        <v>169.17293233082705</v>
      </c>
      <c r="K690" s="2">
        <f t="shared" si="223"/>
        <v>187.23994452149793</v>
      </c>
      <c r="L690" s="2">
        <f t="shared" si="224"/>
        <v>181.57363819771351</v>
      </c>
      <c r="M690" s="59">
        <v>0.71359223300999997</v>
      </c>
      <c r="N690" s="59">
        <v>0.28640776698999998</v>
      </c>
      <c r="O690" s="59">
        <v>0</v>
      </c>
      <c r="P690" s="2">
        <f t="shared" si="225"/>
        <v>348.87138996448277</v>
      </c>
      <c r="Q690" s="2">
        <f t="shared" si="226"/>
        <v>378.81168086843883</v>
      </c>
      <c r="R690" s="2">
        <f t="shared" si="227"/>
        <v>369.68824967044549</v>
      </c>
      <c r="S690">
        <f t="shared" si="219"/>
        <v>2.584232518255428</v>
      </c>
      <c r="T690">
        <f t="shared" si="220"/>
        <v>2.8060124508773248</v>
      </c>
      <c r="U690">
        <f t="shared" si="221"/>
        <v>2.738431479040337</v>
      </c>
    </row>
    <row r="691" spans="1:21" x14ac:dyDescent="0.3">
      <c r="A691">
        <v>17</v>
      </c>
      <c r="B691" t="s">
        <v>34</v>
      </c>
      <c r="C691">
        <v>6</v>
      </c>
      <c r="D691" t="s">
        <v>21</v>
      </c>
      <c r="E691">
        <v>2013</v>
      </c>
      <c r="F691">
        <v>265</v>
      </c>
      <c r="G691" s="54">
        <v>0.22900000000000001</v>
      </c>
      <c r="H691" s="54">
        <v>0.30333333333333334</v>
      </c>
      <c r="I691" s="54">
        <v>0.27933333333333332</v>
      </c>
      <c r="J691" s="2">
        <f t="shared" si="222"/>
        <v>343.7094682230869</v>
      </c>
      <c r="K691" s="2">
        <f t="shared" si="223"/>
        <v>380.38277511961724</v>
      </c>
      <c r="L691" s="2">
        <f t="shared" si="224"/>
        <v>367.71507863089732</v>
      </c>
      <c r="M691" s="59">
        <v>0.71359223300999997</v>
      </c>
      <c r="N691" s="59">
        <v>0.28640776698999998</v>
      </c>
      <c r="O691" s="59">
        <v>0</v>
      </c>
      <c r="P691" s="2">
        <f t="shared" si="225"/>
        <v>232.06092183774823</v>
      </c>
      <c r="Q691" s="2">
        <f t="shared" si="226"/>
        <v>248.6009653308931</v>
      </c>
      <c r="R691" s="2">
        <f t="shared" si="227"/>
        <v>242.11671074122924</v>
      </c>
      <c r="S691">
        <f t="shared" si="219"/>
        <v>0.87570159184055929</v>
      </c>
      <c r="T691">
        <f t="shared" si="220"/>
        <v>0.93811685030525704</v>
      </c>
      <c r="U691">
        <f t="shared" si="221"/>
        <v>0.91364796506124246</v>
      </c>
    </row>
    <row r="692" spans="1:21" x14ac:dyDescent="0.3">
      <c r="A692">
        <v>17</v>
      </c>
      <c r="B692" t="s">
        <v>34</v>
      </c>
      <c r="C692">
        <v>6</v>
      </c>
      <c r="D692" t="s">
        <v>21</v>
      </c>
      <c r="E692">
        <v>2014</v>
      </c>
      <c r="F692">
        <v>270</v>
      </c>
      <c r="G692" s="54">
        <v>0.14499999999999999</v>
      </c>
      <c r="H692" s="54">
        <v>0.20433333333333331</v>
      </c>
      <c r="I692" s="54">
        <v>0.20033333333333331</v>
      </c>
      <c r="J692" s="2">
        <f t="shared" si="222"/>
        <v>315.78947368421052</v>
      </c>
      <c r="K692" s="2">
        <f t="shared" si="223"/>
        <v>339.33808127356514</v>
      </c>
      <c r="L692" s="2">
        <f t="shared" si="224"/>
        <v>337.64068361817419</v>
      </c>
      <c r="M692" s="59">
        <v>0.71359223300999997</v>
      </c>
      <c r="N692" s="59">
        <v>0.28640776698999998</v>
      </c>
      <c r="O692" s="59">
        <v>0</v>
      </c>
      <c r="P692" s="2">
        <f t="shared" si="225"/>
        <v>112.39150194813961</v>
      </c>
      <c r="Q692" s="2">
        <f t="shared" si="226"/>
        <v>124.65732122115611</v>
      </c>
      <c r="R692" s="2">
        <f t="shared" si="227"/>
        <v>120.98698715391838</v>
      </c>
      <c r="S692">
        <f t="shared" si="219"/>
        <v>0.4162648220301467</v>
      </c>
      <c r="T692">
        <f t="shared" si="220"/>
        <v>0.46169378230057817</v>
      </c>
      <c r="U692">
        <f t="shared" si="221"/>
        <v>0.44809995242191991</v>
      </c>
    </row>
    <row r="693" spans="1:21" x14ac:dyDescent="0.3">
      <c r="A693">
        <v>17</v>
      </c>
      <c r="B693" t="s">
        <v>34</v>
      </c>
      <c r="C693">
        <v>6</v>
      </c>
      <c r="D693" t="s">
        <v>21</v>
      </c>
      <c r="E693">
        <v>2015</v>
      </c>
      <c r="F693">
        <v>290</v>
      </c>
      <c r="G693" s="54">
        <v>0.24</v>
      </c>
      <c r="H693" s="54">
        <v>0.30400000000000005</v>
      </c>
      <c r="I693" s="54">
        <v>0.28700000000000003</v>
      </c>
      <c r="J693" s="2">
        <f t="shared" si="222"/>
        <v>381.57894736842104</v>
      </c>
      <c r="K693" s="2">
        <f t="shared" si="223"/>
        <v>416.66666666666669</v>
      </c>
      <c r="L693" s="2">
        <f t="shared" si="224"/>
        <v>406.73211781206174</v>
      </c>
      <c r="M693" s="59">
        <v>0.71359223300999997</v>
      </c>
      <c r="N693" s="59">
        <v>0.28640776698999998</v>
      </c>
      <c r="O693" s="59">
        <v>0</v>
      </c>
      <c r="P693" s="2">
        <f t="shared" si="225"/>
        <v>70.654191108998745</v>
      </c>
      <c r="Q693" s="2">
        <f t="shared" si="226"/>
        <v>80.703240720673364</v>
      </c>
      <c r="R693" s="2">
        <f t="shared" si="227"/>
        <v>79.510900532721806</v>
      </c>
      <c r="S693">
        <f t="shared" si="219"/>
        <v>0.24363514175516809</v>
      </c>
      <c r="T693">
        <f t="shared" si="220"/>
        <v>0.27828703696783919</v>
      </c>
      <c r="U693">
        <f t="shared" si="221"/>
        <v>0.27417551907835103</v>
      </c>
    </row>
    <row r="694" spans="1:21" x14ac:dyDescent="0.3">
      <c r="A694">
        <v>17</v>
      </c>
      <c r="B694" t="s">
        <v>34</v>
      </c>
      <c r="C694">
        <v>6</v>
      </c>
      <c r="D694" t="s">
        <v>21</v>
      </c>
      <c r="E694">
        <v>2016</v>
      </c>
      <c r="F694">
        <v>200</v>
      </c>
      <c r="G694" s="54">
        <v>0.252</v>
      </c>
      <c r="H694" s="54">
        <v>0.29700000000000004</v>
      </c>
      <c r="I694" s="54">
        <v>0.27900000000000003</v>
      </c>
      <c r="J694" s="2">
        <f t="shared" si="222"/>
        <v>267.37967914438502</v>
      </c>
      <c r="K694" s="2">
        <f t="shared" si="223"/>
        <v>284.49502133712662</v>
      </c>
      <c r="L694" s="2">
        <f t="shared" si="224"/>
        <v>277.39251040221916</v>
      </c>
      <c r="M694" s="59">
        <v>0.71359223300999997</v>
      </c>
      <c r="N694" s="59">
        <v>0.28640776698999998</v>
      </c>
      <c r="O694" s="59">
        <v>0</v>
      </c>
      <c r="P694" s="2">
        <f>(J697*$M694)+(J698*$N694)</f>
        <v>142.18611187760115</v>
      </c>
      <c r="Q694" s="2">
        <f>(K697*$M694)+(K698*$N694)</f>
        <v>163.1500235107759</v>
      </c>
      <c r="R694" s="2">
        <f>(L697*$M694)+(L698*$N694)</f>
        <v>160.96329029180734</v>
      </c>
      <c r="S694">
        <f t="shared" si="219"/>
        <v>0.71093055938800576</v>
      </c>
      <c r="T694">
        <f t="shared" si="220"/>
        <v>0.81575011755387949</v>
      </c>
      <c r="U694">
        <f t="shared" si="221"/>
        <v>0.80481645145903669</v>
      </c>
    </row>
    <row r="695" spans="1:21" x14ac:dyDescent="0.3">
      <c r="A695">
        <v>17</v>
      </c>
      <c r="B695" t="s">
        <v>34</v>
      </c>
      <c r="C695">
        <v>6</v>
      </c>
      <c r="D695" t="s">
        <v>21</v>
      </c>
      <c r="E695">
        <v>2017</v>
      </c>
      <c r="F695">
        <v>106</v>
      </c>
      <c r="G695" s="54">
        <v>0.26421253355763952</v>
      </c>
      <c r="H695" s="54">
        <v>0.33404541147798106</v>
      </c>
      <c r="I695" s="54">
        <v>0.31269765999824639</v>
      </c>
      <c r="J695" s="2">
        <f t="shared" si="222"/>
        <v>144.06334007362946</v>
      </c>
      <c r="K695" s="2">
        <f t="shared" si="223"/>
        <v>159.17001223048896</v>
      </c>
      <c r="L695" s="2">
        <f t="shared" si="224"/>
        <v>154.22615904338338</v>
      </c>
      <c r="M695" s="59">
        <v>0.71359223300999997</v>
      </c>
      <c r="N695" s="59">
        <v>0.28640776698999998</v>
      </c>
      <c r="O695" s="59">
        <v>0</v>
      </c>
      <c r="P695" t="s">
        <v>10</v>
      </c>
      <c r="Q695" t="s">
        <v>10</v>
      </c>
      <c r="R695" t="s">
        <v>10</v>
      </c>
      <c r="S695" s="2" t="s">
        <v>10</v>
      </c>
      <c r="T695" s="2" t="s">
        <v>10</v>
      </c>
      <c r="U695" s="2" t="s">
        <v>10</v>
      </c>
    </row>
    <row r="696" spans="1:21" x14ac:dyDescent="0.3">
      <c r="A696">
        <v>17</v>
      </c>
      <c r="B696" t="s">
        <v>34</v>
      </c>
      <c r="C696">
        <v>6</v>
      </c>
      <c r="D696" t="s">
        <v>21</v>
      </c>
      <c r="E696">
        <v>2018</v>
      </c>
      <c r="F696">
        <v>25</v>
      </c>
      <c r="G696" s="54">
        <v>0.25329250311259038</v>
      </c>
      <c r="H696" s="54">
        <v>0.35347180943220174</v>
      </c>
      <c r="I696" s="54">
        <v>0.34504815702446495</v>
      </c>
      <c r="J696" s="2">
        <f t="shared" si="222"/>
        <v>33.480312042145677</v>
      </c>
      <c r="K696" s="2">
        <f t="shared" si="223"/>
        <v>38.668074129983935</v>
      </c>
      <c r="L696" s="2">
        <f t="shared" si="224"/>
        <v>38.170745327506232</v>
      </c>
      <c r="M696" s="59">
        <v>0.71359223300999997</v>
      </c>
      <c r="N696" s="59">
        <v>0.28640776698999998</v>
      </c>
      <c r="O696" s="59">
        <v>0</v>
      </c>
      <c r="P696" t="s">
        <v>10</v>
      </c>
      <c r="Q696" t="s">
        <v>10</v>
      </c>
      <c r="R696" t="s">
        <v>10</v>
      </c>
      <c r="S696" s="2" t="s">
        <v>10</v>
      </c>
      <c r="T696" s="2" t="s">
        <v>10</v>
      </c>
      <c r="U696" s="2" t="s">
        <v>10</v>
      </c>
    </row>
    <row r="697" spans="1:21" x14ac:dyDescent="0.3">
      <c r="A697">
        <v>17</v>
      </c>
      <c r="B697" t="s">
        <v>34</v>
      </c>
      <c r="C697">
        <v>6</v>
      </c>
      <c r="D697" t="s">
        <v>21</v>
      </c>
      <c r="E697">
        <v>2019</v>
      </c>
      <c r="F697">
        <v>125</v>
      </c>
      <c r="G697" s="54">
        <v>0.23441509169475994</v>
      </c>
      <c r="H697" s="54">
        <v>0.32590908281944742</v>
      </c>
      <c r="I697" s="54">
        <v>0.31510957999927913</v>
      </c>
      <c r="J697" s="2">
        <f t="shared" si="222"/>
        <v>163.27385590281551</v>
      </c>
      <c r="K697" s="2">
        <f t="shared" si="223"/>
        <v>185.43492697220137</v>
      </c>
      <c r="L697" s="2">
        <f t="shared" si="224"/>
        <v>182.51094824755825</v>
      </c>
      <c r="M697" s="59">
        <v>0.71359223300999997</v>
      </c>
      <c r="N697" s="59">
        <v>0.28640776698999998</v>
      </c>
      <c r="O697" s="59">
        <v>0</v>
      </c>
      <c r="P697" t="s">
        <v>10</v>
      </c>
      <c r="Q697" t="s">
        <v>10</v>
      </c>
      <c r="R697" t="s">
        <v>10</v>
      </c>
      <c r="S697" s="2" t="s">
        <v>10</v>
      </c>
      <c r="T697" s="2" t="s">
        <v>10</v>
      </c>
      <c r="U697" s="2" t="s">
        <v>10</v>
      </c>
    </row>
    <row r="698" spans="1:21" x14ac:dyDescent="0.3">
      <c r="A698">
        <v>17</v>
      </c>
      <c r="B698" t="s">
        <v>34</v>
      </c>
      <c r="C698">
        <v>6</v>
      </c>
      <c r="D698" t="s">
        <v>21</v>
      </c>
      <c r="E698">
        <v>2020</v>
      </c>
      <c r="F698">
        <v>80</v>
      </c>
      <c r="G698" s="54">
        <v>0.10759564786873591</v>
      </c>
      <c r="H698" s="54">
        <v>0.25668946937664994</v>
      </c>
      <c r="I698" s="54">
        <v>0.25426527177111524</v>
      </c>
      <c r="J698" s="2">
        <f t="shared" si="222"/>
        <v>89.645461509619309</v>
      </c>
      <c r="K698" s="2">
        <f t="shared" si="223"/>
        <v>107.62661997121303</v>
      </c>
      <c r="L698" s="2">
        <f t="shared" si="224"/>
        <v>107.27675267316502</v>
      </c>
      <c r="M698" s="59">
        <v>0.71359223300999997</v>
      </c>
      <c r="N698" s="59">
        <v>0.28640776698999998</v>
      </c>
      <c r="O698" s="59">
        <v>0</v>
      </c>
      <c r="P698" t="s">
        <v>10</v>
      </c>
      <c r="Q698" t="s">
        <v>10</v>
      </c>
      <c r="R698" t="s">
        <v>10</v>
      </c>
      <c r="S698" s="2" t="s">
        <v>10</v>
      </c>
      <c r="T698" s="2" t="s">
        <v>10</v>
      </c>
      <c r="U698" s="2" t="s">
        <v>10</v>
      </c>
    </row>
    <row r="699" spans="1:21" x14ac:dyDescent="0.3">
      <c r="A699">
        <v>18</v>
      </c>
      <c r="B699" t="s">
        <v>35</v>
      </c>
      <c r="C699">
        <v>6</v>
      </c>
      <c r="D699" t="s">
        <v>21</v>
      </c>
      <c r="E699">
        <v>1980</v>
      </c>
      <c r="F699" t="s">
        <v>10</v>
      </c>
      <c r="G699" s="54">
        <v>0.44700000000000001</v>
      </c>
      <c r="H699" s="54">
        <v>0.46733333333333338</v>
      </c>
      <c r="I699" s="54">
        <v>0.46133333333333337</v>
      </c>
      <c r="J699" t="s">
        <v>10</v>
      </c>
      <c r="K699" t="s">
        <v>10</v>
      </c>
      <c r="L699" t="s">
        <v>10</v>
      </c>
      <c r="M699" s="59">
        <v>0.71359223300999997</v>
      </c>
      <c r="N699" s="59">
        <v>0.28640776698999998</v>
      </c>
      <c r="O699" s="59">
        <v>0</v>
      </c>
      <c r="P699" t="s">
        <v>10</v>
      </c>
      <c r="Q699" t="s">
        <v>10</v>
      </c>
      <c r="R699" t="s">
        <v>10</v>
      </c>
      <c r="S699" s="2" t="s">
        <v>10</v>
      </c>
      <c r="T699" s="2" t="s">
        <v>10</v>
      </c>
      <c r="U699" s="2" t="s">
        <v>10</v>
      </c>
    </row>
    <row r="700" spans="1:21" x14ac:dyDescent="0.3">
      <c r="A700">
        <v>18</v>
      </c>
      <c r="B700" t="s">
        <v>35</v>
      </c>
      <c r="C700">
        <v>6</v>
      </c>
      <c r="D700" t="s">
        <v>21</v>
      </c>
      <c r="E700">
        <v>1981</v>
      </c>
      <c r="F700" t="s">
        <v>10</v>
      </c>
      <c r="G700" s="54">
        <v>0.40500000000000003</v>
      </c>
      <c r="H700" s="54">
        <v>0.4393333333333333</v>
      </c>
      <c r="I700" s="54">
        <v>0.43383333333333329</v>
      </c>
      <c r="J700" t="s">
        <v>10</v>
      </c>
      <c r="K700" t="s">
        <v>10</v>
      </c>
      <c r="L700" t="s">
        <v>10</v>
      </c>
      <c r="M700" s="59">
        <v>0.71359223300999997</v>
      </c>
      <c r="N700" s="59">
        <v>0.28640776698999998</v>
      </c>
      <c r="O700" s="59">
        <v>0</v>
      </c>
      <c r="P700" t="s">
        <v>10</v>
      </c>
      <c r="Q700" t="s">
        <v>10</v>
      </c>
      <c r="R700" t="s">
        <v>10</v>
      </c>
      <c r="S700" s="2" t="s">
        <v>10</v>
      </c>
      <c r="T700" s="2" t="s">
        <v>10</v>
      </c>
      <c r="U700" s="2" t="s">
        <v>10</v>
      </c>
    </row>
    <row r="701" spans="1:21" x14ac:dyDescent="0.3">
      <c r="A701">
        <v>18</v>
      </c>
      <c r="B701" t="s">
        <v>35</v>
      </c>
      <c r="C701">
        <v>6</v>
      </c>
      <c r="D701" t="s">
        <v>21</v>
      </c>
      <c r="E701">
        <v>1982</v>
      </c>
      <c r="F701" t="s">
        <v>10</v>
      </c>
      <c r="G701" s="54">
        <v>0.35099999999999998</v>
      </c>
      <c r="H701" s="54">
        <v>0.40499999999999997</v>
      </c>
      <c r="I701" s="54">
        <v>0.39999999999999997</v>
      </c>
      <c r="J701" t="s">
        <v>10</v>
      </c>
      <c r="K701" t="s">
        <v>10</v>
      </c>
      <c r="L701" t="s">
        <v>10</v>
      </c>
      <c r="M701" s="59">
        <v>0.71359223300999997</v>
      </c>
      <c r="N701" s="59">
        <v>0.28640776698999998</v>
      </c>
      <c r="O701" s="59">
        <v>0</v>
      </c>
      <c r="P701" s="2">
        <f t="shared" ref="P701:P727" si="228">(J704*$M701)+(J705*$N701)+(J706*$O701)</f>
        <v>1113.4254096309103</v>
      </c>
      <c r="Q701" s="2">
        <f t="shared" ref="Q701:Q727" si="229">(K704*$M701)+(K705*$N701)+(K706*$O701)</f>
        <v>1149.5144096189802</v>
      </c>
      <c r="R701" s="2">
        <f t="shared" ref="R701:R727" si="230">(L704*$M701)+(L705*$N701)+(L706*$O701)</f>
        <v>1135.6217380565208</v>
      </c>
      <c r="S701" s="2" t="s">
        <v>10</v>
      </c>
      <c r="T701" s="2" t="s">
        <v>10</v>
      </c>
      <c r="U701" s="2" t="s">
        <v>10</v>
      </c>
    </row>
    <row r="702" spans="1:21" x14ac:dyDescent="0.3">
      <c r="A702">
        <v>18</v>
      </c>
      <c r="B702" t="s">
        <v>35</v>
      </c>
      <c r="C702">
        <v>6</v>
      </c>
      <c r="D702" t="s">
        <v>21</v>
      </c>
      <c r="E702">
        <v>1983</v>
      </c>
      <c r="F702" t="s">
        <v>10</v>
      </c>
      <c r="G702" s="54">
        <v>0.49</v>
      </c>
      <c r="H702" s="54">
        <v>0.50566666666666671</v>
      </c>
      <c r="I702" s="54">
        <v>0.4986666666666667</v>
      </c>
      <c r="J702" t="s">
        <v>10</v>
      </c>
      <c r="K702" t="s">
        <v>10</v>
      </c>
      <c r="L702" t="s">
        <v>10</v>
      </c>
      <c r="M702" s="59">
        <v>0.71359223300999997</v>
      </c>
      <c r="N702" s="59">
        <v>0.28640776698999998</v>
      </c>
      <c r="O702" s="59">
        <v>0</v>
      </c>
      <c r="P702" s="2">
        <f t="shared" si="228"/>
        <v>1041.1855216365429</v>
      </c>
      <c r="Q702" s="2">
        <f t="shared" si="229"/>
        <v>1063.6917708777644</v>
      </c>
      <c r="R702" s="2">
        <f t="shared" si="230"/>
        <v>1050.0346092525692</v>
      </c>
      <c r="S702" s="2" t="s">
        <v>10</v>
      </c>
      <c r="T702" s="2" t="s">
        <v>10</v>
      </c>
      <c r="U702" s="2" t="s">
        <v>10</v>
      </c>
    </row>
    <row r="703" spans="1:21" x14ac:dyDescent="0.3">
      <c r="A703">
        <v>18</v>
      </c>
      <c r="B703" t="s">
        <v>35</v>
      </c>
      <c r="C703">
        <v>6</v>
      </c>
      <c r="D703" t="s">
        <v>21</v>
      </c>
      <c r="E703">
        <v>1984</v>
      </c>
      <c r="F703" t="s">
        <v>10</v>
      </c>
      <c r="G703" s="54">
        <v>0.435</v>
      </c>
      <c r="H703" s="54">
        <v>0.46133333333333326</v>
      </c>
      <c r="I703" s="54">
        <v>0.45533333333333326</v>
      </c>
      <c r="J703" t="s">
        <v>10</v>
      </c>
      <c r="K703" t="s">
        <v>10</v>
      </c>
      <c r="L703" t="s">
        <v>10</v>
      </c>
      <c r="M703" s="59">
        <v>0.71359223300999997</v>
      </c>
      <c r="N703" s="59">
        <v>0.28640776698999998</v>
      </c>
      <c r="O703" s="59">
        <v>0</v>
      </c>
      <c r="P703" s="2">
        <f t="shared" si="228"/>
        <v>656.97926371706944</v>
      </c>
      <c r="Q703" s="2">
        <f t="shared" si="229"/>
        <v>696.00999010520036</v>
      </c>
      <c r="R703" s="2">
        <f t="shared" si="230"/>
        <v>690.15990217244234</v>
      </c>
      <c r="S703" s="2" t="s">
        <v>10</v>
      </c>
      <c r="T703" s="2" t="s">
        <v>10</v>
      </c>
      <c r="U703" s="2" t="s">
        <v>10</v>
      </c>
    </row>
    <row r="704" spans="1:21" x14ac:dyDescent="0.3">
      <c r="A704">
        <v>18</v>
      </c>
      <c r="B704" t="s">
        <v>35</v>
      </c>
      <c r="C704">
        <v>6</v>
      </c>
      <c r="D704" t="s">
        <v>21</v>
      </c>
      <c r="E704">
        <v>1985</v>
      </c>
      <c r="F704">
        <v>600</v>
      </c>
      <c r="G704" s="54">
        <v>0.45300000000000001</v>
      </c>
      <c r="H704" s="54">
        <v>0.47466666666666668</v>
      </c>
      <c r="I704" s="54">
        <v>0.46866666666666668</v>
      </c>
      <c r="J704" s="2">
        <f t="shared" si="222"/>
        <v>1096.892138939671</v>
      </c>
      <c r="K704" s="2">
        <f t="shared" si="223"/>
        <v>1142.1319796954315</v>
      </c>
      <c r="L704" s="2">
        <f t="shared" si="224"/>
        <v>1129.2346298619825</v>
      </c>
      <c r="M704" s="59">
        <v>0.71359223300999997</v>
      </c>
      <c r="N704" s="59">
        <v>0.28640776698999998</v>
      </c>
      <c r="O704" s="59">
        <v>0</v>
      </c>
      <c r="P704" s="2">
        <f t="shared" si="228"/>
        <v>561.84164216646946</v>
      </c>
      <c r="Q704" s="2">
        <f t="shared" si="229"/>
        <v>596.19843343298885</v>
      </c>
      <c r="R704" s="2">
        <f t="shared" si="230"/>
        <v>591.42271891756695</v>
      </c>
      <c r="S704">
        <f t="shared" si="219"/>
        <v>0.9364027369441158</v>
      </c>
      <c r="T704">
        <f t="shared" si="220"/>
        <v>0.99366405572164807</v>
      </c>
      <c r="U704">
        <f t="shared" si="221"/>
        <v>0.98570453152927828</v>
      </c>
    </row>
    <row r="705" spans="1:21" x14ac:dyDescent="0.3">
      <c r="A705">
        <v>18</v>
      </c>
      <c r="B705" t="s">
        <v>35</v>
      </c>
      <c r="C705">
        <v>6</v>
      </c>
      <c r="D705" t="s">
        <v>21</v>
      </c>
      <c r="E705">
        <v>1986</v>
      </c>
      <c r="F705">
        <v>575</v>
      </c>
      <c r="G705" s="54">
        <v>0.502</v>
      </c>
      <c r="H705" s="54">
        <v>0.50766666666666671</v>
      </c>
      <c r="I705" s="54">
        <v>0.50066666666666659</v>
      </c>
      <c r="J705" s="2">
        <f t="shared" si="222"/>
        <v>1154.6184738955824</v>
      </c>
      <c r="K705" s="2">
        <f t="shared" si="223"/>
        <v>1167.9079214624239</v>
      </c>
      <c r="L705" s="2">
        <f t="shared" si="224"/>
        <v>1151.535380507343</v>
      </c>
      <c r="M705" s="59">
        <v>0.71359223300999997</v>
      </c>
      <c r="N705" s="59">
        <v>0.28640776698999998</v>
      </c>
      <c r="O705" s="59">
        <v>0</v>
      </c>
      <c r="P705" s="2">
        <f t="shared" si="228"/>
        <v>830.17382552993297</v>
      </c>
      <c r="Q705" s="2">
        <f t="shared" si="229"/>
        <v>886.91053705902561</v>
      </c>
      <c r="R705" s="2">
        <f t="shared" si="230"/>
        <v>879.16837206957189</v>
      </c>
      <c r="S705">
        <f t="shared" si="219"/>
        <v>1.443780566139014</v>
      </c>
      <c r="T705">
        <f t="shared" si="220"/>
        <v>1.5424531079287402</v>
      </c>
      <c r="U705">
        <f t="shared" si="221"/>
        <v>1.5289884731644729</v>
      </c>
    </row>
    <row r="706" spans="1:21" x14ac:dyDescent="0.3">
      <c r="A706">
        <v>18</v>
      </c>
      <c r="B706" t="s">
        <v>35</v>
      </c>
      <c r="C706">
        <v>6</v>
      </c>
      <c r="D706" t="s">
        <v>21</v>
      </c>
      <c r="E706">
        <v>1987</v>
      </c>
      <c r="F706">
        <v>465</v>
      </c>
      <c r="G706" s="54">
        <v>0.38700000000000001</v>
      </c>
      <c r="H706" s="54">
        <v>0.42166666666666669</v>
      </c>
      <c r="I706" s="54">
        <v>0.41666666666666669</v>
      </c>
      <c r="J706" s="2">
        <f t="shared" si="222"/>
        <v>758.56443719412721</v>
      </c>
      <c r="K706" s="2">
        <f t="shared" si="223"/>
        <v>804.03458213256476</v>
      </c>
      <c r="L706" s="2">
        <f t="shared" si="224"/>
        <v>797.14285714285722</v>
      </c>
      <c r="M706" s="59">
        <v>0.71359223300999997</v>
      </c>
      <c r="N706" s="59">
        <v>0.28640776698999998</v>
      </c>
      <c r="O706" s="59">
        <v>0</v>
      </c>
      <c r="P706" s="2">
        <f t="shared" si="228"/>
        <v>645.12899193956753</v>
      </c>
      <c r="Q706" s="2">
        <f t="shared" si="229"/>
        <v>690.90931060093862</v>
      </c>
      <c r="R706" s="2">
        <f t="shared" si="230"/>
        <v>678.92373856008362</v>
      </c>
      <c r="S706">
        <f t="shared" si="219"/>
        <v>1.3873741762141236</v>
      </c>
      <c r="T706">
        <f t="shared" si="220"/>
        <v>1.4858264744106207</v>
      </c>
      <c r="U706">
        <f t="shared" si="221"/>
        <v>1.4600510506668465</v>
      </c>
    </row>
    <row r="707" spans="1:21" x14ac:dyDescent="0.3">
      <c r="A707">
        <v>18</v>
      </c>
      <c r="B707" t="s">
        <v>35</v>
      </c>
      <c r="C707">
        <v>6</v>
      </c>
      <c r="D707" t="s">
        <v>21</v>
      </c>
      <c r="E707">
        <v>1988</v>
      </c>
      <c r="F707">
        <v>250</v>
      </c>
      <c r="G707" s="54">
        <v>0.38100000000000001</v>
      </c>
      <c r="H707" s="54">
        <v>0.41433333333333339</v>
      </c>
      <c r="I707" s="54">
        <v>0.40983333333333338</v>
      </c>
      <c r="J707" s="2">
        <f t="shared" si="222"/>
        <v>403.87722132471731</v>
      </c>
      <c r="K707" s="2">
        <f t="shared" si="223"/>
        <v>426.86397268070584</v>
      </c>
      <c r="L707" s="2">
        <f t="shared" si="224"/>
        <v>423.60914995763915</v>
      </c>
      <c r="M707" s="59">
        <v>0.71359223300999997</v>
      </c>
      <c r="N707" s="59">
        <v>0.28640776698999998</v>
      </c>
      <c r="O707" s="59">
        <v>0</v>
      </c>
      <c r="P707" s="2">
        <f t="shared" si="228"/>
        <v>946.08742054192055</v>
      </c>
      <c r="Q707" s="2">
        <f t="shared" si="229"/>
        <v>1000.598485807948</v>
      </c>
      <c r="R707" s="2">
        <f t="shared" si="230"/>
        <v>969.58344961045907</v>
      </c>
      <c r="S707">
        <f t="shared" ref="S707:S770" si="231">P707/$F707</f>
        <v>3.7843496821676821</v>
      </c>
      <c r="T707">
        <f t="shared" ref="T707:T770" si="232">Q707/$F707</f>
        <v>4.0023939432317919</v>
      </c>
      <c r="U707">
        <f t="shared" ref="U707:U770" si="233">R707/$F707</f>
        <v>3.8783337984418362</v>
      </c>
    </row>
    <row r="708" spans="1:21" x14ac:dyDescent="0.3">
      <c r="A708">
        <v>18</v>
      </c>
      <c r="B708" t="s">
        <v>35</v>
      </c>
      <c r="C708">
        <v>6</v>
      </c>
      <c r="D708" t="s">
        <v>21</v>
      </c>
      <c r="E708">
        <v>1989</v>
      </c>
      <c r="F708">
        <v>600</v>
      </c>
      <c r="G708" s="54">
        <v>0.372</v>
      </c>
      <c r="H708" s="54">
        <v>0.41066666666666668</v>
      </c>
      <c r="I708" s="54">
        <v>0.40566666666666668</v>
      </c>
      <c r="J708" s="2">
        <f t="shared" si="222"/>
        <v>955.41401273885344</v>
      </c>
      <c r="K708" s="2">
        <f t="shared" si="223"/>
        <v>1018.0995475113124</v>
      </c>
      <c r="L708" s="2">
        <f t="shared" si="224"/>
        <v>1009.5344924284913</v>
      </c>
      <c r="M708" s="59">
        <v>0.71359223300999997</v>
      </c>
      <c r="N708" s="59">
        <v>0.28640776698999998</v>
      </c>
      <c r="O708" s="59">
        <v>0</v>
      </c>
      <c r="P708" s="2">
        <f t="shared" si="228"/>
        <v>815.22872902874974</v>
      </c>
      <c r="Q708" s="2">
        <f t="shared" si="229"/>
        <v>860.53329420105092</v>
      </c>
      <c r="R708" s="2">
        <f t="shared" si="230"/>
        <v>827.95234473918515</v>
      </c>
      <c r="S708">
        <f t="shared" si="231"/>
        <v>1.3587145483812495</v>
      </c>
      <c r="T708">
        <f t="shared" si="232"/>
        <v>1.4342221570017515</v>
      </c>
      <c r="U708">
        <f t="shared" si="233"/>
        <v>1.3799205745653085</v>
      </c>
    </row>
    <row r="709" spans="1:21" x14ac:dyDescent="0.3">
      <c r="A709">
        <v>18</v>
      </c>
      <c r="B709" t="s">
        <v>35</v>
      </c>
      <c r="C709">
        <v>6</v>
      </c>
      <c r="D709" t="s">
        <v>21</v>
      </c>
      <c r="E709">
        <v>1990</v>
      </c>
      <c r="F709">
        <v>300</v>
      </c>
      <c r="G709" s="54">
        <v>0.42099999999999999</v>
      </c>
      <c r="H709" s="54">
        <v>0.46433333333333326</v>
      </c>
      <c r="I709" s="54">
        <v>0.45883333333333332</v>
      </c>
      <c r="J709" s="2">
        <f t="shared" si="222"/>
        <v>518.13471502590676</v>
      </c>
      <c r="K709" s="2">
        <f t="shared" si="223"/>
        <v>560.04978220286239</v>
      </c>
      <c r="L709" s="2">
        <f t="shared" si="224"/>
        <v>554.35786880197099</v>
      </c>
      <c r="M709" s="59">
        <v>0.71359223300999997</v>
      </c>
      <c r="N709" s="59">
        <v>0.28640776698999998</v>
      </c>
      <c r="O709" s="59">
        <v>0</v>
      </c>
      <c r="P709" s="2">
        <f t="shared" si="228"/>
        <v>549.23662777325842</v>
      </c>
      <c r="Q709" s="2">
        <f t="shared" si="229"/>
        <v>578.45528893250491</v>
      </c>
      <c r="R709" s="2">
        <f t="shared" si="230"/>
        <v>562.26527210300526</v>
      </c>
      <c r="S709">
        <f t="shared" si="231"/>
        <v>1.8307887592441947</v>
      </c>
      <c r="T709">
        <f t="shared" si="232"/>
        <v>1.9281842964416831</v>
      </c>
      <c r="U709">
        <f t="shared" si="233"/>
        <v>1.8742175736766842</v>
      </c>
    </row>
    <row r="710" spans="1:21" x14ac:dyDescent="0.3">
      <c r="A710">
        <v>18</v>
      </c>
      <c r="B710" t="s">
        <v>35</v>
      </c>
      <c r="C710">
        <v>6</v>
      </c>
      <c r="D710" t="s">
        <v>21</v>
      </c>
      <c r="E710">
        <v>1991</v>
      </c>
      <c r="F710">
        <v>600</v>
      </c>
      <c r="G710" s="54">
        <v>0.376</v>
      </c>
      <c r="H710" s="54">
        <v>0.41</v>
      </c>
      <c r="I710" s="54">
        <v>0.39349999999999996</v>
      </c>
      <c r="J710" s="2">
        <f t="shared" si="222"/>
        <v>961.53846153846155</v>
      </c>
      <c r="K710" s="2">
        <f t="shared" si="223"/>
        <v>1016.9491525423728</v>
      </c>
      <c r="L710" s="2">
        <f t="shared" si="224"/>
        <v>989.28276999175591</v>
      </c>
      <c r="M710" s="59">
        <v>0.71359223300999997</v>
      </c>
      <c r="N710" s="59">
        <v>0.28640776698999998</v>
      </c>
      <c r="O710" s="59">
        <v>0</v>
      </c>
      <c r="P710" s="2">
        <f t="shared" si="228"/>
        <v>411.61353120535483</v>
      </c>
      <c r="Q710" s="2">
        <f t="shared" si="229"/>
        <v>438.53215795172463</v>
      </c>
      <c r="R710" s="2">
        <f t="shared" si="230"/>
        <v>425.08355708532468</v>
      </c>
      <c r="S710">
        <f t="shared" si="231"/>
        <v>0.6860225520089247</v>
      </c>
      <c r="T710">
        <f t="shared" si="232"/>
        <v>0.73088692991954107</v>
      </c>
      <c r="U710">
        <f t="shared" si="233"/>
        <v>0.70847259514220784</v>
      </c>
    </row>
    <row r="711" spans="1:21" x14ac:dyDescent="0.3">
      <c r="A711">
        <v>18</v>
      </c>
      <c r="B711" t="s">
        <v>35</v>
      </c>
      <c r="C711">
        <v>6</v>
      </c>
      <c r="D711" t="s">
        <v>21</v>
      </c>
      <c r="E711">
        <v>1992</v>
      </c>
      <c r="F711">
        <v>550</v>
      </c>
      <c r="G711" s="54">
        <v>0.39400000000000002</v>
      </c>
      <c r="H711" s="54">
        <v>0.42699999999999999</v>
      </c>
      <c r="I711" s="54">
        <v>0.40249999999999997</v>
      </c>
      <c r="J711" s="2">
        <f t="shared" si="222"/>
        <v>907.59075907590761</v>
      </c>
      <c r="K711" s="2">
        <f t="shared" si="223"/>
        <v>959.86038394415368</v>
      </c>
      <c r="L711" s="2">
        <f t="shared" si="224"/>
        <v>920.50209205020917</v>
      </c>
      <c r="M711" s="59">
        <v>0.71359223300999997</v>
      </c>
      <c r="N711" s="59">
        <v>0.28640776698999998</v>
      </c>
      <c r="O711" s="59">
        <v>0</v>
      </c>
      <c r="P711" s="2">
        <f t="shared" si="228"/>
        <v>272.67371011263754</v>
      </c>
      <c r="Q711" s="2">
        <f t="shared" si="229"/>
        <v>285.24294561951518</v>
      </c>
      <c r="R711" s="2">
        <f t="shared" si="230"/>
        <v>281.32909249287962</v>
      </c>
      <c r="S711">
        <f t="shared" si="231"/>
        <v>0.49577038202297735</v>
      </c>
      <c r="T711">
        <f t="shared" si="232"/>
        <v>0.51862353749002765</v>
      </c>
      <c r="U711">
        <f t="shared" si="233"/>
        <v>0.51150744089614475</v>
      </c>
    </row>
    <row r="712" spans="1:21" x14ac:dyDescent="0.3">
      <c r="A712">
        <v>18</v>
      </c>
      <c r="B712" t="s">
        <v>35</v>
      </c>
      <c r="C712">
        <v>6</v>
      </c>
      <c r="D712" t="s">
        <v>21</v>
      </c>
      <c r="E712">
        <v>1993</v>
      </c>
      <c r="F712">
        <v>385</v>
      </c>
      <c r="G712" s="54">
        <v>0.34200000000000003</v>
      </c>
      <c r="H712" s="54">
        <v>0.372</v>
      </c>
      <c r="I712" s="54">
        <v>0.35550000000000004</v>
      </c>
      <c r="J712" s="2">
        <f t="shared" si="222"/>
        <v>585.10638297872345</v>
      </c>
      <c r="K712" s="2">
        <f t="shared" si="223"/>
        <v>613.0573248407643</v>
      </c>
      <c r="L712" s="2">
        <f t="shared" si="224"/>
        <v>597.36229635376264</v>
      </c>
      <c r="M712" s="59">
        <v>0.71359223300999997</v>
      </c>
      <c r="N712" s="59">
        <v>0.28640776698999998</v>
      </c>
      <c r="O712" s="59">
        <v>0</v>
      </c>
      <c r="P712" s="2">
        <f t="shared" si="228"/>
        <v>212.17195055108982</v>
      </c>
      <c r="Q712" s="2">
        <f t="shared" si="229"/>
        <v>214.13604548265786</v>
      </c>
      <c r="R712" s="2">
        <f t="shared" si="230"/>
        <v>209.40619552046542</v>
      </c>
      <c r="S712">
        <f t="shared" si="231"/>
        <v>0.55109597545737621</v>
      </c>
      <c r="T712">
        <f t="shared" si="232"/>
        <v>0.55619752073417628</v>
      </c>
      <c r="U712">
        <f t="shared" si="233"/>
        <v>0.543912196157053</v>
      </c>
    </row>
    <row r="713" spans="1:21" x14ac:dyDescent="0.3">
      <c r="A713">
        <v>18</v>
      </c>
      <c r="B713" t="s">
        <v>35</v>
      </c>
      <c r="C713">
        <v>6</v>
      </c>
      <c r="D713" t="s">
        <v>21</v>
      </c>
      <c r="E713">
        <v>1994</v>
      </c>
      <c r="F713">
        <v>275</v>
      </c>
      <c r="G713" s="54">
        <v>0.40200000000000002</v>
      </c>
      <c r="H713" s="54">
        <v>0.4413333333333333</v>
      </c>
      <c r="I713" s="54">
        <v>0.42083333333333328</v>
      </c>
      <c r="J713" s="2">
        <f t="shared" si="222"/>
        <v>459.86622073578599</v>
      </c>
      <c r="K713" s="2">
        <f t="shared" si="223"/>
        <v>492.24343675417663</v>
      </c>
      <c r="L713" s="2">
        <f t="shared" si="224"/>
        <v>474.82014388489205</v>
      </c>
      <c r="M713" s="59">
        <v>0.71359223300999997</v>
      </c>
      <c r="N713" s="59">
        <v>0.28640776698999998</v>
      </c>
      <c r="O713" s="59">
        <v>0</v>
      </c>
      <c r="P713" s="2">
        <f t="shared" si="228"/>
        <v>236.77480081302303</v>
      </c>
      <c r="Q713" s="2">
        <f t="shared" si="229"/>
        <v>217.63295939408135</v>
      </c>
      <c r="R713" s="2">
        <f t="shared" si="230"/>
        <v>214.85481488779521</v>
      </c>
      <c r="S713">
        <f t="shared" si="231"/>
        <v>0.86099927568372014</v>
      </c>
      <c r="T713">
        <f t="shared" si="232"/>
        <v>0.79139257961484133</v>
      </c>
      <c r="U713">
        <f t="shared" si="233"/>
        <v>0.78129023595561897</v>
      </c>
    </row>
    <row r="714" spans="1:21" x14ac:dyDescent="0.3">
      <c r="A714">
        <v>18</v>
      </c>
      <c r="B714" t="s">
        <v>35</v>
      </c>
      <c r="C714">
        <v>6</v>
      </c>
      <c r="D714" t="s">
        <v>21</v>
      </c>
      <c r="E714">
        <v>1995</v>
      </c>
      <c r="F714">
        <v>220</v>
      </c>
      <c r="G714" s="54">
        <v>0.245</v>
      </c>
      <c r="H714" s="54">
        <v>0.27800000000000002</v>
      </c>
      <c r="I714" s="54">
        <v>0.26950000000000002</v>
      </c>
      <c r="J714" s="2">
        <f t="shared" si="222"/>
        <v>291.39072847682121</v>
      </c>
      <c r="K714" s="2">
        <f t="shared" si="223"/>
        <v>304.70914127423822</v>
      </c>
      <c r="L714" s="2">
        <f t="shared" si="224"/>
        <v>301.16358658453117</v>
      </c>
      <c r="M714" s="59">
        <v>0.71359223300999997</v>
      </c>
      <c r="N714" s="59">
        <v>0.28640776698999998</v>
      </c>
      <c r="O714" s="59">
        <v>0</v>
      </c>
      <c r="P714" s="2">
        <f t="shared" si="228"/>
        <v>308.06870161506754</v>
      </c>
      <c r="Q714" s="2">
        <f t="shared" si="229"/>
        <v>294.56725568400549</v>
      </c>
      <c r="R714" s="2">
        <f t="shared" si="230"/>
        <v>295.24928442642687</v>
      </c>
      <c r="S714">
        <f t="shared" si="231"/>
        <v>1.4003122800684888</v>
      </c>
      <c r="T714">
        <f t="shared" si="232"/>
        <v>1.3389420712909341</v>
      </c>
      <c r="U714">
        <f t="shared" si="233"/>
        <v>1.342042201938304</v>
      </c>
    </row>
    <row r="715" spans="1:21" x14ac:dyDescent="0.3">
      <c r="A715">
        <v>18</v>
      </c>
      <c r="B715" t="s">
        <v>35</v>
      </c>
      <c r="C715">
        <v>6</v>
      </c>
      <c r="D715" t="s">
        <v>21</v>
      </c>
      <c r="E715">
        <v>1996</v>
      </c>
      <c r="F715">
        <v>125</v>
      </c>
      <c r="G715" s="54">
        <v>0.44700000000000001</v>
      </c>
      <c r="H715" s="54">
        <v>0.47199999999999998</v>
      </c>
      <c r="I715" s="54">
        <v>0.46100000000000002</v>
      </c>
      <c r="J715" s="2">
        <f t="shared" si="222"/>
        <v>226.03978300180833</v>
      </c>
      <c r="K715" s="2">
        <f t="shared" si="223"/>
        <v>236.74242424242422</v>
      </c>
      <c r="L715" s="2">
        <f t="shared" si="224"/>
        <v>231.91094619666052</v>
      </c>
      <c r="M715" s="59">
        <v>0.71359223300999997</v>
      </c>
      <c r="N715" s="59">
        <v>0.28640776698999998</v>
      </c>
      <c r="O715" s="59">
        <v>0</v>
      </c>
      <c r="P715" s="2">
        <f t="shared" si="228"/>
        <v>226.68669239652542</v>
      </c>
      <c r="Q715" s="2">
        <f t="shared" si="229"/>
        <v>232.53352899490682</v>
      </c>
      <c r="R715" s="2">
        <f t="shared" si="230"/>
        <v>226.39784999275432</v>
      </c>
      <c r="S715">
        <f t="shared" si="231"/>
        <v>1.8134935391722034</v>
      </c>
      <c r="T715">
        <f t="shared" si="232"/>
        <v>1.8602682319592545</v>
      </c>
      <c r="U715">
        <f t="shared" si="233"/>
        <v>1.8111827999420345</v>
      </c>
    </row>
    <row r="716" spans="1:21" x14ac:dyDescent="0.3">
      <c r="A716">
        <v>18</v>
      </c>
      <c r="B716" t="s">
        <v>35</v>
      </c>
      <c r="C716">
        <v>6</v>
      </c>
      <c r="D716" t="s">
        <v>21</v>
      </c>
      <c r="E716">
        <v>1997</v>
      </c>
      <c r="F716">
        <v>100</v>
      </c>
      <c r="G716" s="54">
        <v>0.437</v>
      </c>
      <c r="H716" s="54">
        <v>0.36633333333333334</v>
      </c>
      <c r="I716" s="54">
        <v>0.34783333333333333</v>
      </c>
      <c r="J716" s="2">
        <f t="shared" ref="J716:J732" si="234">$F716/(1-G716)</f>
        <v>177.61989342806396</v>
      </c>
      <c r="K716" s="2">
        <f t="shared" ref="K716:K732" si="235">$F716/(1-H716)</f>
        <v>157.81167806417676</v>
      </c>
      <c r="L716" s="2">
        <f t="shared" ref="L716:L732" si="236">$F716/(1-I716)</f>
        <v>153.33503705596729</v>
      </c>
      <c r="M716" s="59">
        <v>0.71359223300999997</v>
      </c>
      <c r="N716" s="59">
        <v>0.28640776698999998</v>
      </c>
      <c r="O716" s="59">
        <v>0</v>
      </c>
      <c r="P716" s="2">
        <f t="shared" si="228"/>
        <v>638.7689027701739</v>
      </c>
      <c r="Q716" s="2">
        <f t="shared" si="229"/>
        <v>661.96724158492361</v>
      </c>
      <c r="R716" s="2">
        <f t="shared" si="230"/>
        <v>640.6857112136064</v>
      </c>
      <c r="S716">
        <f t="shared" si="231"/>
        <v>6.3876890277017386</v>
      </c>
      <c r="T716">
        <f t="shared" si="232"/>
        <v>6.6196724158492364</v>
      </c>
      <c r="U716">
        <f t="shared" si="233"/>
        <v>6.4068571121360636</v>
      </c>
    </row>
    <row r="717" spans="1:21" x14ac:dyDescent="0.3">
      <c r="A717">
        <v>18</v>
      </c>
      <c r="B717" t="s">
        <v>35</v>
      </c>
      <c r="C717">
        <v>6</v>
      </c>
      <c r="D717" t="s">
        <v>21</v>
      </c>
      <c r="E717">
        <v>1998</v>
      </c>
      <c r="F717">
        <v>325</v>
      </c>
      <c r="G717" s="54">
        <v>0.154</v>
      </c>
      <c r="H717" s="54">
        <v>0.11366666666666667</v>
      </c>
      <c r="I717" s="54">
        <v>0.11716666666666666</v>
      </c>
      <c r="J717" s="2">
        <f t="shared" si="234"/>
        <v>384.16075650118205</v>
      </c>
      <c r="K717" s="2">
        <f t="shared" si="235"/>
        <v>366.6792027077849</v>
      </c>
      <c r="L717" s="2">
        <f t="shared" si="236"/>
        <v>368.13290541816122</v>
      </c>
      <c r="M717" s="59">
        <v>0.71359223300999997</v>
      </c>
      <c r="N717" s="59">
        <v>0.28640776698999998</v>
      </c>
      <c r="O717" s="59">
        <v>0</v>
      </c>
      <c r="P717" s="2">
        <f t="shared" si="228"/>
        <v>869.93286157634964</v>
      </c>
      <c r="Q717" s="2">
        <f t="shared" si="229"/>
        <v>877.43900376784063</v>
      </c>
      <c r="R717" s="2">
        <f t="shared" si="230"/>
        <v>854.47709925475135</v>
      </c>
      <c r="S717">
        <f t="shared" si="231"/>
        <v>2.6767164971579991</v>
      </c>
      <c r="T717">
        <f t="shared" si="232"/>
        <v>2.6998123192856633</v>
      </c>
      <c r="U717">
        <f t="shared" si="233"/>
        <v>2.629160305399235</v>
      </c>
    </row>
    <row r="718" spans="1:21" x14ac:dyDescent="0.3">
      <c r="A718">
        <v>18</v>
      </c>
      <c r="B718" t="s">
        <v>35</v>
      </c>
      <c r="C718">
        <v>6</v>
      </c>
      <c r="D718" t="s">
        <v>21</v>
      </c>
      <c r="E718">
        <v>1999</v>
      </c>
      <c r="F718">
        <v>100</v>
      </c>
      <c r="G718" s="54">
        <v>0.156</v>
      </c>
      <c r="H718" s="54">
        <v>0.12966666666666665</v>
      </c>
      <c r="I718" s="54">
        <v>0.12016666666666667</v>
      </c>
      <c r="J718" s="2">
        <f t="shared" si="234"/>
        <v>118.48341232227489</v>
      </c>
      <c r="K718" s="2">
        <f t="shared" si="235"/>
        <v>114.89850631941783</v>
      </c>
      <c r="L718" s="2">
        <f t="shared" si="236"/>
        <v>113.65788975184694</v>
      </c>
      <c r="M718" s="59">
        <v>0.71359223300999997</v>
      </c>
      <c r="N718" s="59">
        <v>0.28640776698999998</v>
      </c>
      <c r="O718" s="59">
        <v>0</v>
      </c>
      <c r="P718" s="2">
        <f t="shared" si="228"/>
        <v>576.49586093152516</v>
      </c>
      <c r="Q718" s="2">
        <f t="shared" si="229"/>
        <v>583.89292891121602</v>
      </c>
      <c r="R718" s="2">
        <f t="shared" si="230"/>
        <v>573.66348531687208</v>
      </c>
      <c r="S718">
        <f t="shared" si="231"/>
        <v>5.7649586093152516</v>
      </c>
      <c r="T718">
        <f t="shared" si="232"/>
        <v>5.8389292891121602</v>
      </c>
      <c r="U718">
        <f t="shared" si="233"/>
        <v>5.736634853168721</v>
      </c>
    </row>
    <row r="719" spans="1:21" x14ac:dyDescent="0.3">
      <c r="A719">
        <v>18</v>
      </c>
      <c r="B719" t="s">
        <v>35</v>
      </c>
      <c r="C719">
        <v>6</v>
      </c>
      <c r="D719" t="s">
        <v>21</v>
      </c>
      <c r="E719">
        <v>2000</v>
      </c>
      <c r="F719">
        <v>400</v>
      </c>
      <c r="G719" s="54">
        <v>0.19400000000000001</v>
      </c>
      <c r="H719" s="54">
        <v>0.23899999999999999</v>
      </c>
      <c r="I719" s="54">
        <v>0.21150000000000002</v>
      </c>
      <c r="J719" s="2">
        <f t="shared" si="234"/>
        <v>496.27791563275429</v>
      </c>
      <c r="K719" s="2">
        <f t="shared" si="235"/>
        <v>525.62417871222078</v>
      </c>
      <c r="L719" s="2">
        <f t="shared" si="236"/>
        <v>507.29232720355105</v>
      </c>
      <c r="M719" s="59">
        <v>0.71359223300999997</v>
      </c>
      <c r="N719" s="59">
        <v>0.28640776698999998</v>
      </c>
      <c r="O719" s="59">
        <v>0</v>
      </c>
      <c r="P719" s="2">
        <f t="shared" si="228"/>
        <v>649.7664430810612</v>
      </c>
      <c r="Q719" s="2">
        <f t="shared" si="229"/>
        <v>720.46000444048855</v>
      </c>
      <c r="R719" s="2">
        <f t="shared" si="230"/>
        <v>703.19258560144567</v>
      </c>
      <c r="S719">
        <f t="shared" si="231"/>
        <v>1.6244161077026531</v>
      </c>
      <c r="T719">
        <f t="shared" si="232"/>
        <v>1.8011500111012213</v>
      </c>
      <c r="U719">
        <f t="shared" si="233"/>
        <v>1.7579814640036142</v>
      </c>
    </row>
    <row r="720" spans="1:21" x14ac:dyDescent="0.3">
      <c r="A720">
        <v>18</v>
      </c>
      <c r="B720" t="s">
        <v>35</v>
      </c>
      <c r="C720">
        <v>6</v>
      </c>
      <c r="D720" t="s">
        <v>21</v>
      </c>
      <c r="E720">
        <v>2001</v>
      </c>
      <c r="F720">
        <v>800</v>
      </c>
      <c r="G720" s="54">
        <v>0.19499999999999998</v>
      </c>
      <c r="H720" s="54">
        <v>0.20133333333333331</v>
      </c>
      <c r="I720" s="54">
        <v>0.17783333333333332</v>
      </c>
      <c r="J720" s="2">
        <f t="shared" si="234"/>
        <v>993.78881987577631</v>
      </c>
      <c r="K720" s="2">
        <f t="shared" si="235"/>
        <v>1001.669449081803</v>
      </c>
      <c r="L720" s="2">
        <f t="shared" si="236"/>
        <v>973.03871883235354</v>
      </c>
      <c r="M720" s="59">
        <v>0.71359223300999997</v>
      </c>
      <c r="N720" s="59">
        <v>0.28640776698999998</v>
      </c>
      <c r="O720" s="59">
        <v>0</v>
      </c>
      <c r="P720" s="2">
        <f t="shared" si="228"/>
        <v>599.50538457405378</v>
      </c>
      <c r="Q720" s="2">
        <f t="shared" si="229"/>
        <v>773.77751516807052</v>
      </c>
      <c r="R720" s="2">
        <f t="shared" si="230"/>
        <v>765.44873852847422</v>
      </c>
      <c r="S720">
        <f t="shared" si="231"/>
        <v>0.7493817307175672</v>
      </c>
      <c r="T720">
        <f t="shared" si="232"/>
        <v>0.96722189396008817</v>
      </c>
      <c r="U720">
        <f t="shared" si="233"/>
        <v>0.9568109231605928</v>
      </c>
    </row>
    <row r="721" spans="1:21" x14ac:dyDescent="0.3">
      <c r="A721">
        <v>18</v>
      </c>
      <c r="B721" t="s">
        <v>35</v>
      </c>
      <c r="C721">
        <v>6</v>
      </c>
      <c r="D721" t="s">
        <v>21</v>
      </c>
      <c r="E721">
        <v>2002</v>
      </c>
      <c r="F721">
        <v>485</v>
      </c>
      <c r="G721" s="54">
        <v>0.13600000000000001</v>
      </c>
      <c r="H721" s="54">
        <v>0.14600000000000002</v>
      </c>
      <c r="I721" s="54">
        <v>0.13250000000000001</v>
      </c>
      <c r="J721" s="2">
        <f t="shared" si="234"/>
        <v>561.34259259259261</v>
      </c>
      <c r="K721" s="2">
        <f t="shared" si="235"/>
        <v>567.91569086651054</v>
      </c>
      <c r="L721" s="2">
        <f t="shared" si="236"/>
        <v>559.07780979827089</v>
      </c>
      <c r="M721" s="59">
        <v>0.71359223300999997</v>
      </c>
      <c r="N721" s="59">
        <v>0.28640776698999998</v>
      </c>
      <c r="O721" s="59">
        <v>0</v>
      </c>
      <c r="P721" s="2">
        <f t="shared" si="228"/>
        <v>513.73993721400154</v>
      </c>
      <c r="Q721" s="2">
        <f t="shared" si="229"/>
        <v>575.24912681379237</v>
      </c>
      <c r="R721" s="2">
        <f t="shared" si="230"/>
        <v>600.54859374755415</v>
      </c>
      <c r="S721">
        <f t="shared" si="231"/>
        <v>1.059257602503096</v>
      </c>
      <c r="T721">
        <f t="shared" si="232"/>
        <v>1.1860806738428709</v>
      </c>
      <c r="U721">
        <f t="shared" si="233"/>
        <v>1.2382445231908332</v>
      </c>
    </row>
    <row r="722" spans="1:21" x14ac:dyDescent="0.3">
      <c r="A722">
        <v>18</v>
      </c>
      <c r="B722" t="s">
        <v>35</v>
      </c>
      <c r="C722">
        <v>6</v>
      </c>
      <c r="D722" t="s">
        <v>21</v>
      </c>
      <c r="E722">
        <v>2003</v>
      </c>
      <c r="F722">
        <v>500</v>
      </c>
      <c r="G722" s="54">
        <v>0.186</v>
      </c>
      <c r="H722" s="54">
        <v>0.19833333333333333</v>
      </c>
      <c r="I722" s="54">
        <v>0.18033333333333335</v>
      </c>
      <c r="J722" s="2">
        <f t="shared" si="234"/>
        <v>614.25061425061426</v>
      </c>
      <c r="K722" s="2">
        <f t="shared" si="235"/>
        <v>623.70062370062374</v>
      </c>
      <c r="L722" s="2">
        <f t="shared" si="236"/>
        <v>610.00406669377799</v>
      </c>
      <c r="M722" s="59">
        <v>0.71359223300999997</v>
      </c>
      <c r="N722" s="59">
        <v>0.28640776698999998</v>
      </c>
      <c r="O722" s="59">
        <v>0</v>
      </c>
      <c r="P722" s="2">
        <f t="shared" si="228"/>
        <v>960.46902728011401</v>
      </c>
      <c r="Q722" s="2">
        <f t="shared" si="229"/>
        <v>1037.8412111410603</v>
      </c>
      <c r="R722" s="2">
        <f t="shared" si="230"/>
        <v>1032.8151349094019</v>
      </c>
      <c r="S722">
        <f t="shared" si="231"/>
        <v>1.9209380545602279</v>
      </c>
      <c r="T722">
        <f t="shared" si="232"/>
        <v>2.0756824222821204</v>
      </c>
      <c r="U722">
        <f t="shared" si="233"/>
        <v>2.0656302698188038</v>
      </c>
    </row>
    <row r="723" spans="1:21" x14ac:dyDescent="0.3">
      <c r="A723">
        <v>18</v>
      </c>
      <c r="B723" t="s">
        <v>35</v>
      </c>
      <c r="C723">
        <v>6</v>
      </c>
      <c r="D723" t="s">
        <v>21</v>
      </c>
      <c r="E723">
        <v>2004</v>
      </c>
      <c r="F723">
        <v>550</v>
      </c>
      <c r="G723" s="54">
        <v>0.255</v>
      </c>
      <c r="H723" s="54">
        <v>0.42799999999999999</v>
      </c>
      <c r="I723" s="54">
        <v>0.41199999999999998</v>
      </c>
      <c r="J723" s="2">
        <f t="shared" si="234"/>
        <v>738.255033557047</v>
      </c>
      <c r="K723" s="2">
        <f t="shared" si="235"/>
        <v>961.53846153846143</v>
      </c>
      <c r="L723" s="2">
        <f t="shared" si="236"/>
        <v>935.37414965986386</v>
      </c>
      <c r="M723" s="59">
        <v>0.71359223300999997</v>
      </c>
      <c r="N723" s="59">
        <v>0.28640776698999998</v>
      </c>
      <c r="O723" s="59">
        <v>0</v>
      </c>
      <c r="P723" s="2">
        <f t="shared" si="228"/>
        <v>451.88103062159541</v>
      </c>
      <c r="Q723" s="2">
        <f t="shared" si="229"/>
        <v>502.00158394900041</v>
      </c>
      <c r="R723" s="2">
        <f t="shared" si="230"/>
        <v>488.33910034723999</v>
      </c>
      <c r="S723">
        <f t="shared" si="231"/>
        <v>0.82160187385744621</v>
      </c>
      <c r="T723">
        <f t="shared" si="232"/>
        <v>0.91273015263454615</v>
      </c>
      <c r="U723">
        <f t="shared" si="233"/>
        <v>0.88788927335861811</v>
      </c>
    </row>
    <row r="724" spans="1:21" x14ac:dyDescent="0.3">
      <c r="A724">
        <v>18</v>
      </c>
      <c r="B724" t="s">
        <v>35</v>
      </c>
      <c r="C724">
        <v>6</v>
      </c>
      <c r="D724" t="s">
        <v>21</v>
      </c>
      <c r="E724">
        <v>2005</v>
      </c>
      <c r="F724">
        <v>200</v>
      </c>
      <c r="G724" s="54">
        <v>0.21200000000000002</v>
      </c>
      <c r="H724" s="54">
        <v>0.34633333333333338</v>
      </c>
      <c r="I724" s="54">
        <v>0.41533333333333339</v>
      </c>
      <c r="J724" s="2">
        <f t="shared" si="234"/>
        <v>253.80710659898477</v>
      </c>
      <c r="K724" s="2">
        <f t="shared" si="235"/>
        <v>305.96634370219277</v>
      </c>
      <c r="L724" s="2">
        <f t="shared" si="236"/>
        <v>342.07525655644241</v>
      </c>
      <c r="M724" s="59">
        <v>0.71359223300999997</v>
      </c>
      <c r="N724" s="59">
        <v>0.28640776698999998</v>
      </c>
      <c r="O724" s="59">
        <v>0</v>
      </c>
      <c r="P724" s="2">
        <f t="shared" si="228"/>
        <v>783.60848758018233</v>
      </c>
      <c r="Q724" s="2">
        <f t="shared" si="229"/>
        <v>831.22556983247068</v>
      </c>
      <c r="R724" s="2">
        <f t="shared" si="230"/>
        <v>805.08801961010818</v>
      </c>
      <c r="S724">
        <f t="shared" si="231"/>
        <v>3.9180424379009118</v>
      </c>
      <c r="T724">
        <f t="shared" si="232"/>
        <v>4.1561278491623534</v>
      </c>
      <c r="U724">
        <f t="shared" si="233"/>
        <v>4.0254400980505407</v>
      </c>
    </row>
    <row r="725" spans="1:21" x14ac:dyDescent="0.3">
      <c r="A725">
        <v>18</v>
      </c>
      <c r="B725" t="s">
        <v>35</v>
      </c>
      <c r="C725">
        <v>6</v>
      </c>
      <c r="D725" t="s">
        <v>21</v>
      </c>
      <c r="E725">
        <v>2006</v>
      </c>
      <c r="F725">
        <v>950</v>
      </c>
      <c r="G725" s="54">
        <v>0.182</v>
      </c>
      <c r="H725" s="54">
        <v>0.23766666666666669</v>
      </c>
      <c r="I725" s="54">
        <v>0.23666666666666669</v>
      </c>
      <c r="J725" s="2">
        <f t="shared" si="234"/>
        <v>1161.3691931540341</v>
      </c>
      <c r="K725" s="2">
        <f t="shared" si="235"/>
        <v>1246.1740271097508</v>
      </c>
      <c r="L725" s="2">
        <f t="shared" si="236"/>
        <v>1244.5414847161574</v>
      </c>
      <c r="M725" s="59">
        <v>0.71359223300999997</v>
      </c>
      <c r="N725" s="59">
        <v>0.28640776698999998</v>
      </c>
      <c r="O725" s="59">
        <v>0</v>
      </c>
      <c r="P725" s="2">
        <f t="shared" si="228"/>
        <v>1327.2509353225132</v>
      </c>
      <c r="Q725" s="2">
        <f t="shared" si="229"/>
        <v>1414.3034921768449</v>
      </c>
      <c r="R725" s="2">
        <f t="shared" si="230"/>
        <v>1370.1701617063036</v>
      </c>
      <c r="S725">
        <f t="shared" si="231"/>
        <v>1.3971062477079086</v>
      </c>
      <c r="T725">
        <f t="shared" si="232"/>
        <v>1.4887405180808893</v>
      </c>
      <c r="U725">
        <f t="shared" si="233"/>
        <v>1.4422843807434775</v>
      </c>
    </row>
    <row r="726" spans="1:21" x14ac:dyDescent="0.3">
      <c r="A726">
        <v>18</v>
      </c>
      <c r="B726" t="s">
        <v>35</v>
      </c>
      <c r="C726">
        <v>6</v>
      </c>
      <c r="D726" t="s">
        <v>21</v>
      </c>
      <c r="E726">
        <v>2007</v>
      </c>
      <c r="F726">
        <v>350</v>
      </c>
      <c r="G726" s="54">
        <v>0.23899999999999999</v>
      </c>
      <c r="H726" s="54">
        <v>0.32533333333333336</v>
      </c>
      <c r="I726" s="54">
        <v>0.30733333333333335</v>
      </c>
      <c r="J726" s="2">
        <f t="shared" si="234"/>
        <v>459.92115637319318</v>
      </c>
      <c r="K726" s="2">
        <f t="shared" si="235"/>
        <v>518.77470355731225</v>
      </c>
      <c r="L726" s="2">
        <f t="shared" si="236"/>
        <v>505.29355149181907</v>
      </c>
      <c r="M726" s="59">
        <v>0.71359223300999997</v>
      </c>
      <c r="N726" s="59">
        <v>0.28640776698999998</v>
      </c>
      <c r="O726" s="59">
        <v>0</v>
      </c>
      <c r="P726" s="2">
        <f t="shared" si="228"/>
        <v>509.03297802037935</v>
      </c>
      <c r="Q726" s="2">
        <f t="shared" si="229"/>
        <v>556.86874544275656</v>
      </c>
      <c r="R726" s="2">
        <f t="shared" si="230"/>
        <v>542.98050125290388</v>
      </c>
      <c r="S726">
        <f t="shared" si="231"/>
        <v>1.4543799372010839</v>
      </c>
      <c r="T726">
        <f t="shared" si="232"/>
        <v>1.591053558407876</v>
      </c>
      <c r="U726">
        <f t="shared" si="233"/>
        <v>1.5513728607225825</v>
      </c>
    </row>
    <row r="727" spans="1:21" x14ac:dyDescent="0.3">
      <c r="A727">
        <v>18</v>
      </c>
      <c r="B727" t="s">
        <v>35</v>
      </c>
      <c r="C727">
        <v>6</v>
      </c>
      <c r="D727" t="s">
        <v>21</v>
      </c>
      <c r="E727">
        <v>2008</v>
      </c>
      <c r="F727">
        <v>320</v>
      </c>
      <c r="G727" s="54">
        <v>0.25900000000000001</v>
      </c>
      <c r="H727" s="54">
        <v>0.3046666666666667</v>
      </c>
      <c r="I727" s="54">
        <v>0.28266666666666668</v>
      </c>
      <c r="J727" s="2">
        <f t="shared" si="234"/>
        <v>431.84885290148446</v>
      </c>
      <c r="K727" s="2">
        <f t="shared" si="235"/>
        <v>460.21093000958768</v>
      </c>
      <c r="L727" s="2">
        <f t="shared" si="236"/>
        <v>446.09665427509293</v>
      </c>
      <c r="M727" s="59">
        <v>0.71359223300999997</v>
      </c>
      <c r="N727" s="59">
        <v>0.28640776698999998</v>
      </c>
      <c r="O727" s="59">
        <v>0</v>
      </c>
      <c r="P727" s="2">
        <f t="shared" si="228"/>
        <v>619.50178551604949</v>
      </c>
      <c r="Q727" s="2">
        <f t="shared" si="229"/>
        <v>647.03505170725236</v>
      </c>
      <c r="R727" s="2">
        <f t="shared" si="230"/>
        <v>629.98192551438819</v>
      </c>
      <c r="S727">
        <f t="shared" si="231"/>
        <v>1.9359430797376547</v>
      </c>
      <c r="T727">
        <f t="shared" si="232"/>
        <v>2.0219845365851636</v>
      </c>
      <c r="U727">
        <f t="shared" si="233"/>
        <v>1.9686935172324631</v>
      </c>
    </row>
    <row r="728" spans="1:21" x14ac:dyDescent="0.3">
      <c r="A728">
        <v>18</v>
      </c>
      <c r="B728" t="s">
        <v>35</v>
      </c>
      <c r="C728">
        <v>6</v>
      </c>
      <c r="D728" t="s">
        <v>21</v>
      </c>
      <c r="E728">
        <v>2009</v>
      </c>
      <c r="F728">
        <v>1250</v>
      </c>
      <c r="G728" s="54">
        <v>0.247</v>
      </c>
      <c r="H728" s="54">
        <v>0.28799999999999998</v>
      </c>
      <c r="I728" s="54">
        <v>0.26449999999999996</v>
      </c>
      <c r="J728" s="2">
        <f t="shared" si="234"/>
        <v>1660.0265604249669</v>
      </c>
      <c r="K728" s="2">
        <f t="shared" si="235"/>
        <v>1755.61797752809</v>
      </c>
      <c r="L728" s="2">
        <f t="shared" si="236"/>
        <v>1699.524133242692</v>
      </c>
      <c r="M728" s="59">
        <v>0.71359223300999997</v>
      </c>
      <c r="N728" s="59">
        <v>0.28640776698999998</v>
      </c>
      <c r="O728" s="59">
        <v>0</v>
      </c>
      <c r="P728" s="2">
        <f>(J731*$M728)+(J732*$N728)</f>
        <v>738.77934608355599</v>
      </c>
      <c r="Q728" s="2">
        <f>(K731*$M728)+(K732*$N728)</f>
        <v>817.66361593330771</v>
      </c>
      <c r="R728" s="2">
        <f>(L731*$M728)+(L732*$N728)</f>
        <v>792.41930765686652</v>
      </c>
      <c r="S728">
        <f t="shared" si="231"/>
        <v>0.59102347686684475</v>
      </c>
      <c r="T728">
        <f t="shared" si="232"/>
        <v>0.65413089274664615</v>
      </c>
      <c r="U728">
        <f t="shared" si="233"/>
        <v>0.63393544612549324</v>
      </c>
    </row>
    <row r="729" spans="1:21" x14ac:dyDescent="0.3">
      <c r="A729">
        <v>18</v>
      </c>
      <c r="B729" t="s">
        <v>35</v>
      </c>
      <c r="C729">
        <v>6</v>
      </c>
      <c r="D729" t="s">
        <v>21</v>
      </c>
      <c r="E729">
        <v>2010</v>
      </c>
      <c r="F729">
        <v>400</v>
      </c>
      <c r="G729" s="54">
        <v>0.19700000000000001</v>
      </c>
      <c r="H729" s="54">
        <v>0.29066666666666668</v>
      </c>
      <c r="I729" s="54">
        <v>0.27216666666666667</v>
      </c>
      <c r="J729" s="2">
        <f t="shared" si="234"/>
        <v>498.13200498132011</v>
      </c>
      <c r="K729" s="2">
        <f t="shared" si="235"/>
        <v>563.90977443609017</v>
      </c>
      <c r="L729" s="2">
        <f t="shared" si="236"/>
        <v>549.57636821616666</v>
      </c>
      <c r="M729" s="59">
        <v>0.71359223300999997</v>
      </c>
      <c r="N729" s="59">
        <v>0.28640776698999998</v>
      </c>
      <c r="O729" s="59">
        <v>0</v>
      </c>
      <c r="P729" s="2" t="s">
        <v>10</v>
      </c>
      <c r="Q729" s="2" t="s">
        <v>10</v>
      </c>
      <c r="R729" s="2" t="s">
        <v>10</v>
      </c>
      <c r="S729" s="2" t="s">
        <v>10</v>
      </c>
      <c r="T729" s="2" t="s">
        <v>10</v>
      </c>
      <c r="U729" s="2" t="s">
        <v>10</v>
      </c>
    </row>
    <row r="730" spans="1:21" x14ac:dyDescent="0.3">
      <c r="A730">
        <v>18</v>
      </c>
      <c r="B730" t="s">
        <v>35</v>
      </c>
      <c r="C730">
        <v>6</v>
      </c>
      <c r="D730" t="s">
        <v>21</v>
      </c>
      <c r="E730">
        <v>2011</v>
      </c>
      <c r="F730">
        <v>400</v>
      </c>
      <c r="G730" s="54">
        <v>0.254</v>
      </c>
      <c r="H730" s="54">
        <v>0.2583333333333333</v>
      </c>
      <c r="I730" s="54">
        <v>0.24033333333333334</v>
      </c>
      <c r="J730" s="2">
        <f t="shared" si="234"/>
        <v>536.1930294906166</v>
      </c>
      <c r="K730" s="2">
        <f t="shared" si="235"/>
        <v>539.32584269662914</v>
      </c>
      <c r="L730" s="2">
        <f t="shared" si="236"/>
        <v>526.54673102237825</v>
      </c>
      <c r="M730" s="59">
        <v>0.71359223300999997</v>
      </c>
      <c r="N730" s="59">
        <v>0.28640776698999998</v>
      </c>
      <c r="O730" s="59">
        <v>0</v>
      </c>
      <c r="P730" s="2" t="s">
        <v>10</v>
      </c>
      <c r="Q730" s="2" t="s">
        <v>10</v>
      </c>
      <c r="R730" s="2" t="s">
        <v>10</v>
      </c>
      <c r="S730" s="2" t="s">
        <v>10</v>
      </c>
      <c r="T730" s="2" t="s">
        <v>10</v>
      </c>
      <c r="U730" s="2" t="s">
        <v>10</v>
      </c>
    </row>
    <row r="731" spans="1:21" x14ac:dyDescent="0.3">
      <c r="A731">
        <v>18</v>
      </c>
      <c r="B731" t="s">
        <v>35</v>
      </c>
      <c r="C731">
        <v>6</v>
      </c>
      <c r="D731" t="s">
        <v>21</v>
      </c>
      <c r="E731">
        <v>2012</v>
      </c>
      <c r="F731">
        <v>660</v>
      </c>
      <c r="G731" s="54">
        <v>0.20199999999999999</v>
      </c>
      <c r="H731" s="54">
        <v>0.27900000000000003</v>
      </c>
      <c r="I731" s="54">
        <v>0.25650000000000001</v>
      </c>
      <c r="J731" s="2">
        <f t="shared" si="234"/>
        <v>827.06766917293226</v>
      </c>
      <c r="K731" s="2">
        <f t="shared" si="235"/>
        <v>915.39528432732322</v>
      </c>
      <c r="L731" s="2">
        <f t="shared" si="236"/>
        <v>887.69334229993274</v>
      </c>
      <c r="M731" s="59">
        <v>0.71359223300999997</v>
      </c>
      <c r="N731" s="59">
        <v>0.28640776698999998</v>
      </c>
      <c r="O731" s="59">
        <v>0</v>
      </c>
      <c r="P731" s="2" t="s">
        <v>10</v>
      </c>
      <c r="Q731" s="2" t="s">
        <v>10</v>
      </c>
      <c r="R731" s="2" t="s">
        <v>10</v>
      </c>
      <c r="S731" s="2" t="s">
        <v>10</v>
      </c>
      <c r="T731" s="2" t="s">
        <v>10</v>
      </c>
      <c r="U731" s="2" t="s">
        <v>10</v>
      </c>
    </row>
    <row r="732" spans="1:21" x14ac:dyDescent="0.3">
      <c r="A732">
        <v>18</v>
      </c>
      <c r="B732" t="s">
        <v>35</v>
      </c>
      <c r="C732">
        <v>6</v>
      </c>
      <c r="D732" t="s">
        <v>21</v>
      </c>
      <c r="E732">
        <v>2013</v>
      </c>
      <c r="F732">
        <v>400</v>
      </c>
      <c r="G732" s="54">
        <v>0.22900000000000001</v>
      </c>
      <c r="H732" s="54">
        <v>0.30333333333333334</v>
      </c>
      <c r="I732" s="54">
        <v>0.27933333333333332</v>
      </c>
      <c r="J732" s="2">
        <f t="shared" si="234"/>
        <v>518.80674448767832</v>
      </c>
      <c r="K732" s="2">
        <f t="shared" si="235"/>
        <v>574.16267942583738</v>
      </c>
      <c r="L732" s="2">
        <f t="shared" si="236"/>
        <v>555.04162812210916</v>
      </c>
      <c r="M732" s="59">
        <v>0.71359223300999997</v>
      </c>
      <c r="N732" s="59">
        <v>0.28640776698999998</v>
      </c>
      <c r="O732" s="59">
        <v>0</v>
      </c>
      <c r="P732" s="2" t="s">
        <v>10</v>
      </c>
      <c r="Q732" s="2" t="s">
        <v>10</v>
      </c>
      <c r="R732" s="2" t="s">
        <v>10</v>
      </c>
      <c r="S732" s="2" t="s">
        <v>10</v>
      </c>
      <c r="T732" s="2" t="s">
        <v>10</v>
      </c>
      <c r="U732" s="2" t="s">
        <v>10</v>
      </c>
    </row>
    <row r="733" spans="1:21" x14ac:dyDescent="0.3">
      <c r="A733">
        <v>18</v>
      </c>
      <c r="B733" t="s">
        <v>35</v>
      </c>
      <c r="C733">
        <v>6</v>
      </c>
      <c r="D733" t="s">
        <v>21</v>
      </c>
      <c r="E733">
        <v>2014</v>
      </c>
      <c r="F733" t="s">
        <v>10</v>
      </c>
      <c r="G733" s="54">
        <v>0.14499999999999999</v>
      </c>
      <c r="H733" s="54">
        <v>0.20433333333333331</v>
      </c>
      <c r="I733" s="54">
        <v>0.20033333333333331</v>
      </c>
      <c r="J733" t="s">
        <v>10</v>
      </c>
      <c r="K733" t="s">
        <v>10</v>
      </c>
      <c r="L733" t="s">
        <v>10</v>
      </c>
      <c r="M733" s="59">
        <v>0.71359223300999997</v>
      </c>
      <c r="N733" s="59">
        <v>0.28640776698999998</v>
      </c>
      <c r="O733" s="59">
        <v>0</v>
      </c>
      <c r="P733" s="2" t="s">
        <v>10</v>
      </c>
      <c r="Q733" s="2" t="s">
        <v>10</v>
      </c>
      <c r="R733" s="2" t="s">
        <v>10</v>
      </c>
      <c r="S733" s="2" t="s">
        <v>10</v>
      </c>
      <c r="T733" s="2" t="s">
        <v>10</v>
      </c>
      <c r="U733" s="2" t="s">
        <v>10</v>
      </c>
    </row>
    <row r="734" spans="1:21" x14ac:dyDescent="0.3">
      <c r="A734">
        <v>18</v>
      </c>
      <c r="B734" t="s">
        <v>35</v>
      </c>
      <c r="C734">
        <v>6</v>
      </c>
      <c r="D734" t="s">
        <v>21</v>
      </c>
      <c r="E734">
        <v>2015</v>
      </c>
      <c r="F734" t="s">
        <v>10</v>
      </c>
      <c r="G734" s="54">
        <v>0.24</v>
      </c>
      <c r="H734" s="54">
        <v>0.30400000000000005</v>
      </c>
      <c r="I734" s="54">
        <v>0.28700000000000003</v>
      </c>
      <c r="J734" t="s">
        <v>10</v>
      </c>
      <c r="K734" t="s">
        <v>10</v>
      </c>
      <c r="L734" t="s">
        <v>10</v>
      </c>
      <c r="M734" s="59">
        <v>0.71359223300999997</v>
      </c>
      <c r="N734" s="59">
        <v>0.28640776698999998</v>
      </c>
      <c r="O734" s="59">
        <v>0</v>
      </c>
      <c r="P734" s="2" t="s">
        <v>10</v>
      </c>
      <c r="Q734" s="2" t="s">
        <v>10</v>
      </c>
      <c r="R734" s="2" t="s">
        <v>10</v>
      </c>
      <c r="S734" s="2" t="s">
        <v>10</v>
      </c>
      <c r="T734" s="2" t="s">
        <v>10</v>
      </c>
      <c r="U734" s="2" t="s">
        <v>10</v>
      </c>
    </row>
    <row r="735" spans="1:21" x14ac:dyDescent="0.3">
      <c r="A735">
        <v>18</v>
      </c>
      <c r="B735" t="s">
        <v>35</v>
      </c>
      <c r="C735">
        <v>6</v>
      </c>
      <c r="D735" t="s">
        <v>21</v>
      </c>
      <c r="E735">
        <v>2016</v>
      </c>
      <c r="F735" t="s">
        <v>10</v>
      </c>
      <c r="G735" s="54">
        <v>0.252</v>
      </c>
      <c r="H735" s="54">
        <v>0.29700000000000004</v>
      </c>
      <c r="I735" s="54">
        <v>0.27900000000000003</v>
      </c>
      <c r="J735" t="s">
        <v>10</v>
      </c>
      <c r="K735" t="s">
        <v>10</v>
      </c>
      <c r="L735" t="s">
        <v>10</v>
      </c>
      <c r="M735" s="59">
        <v>0.71359223300999997</v>
      </c>
      <c r="N735" s="59">
        <v>0.28640776698999998</v>
      </c>
      <c r="O735" s="59">
        <v>0</v>
      </c>
      <c r="P735" s="2" t="s">
        <v>10</v>
      </c>
      <c r="Q735" s="2" t="s">
        <v>10</v>
      </c>
      <c r="R735" s="2" t="s">
        <v>10</v>
      </c>
      <c r="S735" s="2" t="s">
        <v>10</v>
      </c>
      <c r="T735" s="2" t="s">
        <v>10</v>
      </c>
      <c r="U735" s="2" t="s">
        <v>10</v>
      </c>
    </row>
    <row r="736" spans="1:21" x14ac:dyDescent="0.3">
      <c r="A736">
        <v>18</v>
      </c>
      <c r="B736" t="s">
        <v>35</v>
      </c>
      <c r="C736">
        <v>6</v>
      </c>
      <c r="D736" t="s">
        <v>21</v>
      </c>
      <c r="E736">
        <v>2017</v>
      </c>
      <c r="F736" t="s">
        <v>10</v>
      </c>
      <c r="G736" s="54">
        <v>0.26421253355763952</v>
      </c>
      <c r="H736" s="54">
        <v>0.33404541147798106</v>
      </c>
      <c r="I736" s="54">
        <v>0.31269765999824639</v>
      </c>
      <c r="J736" t="s">
        <v>10</v>
      </c>
      <c r="K736" t="s">
        <v>10</v>
      </c>
      <c r="L736" t="s">
        <v>10</v>
      </c>
      <c r="M736" s="59">
        <v>0.71359223300999997</v>
      </c>
      <c r="N736" s="59">
        <v>0.28640776698999998</v>
      </c>
      <c r="O736" s="59">
        <v>0</v>
      </c>
      <c r="P736" s="2" t="s">
        <v>10</v>
      </c>
      <c r="Q736" s="2" t="s">
        <v>10</v>
      </c>
      <c r="R736" s="2" t="s">
        <v>10</v>
      </c>
      <c r="S736" s="2" t="s">
        <v>10</v>
      </c>
      <c r="T736" s="2" t="s">
        <v>10</v>
      </c>
      <c r="U736" s="2" t="s">
        <v>10</v>
      </c>
    </row>
    <row r="737" spans="1:21" x14ac:dyDescent="0.3">
      <c r="A737">
        <v>18</v>
      </c>
      <c r="B737" t="s">
        <v>35</v>
      </c>
      <c r="C737">
        <v>6</v>
      </c>
      <c r="D737" t="s">
        <v>21</v>
      </c>
      <c r="E737">
        <v>2018</v>
      </c>
      <c r="F737" t="s">
        <v>10</v>
      </c>
      <c r="G737" s="54">
        <v>0.25329250311259038</v>
      </c>
      <c r="H737" s="54">
        <v>0.35347180943220174</v>
      </c>
      <c r="I737" s="54">
        <v>0.34504815702446495</v>
      </c>
      <c r="J737" t="s">
        <v>10</v>
      </c>
      <c r="K737" t="s">
        <v>10</v>
      </c>
      <c r="L737" t="s">
        <v>10</v>
      </c>
      <c r="M737" s="59">
        <v>0.71359223300999997</v>
      </c>
      <c r="N737" s="59">
        <v>0.28640776698999998</v>
      </c>
      <c r="O737" s="59">
        <v>0</v>
      </c>
      <c r="P737" s="2" t="s">
        <v>10</v>
      </c>
      <c r="Q737" s="2" t="s">
        <v>10</v>
      </c>
      <c r="R737" s="2" t="s">
        <v>10</v>
      </c>
      <c r="S737" s="2" t="s">
        <v>10</v>
      </c>
      <c r="T737" s="2" t="s">
        <v>10</v>
      </c>
      <c r="U737" s="2" t="s">
        <v>10</v>
      </c>
    </row>
    <row r="738" spans="1:21" x14ac:dyDescent="0.3">
      <c r="A738">
        <v>18</v>
      </c>
      <c r="B738" t="s">
        <v>35</v>
      </c>
      <c r="C738">
        <v>6</v>
      </c>
      <c r="D738" t="s">
        <v>21</v>
      </c>
      <c r="E738">
        <v>2019</v>
      </c>
      <c r="F738" t="s">
        <v>10</v>
      </c>
      <c r="G738" s="54">
        <v>0.23441509169475994</v>
      </c>
      <c r="H738" s="54">
        <v>0.32590908281944742</v>
      </c>
      <c r="I738" s="54">
        <v>0.31510957999927913</v>
      </c>
      <c r="J738" t="s">
        <v>10</v>
      </c>
      <c r="K738" t="s">
        <v>10</v>
      </c>
      <c r="L738" t="s">
        <v>10</v>
      </c>
      <c r="M738" s="59">
        <v>0.71359223300999997</v>
      </c>
      <c r="N738" s="59">
        <v>0.28640776698999998</v>
      </c>
      <c r="O738" s="59">
        <v>0</v>
      </c>
      <c r="P738" s="2" t="s">
        <v>10</v>
      </c>
      <c r="Q738" s="2" t="s">
        <v>10</v>
      </c>
      <c r="R738" s="2" t="s">
        <v>10</v>
      </c>
      <c r="S738" s="2" t="s">
        <v>10</v>
      </c>
      <c r="T738" s="2" t="s">
        <v>10</v>
      </c>
      <c r="U738" s="2" t="s">
        <v>10</v>
      </c>
    </row>
    <row r="739" spans="1:21" x14ac:dyDescent="0.3">
      <c r="A739">
        <v>18</v>
      </c>
      <c r="B739" t="s">
        <v>35</v>
      </c>
      <c r="C739">
        <v>6</v>
      </c>
      <c r="D739" t="s">
        <v>21</v>
      </c>
      <c r="E739">
        <v>2020</v>
      </c>
      <c r="F739" t="s">
        <v>10</v>
      </c>
      <c r="G739" s="54">
        <v>0.10759564786873591</v>
      </c>
      <c r="H739" s="54">
        <v>0.25668946937664994</v>
      </c>
      <c r="I739" s="54">
        <v>0.25426527177111524</v>
      </c>
      <c r="J739" t="s">
        <v>10</v>
      </c>
      <c r="K739" t="s">
        <v>10</v>
      </c>
      <c r="L739" t="s">
        <v>10</v>
      </c>
      <c r="M739" s="59">
        <v>0.71359223300999997</v>
      </c>
      <c r="N739" s="59">
        <v>0.28640776698999998</v>
      </c>
      <c r="O739" s="59">
        <v>0</v>
      </c>
      <c r="P739" s="2" t="s">
        <v>10</v>
      </c>
      <c r="Q739" s="2" t="s">
        <v>10</v>
      </c>
      <c r="R739" s="2" t="s">
        <v>10</v>
      </c>
      <c r="S739" s="2" t="s">
        <v>10</v>
      </c>
      <c r="T739" s="2" t="s">
        <v>10</v>
      </c>
      <c r="U739" s="2" t="s">
        <v>10</v>
      </c>
    </row>
    <row r="740" spans="1:21" x14ac:dyDescent="0.3">
      <c r="A740">
        <v>19</v>
      </c>
      <c r="B740" t="s">
        <v>36</v>
      </c>
      <c r="C740">
        <v>6</v>
      </c>
      <c r="D740" t="s">
        <v>37</v>
      </c>
      <c r="E740">
        <v>1980</v>
      </c>
      <c r="F740">
        <v>125</v>
      </c>
      <c r="G740" s="54">
        <v>0.44700000000000001</v>
      </c>
      <c r="H740" s="54">
        <v>0.46733333333333338</v>
      </c>
      <c r="I740" s="54">
        <v>0.46133333333333337</v>
      </c>
      <c r="J740" s="2">
        <f>$F740/(1-G740)</f>
        <v>226.03978300180833</v>
      </c>
      <c r="K740" s="2">
        <f>$F740/(1-H740)</f>
        <v>234.66833541927411</v>
      </c>
      <c r="L740" s="2">
        <f>$F740/(1-I740)</f>
        <v>232.05445544554456</v>
      </c>
      <c r="M740" s="59">
        <v>0.71359223300999997</v>
      </c>
      <c r="N740" s="59">
        <v>0.28640776698999998</v>
      </c>
      <c r="O740" s="59">
        <v>0</v>
      </c>
      <c r="P740" s="2">
        <f t="shared" ref="P740:P769" si="237">(J743*$M740)+(J744*$N740)+(J745*$O740)</f>
        <v>482.60665207735553</v>
      </c>
      <c r="Q740" s="2">
        <f t="shared" ref="Q740:Q769" si="238">(K743*$M740)+(K744*$N740)+(K745*$O740)</f>
        <v>501.38796261170324</v>
      </c>
      <c r="R740" s="2">
        <f t="shared" ref="R740:R769" si="239">(L743*$M740)+(L744*$N740)+(L745*$O740)</f>
        <v>495.01393391858994</v>
      </c>
      <c r="S740">
        <f t="shared" si="231"/>
        <v>3.8608532166188443</v>
      </c>
      <c r="T740">
        <f t="shared" si="232"/>
        <v>4.0111037008936261</v>
      </c>
      <c r="U740">
        <f t="shared" si="233"/>
        <v>3.9601114713487195</v>
      </c>
    </row>
    <row r="741" spans="1:21" x14ac:dyDescent="0.3">
      <c r="A741">
        <v>19</v>
      </c>
      <c r="B741" t="s">
        <v>36</v>
      </c>
      <c r="C741">
        <v>6</v>
      </c>
      <c r="D741" t="s">
        <v>37</v>
      </c>
      <c r="E741">
        <v>1981</v>
      </c>
      <c r="F741">
        <v>200</v>
      </c>
      <c r="G741" s="54">
        <v>0.40500000000000003</v>
      </c>
      <c r="H741" s="54">
        <v>0.4393333333333333</v>
      </c>
      <c r="I741" s="54">
        <v>0.43383333333333329</v>
      </c>
      <c r="J741" s="2">
        <f t="shared" ref="J741:J779" si="240">$F741/(1-G741)</f>
        <v>336.1344537815126</v>
      </c>
      <c r="K741" s="2">
        <f t="shared" ref="K741:K779" si="241">$F741/(1-H741)</f>
        <v>356.71819262782401</v>
      </c>
      <c r="L741" s="2">
        <f t="shared" ref="L741:L779" si="242">$F741/(1-I741)</f>
        <v>353.25287017957021</v>
      </c>
      <c r="M741" s="59">
        <v>0.71359223300999997</v>
      </c>
      <c r="N741" s="59">
        <v>0.28640776698999998</v>
      </c>
      <c r="O741" s="59">
        <v>0</v>
      </c>
      <c r="P741" s="2">
        <f t="shared" si="237"/>
        <v>871.71620723538854</v>
      </c>
      <c r="Q741" s="2">
        <f t="shared" si="238"/>
        <v>911.52993743002082</v>
      </c>
      <c r="R741" s="2">
        <f t="shared" si="239"/>
        <v>901.38310699663725</v>
      </c>
      <c r="S741">
        <f t="shared" si="231"/>
        <v>4.3585810361769424</v>
      </c>
      <c r="T741">
        <f t="shared" si="232"/>
        <v>4.5576496871501044</v>
      </c>
      <c r="U741">
        <f t="shared" si="233"/>
        <v>4.506915534983186</v>
      </c>
    </row>
    <row r="742" spans="1:21" x14ac:dyDescent="0.3">
      <c r="A742">
        <v>19</v>
      </c>
      <c r="B742" t="s">
        <v>36</v>
      </c>
      <c r="C742">
        <v>6</v>
      </c>
      <c r="D742" t="s">
        <v>37</v>
      </c>
      <c r="E742">
        <v>1982</v>
      </c>
      <c r="F742">
        <v>350</v>
      </c>
      <c r="G742" s="54">
        <v>0.35099999999999998</v>
      </c>
      <c r="H742" s="54">
        <v>0.40499999999999997</v>
      </c>
      <c r="I742" s="54">
        <v>0.39999999999999997</v>
      </c>
      <c r="J742" s="2">
        <f t="shared" si="240"/>
        <v>539.29121725731898</v>
      </c>
      <c r="K742" s="2">
        <f t="shared" si="241"/>
        <v>588.23529411764707</v>
      </c>
      <c r="L742" s="2">
        <f t="shared" si="242"/>
        <v>583.33333333333326</v>
      </c>
      <c r="M742" s="59">
        <v>0.71359223300999997</v>
      </c>
      <c r="N742" s="59">
        <v>0.28640776698999998</v>
      </c>
      <c r="O742" s="59">
        <v>0</v>
      </c>
      <c r="P742" s="2">
        <f t="shared" si="237"/>
        <v>1056.9683287562261</v>
      </c>
      <c r="Q742" s="2">
        <f t="shared" si="238"/>
        <v>1096.2864642407339</v>
      </c>
      <c r="R742" s="2">
        <f t="shared" si="239"/>
        <v>1083.5103148989128</v>
      </c>
      <c r="S742">
        <f t="shared" si="231"/>
        <v>3.0199095107320746</v>
      </c>
      <c r="T742">
        <f t="shared" si="232"/>
        <v>3.1322470406878113</v>
      </c>
      <c r="U742">
        <f t="shared" si="233"/>
        <v>3.0957437568540365</v>
      </c>
    </row>
    <row r="743" spans="1:21" x14ac:dyDescent="0.3">
      <c r="A743">
        <v>19</v>
      </c>
      <c r="B743" t="s">
        <v>36</v>
      </c>
      <c r="C743">
        <v>6</v>
      </c>
      <c r="D743" t="s">
        <v>37</v>
      </c>
      <c r="E743">
        <v>1983</v>
      </c>
      <c r="F743">
        <v>200</v>
      </c>
      <c r="G743" s="54">
        <v>0.49</v>
      </c>
      <c r="H743" s="54">
        <v>0.50566666666666671</v>
      </c>
      <c r="I743" s="54">
        <v>0.4986666666666667</v>
      </c>
      <c r="J743" s="2">
        <f t="shared" si="240"/>
        <v>392.15686274509801</v>
      </c>
      <c r="K743" s="2">
        <f t="shared" si="241"/>
        <v>404.58530006743092</v>
      </c>
      <c r="L743" s="2">
        <f t="shared" si="242"/>
        <v>398.936170212766</v>
      </c>
      <c r="M743" s="59">
        <v>0.71359223300999997</v>
      </c>
      <c r="N743" s="59">
        <v>0.28640776698999998</v>
      </c>
      <c r="O743" s="59">
        <v>0</v>
      </c>
      <c r="P743" s="2">
        <f t="shared" si="237"/>
        <v>661.92405472934308</v>
      </c>
      <c r="Q743" s="2">
        <f t="shared" si="238"/>
        <v>684.2514026994163</v>
      </c>
      <c r="R743" s="2">
        <f t="shared" si="239"/>
        <v>676.41256302884381</v>
      </c>
      <c r="S743">
        <f t="shared" si="231"/>
        <v>3.3096202736467153</v>
      </c>
      <c r="T743">
        <f t="shared" si="232"/>
        <v>3.4212570134970814</v>
      </c>
      <c r="U743">
        <f t="shared" si="233"/>
        <v>3.3820628151442191</v>
      </c>
    </row>
    <row r="744" spans="1:21" x14ac:dyDescent="0.3">
      <c r="A744">
        <v>19</v>
      </c>
      <c r="B744" t="s">
        <v>36</v>
      </c>
      <c r="C744">
        <v>6</v>
      </c>
      <c r="D744" t="s">
        <v>37</v>
      </c>
      <c r="E744">
        <v>1984</v>
      </c>
      <c r="F744">
        <v>400</v>
      </c>
      <c r="G744" s="54">
        <v>0.435</v>
      </c>
      <c r="H744" s="54">
        <v>0.46133333333333326</v>
      </c>
      <c r="I744" s="54">
        <v>0.45533333333333326</v>
      </c>
      <c r="J744" s="2">
        <f t="shared" si="240"/>
        <v>707.96460176991161</v>
      </c>
      <c r="K744" s="2">
        <f t="shared" si="241"/>
        <v>742.57425742574253</v>
      </c>
      <c r="L744" s="2">
        <f t="shared" si="242"/>
        <v>734.39412484700108</v>
      </c>
      <c r="M744" s="59">
        <v>0.71359223300999997</v>
      </c>
      <c r="N744" s="59">
        <v>0.28640776698999998</v>
      </c>
      <c r="O744" s="59">
        <v>0</v>
      </c>
      <c r="P744" s="2">
        <f t="shared" si="237"/>
        <v>918.60687094450077</v>
      </c>
      <c r="Q744" s="2">
        <f t="shared" si="238"/>
        <v>973.18010908732094</v>
      </c>
      <c r="R744" s="2">
        <f t="shared" si="239"/>
        <v>965.00056207054502</v>
      </c>
      <c r="S744">
        <f t="shared" si="231"/>
        <v>2.296517177361252</v>
      </c>
      <c r="T744">
        <f t="shared" si="232"/>
        <v>2.4329502727183026</v>
      </c>
      <c r="U744">
        <f t="shared" si="233"/>
        <v>2.4125014051763625</v>
      </c>
    </row>
    <row r="745" spans="1:21" x14ac:dyDescent="0.3">
      <c r="A745">
        <v>19</v>
      </c>
      <c r="B745" t="s">
        <v>36</v>
      </c>
      <c r="C745">
        <v>6</v>
      </c>
      <c r="D745" t="s">
        <v>37</v>
      </c>
      <c r="E745">
        <v>1985</v>
      </c>
      <c r="F745">
        <v>700</v>
      </c>
      <c r="G745" s="54">
        <v>0.45300000000000001</v>
      </c>
      <c r="H745" s="54">
        <v>0.47466666666666668</v>
      </c>
      <c r="I745" s="54">
        <v>0.46866666666666668</v>
      </c>
      <c r="J745" s="2">
        <f t="shared" si="240"/>
        <v>1279.7074954296163</v>
      </c>
      <c r="K745" s="2">
        <f t="shared" si="241"/>
        <v>1332.4873096446702</v>
      </c>
      <c r="L745" s="2">
        <f t="shared" si="242"/>
        <v>1317.4404015056462</v>
      </c>
      <c r="M745" s="59">
        <v>0.71359223300999997</v>
      </c>
      <c r="N745" s="59">
        <v>0.28640776698999998</v>
      </c>
      <c r="O745" s="59">
        <v>0</v>
      </c>
      <c r="P745" s="2">
        <f t="shared" si="237"/>
        <v>802.54051534619418</v>
      </c>
      <c r="Q745" s="2">
        <f t="shared" si="238"/>
        <v>851.68731785479872</v>
      </c>
      <c r="R745" s="2">
        <f t="shared" si="239"/>
        <v>844.8582201323502</v>
      </c>
      <c r="S745">
        <f t="shared" si="231"/>
        <v>1.1464864504945631</v>
      </c>
      <c r="T745">
        <f t="shared" si="232"/>
        <v>1.2166961683639981</v>
      </c>
      <c r="U745">
        <f t="shared" si="233"/>
        <v>1.2069403144747859</v>
      </c>
    </row>
    <row r="746" spans="1:21" x14ac:dyDescent="0.3">
      <c r="A746">
        <v>19</v>
      </c>
      <c r="B746" t="s">
        <v>36</v>
      </c>
      <c r="C746">
        <v>6</v>
      </c>
      <c r="D746" t="s">
        <v>37</v>
      </c>
      <c r="E746">
        <v>1986</v>
      </c>
      <c r="F746">
        <v>250</v>
      </c>
      <c r="G746" s="54">
        <v>0.502</v>
      </c>
      <c r="H746" s="54">
        <v>0.50766666666666671</v>
      </c>
      <c r="I746" s="54">
        <v>0.50066666666666659</v>
      </c>
      <c r="J746" s="2">
        <f t="shared" si="240"/>
        <v>502.00803212851406</v>
      </c>
      <c r="K746" s="2">
        <f t="shared" si="241"/>
        <v>507.78605280974955</v>
      </c>
      <c r="L746" s="2">
        <f t="shared" si="242"/>
        <v>500.66755674232303</v>
      </c>
      <c r="M746" s="59">
        <v>0.71359223300999997</v>
      </c>
      <c r="N746" s="59">
        <v>0.28640776698999998</v>
      </c>
      <c r="O746" s="59">
        <v>0</v>
      </c>
      <c r="P746" s="2">
        <f t="shared" si="237"/>
        <v>1278.6858236493301</v>
      </c>
      <c r="Q746" s="2">
        <f t="shared" si="238"/>
        <v>1366.9290616595595</v>
      </c>
      <c r="R746" s="2">
        <f t="shared" si="239"/>
        <v>1354.8912256217086</v>
      </c>
      <c r="S746">
        <f t="shared" si="231"/>
        <v>5.1147432945973206</v>
      </c>
      <c r="T746">
        <f t="shared" si="232"/>
        <v>5.4677162466382381</v>
      </c>
      <c r="U746">
        <f t="shared" si="233"/>
        <v>5.419564902486834</v>
      </c>
    </row>
    <row r="747" spans="1:21" x14ac:dyDescent="0.3">
      <c r="A747">
        <v>19</v>
      </c>
      <c r="B747" t="s">
        <v>36</v>
      </c>
      <c r="C747">
        <v>6</v>
      </c>
      <c r="D747" t="s">
        <v>37</v>
      </c>
      <c r="E747">
        <v>1987</v>
      </c>
      <c r="F747">
        <v>650</v>
      </c>
      <c r="G747" s="54">
        <v>0.38700000000000001</v>
      </c>
      <c r="H747" s="54">
        <v>0.42166666666666669</v>
      </c>
      <c r="I747" s="54">
        <v>0.41666666666666669</v>
      </c>
      <c r="J747" s="2">
        <f t="shared" si="240"/>
        <v>1060.3588907014682</v>
      </c>
      <c r="K747" s="2">
        <f t="shared" si="241"/>
        <v>1123.9193083573487</v>
      </c>
      <c r="L747" s="2">
        <f t="shared" si="242"/>
        <v>1114.2857142857144</v>
      </c>
      <c r="M747" s="59">
        <v>0.71359223300999997</v>
      </c>
      <c r="N747" s="59">
        <v>0.28640776698999998</v>
      </c>
      <c r="O747" s="59">
        <v>0</v>
      </c>
      <c r="P747" s="2">
        <f t="shared" si="237"/>
        <v>1305.3452554618955</v>
      </c>
      <c r="Q747" s="2">
        <f t="shared" si="238"/>
        <v>1397.0583792989742</v>
      </c>
      <c r="R747" s="2">
        <f t="shared" si="239"/>
        <v>1372.1050661755824</v>
      </c>
      <c r="S747">
        <f t="shared" si="231"/>
        <v>2.0082234699413775</v>
      </c>
      <c r="T747">
        <f t="shared" si="232"/>
        <v>2.1493205835368832</v>
      </c>
      <c r="U747">
        <f t="shared" si="233"/>
        <v>2.1109308710393573</v>
      </c>
    </row>
    <row r="748" spans="1:21" x14ac:dyDescent="0.3">
      <c r="A748">
        <v>19</v>
      </c>
      <c r="B748" t="s">
        <v>36</v>
      </c>
      <c r="C748">
        <v>6</v>
      </c>
      <c r="D748" t="s">
        <v>37</v>
      </c>
      <c r="E748">
        <v>1988</v>
      </c>
      <c r="F748">
        <v>350</v>
      </c>
      <c r="G748" s="54">
        <v>0.38100000000000001</v>
      </c>
      <c r="H748" s="54">
        <v>0.41433333333333339</v>
      </c>
      <c r="I748" s="54">
        <v>0.40983333333333338</v>
      </c>
      <c r="J748" s="2">
        <f t="shared" si="240"/>
        <v>565.42810985460426</v>
      </c>
      <c r="K748" s="2">
        <f t="shared" si="241"/>
        <v>597.60956175298816</v>
      </c>
      <c r="L748" s="2">
        <f t="shared" si="242"/>
        <v>593.05280994069471</v>
      </c>
      <c r="M748" s="59">
        <v>0.71359223300999997</v>
      </c>
      <c r="N748" s="59">
        <v>0.28640776698999998</v>
      </c>
      <c r="O748" s="59">
        <v>0</v>
      </c>
      <c r="P748" s="2">
        <f t="shared" si="237"/>
        <v>1758.4070300237213</v>
      </c>
      <c r="Q748" s="2">
        <f t="shared" si="238"/>
        <v>1859.7293144038408</v>
      </c>
      <c r="R748" s="2">
        <f t="shared" si="239"/>
        <v>1805.1689559236379</v>
      </c>
      <c r="S748">
        <f t="shared" si="231"/>
        <v>5.0240200857820607</v>
      </c>
      <c r="T748">
        <f t="shared" si="232"/>
        <v>5.3135123268681168</v>
      </c>
      <c r="U748">
        <f t="shared" si="233"/>
        <v>5.1576255883532509</v>
      </c>
    </row>
    <row r="749" spans="1:21" x14ac:dyDescent="0.3">
      <c r="A749">
        <v>19</v>
      </c>
      <c r="B749" t="s">
        <v>36</v>
      </c>
      <c r="C749">
        <v>6</v>
      </c>
      <c r="D749" t="s">
        <v>37</v>
      </c>
      <c r="E749">
        <v>1989</v>
      </c>
      <c r="F749">
        <v>875</v>
      </c>
      <c r="G749" s="54">
        <v>0.372</v>
      </c>
      <c r="H749" s="54">
        <v>0.41066666666666668</v>
      </c>
      <c r="I749" s="54">
        <v>0.40566666666666668</v>
      </c>
      <c r="J749" s="2">
        <f t="shared" si="240"/>
        <v>1393.312101910828</v>
      </c>
      <c r="K749" s="2">
        <f t="shared" si="241"/>
        <v>1484.7285067873304</v>
      </c>
      <c r="L749" s="2">
        <f t="shared" si="242"/>
        <v>1472.2378014582164</v>
      </c>
      <c r="M749" s="59">
        <v>0.71359223300999997</v>
      </c>
      <c r="N749" s="59">
        <v>0.28640776698999998</v>
      </c>
      <c r="O749" s="59">
        <v>0</v>
      </c>
      <c r="P749" s="2">
        <f t="shared" si="237"/>
        <v>807.66938868186298</v>
      </c>
      <c r="Q749" s="2">
        <f t="shared" si="238"/>
        <v>852.90195330613267</v>
      </c>
      <c r="R749" s="2">
        <f t="shared" si="239"/>
        <v>820.03681978128634</v>
      </c>
      <c r="S749">
        <f t="shared" si="231"/>
        <v>0.92305072992212911</v>
      </c>
      <c r="T749">
        <f t="shared" si="232"/>
        <v>0.97474508949272309</v>
      </c>
      <c r="U749">
        <f t="shared" si="233"/>
        <v>0.93718493689289872</v>
      </c>
    </row>
    <row r="750" spans="1:21" x14ac:dyDescent="0.3">
      <c r="A750">
        <v>19</v>
      </c>
      <c r="B750" t="s">
        <v>36</v>
      </c>
      <c r="C750">
        <v>6</v>
      </c>
      <c r="D750" t="s">
        <v>37</v>
      </c>
      <c r="E750">
        <v>1990</v>
      </c>
      <c r="F750">
        <v>575</v>
      </c>
      <c r="G750" s="54">
        <v>0.42099999999999999</v>
      </c>
      <c r="H750" s="54">
        <v>0.46433333333333326</v>
      </c>
      <c r="I750" s="54">
        <v>0.45883333333333332</v>
      </c>
      <c r="J750" s="2">
        <f t="shared" si="240"/>
        <v>993.09153713298792</v>
      </c>
      <c r="K750" s="2">
        <f t="shared" si="241"/>
        <v>1073.4287492221529</v>
      </c>
      <c r="L750" s="2">
        <f t="shared" si="242"/>
        <v>1062.5192485371113</v>
      </c>
      <c r="M750" s="59">
        <v>0.71359223300999997</v>
      </c>
      <c r="N750" s="59">
        <v>0.28640776698999998</v>
      </c>
      <c r="O750" s="59">
        <v>0</v>
      </c>
      <c r="P750" s="2">
        <f t="shared" si="237"/>
        <v>636.65879309861907</v>
      </c>
      <c r="Q750" s="2">
        <f t="shared" si="238"/>
        <v>674.11900321262897</v>
      </c>
      <c r="R750" s="2">
        <f t="shared" si="239"/>
        <v>653.59690826334145</v>
      </c>
      <c r="S750">
        <f t="shared" si="231"/>
        <v>1.1072326836497723</v>
      </c>
      <c r="T750">
        <f t="shared" si="232"/>
        <v>1.1723808751523983</v>
      </c>
      <c r="U750">
        <f t="shared" si="233"/>
        <v>1.1366902752405939</v>
      </c>
    </row>
    <row r="751" spans="1:21" x14ac:dyDescent="0.3">
      <c r="A751">
        <v>19</v>
      </c>
      <c r="B751" t="s">
        <v>36</v>
      </c>
      <c r="C751">
        <v>6</v>
      </c>
      <c r="D751" t="s">
        <v>37</v>
      </c>
      <c r="E751">
        <v>1991</v>
      </c>
      <c r="F751">
        <v>1300</v>
      </c>
      <c r="G751" s="54">
        <v>0.376</v>
      </c>
      <c r="H751" s="54">
        <v>0.41</v>
      </c>
      <c r="I751" s="54">
        <v>0.39349999999999996</v>
      </c>
      <c r="J751" s="2">
        <f t="shared" si="240"/>
        <v>2083.3333333333335</v>
      </c>
      <c r="K751" s="2">
        <f t="shared" si="241"/>
        <v>2203.3898305084745</v>
      </c>
      <c r="L751" s="2">
        <f t="shared" si="242"/>
        <v>2143.4460016488047</v>
      </c>
      <c r="M751" s="59">
        <v>0.71359223300999997</v>
      </c>
      <c r="N751" s="59">
        <v>0.28640776698999998</v>
      </c>
      <c r="O751" s="59">
        <v>0</v>
      </c>
      <c r="P751" s="2">
        <f t="shared" si="237"/>
        <v>984.28515119419808</v>
      </c>
      <c r="Q751" s="2">
        <f t="shared" si="238"/>
        <v>1048.4311548950484</v>
      </c>
      <c r="R751" s="2">
        <f t="shared" si="239"/>
        <v>1016.5050790651821</v>
      </c>
      <c r="S751">
        <f t="shared" si="231"/>
        <v>0.757142423995537</v>
      </c>
      <c r="T751">
        <f t="shared" si="232"/>
        <v>0.80648550376542183</v>
      </c>
      <c r="U751">
        <f t="shared" si="233"/>
        <v>0.781926983896294</v>
      </c>
    </row>
    <row r="752" spans="1:21" x14ac:dyDescent="0.3">
      <c r="A752">
        <v>19</v>
      </c>
      <c r="B752" t="s">
        <v>36</v>
      </c>
      <c r="C752">
        <v>6</v>
      </c>
      <c r="D752" t="s">
        <v>37</v>
      </c>
      <c r="E752">
        <v>1992</v>
      </c>
      <c r="F752">
        <v>575</v>
      </c>
      <c r="G752" s="54">
        <v>0.39400000000000002</v>
      </c>
      <c r="H752" s="54">
        <v>0.42699999999999999</v>
      </c>
      <c r="I752" s="54">
        <v>0.40249999999999997</v>
      </c>
      <c r="J752" s="2">
        <f t="shared" si="240"/>
        <v>948.84488448844888</v>
      </c>
      <c r="K752" s="2">
        <f t="shared" si="241"/>
        <v>1003.4904013961607</v>
      </c>
      <c r="L752" s="2">
        <f t="shared" si="242"/>
        <v>962.34309623430954</v>
      </c>
      <c r="M752" s="59">
        <v>0.71359223300999997</v>
      </c>
      <c r="N752" s="59">
        <v>0.28640776698999998</v>
      </c>
      <c r="O752" s="59">
        <v>0</v>
      </c>
      <c r="P752" s="2">
        <f t="shared" si="237"/>
        <v>727.00195993191016</v>
      </c>
      <c r="Q752" s="2">
        <f t="shared" si="238"/>
        <v>760.57077240413832</v>
      </c>
      <c r="R752" s="2">
        <f t="shared" si="239"/>
        <v>749.81749860070568</v>
      </c>
      <c r="S752">
        <f t="shared" si="231"/>
        <v>1.2643512346641916</v>
      </c>
      <c r="T752">
        <f t="shared" si="232"/>
        <v>1.3227317780941537</v>
      </c>
      <c r="U752">
        <f t="shared" si="233"/>
        <v>1.3040304323490532</v>
      </c>
    </row>
    <row r="753" spans="1:21" x14ac:dyDescent="0.3">
      <c r="A753">
        <v>19</v>
      </c>
      <c r="B753" t="s">
        <v>36</v>
      </c>
      <c r="C753">
        <v>6</v>
      </c>
      <c r="D753" t="s">
        <v>37</v>
      </c>
      <c r="E753">
        <v>1993</v>
      </c>
      <c r="F753">
        <v>300</v>
      </c>
      <c r="G753" s="54">
        <v>0.34200000000000003</v>
      </c>
      <c r="H753" s="54">
        <v>0.372</v>
      </c>
      <c r="I753" s="54">
        <v>0.35550000000000004</v>
      </c>
      <c r="J753" s="2">
        <f t="shared" si="240"/>
        <v>455.92705167173256</v>
      </c>
      <c r="K753" s="2">
        <f t="shared" si="241"/>
        <v>477.70700636942672</v>
      </c>
      <c r="L753" s="2">
        <f t="shared" si="242"/>
        <v>465.47711404189295</v>
      </c>
      <c r="M753" s="59">
        <v>0.71359223300999997</v>
      </c>
      <c r="N753" s="59">
        <v>0.28640776698999998</v>
      </c>
      <c r="O753" s="59">
        <v>0</v>
      </c>
      <c r="P753" s="2">
        <f t="shared" si="237"/>
        <v>694.21175687840753</v>
      </c>
      <c r="Q753" s="2">
        <f t="shared" si="238"/>
        <v>698.79489264029689</v>
      </c>
      <c r="R753" s="2">
        <f t="shared" si="239"/>
        <v>683.27472933484796</v>
      </c>
      <c r="S753">
        <f t="shared" si="231"/>
        <v>2.3140391895946917</v>
      </c>
      <c r="T753">
        <f t="shared" si="232"/>
        <v>2.3293163088009896</v>
      </c>
      <c r="U753">
        <f t="shared" si="233"/>
        <v>2.2775824311161599</v>
      </c>
    </row>
    <row r="754" spans="1:21" x14ac:dyDescent="0.3">
      <c r="A754">
        <v>19</v>
      </c>
      <c r="B754" t="s">
        <v>36</v>
      </c>
      <c r="C754">
        <v>6</v>
      </c>
      <c r="D754" t="s">
        <v>37</v>
      </c>
      <c r="E754">
        <v>1994</v>
      </c>
      <c r="F754">
        <v>650</v>
      </c>
      <c r="G754" s="54">
        <v>0.40200000000000002</v>
      </c>
      <c r="H754" s="54">
        <v>0.4413333333333333</v>
      </c>
      <c r="I754" s="54">
        <v>0.42083333333333328</v>
      </c>
      <c r="J754" s="2">
        <f t="shared" si="240"/>
        <v>1086.9565217391305</v>
      </c>
      <c r="K754" s="2">
        <f t="shared" si="241"/>
        <v>1163.4844868735083</v>
      </c>
      <c r="L754" s="2">
        <f t="shared" si="242"/>
        <v>1122.3021582733811</v>
      </c>
      <c r="M754" s="59">
        <v>0.71359223300999997</v>
      </c>
      <c r="N754" s="59">
        <v>0.28640776698999998</v>
      </c>
      <c r="O754" s="59">
        <v>0</v>
      </c>
      <c r="P754" s="2">
        <f t="shared" si="237"/>
        <v>1052.9968449624541</v>
      </c>
      <c r="Q754" s="2">
        <f t="shared" si="238"/>
        <v>975.79412316421326</v>
      </c>
      <c r="R754" s="2">
        <f t="shared" si="239"/>
        <v>966.91933441524054</v>
      </c>
      <c r="S754">
        <f t="shared" si="231"/>
        <v>1.6199951460960833</v>
      </c>
      <c r="T754">
        <f t="shared" si="232"/>
        <v>1.5012217279449436</v>
      </c>
      <c r="U754">
        <f t="shared" si="233"/>
        <v>1.4875682067926776</v>
      </c>
    </row>
    <row r="755" spans="1:21" x14ac:dyDescent="0.3">
      <c r="A755">
        <v>19</v>
      </c>
      <c r="B755" t="s">
        <v>36</v>
      </c>
      <c r="C755">
        <v>6</v>
      </c>
      <c r="D755" t="s">
        <v>37</v>
      </c>
      <c r="E755">
        <v>1995</v>
      </c>
      <c r="F755">
        <v>550</v>
      </c>
      <c r="G755" s="54">
        <v>0.245</v>
      </c>
      <c r="H755" s="54">
        <v>0.27800000000000002</v>
      </c>
      <c r="I755" s="54">
        <v>0.26950000000000002</v>
      </c>
      <c r="J755" s="2">
        <f t="shared" si="240"/>
        <v>728.47682119205297</v>
      </c>
      <c r="K755" s="2">
        <f t="shared" si="241"/>
        <v>761.77285318559564</v>
      </c>
      <c r="L755" s="2">
        <f t="shared" si="242"/>
        <v>752.90896646132796</v>
      </c>
      <c r="M755" s="59">
        <v>0.71359223300999997</v>
      </c>
      <c r="N755" s="59">
        <v>0.28640776698999998</v>
      </c>
      <c r="O755" s="59">
        <v>0</v>
      </c>
      <c r="P755" s="2">
        <f t="shared" si="237"/>
        <v>1535.2486316040763</v>
      </c>
      <c r="Q755" s="2">
        <f t="shared" si="238"/>
        <v>1465.6446074063595</v>
      </c>
      <c r="R755" s="2">
        <f t="shared" si="239"/>
        <v>1471.2122747076912</v>
      </c>
      <c r="S755">
        <f t="shared" si="231"/>
        <v>2.7913611483710477</v>
      </c>
      <c r="T755">
        <f t="shared" si="232"/>
        <v>2.6648083771024718</v>
      </c>
      <c r="U755">
        <f t="shared" si="233"/>
        <v>2.6749314085594387</v>
      </c>
    </row>
    <row r="756" spans="1:21" x14ac:dyDescent="0.3">
      <c r="A756">
        <v>19</v>
      </c>
      <c r="B756" t="s">
        <v>36</v>
      </c>
      <c r="C756">
        <v>6</v>
      </c>
      <c r="D756" t="s">
        <v>37</v>
      </c>
      <c r="E756">
        <v>1996</v>
      </c>
      <c r="F756">
        <v>400</v>
      </c>
      <c r="G756" s="54">
        <v>0.44700000000000001</v>
      </c>
      <c r="H756" s="54">
        <v>0.47199999999999998</v>
      </c>
      <c r="I756" s="54">
        <v>0.46100000000000002</v>
      </c>
      <c r="J756" s="2">
        <f t="shared" si="240"/>
        <v>723.32730560578671</v>
      </c>
      <c r="K756" s="2">
        <f t="shared" si="241"/>
        <v>757.57575757575751</v>
      </c>
      <c r="L756" s="2">
        <f t="shared" si="242"/>
        <v>742.1150278293137</v>
      </c>
      <c r="M756" s="59">
        <v>0.71359223300999997</v>
      </c>
      <c r="N756" s="59">
        <v>0.28640776698999998</v>
      </c>
      <c r="O756" s="59">
        <v>0</v>
      </c>
      <c r="P756" s="2">
        <f t="shared" si="237"/>
        <v>433.15350784962749</v>
      </c>
      <c r="Q756" s="2">
        <f t="shared" si="238"/>
        <v>454.98817092452305</v>
      </c>
      <c r="R756" s="2">
        <f t="shared" si="239"/>
        <v>440.10696594881847</v>
      </c>
      <c r="S756">
        <f t="shared" si="231"/>
        <v>1.0828837696240687</v>
      </c>
      <c r="T756">
        <f t="shared" si="232"/>
        <v>1.1374704273113077</v>
      </c>
      <c r="U756">
        <f t="shared" si="233"/>
        <v>1.1002674148720462</v>
      </c>
    </row>
    <row r="757" spans="1:21" x14ac:dyDescent="0.3">
      <c r="A757">
        <v>19</v>
      </c>
      <c r="B757" t="s">
        <v>36</v>
      </c>
      <c r="C757">
        <v>6</v>
      </c>
      <c r="D757" t="s">
        <v>37</v>
      </c>
      <c r="E757">
        <v>1997</v>
      </c>
      <c r="F757">
        <v>350</v>
      </c>
      <c r="G757" s="54">
        <v>0.437</v>
      </c>
      <c r="H757" s="54">
        <v>0.36633333333333334</v>
      </c>
      <c r="I757" s="54">
        <v>0.34783333333333333</v>
      </c>
      <c r="J757" s="2">
        <f t="shared" si="240"/>
        <v>621.66962699822386</v>
      </c>
      <c r="K757" s="2">
        <f t="shared" si="241"/>
        <v>552.34087322461869</v>
      </c>
      <c r="L757" s="2">
        <f t="shared" si="242"/>
        <v>536.67262969588546</v>
      </c>
      <c r="M757" s="59">
        <v>0.71359223300999997</v>
      </c>
      <c r="N757" s="59">
        <v>0.28640776698999998</v>
      </c>
      <c r="O757" s="59">
        <v>0</v>
      </c>
      <c r="P757" s="2">
        <f t="shared" si="237"/>
        <v>1543.1428550477922</v>
      </c>
      <c r="Q757" s="2">
        <f t="shared" si="238"/>
        <v>1605.2454817283228</v>
      </c>
      <c r="R757" s="2">
        <f t="shared" si="239"/>
        <v>1552.8713208457289</v>
      </c>
      <c r="S757">
        <f t="shared" si="231"/>
        <v>4.4089795858508349</v>
      </c>
      <c r="T757">
        <f t="shared" si="232"/>
        <v>4.5864156620809222</v>
      </c>
      <c r="U757">
        <f t="shared" si="233"/>
        <v>4.436775202416368</v>
      </c>
    </row>
    <row r="758" spans="1:21" x14ac:dyDescent="0.3">
      <c r="A758">
        <v>19</v>
      </c>
      <c r="B758" t="s">
        <v>36</v>
      </c>
      <c r="C758">
        <v>6</v>
      </c>
      <c r="D758" t="s">
        <v>37</v>
      </c>
      <c r="E758">
        <v>1998</v>
      </c>
      <c r="F758">
        <v>1800</v>
      </c>
      <c r="G758" s="54">
        <v>0.154</v>
      </c>
      <c r="H758" s="54">
        <v>0.11366666666666667</v>
      </c>
      <c r="I758" s="54">
        <v>0.11716666666666666</v>
      </c>
      <c r="J758" s="2">
        <f t="shared" si="240"/>
        <v>2127.6595744680853</v>
      </c>
      <c r="K758" s="2">
        <f t="shared" si="241"/>
        <v>2030.8386611508085</v>
      </c>
      <c r="L758" s="2">
        <f t="shared" si="242"/>
        <v>2038.8899377005853</v>
      </c>
      <c r="M758" s="59">
        <v>0.71359223300999997</v>
      </c>
      <c r="N758" s="59">
        <v>0.28640776698999998</v>
      </c>
      <c r="O758" s="59">
        <v>0</v>
      </c>
      <c r="P758" s="2">
        <f t="shared" si="237"/>
        <v>1953.6770769820396</v>
      </c>
      <c r="Q758" s="2">
        <f t="shared" si="238"/>
        <v>1971.193007194405</v>
      </c>
      <c r="R758" s="2">
        <f t="shared" si="239"/>
        <v>1921.9029128709435</v>
      </c>
      <c r="S758">
        <f t="shared" si="231"/>
        <v>1.0853761538789108</v>
      </c>
      <c r="T758">
        <f t="shared" si="232"/>
        <v>1.0951072262191139</v>
      </c>
      <c r="U758">
        <f t="shared" si="233"/>
        <v>1.0677238404838576</v>
      </c>
    </row>
    <row r="759" spans="1:21" x14ac:dyDescent="0.3">
      <c r="A759">
        <v>19</v>
      </c>
      <c r="B759" t="s">
        <v>36</v>
      </c>
      <c r="C759">
        <v>6</v>
      </c>
      <c r="D759" t="s">
        <v>37</v>
      </c>
      <c r="E759">
        <v>1999</v>
      </c>
      <c r="F759">
        <v>50</v>
      </c>
      <c r="G759" s="54">
        <v>0.156</v>
      </c>
      <c r="H759" s="54">
        <v>0.12966666666666665</v>
      </c>
      <c r="I759" s="54">
        <v>0.12016666666666667</v>
      </c>
      <c r="J759" s="2">
        <f t="shared" si="240"/>
        <v>59.241706161137444</v>
      </c>
      <c r="K759" s="2">
        <f t="shared" si="241"/>
        <v>57.449253159708917</v>
      </c>
      <c r="L759" s="2">
        <f t="shared" si="242"/>
        <v>56.828944875923469</v>
      </c>
      <c r="M759" s="59">
        <v>0.71359223300999997</v>
      </c>
      <c r="N759" s="59">
        <v>0.28640776698999998</v>
      </c>
      <c r="O759" s="59">
        <v>0</v>
      </c>
      <c r="P759" s="2">
        <f t="shared" si="237"/>
        <v>1738.4859898514142</v>
      </c>
      <c r="Q759" s="2">
        <f t="shared" si="238"/>
        <v>1760.3299898781095</v>
      </c>
      <c r="R759" s="2">
        <f t="shared" si="239"/>
        <v>1730.3070771953708</v>
      </c>
      <c r="S759">
        <f t="shared" si="231"/>
        <v>34.76971979702828</v>
      </c>
      <c r="T759">
        <f t="shared" si="232"/>
        <v>35.206599797562191</v>
      </c>
      <c r="U759">
        <f t="shared" si="233"/>
        <v>34.606141543907412</v>
      </c>
    </row>
    <row r="760" spans="1:21" x14ac:dyDescent="0.3">
      <c r="A760">
        <v>19</v>
      </c>
      <c r="B760" t="s">
        <v>36</v>
      </c>
      <c r="C760">
        <v>6</v>
      </c>
      <c r="D760" t="s">
        <v>37</v>
      </c>
      <c r="E760">
        <v>2000</v>
      </c>
      <c r="F760">
        <v>1100</v>
      </c>
      <c r="G760" s="54">
        <v>0.19400000000000001</v>
      </c>
      <c r="H760" s="54">
        <v>0.23899999999999999</v>
      </c>
      <c r="I760" s="54">
        <v>0.21150000000000002</v>
      </c>
      <c r="J760" s="2">
        <f t="shared" si="240"/>
        <v>1364.7642679900744</v>
      </c>
      <c r="K760" s="2">
        <f t="shared" si="241"/>
        <v>1445.4664914586072</v>
      </c>
      <c r="L760" s="2">
        <f t="shared" si="242"/>
        <v>1395.0538998097654</v>
      </c>
      <c r="M760" s="59">
        <v>0.71359223300999997</v>
      </c>
      <c r="N760" s="59">
        <v>0.28640776698999998</v>
      </c>
      <c r="O760" s="59">
        <v>0</v>
      </c>
      <c r="P760" s="2">
        <f t="shared" si="237"/>
        <v>2353.6861200564408</v>
      </c>
      <c r="Q760" s="2">
        <f t="shared" si="238"/>
        <v>2776.1512955674066</v>
      </c>
      <c r="R760" s="2">
        <f t="shared" si="239"/>
        <v>2705.9847142687836</v>
      </c>
      <c r="S760">
        <f t="shared" si="231"/>
        <v>2.1397146545967645</v>
      </c>
      <c r="T760">
        <f t="shared" si="232"/>
        <v>2.5237739050612786</v>
      </c>
      <c r="U760">
        <f t="shared" si="233"/>
        <v>2.4599861038807123</v>
      </c>
    </row>
    <row r="761" spans="1:21" x14ac:dyDescent="0.3">
      <c r="A761">
        <v>19</v>
      </c>
      <c r="B761" t="s">
        <v>36</v>
      </c>
      <c r="C761">
        <v>6</v>
      </c>
      <c r="D761" t="s">
        <v>37</v>
      </c>
      <c r="E761">
        <v>2001</v>
      </c>
      <c r="F761">
        <v>1600</v>
      </c>
      <c r="G761" s="54">
        <v>0.19499999999999998</v>
      </c>
      <c r="H761" s="54">
        <v>0.20133333333333331</v>
      </c>
      <c r="I761" s="54">
        <v>0.17783333333333332</v>
      </c>
      <c r="J761" s="2">
        <f t="shared" si="240"/>
        <v>1987.5776397515526</v>
      </c>
      <c r="K761" s="2">
        <f t="shared" si="241"/>
        <v>2003.338898163606</v>
      </c>
      <c r="L761" s="2">
        <f t="shared" si="242"/>
        <v>1946.0774376647071</v>
      </c>
      <c r="M761" s="59">
        <v>0.71359223300999997</v>
      </c>
      <c r="N761" s="59">
        <v>0.28640776698999998</v>
      </c>
      <c r="O761" s="59">
        <v>0</v>
      </c>
      <c r="P761" s="2">
        <f t="shared" si="237"/>
        <v>3606.8698755269734</v>
      </c>
      <c r="Q761" s="2">
        <f t="shared" si="238"/>
        <v>4673.0950216035435</v>
      </c>
      <c r="R761" s="2">
        <f t="shared" si="239"/>
        <v>4590.4783518407312</v>
      </c>
      <c r="S761">
        <f t="shared" si="231"/>
        <v>2.2542936722043585</v>
      </c>
      <c r="T761">
        <f t="shared" si="232"/>
        <v>2.9206843885022149</v>
      </c>
      <c r="U761">
        <f t="shared" si="233"/>
        <v>2.8690489699004571</v>
      </c>
    </row>
    <row r="762" spans="1:21" x14ac:dyDescent="0.3">
      <c r="A762">
        <v>19</v>
      </c>
      <c r="B762" t="s">
        <v>36</v>
      </c>
      <c r="C762">
        <v>6</v>
      </c>
      <c r="D762" t="s">
        <v>37</v>
      </c>
      <c r="E762">
        <v>2002</v>
      </c>
      <c r="F762">
        <v>1615</v>
      </c>
      <c r="G762" s="54">
        <v>0.13600000000000001</v>
      </c>
      <c r="H762" s="54">
        <v>0.14600000000000002</v>
      </c>
      <c r="I762" s="54">
        <v>0.13250000000000001</v>
      </c>
      <c r="J762" s="2">
        <f t="shared" si="240"/>
        <v>1869.212962962963</v>
      </c>
      <c r="K762" s="2">
        <f t="shared" si="241"/>
        <v>1891.1007025761126</v>
      </c>
      <c r="L762" s="2">
        <f t="shared" si="242"/>
        <v>1861.6714697406342</v>
      </c>
      <c r="M762" s="59">
        <v>0.71359223300999997</v>
      </c>
      <c r="N762" s="59">
        <v>0.28640776698999998</v>
      </c>
      <c r="O762" s="59">
        <v>0</v>
      </c>
      <c r="P762" s="2">
        <f t="shared" si="237"/>
        <v>2349.5472778153253</v>
      </c>
      <c r="Q762" s="2">
        <f t="shared" si="238"/>
        <v>2605.0976539609755</v>
      </c>
      <c r="R762" s="2">
        <f t="shared" si="239"/>
        <v>2692.8706017093432</v>
      </c>
      <c r="S762">
        <f t="shared" si="231"/>
        <v>1.4548280357989631</v>
      </c>
      <c r="T762">
        <f t="shared" si="232"/>
        <v>1.6130635628241334</v>
      </c>
      <c r="U762">
        <f t="shared" si="233"/>
        <v>1.6674121372813271</v>
      </c>
    </row>
    <row r="763" spans="1:21" x14ac:dyDescent="0.3">
      <c r="A763">
        <v>19</v>
      </c>
      <c r="B763" t="s">
        <v>36</v>
      </c>
      <c r="C763">
        <v>6</v>
      </c>
      <c r="D763" t="s">
        <v>37</v>
      </c>
      <c r="E763">
        <v>2003</v>
      </c>
      <c r="F763">
        <v>1150</v>
      </c>
      <c r="G763" s="54">
        <v>0.186</v>
      </c>
      <c r="H763" s="54">
        <v>0.19833333333333333</v>
      </c>
      <c r="I763" s="54">
        <v>0.18033333333333335</v>
      </c>
      <c r="J763" s="2">
        <f t="shared" si="240"/>
        <v>1412.7764127764126</v>
      </c>
      <c r="K763" s="2">
        <f t="shared" si="241"/>
        <v>1434.5114345114346</v>
      </c>
      <c r="L763" s="2">
        <f t="shared" si="242"/>
        <v>1403.0093533956892</v>
      </c>
      <c r="M763" s="59">
        <v>0.71359223300999997</v>
      </c>
      <c r="N763" s="59">
        <v>0.28640776698999998</v>
      </c>
      <c r="O763" s="59">
        <v>0</v>
      </c>
      <c r="P763" s="2">
        <f t="shared" si="237"/>
        <v>4462.7530600417967</v>
      </c>
      <c r="Q763" s="2">
        <f t="shared" si="238"/>
        <v>4798.9687447523302</v>
      </c>
      <c r="R763" s="2">
        <f t="shared" si="239"/>
        <v>4787.4440876711978</v>
      </c>
      <c r="S763">
        <f t="shared" si="231"/>
        <v>3.8806548348189538</v>
      </c>
      <c r="T763">
        <f t="shared" si="232"/>
        <v>4.173016299784635</v>
      </c>
      <c r="U763">
        <f t="shared" si="233"/>
        <v>4.1629948588445203</v>
      </c>
    </row>
    <row r="764" spans="1:21" x14ac:dyDescent="0.3">
      <c r="A764">
        <v>19</v>
      </c>
      <c r="B764" t="s">
        <v>36</v>
      </c>
      <c r="C764">
        <v>6</v>
      </c>
      <c r="D764" t="s">
        <v>37</v>
      </c>
      <c r="E764">
        <v>2004</v>
      </c>
      <c r="F764">
        <v>3500</v>
      </c>
      <c r="G764" s="54">
        <v>0.255</v>
      </c>
      <c r="H764" s="54">
        <v>0.42799999999999999</v>
      </c>
      <c r="I764" s="54">
        <v>0.41199999999999998</v>
      </c>
      <c r="J764" s="2">
        <f t="shared" si="240"/>
        <v>4697.9865771812083</v>
      </c>
      <c r="K764" s="2">
        <f t="shared" si="241"/>
        <v>6118.8811188811178</v>
      </c>
      <c r="L764" s="2">
        <f t="shared" si="242"/>
        <v>5952.3809523809514</v>
      </c>
      <c r="M764" s="59">
        <v>0.71359223300999997</v>
      </c>
      <c r="N764" s="59">
        <v>0.28640776698999998</v>
      </c>
      <c r="O764" s="59">
        <v>0</v>
      </c>
      <c r="P764" s="2">
        <f t="shared" si="237"/>
        <v>700.76078733295208</v>
      </c>
      <c r="Q764" s="2">
        <f t="shared" si="238"/>
        <v>775.98797028805302</v>
      </c>
      <c r="R764" s="2">
        <f t="shared" si="239"/>
        <v>754.66547666241399</v>
      </c>
      <c r="S764">
        <f t="shared" si="231"/>
        <v>0.20021736780941488</v>
      </c>
      <c r="T764">
        <f t="shared" si="232"/>
        <v>0.22171084865372945</v>
      </c>
      <c r="U764">
        <f t="shared" si="233"/>
        <v>0.21561870761783258</v>
      </c>
    </row>
    <row r="765" spans="1:21" x14ac:dyDescent="0.3">
      <c r="A765">
        <v>19</v>
      </c>
      <c r="B765" t="s">
        <v>36</v>
      </c>
      <c r="C765">
        <v>6</v>
      </c>
      <c r="D765" t="s">
        <v>37</v>
      </c>
      <c r="E765">
        <v>2005</v>
      </c>
      <c r="F765">
        <v>700</v>
      </c>
      <c r="G765" s="54">
        <v>0.21200000000000002</v>
      </c>
      <c r="H765" s="54">
        <v>0.34633333333333338</v>
      </c>
      <c r="I765" s="54">
        <v>0.41533333333333339</v>
      </c>
      <c r="J765" s="2">
        <f t="shared" si="240"/>
        <v>888.32487309644671</v>
      </c>
      <c r="K765" s="2">
        <f t="shared" si="241"/>
        <v>1070.8822029576747</v>
      </c>
      <c r="L765" s="2">
        <f t="shared" si="242"/>
        <v>1197.2633979475484</v>
      </c>
      <c r="M765" s="59">
        <v>0.71359223300999997</v>
      </c>
      <c r="N765" s="59">
        <v>0.28640776698999998</v>
      </c>
      <c r="O765" s="59">
        <v>0</v>
      </c>
      <c r="P765" s="2">
        <f t="shared" si="237"/>
        <v>1281.4653365882568</v>
      </c>
      <c r="Q765" s="2">
        <f t="shared" si="238"/>
        <v>1359.9330067065112</v>
      </c>
      <c r="R765" s="2">
        <f t="shared" si="239"/>
        <v>1317.2710565496291</v>
      </c>
      <c r="S765">
        <f t="shared" si="231"/>
        <v>1.8306647665546527</v>
      </c>
      <c r="T765">
        <f t="shared" si="232"/>
        <v>1.9427614381521587</v>
      </c>
      <c r="U765">
        <f t="shared" si="233"/>
        <v>1.8818157950708987</v>
      </c>
    </row>
    <row r="766" spans="1:21" x14ac:dyDescent="0.3">
      <c r="A766">
        <v>19</v>
      </c>
      <c r="B766" t="s">
        <v>36</v>
      </c>
      <c r="C766">
        <v>6</v>
      </c>
      <c r="D766" t="s">
        <v>37</v>
      </c>
      <c r="E766">
        <v>2006</v>
      </c>
      <c r="F766">
        <v>4900</v>
      </c>
      <c r="G766" s="54">
        <v>0.182</v>
      </c>
      <c r="H766" s="54">
        <v>0.23766666666666669</v>
      </c>
      <c r="I766" s="54">
        <v>0.23666666666666669</v>
      </c>
      <c r="J766" s="2">
        <f t="shared" si="240"/>
        <v>5990.2200488997551</v>
      </c>
      <c r="K766" s="2">
        <f t="shared" si="241"/>
        <v>6427.634455618715</v>
      </c>
      <c r="L766" s="2">
        <f t="shared" si="242"/>
        <v>6419.2139737991265</v>
      </c>
      <c r="M766" s="59">
        <v>0.71359223300999997</v>
      </c>
      <c r="N766" s="59">
        <v>0.28640776698999998</v>
      </c>
      <c r="O766" s="59">
        <v>0</v>
      </c>
      <c r="P766" s="2">
        <f t="shared" si="237"/>
        <v>2065.2696134904827</v>
      </c>
      <c r="Q766" s="2">
        <f t="shared" si="238"/>
        <v>2207.4361769623838</v>
      </c>
      <c r="R766" s="2">
        <f t="shared" si="239"/>
        <v>2139.2144196663003</v>
      </c>
      <c r="S766">
        <f t="shared" si="231"/>
        <v>0.42148359458989443</v>
      </c>
      <c r="T766">
        <f t="shared" si="232"/>
        <v>0.45049717897191505</v>
      </c>
      <c r="U766">
        <f t="shared" si="233"/>
        <v>0.43657437136046945</v>
      </c>
    </row>
    <row r="767" spans="1:21" x14ac:dyDescent="0.3">
      <c r="A767">
        <v>19</v>
      </c>
      <c r="B767" t="s">
        <v>36</v>
      </c>
      <c r="C767">
        <v>6</v>
      </c>
      <c r="D767" t="s">
        <v>37</v>
      </c>
      <c r="E767">
        <v>2007</v>
      </c>
      <c r="F767">
        <v>500</v>
      </c>
      <c r="G767" s="54">
        <v>0.23899999999999999</v>
      </c>
      <c r="H767" s="54">
        <v>0.32533333333333336</v>
      </c>
      <c r="I767" s="54">
        <v>0.30733333333333335</v>
      </c>
      <c r="J767" s="2">
        <f t="shared" si="240"/>
        <v>657.03022339027598</v>
      </c>
      <c r="K767" s="2">
        <f t="shared" si="241"/>
        <v>741.10671936758899</v>
      </c>
      <c r="L767" s="2">
        <f t="shared" si="242"/>
        <v>721.84793070259866</v>
      </c>
      <c r="M767" s="59">
        <v>0.71359223300999997</v>
      </c>
      <c r="N767" s="59">
        <v>0.28640776698999998</v>
      </c>
      <c r="O767" s="59">
        <v>0</v>
      </c>
      <c r="P767" s="2">
        <f t="shared" si="237"/>
        <v>1173.0179556172338</v>
      </c>
      <c r="Q767" s="2">
        <f t="shared" si="238"/>
        <v>1278.0063858921424</v>
      </c>
      <c r="R767" s="2">
        <f t="shared" si="239"/>
        <v>1246.2075874518284</v>
      </c>
      <c r="S767">
        <f t="shared" si="231"/>
        <v>2.3460359112344675</v>
      </c>
      <c r="T767">
        <f t="shared" si="232"/>
        <v>2.5560127717842849</v>
      </c>
      <c r="U767">
        <f t="shared" si="233"/>
        <v>2.4924151749036567</v>
      </c>
    </row>
    <row r="768" spans="1:21" x14ac:dyDescent="0.3">
      <c r="A768">
        <v>19</v>
      </c>
      <c r="B768" t="s">
        <v>36</v>
      </c>
      <c r="C768">
        <v>6</v>
      </c>
      <c r="D768" t="s">
        <v>37</v>
      </c>
      <c r="E768">
        <v>2008</v>
      </c>
      <c r="F768">
        <v>600</v>
      </c>
      <c r="G768" s="54">
        <v>0.25900000000000001</v>
      </c>
      <c r="H768" s="54">
        <v>0.3046666666666667</v>
      </c>
      <c r="I768" s="54">
        <v>0.28266666666666668</v>
      </c>
      <c r="J768" s="2">
        <f t="shared" si="240"/>
        <v>809.71659919028343</v>
      </c>
      <c r="K768" s="2">
        <f t="shared" si="241"/>
        <v>862.89549376797697</v>
      </c>
      <c r="L768" s="2">
        <f t="shared" si="242"/>
        <v>836.43122676579924</v>
      </c>
      <c r="M768" s="59">
        <v>0.71359223300999997</v>
      </c>
      <c r="N768" s="59">
        <v>0.28640776698999998</v>
      </c>
      <c r="O768" s="59">
        <v>0</v>
      </c>
      <c r="P768" s="2">
        <f t="shared" si="237"/>
        <v>1293.9146912024426</v>
      </c>
      <c r="Q768" s="2">
        <f t="shared" si="238"/>
        <v>1332.6349247368753</v>
      </c>
      <c r="R768" s="2">
        <f t="shared" si="239"/>
        <v>1298.814997691002</v>
      </c>
      <c r="S768">
        <f t="shared" si="231"/>
        <v>2.1565244853374042</v>
      </c>
      <c r="T768">
        <f t="shared" si="232"/>
        <v>2.2210582078947922</v>
      </c>
      <c r="U768">
        <f t="shared" si="233"/>
        <v>2.1646916628183366</v>
      </c>
    </row>
    <row r="769" spans="1:21" x14ac:dyDescent="0.3">
      <c r="A769">
        <v>19</v>
      </c>
      <c r="B769" t="s">
        <v>36</v>
      </c>
      <c r="C769">
        <v>6</v>
      </c>
      <c r="D769" t="s">
        <v>37</v>
      </c>
      <c r="E769">
        <v>2009</v>
      </c>
      <c r="F769">
        <v>1850</v>
      </c>
      <c r="G769" s="54">
        <v>0.247</v>
      </c>
      <c r="H769" s="54">
        <v>0.28799999999999998</v>
      </c>
      <c r="I769" s="54">
        <v>0.26449999999999996</v>
      </c>
      <c r="J769" s="2">
        <f t="shared" si="240"/>
        <v>2456.8393094289509</v>
      </c>
      <c r="K769" s="2">
        <f t="shared" si="241"/>
        <v>2598.3146067415732</v>
      </c>
      <c r="L769" s="2">
        <f t="shared" si="242"/>
        <v>2515.2957171991843</v>
      </c>
      <c r="M769" s="59">
        <v>0.71359223300999997</v>
      </c>
      <c r="N769" s="59">
        <v>0.28640776698999998</v>
      </c>
      <c r="O769" s="59">
        <v>0</v>
      </c>
      <c r="P769" s="2">
        <f t="shared" si="237"/>
        <v>962.20160162042737</v>
      </c>
      <c r="Q769" s="2">
        <f t="shared" si="238"/>
        <v>1064.9421521224817</v>
      </c>
      <c r="R769" s="2">
        <f t="shared" si="239"/>
        <v>1032.0646486641081</v>
      </c>
      <c r="S769">
        <f t="shared" si="231"/>
        <v>0.52010897384887966</v>
      </c>
      <c r="T769">
        <f t="shared" si="232"/>
        <v>0.57564440655269278</v>
      </c>
      <c r="U769">
        <f t="shared" si="233"/>
        <v>0.55787278306168009</v>
      </c>
    </row>
    <row r="770" spans="1:21" x14ac:dyDescent="0.3">
      <c r="A770">
        <v>19</v>
      </c>
      <c r="B770" t="s">
        <v>36</v>
      </c>
      <c r="C770">
        <v>6</v>
      </c>
      <c r="D770" t="s">
        <v>37</v>
      </c>
      <c r="E770">
        <v>2010</v>
      </c>
      <c r="F770">
        <v>875</v>
      </c>
      <c r="G770" s="54">
        <v>0.19700000000000001</v>
      </c>
      <c r="H770" s="54">
        <v>0.29066666666666668</v>
      </c>
      <c r="I770" s="54">
        <v>0.27216666666666667</v>
      </c>
      <c r="J770" s="2">
        <f t="shared" si="240"/>
        <v>1089.6637608966378</v>
      </c>
      <c r="K770" s="2">
        <f t="shared" si="241"/>
        <v>1233.5526315789473</v>
      </c>
      <c r="L770" s="2">
        <f t="shared" si="242"/>
        <v>1202.1983054728646</v>
      </c>
      <c r="M770" s="59">
        <v>0.71359223300999997</v>
      </c>
      <c r="N770" s="59">
        <v>0.28640776698999998</v>
      </c>
      <c r="O770" s="59">
        <v>0</v>
      </c>
      <c r="P770" s="2">
        <f>(J773*$M770)+(J774*$N770)</f>
        <v>792.81265761195027</v>
      </c>
      <c r="Q770" s="2">
        <f>(K773*$M770)+(K774*$N770)</f>
        <v>867.39576213248097</v>
      </c>
      <c r="R770" s="2">
        <f>(L773*$M770)+(L774*$N770)</f>
        <v>847.98322898846686</v>
      </c>
      <c r="S770">
        <f t="shared" si="231"/>
        <v>0.90607160869937176</v>
      </c>
      <c r="T770">
        <f t="shared" si="232"/>
        <v>0.99130944243712116</v>
      </c>
      <c r="U770">
        <f t="shared" si="233"/>
        <v>0.96912369027253353</v>
      </c>
    </row>
    <row r="771" spans="1:21" x14ac:dyDescent="0.3">
      <c r="A771">
        <v>19</v>
      </c>
      <c r="B771" t="s">
        <v>36</v>
      </c>
      <c r="C771">
        <v>6</v>
      </c>
      <c r="D771" t="s">
        <v>37</v>
      </c>
      <c r="E771">
        <v>2011</v>
      </c>
      <c r="F771">
        <v>1030</v>
      </c>
      <c r="G771" s="54">
        <v>0.254</v>
      </c>
      <c r="H771" s="54">
        <v>0.2583333333333333</v>
      </c>
      <c r="I771" s="54">
        <v>0.24033333333333334</v>
      </c>
      <c r="J771" s="2">
        <f t="shared" si="240"/>
        <v>1380.6970509383377</v>
      </c>
      <c r="K771" s="2">
        <f t="shared" si="241"/>
        <v>1388.7640449438202</v>
      </c>
      <c r="L771" s="2">
        <f t="shared" si="242"/>
        <v>1355.8578323826239</v>
      </c>
      <c r="M771" s="59">
        <v>0.71359223300999997</v>
      </c>
      <c r="N771" s="59">
        <v>0.28640776698999998</v>
      </c>
      <c r="O771" s="59">
        <v>0</v>
      </c>
      <c r="P771" s="2" t="s">
        <v>10</v>
      </c>
      <c r="Q771" s="2" t="s">
        <v>10</v>
      </c>
      <c r="R771" s="2" t="s">
        <v>10</v>
      </c>
      <c r="S771" s="2" t="s">
        <v>10</v>
      </c>
      <c r="T771" s="2" t="s">
        <v>10</v>
      </c>
      <c r="U771" s="2" t="s">
        <v>10</v>
      </c>
    </row>
    <row r="772" spans="1:21" x14ac:dyDescent="0.3">
      <c r="A772">
        <v>19</v>
      </c>
      <c r="B772" t="s">
        <v>36</v>
      </c>
      <c r="C772">
        <v>6</v>
      </c>
      <c r="D772" t="s">
        <v>37</v>
      </c>
      <c r="E772">
        <v>2012</v>
      </c>
      <c r="F772">
        <v>860</v>
      </c>
      <c r="G772" s="54">
        <v>0.20199999999999999</v>
      </c>
      <c r="H772" s="54">
        <v>0.27900000000000003</v>
      </c>
      <c r="I772" s="54">
        <v>0.25650000000000001</v>
      </c>
      <c r="J772" s="2">
        <f t="shared" si="240"/>
        <v>1077.6942355889723</v>
      </c>
      <c r="K772" s="2">
        <f t="shared" si="241"/>
        <v>1192.7877947295424</v>
      </c>
      <c r="L772" s="2">
        <f t="shared" si="242"/>
        <v>1156.6913248150638</v>
      </c>
      <c r="M772" s="59">
        <v>0.71359223300999997</v>
      </c>
      <c r="N772" s="59">
        <v>0.28640776698999998</v>
      </c>
      <c r="O772" s="59">
        <v>0</v>
      </c>
      <c r="P772" s="2" t="s">
        <v>10</v>
      </c>
      <c r="Q772" s="2" t="s">
        <v>10</v>
      </c>
      <c r="R772" s="2" t="s">
        <v>10</v>
      </c>
      <c r="S772" s="2" t="s">
        <v>10</v>
      </c>
      <c r="T772" s="2" t="s">
        <v>10</v>
      </c>
      <c r="U772" s="2" t="s">
        <v>10</v>
      </c>
    </row>
    <row r="773" spans="1:21" x14ac:dyDescent="0.3">
      <c r="A773">
        <v>19</v>
      </c>
      <c r="B773" t="s">
        <v>36</v>
      </c>
      <c r="C773">
        <v>6</v>
      </c>
      <c r="D773" t="s">
        <v>37</v>
      </c>
      <c r="E773">
        <v>2013</v>
      </c>
      <c r="F773">
        <v>520</v>
      </c>
      <c r="G773" s="54">
        <v>0.22900000000000001</v>
      </c>
      <c r="H773" s="54">
        <v>0.30333333333333334</v>
      </c>
      <c r="I773" s="54">
        <v>0.27933333333333332</v>
      </c>
      <c r="J773" s="2">
        <f t="shared" si="240"/>
        <v>674.44876783398183</v>
      </c>
      <c r="K773" s="2">
        <f t="shared" si="241"/>
        <v>746.41148325358847</v>
      </c>
      <c r="L773" s="2">
        <f t="shared" si="242"/>
        <v>721.55411655874184</v>
      </c>
      <c r="M773" s="59">
        <v>0.71359223300999997</v>
      </c>
      <c r="N773" s="59">
        <v>0.28640776698999998</v>
      </c>
      <c r="O773" s="59">
        <v>0</v>
      </c>
      <c r="P773" s="2" t="s">
        <v>10</v>
      </c>
      <c r="Q773" s="2" t="s">
        <v>10</v>
      </c>
      <c r="R773" s="2" t="s">
        <v>10</v>
      </c>
      <c r="S773" s="2" t="s">
        <v>10</v>
      </c>
      <c r="T773" s="2" t="s">
        <v>10</v>
      </c>
      <c r="U773" s="2" t="s">
        <v>10</v>
      </c>
    </row>
    <row r="774" spans="1:21" x14ac:dyDescent="0.3">
      <c r="A774">
        <v>19</v>
      </c>
      <c r="B774" t="s">
        <v>36</v>
      </c>
      <c r="C774">
        <v>6</v>
      </c>
      <c r="D774" t="s">
        <v>37</v>
      </c>
      <c r="E774">
        <v>2014</v>
      </c>
      <c r="F774">
        <v>930</v>
      </c>
      <c r="G774" s="54">
        <v>0.14499999999999999</v>
      </c>
      <c r="H774" s="54">
        <v>0.20433333333333331</v>
      </c>
      <c r="I774" s="54">
        <v>0.20033333333333331</v>
      </c>
      <c r="J774" s="2">
        <f t="shared" si="240"/>
        <v>1087.719298245614</v>
      </c>
      <c r="K774" s="2">
        <f t="shared" si="241"/>
        <v>1168.8311688311687</v>
      </c>
      <c r="L774" s="2">
        <f t="shared" si="242"/>
        <v>1162.9845769070446</v>
      </c>
      <c r="M774" s="59">
        <v>0.71359223300999997</v>
      </c>
      <c r="N774" s="59">
        <v>0.28640776698999998</v>
      </c>
      <c r="O774" s="59">
        <v>0</v>
      </c>
      <c r="P774" s="2" t="s">
        <v>10</v>
      </c>
      <c r="Q774" s="2" t="s">
        <v>10</v>
      </c>
      <c r="R774" s="2" t="s">
        <v>10</v>
      </c>
      <c r="S774" s="2" t="s">
        <v>10</v>
      </c>
      <c r="T774" s="2" t="s">
        <v>10</v>
      </c>
      <c r="U774" s="2" t="s">
        <v>10</v>
      </c>
    </row>
    <row r="775" spans="1:21" x14ac:dyDescent="0.3">
      <c r="A775">
        <v>19</v>
      </c>
      <c r="B775" t="s">
        <v>36</v>
      </c>
      <c r="C775">
        <v>6</v>
      </c>
      <c r="D775" t="s">
        <v>37</v>
      </c>
      <c r="E775">
        <v>2015</v>
      </c>
      <c r="F775" t="s">
        <v>10</v>
      </c>
      <c r="G775" s="54">
        <v>0.24</v>
      </c>
      <c r="H775" s="54">
        <v>0.30400000000000005</v>
      </c>
      <c r="I775" s="54">
        <v>0.28700000000000003</v>
      </c>
      <c r="J775" s="2" t="s">
        <v>10</v>
      </c>
      <c r="K775" s="2" t="s">
        <v>10</v>
      </c>
      <c r="L775" s="2" t="s">
        <v>10</v>
      </c>
      <c r="M775" s="59">
        <v>0.71359223300999997</v>
      </c>
      <c r="N775" s="59">
        <v>0.28640776698999998</v>
      </c>
      <c r="O775" s="59">
        <v>0</v>
      </c>
      <c r="P775" s="2" t="s">
        <v>10</v>
      </c>
      <c r="Q775" s="2" t="s">
        <v>10</v>
      </c>
      <c r="R775" s="2" t="s">
        <v>10</v>
      </c>
      <c r="S775" s="2" t="s">
        <v>10</v>
      </c>
      <c r="T775" s="2" t="s">
        <v>10</v>
      </c>
      <c r="U775" s="2" t="s">
        <v>10</v>
      </c>
    </row>
    <row r="776" spans="1:21" x14ac:dyDescent="0.3">
      <c r="A776">
        <v>19</v>
      </c>
      <c r="B776" t="s">
        <v>36</v>
      </c>
      <c r="C776">
        <v>6</v>
      </c>
      <c r="D776" t="s">
        <v>37</v>
      </c>
      <c r="E776">
        <v>2016</v>
      </c>
      <c r="F776">
        <v>950</v>
      </c>
      <c r="G776" s="54">
        <v>0.252</v>
      </c>
      <c r="H776" s="54">
        <v>0.29700000000000004</v>
      </c>
      <c r="I776" s="54">
        <v>0.27900000000000003</v>
      </c>
      <c r="J776" s="2">
        <f t="shared" si="240"/>
        <v>1270.0534759358288</v>
      </c>
      <c r="K776" s="2">
        <f t="shared" si="241"/>
        <v>1351.3513513513515</v>
      </c>
      <c r="L776" s="2">
        <f t="shared" si="242"/>
        <v>1317.614424410541</v>
      </c>
      <c r="M776" s="59">
        <v>0.71359223300999997</v>
      </c>
      <c r="N776" s="59">
        <v>0.28640776698999998</v>
      </c>
      <c r="O776" s="59">
        <v>0</v>
      </c>
      <c r="P776" s="2" t="s">
        <v>10</v>
      </c>
      <c r="Q776" s="2" t="s">
        <v>10</v>
      </c>
      <c r="R776" s="2" t="s">
        <v>10</v>
      </c>
      <c r="S776" s="2" t="s">
        <v>10</v>
      </c>
      <c r="T776" s="2" t="s">
        <v>10</v>
      </c>
      <c r="U776" s="2" t="s">
        <v>10</v>
      </c>
    </row>
    <row r="777" spans="1:21" x14ac:dyDescent="0.3">
      <c r="A777">
        <v>19</v>
      </c>
      <c r="B777" t="s">
        <v>36</v>
      </c>
      <c r="C777">
        <v>6</v>
      </c>
      <c r="D777" t="s">
        <v>37</v>
      </c>
      <c r="E777">
        <v>2017</v>
      </c>
      <c r="F777" t="s">
        <v>10</v>
      </c>
      <c r="G777" s="54">
        <v>0.26421253355763952</v>
      </c>
      <c r="H777" s="54">
        <v>0.33404541147798106</v>
      </c>
      <c r="I777" s="54">
        <v>0.31269765999824639</v>
      </c>
      <c r="J777" s="2" t="s">
        <v>10</v>
      </c>
      <c r="K777" s="2" t="s">
        <v>10</v>
      </c>
      <c r="L777" s="2" t="s">
        <v>10</v>
      </c>
      <c r="M777" s="59">
        <v>0.71359223300999997</v>
      </c>
      <c r="N777" s="59">
        <v>0.28640776698999998</v>
      </c>
      <c r="O777" s="59">
        <v>0</v>
      </c>
      <c r="P777" s="2" t="s">
        <v>10</v>
      </c>
      <c r="Q777" s="2" t="s">
        <v>10</v>
      </c>
      <c r="R777" s="2" t="s">
        <v>10</v>
      </c>
      <c r="S777" s="2" t="s">
        <v>10</v>
      </c>
      <c r="T777" s="2" t="s">
        <v>10</v>
      </c>
      <c r="U777" s="2" t="s">
        <v>10</v>
      </c>
    </row>
    <row r="778" spans="1:21" x14ac:dyDescent="0.3">
      <c r="A778">
        <v>19</v>
      </c>
      <c r="B778" t="s">
        <v>36</v>
      </c>
      <c r="C778">
        <v>6</v>
      </c>
      <c r="D778" t="s">
        <v>37</v>
      </c>
      <c r="E778">
        <v>2018</v>
      </c>
      <c r="F778">
        <v>550</v>
      </c>
      <c r="G778" s="54">
        <v>0.25329250311259038</v>
      </c>
      <c r="H778" s="54">
        <v>0.35347180943220174</v>
      </c>
      <c r="I778" s="54">
        <v>0.34504815702446495</v>
      </c>
      <c r="J778" s="2">
        <f t="shared" si="240"/>
        <v>736.56686492720496</v>
      </c>
      <c r="K778" s="2">
        <f t="shared" si="241"/>
        <v>850.69763085964655</v>
      </c>
      <c r="L778" s="2">
        <f t="shared" si="242"/>
        <v>839.7563972051372</v>
      </c>
      <c r="M778" s="59">
        <v>0.71359223300999997</v>
      </c>
      <c r="N778" s="59">
        <v>0.28640776698999998</v>
      </c>
      <c r="O778" s="59">
        <v>0</v>
      </c>
      <c r="P778" s="2" t="s">
        <v>10</v>
      </c>
      <c r="Q778" s="2" t="s">
        <v>10</v>
      </c>
      <c r="R778" s="2" t="s">
        <v>10</v>
      </c>
      <c r="S778" s="2" t="s">
        <v>10</v>
      </c>
      <c r="T778" s="2" t="s">
        <v>10</v>
      </c>
      <c r="U778" s="2" t="s">
        <v>10</v>
      </c>
    </row>
    <row r="779" spans="1:21" x14ac:dyDescent="0.3">
      <c r="A779">
        <v>19</v>
      </c>
      <c r="B779" t="s">
        <v>36</v>
      </c>
      <c r="C779">
        <v>6</v>
      </c>
      <c r="D779" t="s">
        <v>37</v>
      </c>
      <c r="E779">
        <v>2019</v>
      </c>
      <c r="F779">
        <v>80</v>
      </c>
      <c r="G779" s="54">
        <v>0.23441509169475994</v>
      </c>
      <c r="H779" s="54">
        <v>0.32590908281944742</v>
      </c>
      <c r="I779" s="54">
        <v>0.31510957999927913</v>
      </c>
      <c r="J779" s="2">
        <f t="shared" si="240"/>
        <v>104.49526777780193</v>
      </c>
      <c r="K779" s="2">
        <f t="shared" si="241"/>
        <v>118.67835326220887</v>
      </c>
      <c r="L779" s="2">
        <f t="shared" si="242"/>
        <v>116.80700687843728</v>
      </c>
      <c r="M779" s="59">
        <v>0.71359223300999997</v>
      </c>
      <c r="N779" s="59">
        <v>0.28640776698999998</v>
      </c>
      <c r="O779" s="59">
        <v>0</v>
      </c>
      <c r="P779" s="2" t="s">
        <v>10</v>
      </c>
      <c r="Q779" s="2" t="s">
        <v>10</v>
      </c>
      <c r="R779" s="2" t="s">
        <v>10</v>
      </c>
      <c r="S779" s="2" t="s">
        <v>10</v>
      </c>
      <c r="T779" s="2" t="s">
        <v>10</v>
      </c>
      <c r="U779" s="2" t="s">
        <v>10</v>
      </c>
    </row>
    <row r="780" spans="1:21" x14ac:dyDescent="0.3">
      <c r="A780">
        <v>19</v>
      </c>
      <c r="B780" t="s">
        <v>36</v>
      </c>
      <c r="C780">
        <v>6</v>
      </c>
      <c r="D780" t="s">
        <v>37</v>
      </c>
      <c r="E780">
        <v>2020</v>
      </c>
      <c r="F780" t="s">
        <v>10</v>
      </c>
      <c r="G780" s="54">
        <v>0.10759564786873591</v>
      </c>
      <c r="H780" s="54">
        <v>0.25668946937664994</v>
      </c>
      <c r="I780" s="54">
        <v>0.25426527177111524</v>
      </c>
      <c r="J780" s="2" t="s">
        <v>10</v>
      </c>
      <c r="K780" s="2" t="s">
        <v>10</v>
      </c>
      <c r="L780" s="2" t="s">
        <v>10</v>
      </c>
      <c r="M780" s="59">
        <v>0.71359223300999997</v>
      </c>
      <c r="N780" s="59">
        <v>0.28640776698999998</v>
      </c>
      <c r="O780" s="59">
        <v>0</v>
      </c>
      <c r="P780" s="2" t="s">
        <v>10</v>
      </c>
      <c r="Q780" s="2" t="s">
        <v>10</v>
      </c>
      <c r="R780" s="2" t="s">
        <v>10</v>
      </c>
      <c r="S780" s="2" t="s">
        <v>10</v>
      </c>
      <c r="T780" s="2" t="s">
        <v>10</v>
      </c>
      <c r="U780" s="2" t="s">
        <v>10</v>
      </c>
    </row>
    <row r="781" spans="1:21" x14ac:dyDescent="0.3">
      <c r="A781">
        <v>20</v>
      </c>
      <c r="B781" t="s">
        <v>38</v>
      </c>
      <c r="C781">
        <v>6</v>
      </c>
      <c r="D781" t="s">
        <v>9</v>
      </c>
      <c r="E781">
        <v>1980</v>
      </c>
      <c r="F781" t="s">
        <v>10</v>
      </c>
      <c r="G781" s="54">
        <v>0.40667522081402602</v>
      </c>
      <c r="H781" s="54">
        <v>0.41633333333333333</v>
      </c>
      <c r="I781" s="54">
        <v>0.46133333333333337</v>
      </c>
      <c r="J781" t="s">
        <v>10</v>
      </c>
      <c r="K781" t="s">
        <v>10</v>
      </c>
      <c r="L781" t="s">
        <v>10</v>
      </c>
      <c r="M781">
        <v>0.85441176471000002</v>
      </c>
      <c r="N781">
        <v>0.14117647058999999</v>
      </c>
      <c r="O781">
        <v>4.4117647059000002E-3</v>
      </c>
      <c r="P781" s="2" t="s">
        <v>10</v>
      </c>
      <c r="Q781" s="2" t="s">
        <v>10</v>
      </c>
      <c r="R781" s="2" t="s">
        <v>10</v>
      </c>
      <c r="S781" s="2" t="s">
        <v>10</v>
      </c>
      <c r="T781" s="2" t="s">
        <v>10</v>
      </c>
      <c r="U781" s="2" t="s">
        <v>10</v>
      </c>
    </row>
    <row r="782" spans="1:21" x14ac:dyDescent="0.3">
      <c r="A782">
        <v>20</v>
      </c>
      <c r="B782" t="s">
        <v>38</v>
      </c>
      <c r="C782">
        <v>6</v>
      </c>
      <c r="D782" t="s">
        <v>9</v>
      </c>
      <c r="E782">
        <v>1981</v>
      </c>
      <c r="F782">
        <v>200</v>
      </c>
      <c r="G782" s="54">
        <v>0.36820594316945598</v>
      </c>
      <c r="H782" s="54">
        <v>0.39233333333333331</v>
      </c>
      <c r="I782" s="54">
        <v>0.43383333333333329</v>
      </c>
      <c r="J782" s="2">
        <f t="shared" ref="J782:J783" si="243">$F782/(1-G782)</f>
        <v>316.55884989377603</v>
      </c>
      <c r="K782" s="2">
        <f t="shared" ref="K782:K783" si="244">$F782/(1-H782)</f>
        <v>329.12781130005482</v>
      </c>
      <c r="L782" s="2">
        <f t="shared" ref="L782:L783" si="245">$F782/(1-I782)</f>
        <v>353.25287017957021</v>
      </c>
      <c r="M782">
        <v>0.85441176471000002</v>
      </c>
      <c r="N782">
        <v>0.14117647058999999</v>
      </c>
      <c r="O782">
        <v>4.4117647059000002E-3</v>
      </c>
      <c r="P782" s="2">
        <f t="shared" ref="P782:P809" si="246">(J785*$M782)+(J786*$N782)+(J787*$O782)</f>
        <v>477.60117845268564</v>
      </c>
      <c r="Q782" s="2">
        <f t="shared" ref="Q782:Q809" si="247">(K785*$M782)+(K786*$N782)+(K787*$O782)</f>
        <v>489.13316587703628</v>
      </c>
      <c r="R782" s="2">
        <f t="shared" ref="R782:R809" si="248">(L785*$M782)+(L786*$N782)+(L787*$O782)</f>
        <v>529.44065046603873</v>
      </c>
      <c r="S782">
        <f t="shared" ref="S782:S824" si="249">P782/$F782</f>
        <v>2.3880058922634282</v>
      </c>
      <c r="T782">
        <f t="shared" ref="T782:T824" si="250">Q782/$F782</f>
        <v>2.4456658293851814</v>
      </c>
      <c r="U782">
        <f t="shared" ref="U782:U824" si="251">R782/$F782</f>
        <v>2.6472032523301938</v>
      </c>
    </row>
    <row r="783" spans="1:21" x14ac:dyDescent="0.3">
      <c r="A783">
        <v>20</v>
      </c>
      <c r="B783" t="s">
        <v>38</v>
      </c>
      <c r="C783">
        <v>6</v>
      </c>
      <c r="D783" t="s">
        <v>9</v>
      </c>
      <c r="E783">
        <v>1982</v>
      </c>
      <c r="F783">
        <v>600</v>
      </c>
      <c r="G783" s="54">
        <v>0.31874544334072302</v>
      </c>
      <c r="H783" s="54">
        <v>0.36499999999999999</v>
      </c>
      <c r="I783" s="54">
        <v>0.39999999999999997</v>
      </c>
      <c r="J783" s="2">
        <f t="shared" si="243"/>
        <v>880.72805405114434</v>
      </c>
      <c r="K783" s="2">
        <f t="shared" si="244"/>
        <v>944.88188976377955</v>
      </c>
      <c r="L783" s="2">
        <f t="shared" si="245"/>
        <v>999.99999999999989</v>
      </c>
      <c r="M783">
        <v>0.85441176471000002</v>
      </c>
      <c r="N783">
        <v>0.14117647058999999</v>
      </c>
      <c r="O783">
        <v>4.4117647059000002E-3</v>
      </c>
      <c r="P783" s="2">
        <f t="shared" si="246"/>
        <v>858.58352481108102</v>
      </c>
      <c r="Q783" s="2">
        <f t="shared" si="247"/>
        <v>870.35523045317518</v>
      </c>
      <c r="R783" s="2">
        <f t="shared" si="248"/>
        <v>947.6599921559839</v>
      </c>
      <c r="S783">
        <f t="shared" si="249"/>
        <v>1.4309725413518017</v>
      </c>
      <c r="T783">
        <f t="shared" si="250"/>
        <v>1.4505920507552921</v>
      </c>
      <c r="U783">
        <f t="shared" si="251"/>
        <v>1.5794333202599731</v>
      </c>
    </row>
    <row r="784" spans="1:21" x14ac:dyDescent="0.3">
      <c r="A784">
        <v>20</v>
      </c>
      <c r="B784" t="s">
        <v>38</v>
      </c>
      <c r="C784">
        <v>6</v>
      </c>
      <c r="D784" t="s">
        <v>9</v>
      </c>
      <c r="E784">
        <v>1983</v>
      </c>
      <c r="F784" t="s">
        <v>10</v>
      </c>
      <c r="G784" s="54">
        <v>0.44514449845859599</v>
      </c>
      <c r="H784" s="54">
        <v>0.44966666666666666</v>
      </c>
      <c r="I784" s="54">
        <v>0.4986666666666667</v>
      </c>
      <c r="J784" t="s">
        <v>10</v>
      </c>
      <c r="K784" t="s">
        <v>10</v>
      </c>
      <c r="L784" t="s">
        <v>10</v>
      </c>
      <c r="M784">
        <v>0.85441176471000002</v>
      </c>
      <c r="N784">
        <v>0.14117647058999999</v>
      </c>
      <c r="O784">
        <v>4.4117647059000002E-3</v>
      </c>
      <c r="P784" s="2">
        <f>(J787*$M784)+(J788*$N784)</f>
        <v>850.83206052351306</v>
      </c>
      <c r="Q784" s="2">
        <f>(K787*$M784)+(K788*$N784)</f>
        <v>844.32257696477666</v>
      </c>
      <c r="R784" s="2">
        <f>(L787*$M784)+(L788*$N784)</f>
        <v>928.15754339621878</v>
      </c>
      <c r="S784" s="2" t="s">
        <v>10</v>
      </c>
      <c r="T784" s="2" t="s">
        <v>10</v>
      </c>
      <c r="U784" s="2" t="s">
        <v>10</v>
      </c>
    </row>
    <row r="785" spans="1:21" x14ac:dyDescent="0.3">
      <c r="A785">
        <v>20</v>
      </c>
      <c r="B785" t="s">
        <v>38</v>
      </c>
      <c r="C785">
        <v>6</v>
      </c>
      <c r="D785" t="s">
        <v>9</v>
      </c>
      <c r="E785">
        <v>1984</v>
      </c>
      <c r="F785">
        <v>250</v>
      </c>
      <c r="G785" s="54">
        <v>0.39568399862986298</v>
      </c>
      <c r="H785" s="54">
        <v>0.41133333333333333</v>
      </c>
      <c r="I785" s="54">
        <v>0.45533333333333326</v>
      </c>
      <c r="J785" s="2">
        <f t="shared" ref="J785:J788" si="252">$F785/(1-G785)</f>
        <v>413.69084954425642</v>
      </c>
      <c r="K785" s="2">
        <f t="shared" ref="K785:K788" si="253">$F785/(1-H785)</f>
        <v>424.68856172140431</v>
      </c>
      <c r="L785" s="2">
        <f t="shared" ref="L785:L788" si="254">$F785/(1-I785)</f>
        <v>458.99632802937572</v>
      </c>
      <c r="M785">
        <v>0.85441176471000002</v>
      </c>
      <c r="N785">
        <v>0.14117647058999999</v>
      </c>
      <c r="O785">
        <v>4.4117647059000002E-3</v>
      </c>
      <c r="P785" s="2" t="s">
        <v>10</v>
      </c>
      <c r="Q785" s="2" t="s">
        <v>10</v>
      </c>
      <c r="R785" s="2" t="s">
        <v>10</v>
      </c>
      <c r="S785" s="2" t="s">
        <v>10</v>
      </c>
      <c r="T785" s="2" t="s">
        <v>10</v>
      </c>
      <c r="U785" s="2" t="s">
        <v>10</v>
      </c>
    </row>
    <row r="786" spans="1:21" x14ac:dyDescent="0.3">
      <c r="A786">
        <v>20</v>
      </c>
      <c r="B786" t="s">
        <v>38</v>
      </c>
      <c r="C786">
        <v>6</v>
      </c>
      <c r="D786" t="s">
        <v>9</v>
      </c>
      <c r="E786">
        <v>1985</v>
      </c>
      <c r="F786">
        <v>500</v>
      </c>
      <c r="G786" s="54">
        <v>0.41217083190610698</v>
      </c>
      <c r="H786" s="54">
        <v>0.42266666666666663</v>
      </c>
      <c r="I786" s="54">
        <v>0.46866666666666668</v>
      </c>
      <c r="J786" s="2">
        <f t="shared" si="252"/>
        <v>850.58725755530361</v>
      </c>
      <c r="K786" s="2">
        <f t="shared" si="253"/>
        <v>866.0508083140877</v>
      </c>
      <c r="L786" s="2">
        <f t="shared" si="254"/>
        <v>941.02885821831876</v>
      </c>
      <c r="M786">
        <v>0.85441176471000002</v>
      </c>
      <c r="N786">
        <v>0.14117647058999999</v>
      </c>
      <c r="O786">
        <v>4.4117647059000002E-3</v>
      </c>
      <c r="P786" s="2" t="s">
        <v>10</v>
      </c>
      <c r="Q786" s="2" t="s">
        <v>10</v>
      </c>
      <c r="R786" s="2" t="s">
        <v>10</v>
      </c>
      <c r="S786" s="2" t="s">
        <v>10</v>
      </c>
      <c r="T786" s="2" t="s">
        <v>10</v>
      </c>
      <c r="U786" s="2" t="s">
        <v>10</v>
      </c>
    </row>
    <row r="787" spans="1:21" x14ac:dyDescent="0.3">
      <c r="A787">
        <v>20</v>
      </c>
      <c r="B787" t="s">
        <v>38</v>
      </c>
      <c r="C787">
        <v>6</v>
      </c>
      <c r="D787" t="s">
        <v>9</v>
      </c>
      <c r="E787">
        <v>1986</v>
      </c>
      <c r="F787">
        <v>500</v>
      </c>
      <c r="G787" s="54">
        <v>0.45613572064275898</v>
      </c>
      <c r="H787" s="54">
        <v>0.44966666666666666</v>
      </c>
      <c r="I787" s="54">
        <v>0.50066666666666659</v>
      </c>
      <c r="J787" s="2">
        <f t="shared" si="252"/>
        <v>919.34701170468213</v>
      </c>
      <c r="K787" s="2">
        <f t="shared" si="253"/>
        <v>908.54027861901875</v>
      </c>
      <c r="L787" s="2">
        <f t="shared" si="254"/>
        <v>1001.3351134846461</v>
      </c>
      <c r="M787">
        <v>0.85441176471000002</v>
      </c>
      <c r="N787">
        <v>0.14117647058999999</v>
      </c>
      <c r="O787">
        <v>4.4117647059000002E-3</v>
      </c>
      <c r="P787" s="2" t="s">
        <v>10</v>
      </c>
      <c r="Q787" s="2" t="s">
        <v>10</v>
      </c>
      <c r="R787" s="2" t="s">
        <v>10</v>
      </c>
      <c r="S787" s="2" t="s">
        <v>10</v>
      </c>
      <c r="T787" s="2" t="s">
        <v>10</v>
      </c>
      <c r="U787" s="2" t="s">
        <v>10</v>
      </c>
    </row>
    <row r="788" spans="1:21" x14ac:dyDescent="0.3">
      <c r="A788">
        <v>20</v>
      </c>
      <c r="B788" t="s">
        <v>38</v>
      </c>
      <c r="C788">
        <v>6</v>
      </c>
      <c r="D788" t="s">
        <v>9</v>
      </c>
      <c r="E788">
        <v>1987</v>
      </c>
      <c r="F788">
        <v>300</v>
      </c>
      <c r="G788" s="54">
        <v>0.35171910989321198</v>
      </c>
      <c r="H788" s="54">
        <v>0.37766666666666671</v>
      </c>
      <c r="I788" s="54">
        <v>0.41666666666666669</v>
      </c>
      <c r="J788" s="2">
        <f t="shared" si="252"/>
        <v>462.76236825457329</v>
      </c>
      <c r="K788" s="2">
        <f t="shared" si="253"/>
        <v>482.05677557579008</v>
      </c>
      <c r="L788" s="2">
        <f t="shared" si="254"/>
        <v>514.28571428571433</v>
      </c>
      <c r="M788">
        <v>0.85441176471000002</v>
      </c>
      <c r="N788">
        <v>0.14117647058999999</v>
      </c>
      <c r="O788">
        <v>4.4117647059000002E-3</v>
      </c>
      <c r="P788" s="2" t="s">
        <v>10</v>
      </c>
      <c r="Q788" s="2" t="s">
        <v>10</v>
      </c>
      <c r="R788" s="2" t="s">
        <v>10</v>
      </c>
      <c r="S788" s="2" t="s">
        <v>10</v>
      </c>
      <c r="T788" s="2" t="s">
        <v>10</v>
      </c>
      <c r="U788" s="2" t="s">
        <v>10</v>
      </c>
    </row>
    <row r="789" spans="1:21" x14ac:dyDescent="0.3">
      <c r="A789">
        <v>20</v>
      </c>
      <c r="B789" t="s">
        <v>38</v>
      </c>
      <c r="C789">
        <v>6</v>
      </c>
      <c r="D789" t="s">
        <v>9</v>
      </c>
      <c r="E789">
        <v>1988</v>
      </c>
      <c r="F789" t="s">
        <v>10</v>
      </c>
      <c r="G789" s="54">
        <v>0.34622349880113001</v>
      </c>
      <c r="H789" s="54">
        <v>0.3713333333333334</v>
      </c>
      <c r="I789" s="54">
        <v>0.40983333333333338</v>
      </c>
      <c r="J789" t="s">
        <v>10</v>
      </c>
      <c r="K789" t="s">
        <v>10</v>
      </c>
      <c r="L789" t="s">
        <v>10</v>
      </c>
      <c r="M789">
        <v>0.85441176471000002</v>
      </c>
      <c r="N789">
        <v>0.14117647058999999</v>
      </c>
      <c r="O789">
        <v>4.4117647059000002E-3</v>
      </c>
      <c r="P789" s="2" t="s">
        <v>10</v>
      </c>
      <c r="Q789" s="2" t="s">
        <v>10</v>
      </c>
      <c r="R789" s="2" t="s">
        <v>10</v>
      </c>
      <c r="S789" s="2" t="s">
        <v>10</v>
      </c>
      <c r="T789" s="2" t="s">
        <v>10</v>
      </c>
      <c r="U789" s="2" t="s">
        <v>10</v>
      </c>
    </row>
    <row r="790" spans="1:21" x14ac:dyDescent="0.3">
      <c r="A790">
        <v>20</v>
      </c>
      <c r="B790" t="s">
        <v>38</v>
      </c>
      <c r="C790">
        <v>6</v>
      </c>
      <c r="D790" t="s">
        <v>9</v>
      </c>
      <c r="E790">
        <v>1989</v>
      </c>
      <c r="F790" t="s">
        <v>10</v>
      </c>
      <c r="G790" s="54">
        <v>0.337919300105678</v>
      </c>
      <c r="H790" s="54">
        <v>0.3676666666666667</v>
      </c>
      <c r="I790" s="54">
        <v>0.40566666666666668</v>
      </c>
      <c r="J790" t="s">
        <v>10</v>
      </c>
      <c r="K790" t="s">
        <v>10</v>
      </c>
      <c r="L790" t="s">
        <v>10</v>
      </c>
      <c r="M790">
        <v>0.85441176471000002</v>
      </c>
      <c r="N790">
        <v>0.14117647058999999</v>
      </c>
      <c r="O790">
        <v>4.4117647059000002E-3</v>
      </c>
      <c r="P790" s="2" t="s">
        <v>10</v>
      </c>
      <c r="Q790" s="2" t="s">
        <v>10</v>
      </c>
      <c r="R790" s="2" t="s">
        <v>10</v>
      </c>
      <c r="S790" s="2" t="s">
        <v>10</v>
      </c>
      <c r="T790" s="2" t="s">
        <v>10</v>
      </c>
      <c r="U790" s="2" t="s">
        <v>10</v>
      </c>
    </row>
    <row r="791" spans="1:21" x14ac:dyDescent="0.3">
      <c r="A791">
        <v>20</v>
      </c>
      <c r="B791" t="s">
        <v>38</v>
      </c>
      <c r="C791">
        <v>6</v>
      </c>
      <c r="D791" t="s">
        <v>9</v>
      </c>
      <c r="E791">
        <v>1990</v>
      </c>
      <c r="F791" t="s">
        <v>10</v>
      </c>
      <c r="G791" s="54">
        <v>0.38326529978520901</v>
      </c>
      <c r="H791" s="54">
        <v>0.41633333333333333</v>
      </c>
      <c r="I791" s="54">
        <v>0.45883333333333332</v>
      </c>
      <c r="J791" t="s">
        <v>10</v>
      </c>
      <c r="K791" t="s">
        <v>10</v>
      </c>
      <c r="L791" t="s">
        <v>10</v>
      </c>
      <c r="M791">
        <v>0.85441176471000002</v>
      </c>
      <c r="N791">
        <v>0.14117647058999999</v>
      </c>
      <c r="O791">
        <v>4.4117647059000002E-3</v>
      </c>
      <c r="P791" s="2" t="s">
        <v>10</v>
      </c>
      <c r="Q791" s="2" t="s">
        <v>10</v>
      </c>
      <c r="R791" s="2" t="s">
        <v>10</v>
      </c>
      <c r="S791" s="2" t="s">
        <v>10</v>
      </c>
      <c r="T791" s="2" t="s">
        <v>10</v>
      </c>
      <c r="U791" s="2" t="s">
        <v>10</v>
      </c>
    </row>
    <row r="792" spans="1:21" x14ac:dyDescent="0.3">
      <c r="A792">
        <v>20</v>
      </c>
      <c r="B792" t="s">
        <v>38</v>
      </c>
      <c r="C792">
        <v>6</v>
      </c>
      <c r="D792" t="s">
        <v>9</v>
      </c>
      <c r="E792">
        <v>1991</v>
      </c>
      <c r="F792" t="s">
        <v>10</v>
      </c>
      <c r="G792" s="54">
        <v>0.32495642920263801</v>
      </c>
      <c r="H792" s="54">
        <v>0.35</v>
      </c>
      <c r="I792" s="54">
        <v>0.39349999999999996</v>
      </c>
      <c r="J792" t="s">
        <v>10</v>
      </c>
      <c r="K792" t="s">
        <v>10</v>
      </c>
      <c r="L792" t="s">
        <v>10</v>
      </c>
      <c r="M792">
        <v>0.85441176471000002</v>
      </c>
      <c r="N792">
        <v>0.14117647058999999</v>
      </c>
      <c r="O792">
        <v>4.4117647059000002E-3</v>
      </c>
      <c r="P792" s="2" t="s">
        <v>10</v>
      </c>
      <c r="Q792" s="2" t="s">
        <v>10</v>
      </c>
      <c r="R792" s="2" t="s">
        <v>10</v>
      </c>
      <c r="S792" s="2" t="s">
        <v>10</v>
      </c>
      <c r="T792" s="2" t="s">
        <v>10</v>
      </c>
      <c r="U792" s="2" t="s">
        <v>10</v>
      </c>
    </row>
    <row r="793" spans="1:21" x14ac:dyDescent="0.3">
      <c r="A793">
        <v>20</v>
      </c>
      <c r="B793" t="s">
        <v>38</v>
      </c>
      <c r="C793">
        <v>6</v>
      </c>
      <c r="D793" t="s">
        <v>9</v>
      </c>
      <c r="E793">
        <v>1992</v>
      </c>
      <c r="F793" t="s">
        <v>10</v>
      </c>
      <c r="G793" s="54">
        <v>0.32712893524410402</v>
      </c>
      <c r="H793" s="54">
        <v>0.35399999999999998</v>
      </c>
      <c r="I793" s="54">
        <v>0.40249999999999997</v>
      </c>
      <c r="J793" t="s">
        <v>10</v>
      </c>
      <c r="K793" t="s">
        <v>10</v>
      </c>
      <c r="L793" t="s">
        <v>10</v>
      </c>
      <c r="M793">
        <v>0.85441176471000002</v>
      </c>
      <c r="N793">
        <v>0.14117647058999999</v>
      </c>
      <c r="O793">
        <v>4.4117647059000002E-3</v>
      </c>
      <c r="P793" s="2">
        <f t="shared" si="246"/>
        <v>69.201622077472294</v>
      </c>
      <c r="Q793" s="2">
        <f t="shared" si="247"/>
        <v>71.784970953990381</v>
      </c>
      <c r="R793" s="2">
        <f t="shared" si="248"/>
        <v>76.223325554405804</v>
      </c>
      <c r="S793" s="2" t="s">
        <v>10</v>
      </c>
      <c r="T793" s="2" t="s">
        <v>10</v>
      </c>
      <c r="U793" s="2" t="s">
        <v>10</v>
      </c>
    </row>
    <row r="794" spans="1:21" x14ac:dyDescent="0.3">
      <c r="A794">
        <v>20</v>
      </c>
      <c r="B794" t="s">
        <v>38</v>
      </c>
      <c r="C794">
        <v>6</v>
      </c>
      <c r="D794" t="s">
        <v>9</v>
      </c>
      <c r="E794">
        <v>1993</v>
      </c>
      <c r="F794" t="s">
        <v>10</v>
      </c>
      <c r="G794" s="54">
        <v>0.29235067022036199</v>
      </c>
      <c r="H794" s="54">
        <v>0.316</v>
      </c>
      <c r="I794" s="54">
        <v>0.35550000000000004</v>
      </c>
      <c r="J794" t="s">
        <v>10</v>
      </c>
      <c r="K794" t="s">
        <v>10</v>
      </c>
      <c r="L794" t="s">
        <v>10</v>
      </c>
      <c r="M794">
        <v>0.85441176471000002</v>
      </c>
      <c r="N794">
        <v>0.14117647058999999</v>
      </c>
      <c r="O794">
        <v>4.4117647059000002E-3</v>
      </c>
      <c r="P794" s="2">
        <f t="shared" si="246"/>
        <v>239.09389132780524</v>
      </c>
      <c r="Q794" s="2">
        <f t="shared" si="247"/>
        <v>241.24002738533372</v>
      </c>
      <c r="R794" s="2">
        <f t="shared" si="248"/>
        <v>261.22324883716624</v>
      </c>
      <c r="S794" s="2" t="s">
        <v>10</v>
      </c>
      <c r="T794" s="2" t="s">
        <v>10</v>
      </c>
      <c r="U794" s="2" t="s">
        <v>10</v>
      </c>
    </row>
    <row r="795" spans="1:21" x14ac:dyDescent="0.3">
      <c r="A795">
        <v>20</v>
      </c>
      <c r="B795" t="s">
        <v>38</v>
      </c>
      <c r="C795">
        <v>6</v>
      </c>
      <c r="D795" t="s">
        <v>9</v>
      </c>
      <c r="E795">
        <v>1994</v>
      </c>
      <c r="F795" t="s">
        <v>10</v>
      </c>
      <c r="G795" s="54">
        <v>0.33047368103241698</v>
      </c>
      <c r="H795" s="54">
        <v>0.37233333333333329</v>
      </c>
      <c r="I795" s="54">
        <v>0.42083333333333328</v>
      </c>
      <c r="J795" t="s">
        <v>10</v>
      </c>
      <c r="K795" t="s">
        <v>10</v>
      </c>
      <c r="L795" t="s">
        <v>10</v>
      </c>
      <c r="M795">
        <v>0.85441176471000002</v>
      </c>
      <c r="N795">
        <v>0.14117647058999999</v>
      </c>
      <c r="O795">
        <v>4.4117647059000002E-3</v>
      </c>
      <c r="P795" s="2">
        <f t="shared" si="246"/>
        <v>196.29907151140884</v>
      </c>
      <c r="Q795" s="2">
        <f t="shared" si="247"/>
        <v>177.97990693442341</v>
      </c>
      <c r="R795" s="2">
        <f t="shared" si="248"/>
        <v>190.08421226773177</v>
      </c>
      <c r="S795" s="2" t="s">
        <v>10</v>
      </c>
      <c r="T795" s="2" t="s">
        <v>10</v>
      </c>
      <c r="U795" s="2" t="s">
        <v>10</v>
      </c>
    </row>
    <row r="796" spans="1:21" x14ac:dyDescent="0.3">
      <c r="A796">
        <v>20</v>
      </c>
      <c r="B796" t="s">
        <v>38</v>
      </c>
      <c r="C796">
        <v>6</v>
      </c>
      <c r="D796" t="s">
        <v>9</v>
      </c>
      <c r="E796">
        <v>1995</v>
      </c>
      <c r="F796">
        <v>31</v>
      </c>
      <c r="G796" s="54">
        <v>0.197903485305433</v>
      </c>
      <c r="H796" s="54">
        <v>0.24099999999999999</v>
      </c>
      <c r="I796" s="54">
        <v>0.26950000000000002</v>
      </c>
      <c r="J796" s="2">
        <f t="shared" ref="J796:J805" si="255">$F796/(1-G796)</f>
        <v>38.648715500035046</v>
      </c>
      <c r="K796" s="2">
        <f t="shared" ref="K796:K805" si="256">$F796/(1-H796)</f>
        <v>40.843214756258234</v>
      </c>
      <c r="L796" s="2">
        <f t="shared" ref="L796:L805" si="257">$F796/(1-I796)</f>
        <v>42.436687200547574</v>
      </c>
      <c r="M796">
        <v>0.85441176471000002</v>
      </c>
      <c r="N796">
        <v>0.14117647058999999</v>
      </c>
      <c r="O796">
        <v>4.4117647059000002E-3</v>
      </c>
      <c r="P796" s="2">
        <f t="shared" si="246"/>
        <v>402.02051343050806</v>
      </c>
      <c r="Q796" s="2">
        <f t="shared" si="247"/>
        <v>382.31449744184602</v>
      </c>
      <c r="R796" s="2">
        <f t="shared" si="248"/>
        <v>398.92570191743914</v>
      </c>
      <c r="S796">
        <f t="shared" si="249"/>
        <v>12.968403659048647</v>
      </c>
      <c r="T796">
        <f t="shared" si="250"/>
        <v>12.332725723930517</v>
      </c>
      <c r="U796">
        <f t="shared" si="251"/>
        <v>12.868571029594811</v>
      </c>
    </row>
    <row r="797" spans="1:21" x14ac:dyDescent="0.3">
      <c r="A797">
        <v>20</v>
      </c>
      <c r="B797" t="s">
        <v>38</v>
      </c>
      <c r="C797">
        <v>6</v>
      </c>
      <c r="D797" t="s">
        <v>9</v>
      </c>
      <c r="E797">
        <v>1996</v>
      </c>
      <c r="F797">
        <v>150</v>
      </c>
      <c r="G797" s="54">
        <v>0.40303950660207699</v>
      </c>
      <c r="H797" s="54">
        <v>0.41599999999999998</v>
      </c>
      <c r="I797" s="54">
        <v>0.46100000000000002</v>
      </c>
      <c r="J797" s="2">
        <f t="shared" si="255"/>
        <v>251.2729094453035</v>
      </c>
      <c r="K797" s="2">
        <f t="shared" si="256"/>
        <v>256.84931506849313</v>
      </c>
      <c r="L797" s="2">
        <f t="shared" si="257"/>
        <v>278.29313543599261</v>
      </c>
      <c r="M797">
        <v>0.85441176471000002</v>
      </c>
      <c r="N797">
        <v>0.14117647058999999</v>
      </c>
      <c r="O797">
        <v>4.4117647059000002E-3</v>
      </c>
      <c r="P797" s="2">
        <f t="shared" si="246"/>
        <v>372.55657934330401</v>
      </c>
      <c r="Q797" s="2">
        <f t="shared" si="247"/>
        <v>365.09111732305809</v>
      </c>
      <c r="R797" s="2">
        <f t="shared" si="248"/>
        <v>377.62120600814882</v>
      </c>
      <c r="S797">
        <f t="shared" si="249"/>
        <v>2.4837105289553603</v>
      </c>
      <c r="T797">
        <f t="shared" si="250"/>
        <v>2.4339407821537207</v>
      </c>
      <c r="U797">
        <f t="shared" si="251"/>
        <v>2.5174747067209919</v>
      </c>
    </row>
    <row r="798" spans="1:21" x14ac:dyDescent="0.3">
      <c r="A798">
        <v>20</v>
      </c>
      <c r="B798" t="s">
        <v>38</v>
      </c>
      <c r="C798">
        <v>6</v>
      </c>
      <c r="D798" t="s">
        <v>9</v>
      </c>
      <c r="E798">
        <v>1997</v>
      </c>
      <c r="F798">
        <v>100</v>
      </c>
      <c r="G798" s="54">
        <v>0.375</v>
      </c>
      <c r="H798" s="54">
        <v>0.29633333333333334</v>
      </c>
      <c r="I798" s="54">
        <v>0.34783333333333333</v>
      </c>
      <c r="J798" s="2">
        <f t="shared" si="255"/>
        <v>160</v>
      </c>
      <c r="K798" s="2">
        <f t="shared" si="256"/>
        <v>142.11274277593557</v>
      </c>
      <c r="L798" s="2">
        <f t="shared" si="257"/>
        <v>153.33503705596729</v>
      </c>
      <c r="M798">
        <v>0.85441176471000002</v>
      </c>
      <c r="N798">
        <v>0.14117647058999999</v>
      </c>
      <c r="O798">
        <v>4.4117647059000002E-3</v>
      </c>
      <c r="P798" s="2">
        <f t="shared" si="246"/>
        <v>746.89593372465731</v>
      </c>
      <c r="Q798" s="2">
        <f t="shared" si="247"/>
        <v>765.37009381858024</v>
      </c>
      <c r="R798" s="2">
        <f t="shared" si="248"/>
        <v>789.83183910117634</v>
      </c>
      <c r="S798">
        <f t="shared" si="249"/>
        <v>7.4689593372465728</v>
      </c>
      <c r="T798">
        <f t="shared" si="250"/>
        <v>7.6537009381858025</v>
      </c>
      <c r="U798">
        <f t="shared" si="251"/>
        <v>7.8983183910117631</v>
      </c>
    </row>
    <row r="799" spans="1:21" x14ac:dyDescent="0.3">
      <c r="A799">
        <v>20</v>
      </c>
      <c r="B799" t="s">
        <v>38</v>
      </c>
      <c r="C799">
        <v>6</v>
      </c>
      <c r="D799" t="s">
        <v>9</v>
      </c>
      <c r="E799">
        <v>1998</v>
      </c>
      <c r="F799">
        <v>360</v>
      </c>
      <c r="G799" s="54">
        <v>0.125</v>
      </c>
      <c r="H799" s="54">
        <v>7.7666666666666662E-2</v>
      </c>
      <c r="I799" s="54">
        <v>0.11716666666666666</v>
      </c>
      <c r="J799" s="2">
        <f t="shared" si="255"/>
        <v>411.42857142857144</v>
      </c>
      <c r="K799" s="2">
        <f t="shared" si="256"/>
        <v>390.31441994940366</v>
      </c>
      <c r="L799" s="2">
        <f t="shared" si="257"/>
        <v>407.77798754011701</v>
      </c>
      <c r="M799">
        <v>0.85441176471000002</v>
      </c>
      <c r="N799">
        <v>0.14117647058999999</v>
      </c>
      <c r="O799">
        <v>4.4117647059000002E-3</v>
      </c>
      <c r="P799" s="2">
        <f t="shared" si="246"/>
        <v>2025.9555661181871</v>
      </c>
      <c r="Q799" s="2">
        <f t="shared" si="247"/>
        <v>2017.7365184937726</v>
      </c>
      <c r="R799" s="2">
        <f t="shared" si="248"/>
        <v>2076.4669355893116</v>
      </c>
      <c r="S799">
        <f t="shared" si="249"/>
        <v>5.6276543503282976</v>
      </c>
      <c r="T799">
        <f t="shared" si="250"/>
        <v>5.6048236624827013</v>
      </c>
      <c r="U799">
        <f t="shared" si="251"/>
        <v>5.76796370997031</v>
      </c>
    </row>
    <row r="800" spans="1:21" x14ac:dyDescent="0.3">
      <c r="A800">
        <v>20</v>
      </c>
      <c r="B800" t="s">
        <v>38</v>
      </c>
      <c r="C800">
        <v>6</v>
      </c>
      <c r="D800" t="s">
        <v>9</v>
      </c>
      <c r="E800">
        <v>1999</v>
      </c>
      <c r="F800">
        <v>300</v>
      </c>
      <c r="G800" s="54">
        <v>0.123</v>
      </c>
      <c r="H800" s="54">
        <v>8.9666666666666672E-2</v>
      </c>
      <c r="I800" s="54">
        <v>0.12016666666666667</v>
      </c>
      <c r="J800" s="2">
        <f t="shared" si="255"/>
        <v>342.07525655644241</v>
      </c>
      <c r="K800" s="2">
        <f t="shared" si="256"/>
        <v>329.54961552544853</v>
      </c>
      <c r="L800" s="2">
        <f t="shared" si="257"/>
        <v>340.97366925554081</v>
      </c>
      <c r="M800">
        <v>0.85441176471000002</v>
      </c>
      <c r="N800">
        <v>0.14117647058999999</v>
      </c>
      <c r="O800">
        <v>4.4117647059000002E-3</v>
      </c>
      <c r="P800" s="2">
        <f t="shared" si="246"/>
        <v>719.20287140275661</v>
      </c>
      <c r="Q800" s="2">
        <f t="shared" si="247"/>
        <v>721.21504547569054</v>
      </c>
      <c r="R800" s="2">
        <f t="shared" si="248"/>
        <v>733.61372291375858</v>
      </c>
      <c r="S800">
        <f t="shared" si="249"/>
        <v>2.3973429046758552</v>
      </c>
      <c r="T800">
        <f t="shared" si="250"/>
        <v>2.404050151585635</v>
      </c>
      <c r="U800">
        <f t="shared" si="251"/>
        <v>2.4453790763791954</v>
      </c>
    </row>
    <row r="801" spans="1:21" x14ac:dyDescent="0.3">
      <c r="A801">
        <v>20</v>
      </c>
      <c r="B801" t="s">
        <v>38</v>
      </c>
      <c r="C801">
        <v>6</v>
      </c>
      <c r="D801" t="s">
        <v>9</v>
      </c>
      <c r="E801">
        <v>2000</v>
      </c>
      <c r="F801">
        <v>425</v>
      </c>
      <c r="G801" s="54">
        <v>0.14699999999999999</v>
      </c>
      <c r="H801" s="54">
        <v>0.185</v>
      </c>
      <c r="I801" s="54">
        <v>0.21150000000000002</v>
      </c>
      <c r="J801" s="2">
        <f t="shared" si="255"/>
        <v>498.24150058616647</v>
      </c>
      <c r="K801" s="2">
        <f t="shared" si="256"/>
        <v>521.47239263803681</v>
      </c>
      <c r="L801" s="2">
        <f t="shared" si="257"/>
        <v>538.99809765377302</v>
      </c>
      <c r="M801">
        <v>0.85441176471000002</v>
      </c>
      <c r="N801">
        <v>0.14117647058999999</v>
      </c>
      <c r="O801">
        <v>4.4117647059000002E-3</v>
      </c>
      <c r="P801" s="2">
        <f>(J804*$M801)+(J805*$N801)</f>
        <v>930.40498007113547</v>
      </c>
      <c r="Q801" s="2">
        <f>(K804*$M801)+(K805*$N801)</f>
        <v>963.98784980678852</v>
      </c>
      <c r="R801" s="2">
        <f>(L804*$M801)+(L805*$N801)</f>
        <v>989.97386673851054</v>
      </c>
      <c r="S801">
        <f t="shared" si="249"/>
        <v>2.1891881884026718</v>
      </c>
      <c r="T801">
        <f t="shared" si="250"/>
        <v>2.2682067054277377</v>
      </c>
      <c r="U801">
        <f t="shared" si="251"/>
        <v>2.3293502746788484</v>
      </c>
    </row>
    <row r="802" spans="1:21" x14ac:dyDescent="0.3">
      <c r="A802">
        <v>20</v>
      </c>
      <c r="B802" t="s">
        <v>38</v>
      </c>
      <c r="C802">
        <v>6</v>
      </c>
      <c r="D802" t="s">
        <v>9</v>
      </c>
      <c r="E802">
        <v>2001</v>
      </c>
      <c r="F802">
        <v>1900</v>
      </c>
      <c r="G802" s="54">
        <v>0.157</v>
      </c>
      <c r="H802" s="54">
        <v>0.15333333333333332</v>
      </c>
      <c r="I802" s="54">
        <v>0.17783333333333332</v>
      </c>
      <c r="J802" s="2">
        <f t="shared" si="255"/>
        <v>2253.8552787663107</v>
      </c>
      <c r="K802" s="2">
        <f t="shared" si="256"/>
        <v>2244.0944881889764</v>
      </c>
      <c r="L802" s="2">
        <f t="shared" si="257"/>
        <v>2310.9669572268394</v>
      </c>
      <c r="M802">
        <v>0.85441176471000002</v>
      </c>
      <c r="N802">
        <v>0.14117647058999999</v>
      </c>
      <c r="O802">
        <v>4.4117647059000002E-3</v>
      </c>
      <c r="P802" s="2" t="s">
        <v>10</v>
      </c>
      <c r="Q802" s="2" t="s">
        <v>10</v>
      </c>
      <c r="R802" s="2" t="s">
        <v>10</v>
      </c>
      <c r="S802" s="2" t="s">
        <v>10</v>
      </c>
      <c r="T802" s="2" t="s">
        <v>10</v>
      </c>
      <c r="U802" s="2" t="s">
        <v>10</v>
      </c>
    </row>
    <row r="803" spans="1:21" x14ac:dyDescent="0.3">
      <c r="A803">
        <v>20</v>
      </c>
      <c r="B803" t="s">
        <v>38</v>
      </c>
      <c r="C803">
        <v>6</v>
      </c>
      <c r="D803" t="s">
        <v>9</v>
      </c>
      <c r="E803">
        <v>2002</v>
      </c>
      <c r="F803">
        <v>600</v>
      </c>
      <c r="G803" s="54">
        <v>0.11799999999999999</v>
      </c>
      <c r="H803" s="54">
        <v>0.11899999999999999</v>
      </c>
      <c r="I803" s="54">
        <v>0.13250000000000001</v>
      </c>
      <c r="J803" s="2">
        <f t="shared" si="255"/>
        <v>680.27210884353747</v>
      </c>
      <c r="K803" s="2">
        <f t="shared" si="256"/>
        <v>681.04426787741204</v>
      </c>
      <c r="L803" s="2">
        <f t="shared" si="257"/>
        <v>691.64265129682997</v>
      </c>
      <c r="M803">
        <v>0.85441176471000002</v>
      </c>
      <c r="N803">
        <v>0.14117647058999999</v>
      </c>
      <c r="O803">
        <v>4.4117647059000002E-3</v>
      </c>
      <c r="P803" s="2" t="s">
        <v>10</v>
      </c>
      <c r="Q803" s="2" t="s">
        <v>10</v>
      </c>
      <c r="R803" s="2" t="s">
        <v>10</v>
      </c>
      <c r="S803" s="2" t="s">
        <v>10</v>
      </c>
      <c r="T803" s="2" t="s">
        <v>10</v>
      </c>
      <c r="U803" s="2" t="s">
        <v>10</v>
      </c>
    </row>
    <row r="804" spans="1:21" x14ac:dyDescent="0.3">
      <c r="A804">
        <v>20</v>
      </c>
      <c r="B804" t="s">
        <v>38</v>
      </c>
      <c r="C804">
        <v>6</v>
      </c>
      <c r="D804" t="s">
        <v>9</v>
      </c>
      <c r="E804">
        <v>2003</v>
      </c>
      <c r="F804">
        <v>800</v>
      </c>
      <c r="G804" s="54">
        <v>0.159</v>
      </c>
      <c r="H804" s="54">
        <v>0.16133333333333333</v>
      </c>
      <c r="I804" s="54">
        <v>0.18033333333333335</v>
      </c>
      <c r="J804" s="2">
        <f t="shared" si="255"/>
        <v>951.2485136741974</v>
      </c>
      <c r="K804" s="2">
        <f t="shared" si="256"/>
        <v>953.89507154213038</v>
      </c>
      <c r="L804" s="2">
        <f t="shared" si="257"/>
        <v>976.00650671004473</v>
      </c>
      <c r="M804">
        <v>0.85441176471000002</v>
      </c>
      <c r="N804">
        <v>0.14117647058999999</v>
      </c>
      <c r="O804">
        <v>4.4117647059000002E-3</v>
      </c>
      <c r="P804" s="2" t="s">
        <v>10</v>
      </c>
      <c r="Q804" s="2" t="s">
        <v>10</v>
      </c>
      <c r="R804" s="2" t="s">
        <v>10</v>
      </c>
      <c r="S804" s="2" t="s">
        <v>10</v>
      </c>
      <c r="T804" s="2" t="s">
        <v>10</v>
      </c>
      <c r="U804" s="2" t="s">
        <v>10</v>
      </c>
    </row>
    <row r="805" spans="1:21" x14ac:dyDescent="0.3">
      <c r="A805">
        <v>20</v>
      </c>
      <c r="B805" t="s">
        <v>38</v>
      </c>
      <c r="C805">
        <v>6</v>
      </c>
      <c r="D805" t="s">
        <v>9</v>
      </c>
      <c r="E805">
        <v>2004</v>
      </c>
      <c r="F805">
        <v>650</v>
      </c>
      <c r="G805" s="54">
        <v>0.22</v>
      </c>
      <c r="H805" s="54">
        <v>0.38400000000000001</v>
      </c>
      <c r="I805" s="54">
        <v>0.41199999999999998</v>
      </c>
      <c r="J805" s="2">
        <f t="shared" si="255"/>
        <v>833.33333333333326</v>
      </c>
      <c r="K805" s="2">
        <f t="shared" si="256"/>
        <v>1055.1948051948052</v>
      </c>
      <c r="L805" s="2">
        <f t="shared" si="257"/>
        <v>1105.4421768707482</v>
      </c>
      <c r="M805">
        <v>0.85441176471000002</v>
      </c>
      <c r="N805">
        <v>0.14117647058999999</v>
      </c>
      <c r="O805">
        <v>4.4117647059000002E-3</v>
      </c>
      <c r="P805" s="2" t="s">
        <v>10</v>
      </c>
      <c r="Q805" s="2" t="s">
        <v>10</v>
      </c>
      <c r="R805" s="2" t="s">
        <v>10</v>
      </c>
      <c r="S805" s="2" t="s">
        <v>10</v>
      </c>
      <c r="T805" s="2" t="s">
        <v>10</v>
      </c>
      <c r="U805" s="2" t="s">
        <v>10</v>
      </c>
    </row>
    <row r="806" spans="1:21" x14ac:dyDescent="0.3">
      <c r="A806">
        <v>20</v>
      </c>
      <c r="B806" t="s">
        <v>38</v>
      </c>
      <c r="C806">
        <v>6</v>
      </c>
      <c r="D806" t="s">
        <v>9</v>
      </c>
      <c r="E806">
        <v>2005</v>
      </c>
      <c r="F806" t="s">
        <v>10</v>
      </c>
      <c r="G806" s="54">
        <v>0.17699999999999999</v>
      </c>
      <c r="H806" s="54">
        <v>0.30133333333333334</v>
      </c>
      <c r="I806" s="54">
        <v>0.41533333333333339</v>
      </c>
      <c r="J806" t="s">
        <v>10</v>
      </c>
      <c r="K806" t="s">
        <v>10</v>
      </c>
      <c r="L806" t="s">
        <v>10</v>
      </c>
      <c r="M806">
        <v>0.85441176471000002</v>
      </c>
      <c r="N806">
        <v>0.14117647058999999</v>
      </c>
      <c r="O806">
        <v>4.4117647059000002E-3</v>
      </c>
      <c r="P806" s="2">
        <f>(J809*$M806)+(J810*$N806)</f>
        <v>797.72429676068646</v>
      </c>
      <c r="Q806" s="2">
        <f>(K809*$M806)+(K810*$N806)</f>
        <v>834.32075530772431</v>
      </c>
      <c r="R806" s="2">
        <f>(L809*$M806)+(L810*$N806)</f>
        <v>883.46661634274233</v>
      </c>
      <c r="S806" s="2" t="s">
        <v>10</v>
      </c>
      <c r="T806" s="2" t="s">
        <v>10</v>
      </c>
      <c r="U806" s="2" t="s">
        <v>10</v>
      </c>
    </row>
    <row r="807" spans="1:21" x14ac:dyDescent="0.3">
      <c r="A807">
        <v>20</v>
      </c>
      <c r="B807" t="s">
        <v>38</v>
      </c>
      <c r="C807">
        <v>6</v>
      </c>
      <c r="D807" t="s">
        <v>9</v>
      </c>
      <c r="E807">
        <v>2006</v>
      </c>
      <c r="F807" t="s">
        <v>10</v>
      </c>
      <c r="G807" s="54">
        <v>0.153</v>
      </c>
      <c r="H807" s="54">
        <v>0.19966666666666669</v>
      </c>
      <c r="I807" s="54">
        <v>0.23666666666666669</v>
      </c>
      <c r="J807" t="s">
        <v>10</v>
      </c>
      <c r="K807" t="s">
        <v>10</v>
      </c>
      <c r="L807" t="s">
        <v>10</v>
      </c>
      <c r="M807">
        <v>0.85441176471000002</v>
      </c>
      <c r="N807">
        <v>0.14117647058999999</v>
      </c>
      <c r="O807">
        <v>4.4117647059000002E-3</v>
      </c>
      <c r="P807" s="2" t="s">
        <v>10</v>
      </c>
      <c r="Q807" s="2" t="s">
        <v>10</v>
      </c>
      <c r="R807" s="2" t="s">
        <v>10</v>
      </c>
      <c r="S807" s="2" t="s">
        <v>10</v>
      </c>
      <c r="T807" s="2" t="s">
        <v>10</v>
      </c>
      <c r="U807" s="2" t="s">
        <v>10</v>
      </c>
    </row>
    <row r="808" spans="1:21" x14ac:dyDescent="0.3">
      <c r="A808">
        <v>20</v>
      </c>
      <c r="B808" t="s">
        <v>38</v>
      </c>
      <c r="C808">
        <v>6</v>
      </c>
      <c r="D808" t="s">
        <v>9</v>
      </c>
      <c r="E808">
        <v>2007</v>
      </c>
      <c r="F808" t="s">
        <v>10</v>
      </c>
      <c r="G808" s="54">
        <v>0.188</v>
      </c>
      <c r="H808" s="54">
        <v>0.26533333333333331</v>
      </c>
      <c r="I808" s="54">
        <v>0.30733333333333335</v>
      </c>
      <c r="J808" t="s">
        <v>10</v>
      </c>
      <c r="K808" t="s">
        <v>10</v>
      </c>
      <c r="L808" t="s">
        <v>10</v>
      </c>
      <c r="M808">
        <v>0.85441176471000002</v>
      </c>
      <c r="N808">
        <v>0.14117647058999999</v>
      </c>
      <c r="O808">
        <v>4.4117647059000002E-3</v>
      </c>
      <c r="P808" s="2" t="s">
        <v>10</v>
      </c>
      <c r="Q808" s="2" t="s">
        <v>10</v>
      </c>
      <c r="R808" s="2" t="s">
        <v>10</v>
      </c>
      <c r="S808" s="2" t="s">
        <v>10</v>
      </c>
      <c r="T808" s="2" t="s">
        <v>10</v>
      </c>
      <c r="U808" s="2" t="s">
        <v>10</v>
      </c>
    </row>
    <row r="809" spans="1:21" x14ac:dyDescent="0.3">
      <c r="A809">
        <v>20</v>
      </c>
      <c r="B809" t="s">
        <v>38</v>
      </c>
      <c r="C809">
        <v>6</v>
      </c>
      <c r="D809" t="s">
        <v>9</v>
      </c>
      <c r="E809">
        <v>2008</v>
      </c>
      <c r="F809">
        <v>500</v>
      </c>
      <c r="G809" s="54">
        <v>0.2</v>
      </c>
      <c r="H809" s="54">
        <v>0.23666666666666669</v>
      </c>
      <c r="I809" s="54">
        <v>0.28266666666666668</v>
      </c>
      <c r="J809" s="2">
        <f t="shared" ref="J809:J810" si="258">$F809/(1-G809)</f>
        <v>625</v>
      </c>
      <c r="K809" s="2">
        <f t="shared" ref="K809:K810" si="259">$F809/(1-H809)</f>
        <v>655.02183406113534</v>
      </c>
      <c r="L809" s="2">
        <f t="shared" ref="L809:L810" si="260">$F809/(1-I809)</f>
        <v>697.02602230483262</v>
      </c>
      <c r="M809">
        <v>0.85441176471000002</v>
      </c>
      <c r="N809">
        <v>0.14117647058999999</v>
      </c>
      <c r="O809">
        <v>4.4117647059000002E-3</v>
      </c>
      <c r="P809" s="2">
        <f t="shared" si="246"/>
        <v>864.10966873335144</v>
      </c>
      <c r="Q809" s="2">
        <f t="shared" si="247"/>
        <v>923.03001976528537</v>
      </c>
      <c r="R809" s="2">
        <f t="shared" si="248"/>
        <v>950.32062358223607</v>
      </c>
      <c r="S809">
        <f t="shared" si="249"/>
        <v>1.728219337466703</v>
      </c>
      <c r="T809">
        <f t="shared" si="250"/>
        <v>1.8460600395305709</v>
      </c>
      <c r="U809">
        <f t="shared" si="251"/>
        <v>1.900641247164472</v>
      </c>
    </row>
    <row r="810" spans="1:21" x14ac:dyDescent="0.3">
      <c r="A810">
        <v>20</v>
      </c>
      <c r="B810" t="s">
        <v>38</v>
      </c>
      <c r="C810">
        <v>6</v>
      </c>
      <c r="D810" t="s">
        <v>9</v>
      </c>
      <c r="E810">
        <v>2009</v>
      </c>
      <c r="F810">
        <v>1500</v>
      </c>
      <c r="G810" s="54">
        <v>0.19700000000000001</v>
      </c>
      <c r="H810" s="54">
        <v>0.22899999999999998</v>
      </c>
      <c r="I810" s="54">
        <v>0.26449999999999996</v>
      </c>
      <c r="J810" s="2">
        <f t="shared" si="258"/>
        <v>1867.9950186799504</v>
      </c>
      <c r="K810" s="2">
        <f t="shared" si="259"/>
        <v>1945.5252918287938</v>
      </c>
      <c r="L810" s="2">
        <f t="shared" si="260"/>
        <v>2039.4289598912303</v>
      </c>
      <c r="M810">
        <v>0.85441176471000002</v>
      </c>
      <c r="N810">
        <v>0.14117647058999999</v>
      </c>
      <c r="O810">
        <v>4.4117647059000002E-3</v>
      </c>
      <c r="P810" s="2">
        <f>(J813*$M810)+(J814*$N810)</f>
        <v>517.471137409623</v>
      </c>
      <c r="Q810" s="2">
        <f>(K813*$M810)+(K814*$N810)</f>
        <v>581.94583808260813</v>
      </c>
      <c r="R810" s="2">
        <f>(L813*$M810)+(L814*$N810)</f>
        <v>603.1951305064905</v>
      </c>
      <c r="S810">
        <f t="shared" si="249"/>
        <v>0.344980758273082</v>
      </c>
      <c r="T810">
        <f t="shared" si="250"/>
        <v>0.38796389205507209</v>
      </c>
      <c r="U810">
        <f t="shared" si="251"/>
        <v>0.40213008700432701</v>
      </c>
    </row>
    <row r="811" spans="1:21" x14ac:dyDescent="0.3">
      <c r="A811">
        <v>20</v>
      </c>
      <c r="B811" t="s">
        <v>38</v>
      </c>
      <c r="C811">
        <v>6</v>
      </c>
      <c r="D811" t="s">
        <v>9</v>
      </c>
      <c r="E811">
        <v>2010</v>
      </c>
      <c r="F811" t="s">
        <v>10</v>
      </c>
      <c r="G811" s="54">
        <v>0.16799999999999998</v>
      </c>
      <c r="H811" s="54">
        <v>0.25266666666666665</v>
      </c>
      <c r="I811" s="54">
        <v>0.27216666666666667</v>
      </c>
      <c r="J811" t="s">
        <v>10</v>
      </c>
      <c r="K811" t="s">
        <v>10</v>
      </c>
      <c r="L811" t="s">
        <v>10</v>
      </c>
      <c r="M811">
        <v>0.85441176471000002</v>
      </c>
      <c r="N811">
        <v>0.14117647058999999</v>
      </c>
      <c r="O811">
        <v>4.4117647059000002E-3</v>
      </c>
      <c r="P811" s="2" t="s">
        <v>10</v>
      </c>
      <c r="Q811" s="2" t="s">
        <v>10</v>
      </c>
      <c r="R811" s="2" t="s">
        <v>10</v>
      </c>
      <c r="S811" s="2" t="s">
        <v>10</v>
      </c>
      <c r="T811" s="2" t="s">
        <v>10</v>
      </c>
      <c r="U811" s="2" t="s">
        <v>10</v>
      </c>
    </row>
    <row r="812" spans="1:21" x14ac:dyDescent="0.3">
      <c r="A812">
        <v>20</v>
      </c>
      <c r="B812" t="s">
        <v>38</v>
      </c>
      <c r="C812">
        <v>6</v>
      </c>
      <c r="D812" t="s">
        <v>9</v>
      </c>
      <c r="E812">
        <v>2011</v>
      </c>
      <c r="F812">
        <v>770</v>
      </c>
      <c r="G812" s="54">
        <v>0.16899999999999998</v>
      </c>
      <c r="H812" s="54">
        <v>0.21833333333333332</v>
      </c>
      <c r="I812" s="54">
        <v>0.24033333333333334</v>
      </c>
      <c r="J812" s="2">
        <f t="shared" ref="J812:J814" si="261">$F812/(1-G812)</f>
        <v>926.5944645006017</v>
      </c>
      <c r="K812" s="2">
        <f t="shared" ref="K812:K814" si="262">$F812/(1-H812)</f>
        <v>985.07462686567158</v>
      </c>
      <c r="L812" s="2">
        <f t="shared" ref="L812:L814" si="263">$F812/(1-I812)</f>
        <v>1013.602457218078</v>
      </c>
      <c r="M812">
        <v>0.85441176471000002</v>
      </c>
      <c r="N812">
        <v>0.14117647058999999</v>
      </c>
      <c r="O812">
        <v>4.4117647059000002E-3</v>
      </c>
      <c r="P812" s="2" t="s">
        <v>10</v>
      </c>
      <c r="Q812" s="2" t="s">
        <v>10</v>
      </c>
      <c r="R812" s="2" t="s">
        <v>10</v>
      </c>
      <c r="S812" s="2" t="s">
        <v>10</v>
      </c>
      <c r="T812" s="2" t="s">
        <v>10</v>
      </c>
      <c r="U812" s="2" t="s">
        <v>10</v>
      </c>
    </row>
    <row r="813" spans="1:21" x14ac:dyDescent="0.3">
      <c r="A813">
        <v>20</v>
      </c>
      <c r="B813" t="s">
        <v>38</v>
      </c>
      <c r="C813">
        <v>6</v>
      </c>
      <c r="D813" t="s">
        <v>9</v>
      </c>
      <c r="E813">
        <v>2012</v>
      </c>
      <c r="F813">
        <v>425</v>
      </c>
      <c r="G813" s="54">
        <v>0.13500000000000001</v>
      </c>
      <c r="H813" s="54">
        <v>0.23</v>
      </c>
      <c r="I813" s="54">
        <v>0.25650000000000001</v>
      </c>
      <c r="J813" s="2">
        <f t="shared" si="261"/>
        <v>491.32947976878614</v>
      </c>
      <c r="K813" s="2">
        <f t="shared" si="262"/>
        <v>551.9480519480519</v>
      </c>
      <c r="L813" s="2">
        <f t="shared" si="263"/>
        <v>571.62071284465367</v>
      </c>
      <c r="M813">
        <v>0.85441176471000002</v>
      </c>
      <c r="N813">
        <v>0.14117647058999999</v>
      </c>
      <c r="O813">
        <v>4.4117647059000002E-3</v>
      </c>
      <c r="P813" s="2">
        <f>(J816*$M813)+(J817*$N813)</f>
        <v>449.53121146363645</v>
      </c>
      <c r="Q813" s="2">
        <f>(K816*$M813)+(K817*$N813)</f>
        <v>507.78130777767922</v>
      </c>
      <c r="R813" s="2">
        <f>(L816*$M813)+(L817*$N813)</f>
        <v>527.11027765791437</v>
      </c>
      <c r="S813">
        <f t="shared" si="249"/>
        <v>1.0577204975614976</v>
      </c>
      <c r="T813">
        <f t="shared" si="250"/>
        <v>1.1947795477121863</v>
      </c>
      <c r="U813">
        <f t="shared" si="251"/>
        <v>1.2402594768421515</v>
      </c>
    </row>
    <row r="814" spans="1:21" x14ac:dyDescent="0.3">
      <c r="A814">
        <v>20</v>
      </c>
      <c r="B814" t="s">
        <v>38</v>
      </c>
      <c r="C814">
        <v>6</v>
      </c>
      <c r="D814" t="s">
        <v>9</v>
      </c>
      <c r="E814">
        <v>2013</v>
      </c>
      <c r="F814">
        <v>586</v>
      </c>
      <c r="G814" s="54">
        <v>0.153</v>
      </c>
      <c r="H814" s="54">
        <v>0.2503333333333333</v>
      </c>
      <c r="I814" s="54">
        <v>0.27933333333333332</v>
      </c>
      <c r="J814" s="2">
        <f t="shared" si="261"/>
        <v>691.85360094451005</v>
      </c>
      <c r="K814" s="2">
        <f t="shared" si="262"/>
        <v>781.680746998666</v>
      </c>
      <c r="L814" s="2">
        <f t="shared" si="263"/>
        <v>813.1359851988899</v>
      </c>
      <c r="M814">
        <v>0.85441176471000002</v>
      </c>
      <c r="N814">
        <v>0.14117647058999999</v>
      </c>
      <c r="O814">
        <v>4.4117647059000002E-3</v>
      </c>
      <c r="P814" s="2" t="s">
        <v>10</v>
      </c>
      <c r="Q814" s="2" t="s">
        <v>10</v>
      </c>
      <c r="R814" s="2" t="s">
        <v>10</v>
      </c>
      <c r="S814" s="2" t="s">
        <v>10</v>
      </c>
      <c r="T814" s="2" t="s">
        <v>10</v>
      </c>
      <c r="U814" s="2" t="s">
        <v>10</v>
      </c>
    </row>
    <row r="815" spans="1:21" x14ac:dyDescent="0.3">
      <c r="A815">
        <v>20</v>
      </c>
      <c r="B815" t="s">
        <v>38</v>
      </c>
      <c r="C815">
        <v>6</v>
      </c>
      <c r="D815" t="s">
        <v>9</v>
      </c>
      <c r="E815">
        <v>2014</v>
      </c>
      <c r="F815" t="s">
        <v>10</v>
      </c>
      <c r="G815" s="54">
        <v>9.7000000000000003E-2</v>
      </c>
      <c r="H815" s="54">
        <v>0.16933333333333334</v>
      </c>
      <c r="I815" s="54">
        <v>0.20033333333333331</v>
      </c>
      <c r="J815" t="s">
        <v>10</v>
      </c>
      <c r="K815" t="s">
        <v>10</v>
      </c>
      <c r="L815" t="s">
        <v>10</v>
      </c>
      <c r="M815">
        <v>0.85441176471000002</v>
      </c>
      <c r="N815">
        <v>0.14117647058999999</v>
      </c>
      <c r="O815">
        <v>4.4117647059000002E-3</v>
      </c>
      <c r="P815" s="2" t="s">
        <v>10</v>
      </c>
      <c r="Q815" s="2" t="s">
        <v>10</v>
      </c>
      <c r="R815" s="2" t="s">
        <v>10</v>
      </c>
      <c r="S815" s="2" t="s">
        <v>10</v>
      </c>
      <c r="T815" s="2" t="s">
        <v>10</v>
      </c>
      <c r="U815" s="2" t="s">
        <v>10</v>
      </c>
    </row>
    <row r="816" spans="1:21" x14ac:dyDescent="0.3">
      <c r="A816">
        <v>20</v>
      </c>
      <c r="B816" t="s">
        <v>38</v>
      </c>
      <c r="C816">
        <v>6</v>
      </c>
      <c r="D816" t="s">
        <v>9</v>
      </c>
      <c r="E816">
        <v>2015</v>
      </c>
      <c r="F816">
        <v>350</v>
      </c>
      <c r="G816" s="54">
        <v>0.16099999999999998</v>
      </c>
      <c r="H816" s="54">
        <v>0.26</v>
      </c>
      <c r="I816" s="54">
        <v>0.28700000000000003</v>
      </c>
      <c r="J816" s="2">
        <f t="shared" ref="J816:J817" si="264">$F816/(1-G816)</f>
        <v>417.16328963051251</v>
      </c>
      <c r="K816" s="2">
        <f t="shared" ref="K816:K817" si="265">$F816/(1-H816)</f>
        <v>472.97297297297297</v>
      </c>
      <c r="L816" s="2">
        <f t="shared" ref="L816:L817" si="266">$F816/(1-I816)</f>
        <v>490.88359046283313</v>
      </c>
      <c r="M816">
        <v>0.85441176471000002</v>
      </c>
      <c r="N816">
        <v>0.14117647058999999</v>
      </c>
      <c r="O816">
        <v>4.4117647059000002E-3</v>
      </c>
      <c r="P816" s="2" t="s">
        <v>10</v>
      </c>
      <c r="Q816" s="2" t="s">
        <v>10</v>
      </c>
      <c r="R816" s="2" t="s">
        <v>10</v>
      </c>
      <c r="S816" s="2" t="s">
        <v>10</v>
      </c>
      <c r="T816" s="2" t="s">
        <v>10</v>
      </c>
      <c r="U816" s="2" t="s">
        <v>10</v>
      </c>
    </row>
    <row r="817" spans="1:21" x14ac:dyDescent="0.3">
      <c r="A817">
        <v>20</v>
      </c>
      <c r="B817" t="s">
        <v>38</v>
      </c>
      <c r="C817">
        <v>6</v>
      </c>
      <c r="D817" t="s">
        <v>9</v>
      </c>
      <c r="E817">
        <v>2016</v>
      </c>
      <c r="F817">
        <v>550</v>
      </c>
      <c r="G817" s="54">
        <v>0.16599999999999998</v>
      </c>
      <c r="H817" s="54">
        <v>0.251</v>
      </c>
      <c r="I817" s="54">
        <v>0.27900000000000003</v>
      </c>
      <c r="J817" s="2">
        <f t="shared" si="264"/>
        <v>659.47242206235001</v>
      </c>
      <c r="K817" s="2">
        <f t="shared" si="265"/>
        <v>734.31241655540725</v>
      </c>
      <c r="L817" s="2">
        <f t="shared" si="266"/>
        <v>762.82940360610269</v>
      </c>
      <c r="M817">
        <v>0.85441176471000002</v>
      </c>
      <c r="N817">
        <v>0.14117647058999999</v>
      </c>
      <c r="O817">
        <v>4.4117647059000002E-3</v>
      </c>
      <c r="P817" s="2" t="s">
        <v>10</v>
      </c>
      <c r="Q817" s="2" t="s">
        <v>10</v>
      </c>
      <c r="R817" s="2" t="s">
        <v>10</v>
      </c>
      <c r="S817" s="2" t="s">
        <v>10</v>
      </c>
      <c r="T817" s="2" t="s">
        <v>10</v>
      </c>
      <c r="U817" s="2" t="s">
        <v>10</v>
      </c>
    </row>
    <row r="818" spans="1:21" x14ac:dyDescent="0.3">
      <c r="A818">
        <v>20</v>
      </c>
      <c r="B818" t="s">
        <v>38</v>
      </c>
      <c r="C818">
        <v>6</v>
      </c>
      <c r="D818" t="s">
        <v>9</v>
      </c>
      <c r="E818">
        <v>2017</v>
      </c>
      <c r="F818" t="s">
        <v>10</v>
      </c>
      <c r="G818" s="54">
        <v>0.17614168903842634</v>
      </c>
      <c r="H818" s="54">
        <v>0.28134990851851172</v>
      </c>
      <c r="I818" s="54">
        <v>0.31269765999824639</v>
      </c>
      <c r="J818" t="s">
        <v>10</v>
      </c>
      <c r="K818" t="s">
        <v>10</v>
      </c>
      <c r="L818" t="s">
        <v>10</v>
      </c>
      <c r="M818">
        <v>0.85441176471000002</v>
      </c>
      <c r="N818">
        <v>0.14117647058999999</v>
      </c>
      <c r="O818">
        <v>4.4117647059000002E-3</v>
      </c>
      <c r="P818" s="2" t="s">
        <v>10</v>
      </c>
      <c r="Q818" s="2" t="s">
        <v>10</v>
      </c>
      <c r="R818" s="2" t="s">
        <v>10</v>
      </c>
      <c r="S818" s="2" t="s">
        <v>10</v>
      </c>
      <c r="T818" s="2" t="s">
        <v>10</v>
      </c>
      <c r="U818" s="2" t="s">
        <v>10</v>
      </c>
    </row>
    <row r="819" spans="1:21" x14ac:dyDescent="0.3">
      <c r="A819">
        <v>20</v>
      </c>
      <c r="B819" t="s">
        <v>38</v>
      </c>
      <c r="C819">
        <v>6</v>
      </c>
      <c r="D819" t="s">
        <v>9</v>
      </c>
      <c r="E819">
        <v>2018</v>
      </c>
      <c r="F819">
        <v>95</v>
      </c>
      <c r="G819" s="54">
        <v>0.16886166874172692</v>
      </c>
      <c r="H819" s="54">
        <v>0.3266245046167281</v>
      </c>
      <c r="I819" s="54">
        <v>0.34504815702446495</v>
      </c>
      <c r="J819" s="2">
        <f t="shared" ref="J819" si="267">$F819/(1-G819)</f>
        <v>114.30106930115717</v>
      </c>
      <c r="K819" s="2">
        <f t="shared" ref="K819" si="268">$F819/(1-H819)</f>
        <v>141.08027490060044</v>
      </c>
      <c r="L819" s="2">
        <f t="shared" ref="L819" si="269">$F819/(1-I819)</f>
        <v>145.04883224452371</v>
      </c>
      <c r="M819">
        <v>0.85441176471000002</v>
      </c>
      <c r="N819">
        <v>0.14117647058999999</v>
      </c>
      <c r="O819">
        <v>4.4117647059000002E-3</v>
      </c>
      <c r="P819" s="2" t="s">
        <v>10</v>
      </c>
      <c r="Q819" s="2" t="s">
        <v>10</v>
      </c>
      <c r="R819" s="2" t="s">
        <v>10</v>
      </c>
      <c r="S819" s="2" t="s">
        <v>10</v>
      </c>
      <c r="T819" s="2" t="s">
        <v>10</v>
      </c>
      <c r="U819" s="2" t="s">
        <v>10</v>
      </c>
    </row>
    <row r="820" spans="1:21" x14ac:dyDescent="0.3">
      <c r="A820">
        <v>20</v>
      </c>
      <c r="B820" t="s">
        <v>38</v>
      </c>
      <c r="C820">
        <v>6</v>
      </c>
      <c r="D820" t="s">
        <v>9</v>
      </c>
      <c r="E820">
        <v>2019</v>
      </c>
      <c r="F820" t="s">
        <v>10</v>
      </c>
      <c r="G820" s="54">
        <v>0.15627672779650664</v>
      </c>
      <c r="H820" s="54">
        <v>0.29431007717911079</v>
      </c>
      <c r="I820" s="54">
        <v>0.31510957999927913</v>
      </c>
      <c r="J820" t="s">
        <v>10</v>
      </c>
      <c r="K820" t="s">
        <v>10</v>
      </c>
      <c r="L820" t="s">
        <v>10</v>
      </c>
      <c r="M820">
        <v>0.85441176471000002</v>
      </c>
      <c r="N820">
        <v>0.14117647058999999</v>
      </c>
      <c r="O820">
        <v>4.4117647059000002E-3</v>
      </c>
      <c r="P820" s="2" t="s">
        <v>10</v>
      </c>
      <c r="Q820" s="2" t="s">
        <v>10</v>
      </c>
      <c r="R820" s="2" t="s">
        <v>10</v>
      </c>
      <c r="S820" s="2" t="s">
        <v>10</v>
      </c>
      <c r="T820" s="2" t="s">
        <v>10</v>
      </c>
      <c r="U820" s="2" t="s">
        <v>10</v>
      </c>
    </row>
    <row r="821" spans="1:21" x14ac:dyDescent="0.3">
      <c r="A821">
        <v>20</v>
      </c>
      <c r="B821" t="s">
        <v>38</v>
      </c>
      <c r="C821">
        <v>6</v>
      </c>
      <c r="D821" t="s">
        <v>9</v>
      </c>
      <c r="E821">
        <v>2020</v>
      </c>
      <c r="F821" t="s">
        <v>10</v>
      </c>
      <c r="G821" s="54">
        <v>7.1730431912490608E-2</v>
      </c>
      <c r="H821" s="54">
        <v>0.24184107416558059</v>
      </c>
      <c r="I821" s="54">
        <v>0.25426527177111524</v>
      </c>
      <c r="J821" t="s">
        <v>10</v>
      </c>
      <c r="K821" t="s">
        <v>10</v>
      </c>
      <c r="L821" t="s">
        <v>10</v>
      </c>
      <c r="M821">
        <v>0.85441176471000002</v>
      </c>
      <c r="N821">
        <v>0.14117647058999999</v>
      </c>
      <c r="O821">
        <v>4.4117647059000002E-3</v>
      </c>
      <c r="P821" s="2" t="s">
        <v>10</v>
      </c>
      <c r="Q821" s="2" t="s">
        <v>10</v>
      </c>
      <c r="R821" s="2" t="s">
        <v>10</v>
      </c>
      <c r="S821" s="2" t="s">
        <v>10</v>
      </c>
      <c r="T821" s="2" t="s">
        <v>10</v>
      </c>
      <c r="U821" s="2" t="s">
        <v>10</v>
      </c>
    </row>
    <row r="822" spans="1:21" x14ac:dyDescent="0.3">
      <c r="A822">
        <v>21</v>
      </c>
      <c r="B822" t="s">
        <v>39</v>
      </c>
      <c r="C822">
        <v>6</v>
      </c>
      <c r="D822" t="s">
        <v>9</v>
      </c>
      <c r="E822">
        <v>1980</v>
      </c>
      <c r="F822" t="s">
        <v>10</v>
      </c>
      <c r="G822" s="54">
        <v>0.40667522081402602</v>
      </c>
      <c r="H822" s="54">
        <v>0.41633333333333333</v>
      </c>
      <c r="I822" s="54">
        <v>0.46133333333333337</v>
      </c>
      <c r="J822" t="s">
        <v>10</v>
      </c>
      <c r="K822" t="s">
        <v>10</v>
      </c>
      <c r="L822" t="s">
        <v>10</v>
      </c>
      <c r="M822">
        <v>0.85441176471000002</v>
      </c>
      <c r="N822">
        <v>0.14117647058999999</v>
      </c>
      <c r="O822">
        <v>4.4117647059000002E-3</v>
      </c>
      <c r="P822" s="2" t="s">
        <v>10</v>
      </c>
      <c r="Q822" s="2" t="s">
        <v>10</v>
      </c>
      <c r="R822" s="2" t="s">
        <v>10</v>
      </c>
      <c r="S822" s="2" t="s">
        <v>10</v>
      </c>
      <c r="T822" s="2" t="s">
        <v>10</v>
      </c>
      <c r="U822" s="2" t="s">
        <v>10</v>
      </c>
    </row>
    <row r="823" spans="1:21" x14ac:dyDescent="0.3">
      <c r="A823">
        <v>21</v>
      </c>
      <c r="B823" t="s">
        <v>39</v>
      </c>
      <c r="C823">
        <v>6</v>
      </c>
      <c r="D823" t="s">
        <v>9</v>
      </c>
      <c r="E823">
        <v>1981</v>
      </c>
      <c r="F823">
        <v>100</v>
      </c>
      <c r="G823" s="54">
        <v>0.36820594316945598</v>
      </c>
      <c r="H823" s="54">
        <v>0.39233333333333331</v>
      </c>
      <c r="I823" s="54">
        <v>0.43383333333333329</v>
      </c>
      <c r="J823" s="2">
        <f t="shared" ref="J823:J824" si="270">$F823/(1-G823)</f>
        <v>158.27942494688801</v>
      </c>
      <c r="K823" s="2">
        <f t="shared" ref="K823:K824" si="271">$F823/(1-H823)</f>
        <v>164.56390565002741</v>
      </c>
      <c r="L823" s="2">
        <f t="shared" ref="L823:L824" si="272">$F823/(1-I823)</f>
        <v>176.6264350897851</v>
      </c>
      <c r="M823">
        <v>0.85441176471000002</v>
      </c>
      <c r="N823">
        <v>0.14117647058999999</v>
      </c>
      <c r="O823">
        <v>4.4117647059000002E-3</v>
      </c>
      <c r="P823" s="2">
        <f t="shared" ref="P823" si="273">(J826*$M823)+(J827*$N823)+(J828*$O823)</f>
        <v>161.8309331831957</v>
      </c>
      <c r="Q823" s="2">
        <f t="shared" ref="Q823" si="274">(K826*$M823)+(K827*$N823)+(K828*$O823)</f>
        <v>165.88842042048461</v>
      </c>
      <c r="R823" s="2">
        <f t="shared" ref="R823" si="275">(L826*$M823)+(L827*$N823)+(L828*$O823)</f>
        <v>179.44700793725548</v>
      </c>
      <c r="S823">
        <f t="shared" si="249"/>
        <v>1.618309331831957</v>
      </c>
      <c r="T823">
        <f t="shared" si="250"/>
        <v>1.6588842042048462</v>
      </c>
      <c r="U823">
        <f t="shared" si="251"/>
        <v>1.7944700793725548</v>
      </c>
    </row>
    <row r="824" spans="1:21" x14ac:dyDescent="0.3">
      <c r="A824">
        <v>21</v>
      </c>
      <c r="B824" t="s">
        <v>39</v>
      </c>
      <c r="C824">
        <v>6</v>
      </c>
      <c r="D824" t="s">
        <v>9</v>
      </c>
      <c r="E824">
        <v>1982</v>
      </c>
      <c r="F824">
        <v>75</v>
      </c>
      <c r="G824" s="54">
        <v>0.31874544334072302</v>
      </c>
      <c r="H824" s="54">
        <v>0.36499999999999999</v>
      </c>
      <c r="I824" s="54">
        <v>0.39999999999999997</v>
      </c>
      <c r="J824" s="2">
        <f t="shared" si="270"/>
        <v>110.09100675639304</v>
      </c>
      <c r="K824" s="2">
        <f t="shared" si="271"/>
        <v>118.11023622047244</v>
      </c>
      <c r="L824" s="2">
        <f t="shared" si="272"/>
        <v>124.99999999999999</v>
      </c>
      <c r="M824">
        <v>0.85441176471000002</v>
      </c>
      <c r="N824">
        <v>0.14117647058999999</v>
      </c>
      <c r="O824">
        <v>4.4117647059000002E-3</v>
      </c>
      <c r="P824" s="2">
        <f t="shared" ref="P824:P857" si="276">(J827*$M824)+(J828*$N824)+(J829*$O824)</f>
        <v>188.58819601734507</v>
      </c>
      <c r="Q824" s="2">
        <f t="shared" ref="Q824:Q857" si="277">(K827*$M824)+(K828*$N824)+(K829*$O824)</f>
        <v>189.72557343086825</v>
      </c>
      <c r="R824" s="2">
        <f t="shared" ref="R824:R857" si="278">(L827*$M824)+(L828*$N824)+(L829*$O824)</f>
        <v>207.31364973129075</v>
      </c>
      <c r="S824">
        <f t="shared" si="249"/>
        <v>2.5145092802312674</v>
      </c>
      <c r="T824">
        <f t="shared" si="250"/>
        <v>2.5296743124115766</v>
      </c>
      <c r="U824">
        <f t="shared" si="251"/>
        <v>2.7641819964172099</v>
      </c>
    </row>
    <row r="825" spans="1:21" x14ac:dyDescent="0.3">
      <c r="A825">
        <v>21</v>
      </c>
      <c r="B825" t="s">
        <v>39</v>
      </c>
      <c r="C825">
        <v>6</v>
      </c>
      <c r="D825" t="s">
        <v>9</v>
      </c>
      <c r="E825">
        <v>1983</v>
      </c>
      <c r="F825" t="s">
        <v>10</v>
      </c>
      <c r="G825" s="54">
        <v>0.44514449845859599</v>
      </c>
      <c r="H825" s="54">
        <v>0.44966666666666666</v>
      </c>
      <c r="I825" s="54">
        <v>0.4986666666666667</v>
      </c>
      <c r="J825" t="s">
        <v>10</v>
      </c>
      <c r="K825" t="s">
        <v>10</v>
      </c>
      <c r="L825" t="s">
        <v>10</v>
      </c>
      <c r="M825">
        <v>0.85441176471000002</v>
      </c>
      <c r="N825">
        <v>0.14117647058999999</v>
      </c>
      <c r="O825">
        <v>4.4117647059000002E-3</v>
      </c>
      <c r="P825" s="2">
        <f>(J828*$M825)+(J829*$N825)</f>
        <v>525.74317315091957</v>
      </c>
      <c r="Q825" s="2">
        <f>(K828*$M825)+(K829*$N825)</f>
        <v>522.47306349214932</v>
      </c>
      <c r="R825" s="2">
        <f>(L828*$M825)+(L829*$N825)</f>
        <v>573.83570250853131</v>
      </c>
      <c r="S825" s="2" t="s">
        <v>10</v>
      </c>
      <c r="T825" s="2" t="s">
        <v>10</v>
      </c>
      <c r="U825" s="2" t="s">
        <v>10</v>
      </c>
    </row>
    <row r="826" spans="1:21" x14ac:dyDescent="0.3">
      <c r="A826">
        <v>21</v>
      </c>
      <c r="B826" t="s">
        <v>39</v>
      </c>
      <c r="C826">
        <v>6</v>
      </c>
      <c r="D826" t="s">
        <v>9</v>
      </c>
      <c r="E826">
        <v>1984</v>
      </c>
      <c r="F826">
        <v>100</v>
      </c>
      <c r="G826" s="54">
        <v>0.39568399862986298</v>
      </c>
      <c r="H826" s="54">
        <v>0.41133333333333333</v>
      </c>
      <c r="I826" s="54">
        <v>0.45533333333333326</v>
      </c>
      <c r="J826" s="2">
        <f t="shared" ref="J826:J829" si="279">$F826/(1-G826)</f>
        <v>165.47633981770258</v>
      </c>
      <c r="K826" s="2">
        <f t="shared" ref="K826:K829" si="280">$F826/(1-H826)</f>
        <v>169.87542468856171</v>
      </c>
      <c r="L826" s="2">
        <f t="shared" ref="L826:L829" si="281">$F826/(1-I826)</f>
        <v>183.59853121175027</v>
      </c>
      <c r="M826">
        <v>0.85441176471000002</v>
      </c>
      <c r="N826">
        <v>0.14117647058999999</v>
      </c>
      <c r="O826">
        <v>4.4117647059000002E-3</v>
      </c>
      <c r="P826" s="2" t="s">
        <v>10</v>
      </c>
      <c r="Q826" s="2" t="s">
        <v>10</v>
      </c>
      <c r="R826" s="2" t="s">
        <v>10</v>
      </c>
      <c r="S826" s="2" t="s">
        <v>10</v>
      </c>
      <c r="T826" s="2" t="s">
        <v>10</v>
      </c>
      <c r="U826" s="2" t="s">
        <v>10</v>
      </c>
    </row>
    <row r="827" spans="1:21" x14ac:dyDescent="0.3">
      <c r="A827">
        <v>21</v>
      </c>
      <c r="B827" t="s">
        <v>39</v>
      </c>
      <c r="C827">
        <v>6</v>
      </c>
      <c r="D827" t="s">
        <v>9</v>
      </c>
      <c r="E827">
        <v>1985</v>
      </c>
      <c r="F827">
        <v>75</v>
      </c>
      <c r="G827" s="54">
        <v>0.41217083190610698</v>
      </c>
      <c r="H827" s="54">
        <v>0.42266666666666663</v>
      </c>
      <c r="I827" s="54">
        <v>0.46866666666666668</v>
      </c>
      <c r="J827" s="2">
        <f t="shared" si="279"/>
        <v>127.58808863329554</v>
      </c>
      <c r="K827" s="2">
        <f t="shared" si="280"/>
        <v>129.90762124711316</v>
      </c>
      <c r="L827" s="2">
        <f t="shared" si="281"/>
        <v>141.15432873274781</v>
      </c>
      <c r="M827">
        <v>0.85441176471000002</v>
      </c>
      <c r="N827">
        <v>0.14117647058999999</v>
      </c>
      <c r="O827">
        <v>4.4117647059000002E-3</v>
      </c>
      <c r="P827" s="2" t="s">
        <v>10</v>
      </c>
      <c r="Q827" s="2" t="s">
        <v>10</v>
      </c>
      <c r="R827" s="2" t="s">
        <v>10</v>
      </c>
      <c r="S827" s="2" t="s">
        <v>10</v>
      </c>
      <c r="T827" s="2" t="s">
        <v>10</v>
      </c>
      <c r="U827" s="2" t="s">
        <v>10</v>
      </c>
    </row>
    <row r="828" spans="1:21" x14ac:dyDescent="0.3">
      <c r="A828">
        <v>21</v>
      </c>
      <c r="B828" t="s">
        <v>39</v>
      </c>
      <c r="C828">
        <v>6</v>
      </c>
      <c r="D828" t="s">
        <v>9</v>
      </c>
      <c r="E828">
        <v>1986</v>
      </c>
      <c r="F828">
        <v>300</v>
      </c>
      <c r="G828" s="54">
        <v>0.45613572064275898</v>
      </c>
      <c r="H828" s="54">
        <v>0.44966666666666666</v>
      </c>
      <c r="I828" s="54">
        <v>0.50066666666666659</v>
      </c>
      <c r="J828" s="2">
        <f t="shared" si="279"/>
        <v>551.60820702280932</v>
      </c>
      <c r="K828" s="2">
        <f t="shared" si="280"/>
        <v>545.12416717141127</v>
      </c>
      <c r="L828" s="2">
        <f t="shared" si="281"/>
        <v>600.80106809078768</v>
      </c>
      <c r="M828">
        <v>0.85441176471000002</v>
      </c>
      <c r="N828">
        <v>0.14117647058999999</v>
      </c>
      <c r="O828">
        <v>4.4117647059000002E-3</v>
      </c>
      <c r="P828" s="2" t="s">
        <v>10</v>
      </c>
      <c r="Q828" s="2" t="s">
        <v>10</v>
      </c>
      <c r="R828" s="2" t="s">
        <v>10</v>
      </c>
      <c r="S828" s="2" t="s">
        <v>10</v>
      </c>
      <c r="T828" s="2" t="s">
        <v>10</v>
      </c>
      <c r="U828" s="2" t="s">
        <v>10</v>
      </c>
    </row>
    <row r="829" spans="1:21" x14ac:dyDescent="0.3">
      <c r="A829">
        <v>21</v>
      </c>
      <c r="B829" t="s">
        <v>39</v>
      </c>
      <c r="C829">
        <v>6</v>
      </c>
      <c r="D829" t="s">
        <v>9</v>
      </c>
      <c r="E829">
        <v>1987</v>
      </c>
      <c r="F829">
        <v>250</v>
      </c>
      <c r="G829" s="54">
        <v>0.35171910989321198</v>
      </c>
      <c r="H829" s="54">
        <v>0.37766666666666671</v>
      </c>
      <c r="I829" s="54">
        <v>0.41666666666666669</v>
      </c>
      <c r="J829" s="2">
        <f t="shared" si="279"/>
        <v>385.63530687881109</v>
      </c>
      <c r="K829" s="2">
        <f t="shared" si="280"/>
        <v>401.71397964649174</v>
      </c>
      <c r="L829" s="2">
        <f t="shared" si="281"/>
        <v>428.57142857142861</v>
      </c>
      <c r="M829">
        <v>0.85441176471000002</v>
      </c>
      <c r="N829">
        <v>0.14117647058999999</v>
      </c>
      <c r="O829">
        <v>4.4117647059000002E-3</v>
      </c>
      <c r="P829" s="2" t="s">
        <v>10</v>
      </c>
      <c r="Q829" s="2" t="s">
        <v>10</v>
      </c>
      <c r="R829" s="2" t="s">
        <v>10</v>
      </c>
      <c r="S829" s="2" t="s">
        <v>10</v>
      </c>
      <c r="T829" s="2" t="s">
        <v>10</v>
      </c>
      <c r="U829" s="2" t="s">
        <v>10</v>
      </c>
    </row>
    <row r="830" spans="1:21" x14ac:dyDescent="0.3">
      <c r="A830">
        <v>21</v>
      </c>
      <c r="B830" t="s">
        <v>39</v>
      </c>
      <c r="C830">
        <v>6</v>
      </c>
      <c r="D830" t="s">
        <v>9</v>
      </c>
      <c r="E830">
        <v>1988</v>
      </c>
      <c r="F830" t="s">
        <v>10</v>
      </c>
      <c r="G830" s="54">
        <v>0.34622349880113001</v>
      </c>
      <c r="H830" s="54">
        <v>0.3713333333333334</v>
      </c>
      <c r="I830" s="54">
        <v>0.40983333333333338</v>
      </c>
      <c r="J830" t="s">
        <v>10</v>
      </c>
      <c r="K830" t="s">
        <v>10</v>
      </c>
      <c r="L830" t="s">
        <v>10</v>
      </c>
      <c r="M830">
        <v>0.85441176471000002</v>
      </c>
      <c r="N830">
        <v>0.14117647058999999</v>
      </c>
      <c r="O830">
        <v>4.4117647059000002E-3</v>
      </c>
      <c r="P830" s="2" t="s">
        <v>10</v>
      </c>
      <c r="Q830" s="2" t="s">
        <v>10</v>
      </c>
      <c r="R830" s="2" t="s">
        <v>10</v>
      </c>
      <c r="S830" s="2" t="s">
        <v>10</v>
      </c>
      <c r="T830" s="2" t="s">
        <v>10</v>
      </c>
      <c r="U830" s="2" t="s">
        <v>10</v>
      </c>
    </row>
    <row r="831" spans="1:21" x14ac:dyDescent="0.3">
      <c r="A831">
        <v>21</v>
      </c>
      <c r="B831" t="s">
        <v>39</v>
      </c>
      <c r="C831">
        <v>6</v>
      </c>
      <c r="D831" t="s">
        <v>9</v>
      </c>
      <c r="E831">
        <v>1989</v>
      </c>
      <c r="F831" t="s">
        <v>10</v>
      </c>
      <c r="G831" s="54">
        <v>0.337919300105678</v>
      </c>
      <c r="H831" s="54">
        <v>0.3676666666666667</v>
      </c>
      <c r="I831" s="54">
        <v>0.40566666666666668</v>
      </c>
      <c r="J831" t="s">
        <v>10</v>
      </c>
      <c r="K831" t="s">
        <v>10</v>
      </c>
      <c r="L831" t="s">
        <v>10</v>
      </c>
      <c r="M831">
        <v>0.85441176471000002</v>
      </c>
      <c r="N831">
        <v>0.14117647058999999</v>
      </c>
      <c r="O831">
        <v>4.4117647059000002E-3</v>
      </c>
      <c r="P831" s="2" t="s">
        <v>10</v>
      </c>
      <c r="Q831" s="2" t="s">
        <v>10</v>
      </c>
      <c r="R831" s="2" t="s">
        <v>10</v>
      </c>
      <c r="S831" s="2" t="s">
        <v>10</v>
      </c>
      <c r="T831" s="2" t="s">
        <v>10</v>
      </c>
      <c r="U831" s="2" t="s">
        <v>10</v>
      </c>
    </row>
    <row r="832" spans="1:21" x14ac:dyDescent="0.3">
      <c r="A832">
        <v>21</v>
      </c>
      <c r="B832" t="s">
        <v>39</v>
      </c>
      <c r="C832">
        <v>6</v>
      </c>
      <c r="D832" t="s">
        <v>9</v>
      </c>
      <c r="E832">
        <v>1990</v>
      </c>
      <c r="F832" t="s">
        <v>10</v>
      </c>
      <c r="G832" s="54">
        <v>0.38326529978520901</v>
      </c>
      <c r="H832" s="54">
        <v>0.41633333333333333</v>
      </c>
      <c r="I832" s="54">
        <v>0.45883333333333332</v>
      </c>
      <c r="J832" t="s">
        <v>10</v>
      </c>
      <c r="K832" t="s">
        <v>10</v>
      </c>
      <c r="L832" t="s">
        <v>10</v>
      </c>
      <c r="M832">
        <v>0.85441176471000002</v>
      </c>
      <c r="N832">
        <v>0.14117647058999999</v>
      </c>
      <c r="O832">
        <v>4.4117647059000002E-3</v>
      </c>
      <c r="P832" s="2" t="s">
        <v>10</v>
      </c>
      <c r="Q832" s="2" t="s">
        <v>10</v>
      </c>
      <c r="R832" s="2" t="s">
        <v>10</v>
      </c>
      <c r="S832" s="2" t="s">
        <v>10</v>
      </c>
      <c r="T832" s="2" t="s">
        <v>10</v>
      </c>
      <c r="U832" s="2" t="s">
        <v>10</v>
      </c>
    </row>
    <row r="833" spans="1:21" x14ac:dyDescent="0.3">
      <c r="A833">
        <v>21</v>
      </c>
      <c r="B833" t="s">
        <v>39</v>
      </c>
      <c r="C833">
        <v>6</v>
      </c>
      <c r="D833" t="s">
        <v>9</v>
      </c>
      <c r="E833">
        <v>1991</v>
      </c>
      <c r="F833" t="s">
        <v>10</v>
      </c>
      <c r="G833" s="54">
        <v>0.32495642920263801</v>
      </c>
      <c r="H833" s="54">
        <v>0.35</v>
      </c>
      <c r="I833" s="54">
        <v>0.39349999999999996</v>
      </c>
      <c r="J833" t="s">
        <v>10</v>
      </c>
      <c r="K833" t="s">
        <v>10</v>
      </c>
      <c r="L833" t="s">
        <v>10</v>
      </c>
      <c r="M833">
        <v>0.85441176471000002</v>
      </c>
      <c r="N833">
        <v>0.14117647058999999</v>
      </c>
      <c r="O833">
        <v>4.4117647059000002E-3</v>
      </c>
      <c r="P833" s="2" t="s">
        <v>10</v>
      </c>
      <c r="Q833" s="2" t="s">
        <v>10</v>
      </c>
      <c r="R833" s="2" t="s">
        <v>10</v>
      </c>
      <c r="S833" s="2" t="s">
        <v>10</v>
      </c>
      <c r="T833" s="2" t="s">
        <v>10</v>
      </c>
      <c r="U833" s="2" t="s">
        <v>10</v>
      </c>
    </row>
    <row r="834" spans="1:21" x14ac:dyDescent="0.3">
      <c r="A834">
        <v>21</v>
      </c>
      <c r="B834" t="s">
        <v>39</v>
      </c>
      <c r="C834">
        <v>6</v>
      </c>
      <c r="D834" t="s">
        <v>9</v>
      </c>
      <c r="E834">
        <v>1992</v>
      </c>
      <c r="F834" t="s">
        <v>10</v>
      </c>
      <c r="G834" s="54">
        <v>0.32712893524410402</v>
      </c>
      <c r="H834" s="54">
        <v>0.35399999999999998</v>
      </c>
      <c r="I834" s="54">
        <v>0.40249999999999997</v>
      </c>
      <c r="J834" t="s">
        <v>10</v>
      </c>
      <c r="K834" t="s">
        <v>10</v>
      </c>
      <c r="L834" t="s">
        <v>10</v>
      </c>
      <c r="M834">
        <v>0.85441176471000002</v>
      </c>
      <c r="N834">
        <v>0.14117647058999999</v>
      </c>
      <c r="O834">
        <v>4.4117647059000002E-3</v>
      </c>
      <c r="P834" s="2">
        <f t="shared" si="276"/>
        <v>78.526446572351915</v>
      </c>
      <c r="Q834" s="2">
        <f t="shared" si="277"/>
        <v>82.423044692519397</v>
      </c>
      <c r="R834" s="2">
        <f t="shared" si="278"/>
        <v>86.2988215992942</v>
      </c>
      <c r="S834" s="2" t="s">
        <v>10</v>
      </c>
      <c r="T834" s="2" t="s">
        <v>10</v>
      </c>
      <c r="U834" s="2" t="s">
        <v>10</v>
      </c>
    </row>
    <row r="835" spans="1:21" x14ac:dyDescent="0.3">
      <c r="A835">
        <v>21</v>
      </c>
      <c r="B835" t="s">
        <v>39</v>
      </c>
      <c r="C835">
        <v>6</v>
      </c>
      <c r="D835" t="s">
        <v>9</v>
      </c>
      <c r="E835">
        <v>1993</v>
      </c>
      <c r="F835" t="s">
        <v>10</v>
      </c>
      <c r="G835" s="54">
        <v>0.29235067022036199</v>
      </c>
      <c r="H835" s="54">
        <v>0.316</v>
      </c>
      <c r="I835" s="54">
        <v>0.35550000000000004</v>
      </c>
      <c r="J835" t="s">
        <v>10</v>
      </c>
      <c r="K835" t="s">
        <v>10</v>
      </c>
      <c r="L835" t="s">
        <v>10</v>
      </c>
      <c r="M835">
        <v>0.85441176471000002</v>
      </c>
      <c r="N835">
        <v>0.14117647058999999</v>
      </c>
      <c r="O835">
        <v>4.4117647059000002E-3</v>
      </c>
      <c r="P835" s="2">
        <f t="shared" si="276"/>
        <v>100.03419518664025</v>
      </c>
      <c r="Q835" s="2">
        <f t="shared" si="277"/>
        <v>100.39380768551861</v>
      </c>
      <c r="R835" s="2">
        <f t="shared" si="278"/>
        <v>108.698824702518</v>
      </c>
      <c r="S835" s="2" t="s">
        <v>10</v>
      </c>
      <c r="T835" s="2" t="s">
        <v>10</v>
      </c>
      <c r="U835" s="2" t="s">
        <v>10</v>
      </c>
    </row>
    <row r="836" spans="1:21" x14ac:dyDescent="0.3">
      <c r="A836">
        <v>21</v>
      </c>
      <c r="B836" t="s">
        <v>39</v>
      </c>
      <c r="C836">
        <v>6</v>
      </c>
      <c r="D836" t="s">
        <v>9</v>
      </c>
      <c r="E836">
        <v>1994</v>
      </c>
      <c r="F836" t="s">
        <v>10</v>
      </c>
      <c r="G836" s="54">
        <v>0.33047368103241698</v>
      </c>
      <c r="H836" s="54">
        <v>0.37233333333333329</v>
      </c>
      <c r="I836" s="54">
        <v>0.42083333333333328</v>
      </c>
      <c r="J836" t="s">
        <v>10</v>
      </c>
      <c r="K836" t="s">
        <v>10</v>
      </c>
      <c r="L836" t="s">
        <v>10</v>
      </c>
      <c r="M836">
        <v>0.85441176471000002</v>
      </c>
      <c r="N836">
        <v>0.14117647058999999</v>
      </c>
      <c r="O836">
        <v>4.4117647059000002E-3</v>
      </c>
      <c r="P836" s="2">
        <f t="shared" si="276"/>
        <v>101.51063691218692</v>
      </c>
      <c r="Q836" s="2">
        <f t="shared" si="277"/>
        <v>91.342574962277382</v>
      </c>
      <c r="R836" s="2">
        <f t="shared" si="278"/>
        <v>97.921666083424839</v>
      </c>
      <c r="S836" s="2" t="s">
        <v>10</v>
      </c>
      <c r="T836" s="2" t="s">
        <v>10</v>
      </c>
      <c r="U836" s="2" t="s">
        <v>10</v>
      </c>
    </row>
    <row r="837" spans="1:21" x14ac:dyDescent="0.3">
      <c r="A837">
        <v>21</v>
      </c>
      <c r="B837" t="s">
        <v>39</v>
      </c>
      <c r="C837">
        <v>6</v>
      </c>
      <c r="D837" t="s">
        <v>9</v>
      </c>
      <c r="E837">
        <v>1995</v>
      </c>
      <c r="F837">
        <v>60</v>
      </c>
      <c r="G837" s="54">
        <v>0.197903485305433</v>
      </c>
      <c r="H837" s="54">
        <v>0.24099999999999999</v>
      </c>
      <c r="I837" s="54">
        <v>0.26950000000000002</v>
      </c>
      <c r="J837" s="2">
        <f t="shared" ref="J837:J850" si="282">$F837/(1-G837)</f>
        <v>74.803965483938796</v>
      </c>
      <c r="K837" s="2">
        <f t="shared" ref="K837:K850" si="283">$F837/(1-H837)</f>
        <v>79.051383399209485</v>
      </c>
      <c r="L837" s="2">
        <f t="shared" ref="L837:L850" si="284">$F837/(1-I837)</f>
        <v>82.135523613963045</v>
      </c>
      <c r="M837">
        <v>0.85441176471000002</v>
      </c>
      <c r="N837">
        <v>0.14117647058999999</v>
      </c>
      <c r="O837">
        <v>4.4117647059000002E-3</v>
      </c>
      <c r="P837" s="2">
        <f t="shared" si="276"/>
        <v>122.49389964675004</v>
      </c>
      <c r="Q837" s="2">
        <f t="shared" si="277"/>
        <v>116.3934338042824</v>
      </c>
      <c r="R837" s="2">
        <f t="shared" si="278"/>
        <v>121.54700890427277</v>
      </c>
      <c r="S837">
        <f t="shared" ref="S837:S882" si="285">P837/$F837</f>
        <v>2.0415649941125005</v>
      </c>
      <c r="T837">
        <f t="shared" ref="T837:T882" si="286">Q837/$F837</f>
        <v>1.9398905634047066</v>
      </c>
      <c r="U837">
        <f t="shared" ref="U837:U882" si="287">R837/$F837</f>
        <v>2.0257834817378795</v>
      </c>
    </row>
    <row r="838" spans="1:21" x14ac:dyDescent="0.3">
      <c r="A838">
        <v>21</v>
      </c>
      <c r="B838" t="s">
        <v>39</v>
      </c>
      <c r="C838">
        <v>6</v>
      </c>
      <c r="D838" t="s">
        <v>9</v>
      </c>
      <c r="E838">
        <v>1996</v>
      </c>
      <c r="F838">
        <v>60</v>
      </c>
      <c r="G838" s="54">
        <v>0.40303950660207699</v>
      </c>
      <c r="H838" s="54">
        <v>0.41599999999999998</v>
      </c>
      <c r="I838" s="54">
        <v>0.46100000000000002</v>
      </c>
      <c r="J838" s="2">
        <f t="shared" si="282"/>
        <v>100.50916377812139</v>
      </c>
      <c r="K838" s="2">
        <f t="shared" si="283"/>
        <v>102.73972602739725</v>
      </c>
      <c r="L838" s="2">
        <f t="shared" si="284"/>
        <v>111.31725417439705</v>
      </c>
      <c r="M838">
        <v>0.85441176471000002</v>
      </c>
      <c r="N838">
        <v>0.14117647058999999</v>
      </c>
      <c r="O838">
        <v>4.4117647059000002E-3</v>
      </c>
      <c r="P838" s="2">
        <f t="shared" si="276"/>
        <v>76.795979361770137</v>
      </c>
      <c r="Q838" s="2">
        <f t="shared" si="277"/>
        <v>77.785437981378408</v>
      </c>
      <c r="R838" s="2">
        <f t="shared" si="278"/>
        <v>80.382518474563526</v>
      </c>
      <c r="S838">
        <f t="shared" si="285"/>
        <v>1.2799329893628355</v>
      </c>
      <c r="T838">
        <f t="shared" si="286"/>
        <v>1.2964239663563069</v>
      </c>
      <c r="U838">
        <f t="shared" si="287"/>
        <v>1.3397086412427255</v>
      </c>
    </row>
    <row r="839" spans="1:21" x14ac:dyDescent="0.3">
      <c r="A839">
        <v>21</v>
      </c>
      <c r="B839" t="s">
        <v>39</v>
      </c>
      <c r="C839">
        <v>6</v>
      </c>
      <c r="D839" t="s">
        <v>9</v>
      </c>
      <c r="E839">
        <v>1997</v>
      </c>
      <c r="F839">
        <v>60</v>
      </c>
      <c r="G839" s="54">
        <v>0.375</v>
      </c>
      <c r="H839" s="54">
        <v>0.29633333333333334</v>
      </c>
      <c r="I839" s="54">
        <v>0.34783333333333333</v>
      </c>
      <c r="J839" s="2">
        <f t="shared" si="282"/>
        <v>96</v>
      </c>
      <c r="K839" s="2">
        <f t="shared" si="283"/>
        <v>85.267645665561346</v>
      </c>
      <c r="L839" s="2">
        <f t="shared" si="284"/>
        <v>92.001022233580372</v>
      </c>
      <c r="M839">
        <v>0.85441176471000002</v>
      </c>
      <c r="N839">
        <v>0.14117647058999999</v>
      </c>
      <c r="O839">
        <v>4.4117647059000002E-3</v>
      </c>
      <c r="P839" s="2">
        <f t="shared" si="276"/>
        <v>608.51011699358094</v>
      </c>
      <c r="Q839" s="2">
        <f t="shared" si="277"/>
        <v>618.65726712318963</v>
      </c>
      <c r="R839" s="2">
        <f t="shared" si="278"/>
        <v>638.03311160395162</v>
      </c>
      <c r="S839">
        <f t="shared" si="285"/>
        <v>10.141835283226349</v>
      </c>
      <c r="T839">
        <f t="shared" si="286"/>
        <v>10.31095445205316</v>
      </c>
      <c r="U839">
        <f t="shared" si="287"/>
        <v>10.633885193399193</v>
      </c>
    </row>
    <row r="840" spans="1:21" x14ac:dyDescent="0.3">
      <c r="A840">
        <v>21</v>
      </c>
      <c r="B840" t="s">
        <v>39</v>
      </c>
      <c r="C840">
        <v>6</v>
      </c>
      <c r="D840" t="s">
        <v>9</v>
      </c>
      <c r="E840">
        <v>1998</v>
      </c>
      <c r="F840">
        <v>120</v>
      </c>
      <c r="G840" s="54">
        <v>0.125</v>
      </c>
      <c r="H840" s="54">
        <v>7.7666666666666662E-2</v>
      </c>
      <c r="I840" s="54">
        <v>0.11716666666666666</v>
      </c>
      <c r="J840" s="2">
        <f t="shared" si="282"/>
        <v>137.14285714285714</v>
      </c>
      <c r="K840" s="2">
        <f t="shared" si="283"/>
        <v>130.10480664980122</v>
      </c>
      <c r="L840" s="2">
        <f t="shared" si="284"/>
        <v>135.92599584670569</v>
      </c>
      <c r="M840">
        <v>0.85441176471000002</v>
      </c>
      <c r="N840">
        <v>0.14117647058999999</v>
      </c>
      <c r="O840">
        <v>4.4117647059000002E-3</v>
      </c>
      <c r="P840" s="2">
        <f t="shared" si="276"/>
        <v>2278.719239536867</v>
      </c>
      <c r="Q840" s="2">
        <f t="shared" si="277"/>
        <v>2269.6045063699585</v>
      </c>
      <c r="R840" s="2">
        <f t="shared" si="278"/>
        <v>2335.342692778439</v>
      </c>
      <c r="S840">
        <f t="shared" si="285"/>
        <v>18.989326996140559</v>
      </c>
      <c r="T840">
        <f t="shared" si="286"/>
        <v>18.91337088641632</v>
      </c>
      <c r="U840">
        <f t="shared" si="287"/>
        <v>19.461189106486991</v>
      </c>
    </row>
    <row r="841" spans="1:21" x14ac:dyDescent="0.3">
      <c r="A841">
        <v>21</v>
      </c>
      <c r="B841" t="s">
        <v>39</v>
      </c>
      <c r="C841">
        <v>6</v>
      </c>
      <c r="D841" t="s">
        <v>9</v>
      </c>
      <c r="E841">
        <v>1999</v>
      </c>
      <c r="F841">
        <v>25</v>
      </c>
      <c r="G841" s="54">
        <v>0.123</v>
      </c>
      <c r="H841" s="54">
        <v>8.9666666666666672E-2</v>
      </c>
      <c r="I841" s="54">
        <v>0.12016666666666667</v>
      </c>
      <c r="J841" s="2">
        <f t="shared" si="282"/>
        <v>28.506271379703534</v>
      </c>
      <c r="K841" s="2">
        <f t="shared" si="283"/>
        <v>27.462467960454045</v>
      </c>
      <c r="L841" s="2">
        <f t="shared" si="284"/>
        <v>28.414472437961734</v>
      </c>
      <c r="M841">
        <v>0.85441176471000002</v>
      </c>
      <c r="N841">
        <v>0.14117647058999999</v>
      </c>
      <c r="O841">
        <v>4.4117647059000002E-3</v>
      </c>
      <c r="P841" s="2">
        <f t="shared" si="276"/>
        <v>981.8949670847685</v>
      </c>
      <c r="Q841" s="2">
        <f t="shared" si="277"/>
        <v>984.19681127391823</v>
      </c>
      <c r="R841" s="2">
        <f t="shared" si="278"/>
        <v>1001.1058408270791</v>
      </c>
      <c r="S841">
        <f t="shared" si="285"/>
        <v>39.27579868339074</v>
      </c>
      <c r="T841">
        <f t="shared" si="286"/>
        <v>39.367872450956732</v>
      </c>
      <c r="U841">
        <f t="shared" si="287"/>
        <v>40.044233633083167</v>
      </c>
    </row>
    <row r="842" spans="1:21" x14ac:dyDescent="0.3">
      <c r="A842">
        <v>21</v>
      </c>
      <c r="B842" t="s">
        <v>39</v>
      </c>
      <c r="C842">
        <v>6</v>
      </c>
      <c r="D842" t="s">
        <v>9</v>
      </c>
      <c r="E842">
        <v>2000</v>
      </c>
      <c r="F842">
        <v>250</v>
      </c>
      <c r="G842" s="54">
        <v>0.14699999999999999</v>
      </c>
      <c r="H842" s="54">
        <v>0.185</v>
      </c>
      <c r="I842" s="54">
        <v>0.21150000000000002</v>
      </c>
      <c r="J842" s="2">
        <f t="shared" si="282"/>
        <v>293.08323563892145</v>
      </c>
      <c r="K842" s="2">
        <f t="shared" si="283"/>
        <v>306.74846625766872</v>
      </c>
      <c r="L842" s="2">
        <f t="shared" si="284"/>
        <v>317.05770450221939</v>
      </c>
      <c r="M842">
        <v>0.85441176471000002</v>
      </c>
      <c r="N842">
        <v>0.14117647058999999</v>
      </c>
      <c r="O842">
        <v>4.4117647059000002E-3</v>
      </c>
      <c r="P842" s="2">
        <f t="shared" si="276"/>
        <v>1266.1941065879353</v>
      </c>
      <c r="Q842" s="2">
        <f t="shared" si="277"/>
        <v>1298.2932079254253</v>
      </c>
      <c r="R842" s="2">
        <f t="shared" si="278"/>
        <v>1332.6001131090063</v>
      </c>
      <c r="S842">
        <f t="shared" si="285"/>
        <v>5.0647764263517407</v>
      </c>
      <c r="T842">
        <f t="shared" si="286"/>
        <v>5.193172831701701</v>
      </c>
      <c r="U842">
        <f t="shared" si="287"/>
        <v>5.3304004524360256</v>
      </c>
    </row>
    <row r="843" spans="1:21" x14ac:dyDescent="0.3">
      <c r="A843">
        <v>21</v>
      </c>
      <c r="B843" t="s">
        <v>39</v>
      </c>
      <c r="C843">
        <v>6</v>
      </c>
      <c r="D843" t="s">
        <v>9</v>
      </c>
      <c r="E843">
        <v>2001</v>
      </c>
      <c r="F843">
        <v>2114</v>
      </c>
      <c r="G843" s="54">
        <v>0.157</v>
      </c>
      <c r="H843" s="54">
        <v>0.15333333333333332</v>
      </c>
      <c r="I843" s="54">
        <v>0.17783333333333332</v>
      </c>
      <c r="J843" s="2">
        <f t="shared" si="282"/>
        <v>2507.7105575326218</v>
      </c>
      <c r="K843" s="2">
        <f t="shared" si="283"/>
        <v>2496.8503937007872</v>
      </c>
      <c r="L843" s="2">
        <f t="shared" si="284"/>
        <v>2571.2548145144942</v>
      </c>
      <c r="M843">
        <v>0.85441176471000002</v>
      </c>
      <c r="N843">
        <v>0.14117647058999999</v>
      </c>
      <c r="O843">
        <v>4.4117647059000002E-3</v>
      </c>
      <c r="P843" s="2">
        <f t="shared" si="276"/>
        <v>791.29540947395947</v>
      </c>
      <c r="Q843" s="2">
        <f t="shared" si="277"/>
        <v>988.01226693756507</v>
      </c>
      <c r="R843" s="2">
        <f t="shared" si="278"/>
        <v>1061.2076679688371</v>
      </c>
      <c r="S843">
        <f t="shared" si="285"/>
        <v>0.3743119250113337</v>
      </c>
      <c r="T843">
        <f t="shared" si="286"/>
        <v>0.467366256829501</v>
      </c>
      <c r="U843">
        <f t="shared" si="287"/>
        <v>0.50199038219907144</v>
      </c>
    </row>
    <row r="844" spans="1:21" x14ac:dyDescent="0.3">
      <c r="A844">
        <v>21</v>
      </c>
      <c r="B844" t="s">
        <v>39</v>
      </c>
      <c r="C844">
        <v>6</v>
      </c>
      <c r="D844" t="s">
        <v>9</v>
      </c>
      <c r="E844">
        <v>2002</v>
      </c>
      <c r="F844">
        <v>813</v>
      </c>
      <c r="G844" s="54">
        <v>0.11799999999999999</v>
      </c>
      <c r="H844" s="54">
        <v>0.11899999999999999</v>
      </c>
      <c r="I844" s="54">
        <v>0.13250000000000001</v>
      </c>
      <c r="J844" s="2">
        <f t="shared" si="282"/>
        <v>921.76870748299314</v>
      </c>
      <c r="K844" s="2">
        <f t="shared" si="283"/>
        <v>922.81498297389328</v>
      </c>
      <c r="L844" s="2">
        <f t="shared" si="284"/>
        <v>937.17579250720473</v>
      </c>
      <c r="M844">
        <v>0.85441176471000002</v>
      </c>
      <c r="N844">
        <v>0.14117647058999999</v>
      </c>
      <c r="O844">
        <v>4.4117647059000002E-3</v>
      </c>
      <c r="P844" s="2">
        <f t="shared" si="276"/>
        <v>1017.1616271610089</v>
      </c>
      <c r="Q844" s="2">
        <f t="shared" si="277"/>
        <v>1185.7429104770802</v>
      </c>
      <c r="R844" s="2">
        <f t="shared" si="278"/>
        <v>1400.5903079760064</v>
      </c>
      <c r="S844">
        <f t="shared" si="285"/>
        <v>1.2511213126211671</v>
      </c>
      <c r="T844">
        <f t="shared" si="286"/>
        <v>1.4584783646704553</v>
      </c>
      <c r="U844">
        <f t="shared" si="287"/>
        <v>1.7227433062435504</v>
      </c>
    </row>
    <row r="845" spans="1:21" x14ac:dyDescent="0.3">
      <c r="A845">
        <v>21</v>
      </c>
      <c r="B845" t="s">
        <v>39</v>
      </c>
      <c r="C845">
        <v>6</v>
      </c>
      <c r="D845" t="s">
        <v>9</v>
      </c>
      <c r="E845">
        <v>2003</v>
      </c>
      <c r="F845">
        <v>1138</v>
      </c>
      <c r="G845" s="54">
        <v>0.159</v>
      </c>
      <c r="H845" s="54">
        <v>0.16133333333333333</v>
      </c>
      <c r="I845" s="54">
        <v>0.18033333333333335</v>
      </c>
      <c r="J845" s="2">
        <f t="shared" si="282"/>
        <v>1353.1510107015458</v>
      </c>
      <c r="K845" s="2">
        <f t="shared" si="283"/>
        <v>1356.9157392686805</v>
      </c>
      <c r="L845" s="2">
        <f t="shared" si="284"/>
        <v>1388.3692557950387</v>
      </c>
      <c r="M845">
        <v>0.85441176471000002</v>
      </c>
      <c r="N845">
        <v>0.14117647058999999</v>
      </c>
      <c r="O845">
        <v>4.4117647059000002E-3</v>
      </c>
      <c r="P845" s="2">
        <f t="shared" si="276"/>
        <v>762.53400006104744</v>
      </c>
      <c r="Q845" s="2">
        <f t="shared" si="277"/>
        <v>813.65190049663943</v>
      </c>
      <c r="R845" s="2">
        <f t="shared" si="278"/>
        <v>855.13113054535438</v>
      </c>
      <c r="S845">
        <f t="shared" si="285"/>
        <v>0.67006502641568311</v>
      </c>
      <c r="T845">
        <f t="shared" si="286"/>
        <v>0.71498409533975349</v>
      </c>
      <c r="U845">
        <f t="shared" si="287"/>
        <v>0.75143333088343967</v>
      </c>
    </row>
    <row r="846" spans="1:21" x14ac:dyDescent="0.3">
      <c r="A846">
        <v>21</v>
      </c>
      <c r="B846" t="s">
        <v>39</v>
      </c>
      <c r="C846">
        <v>6</v>
      </c>
      <c r="D846" t="s">
        <v>9</v>
      </c>
      <c r="E846">
        <v>2004</v>
      </c>
      <c r="F846">
        <v>582</v>
      </c>
      <c r="G846" s="54">
        <v>0.22</v>
      </c>
      <c r="H846" s="54">
        <v>0.38400000000000001</v>
      </c>
      <c r="I846" s="54">
        <v>0.41199999999999998</v>
      </c>
      <c r="J846" s="2">
        <f t="shared" si="282"/>
        <v>746.15384615384608</v>
      </c>
      <c r="K846" s="2">
        <f t="shared" si="283"/>
        <v>944.80519480519479</v>
      </c>
      <c r="L846" s="2">
        <f t="shared" si="284"/>
        <v>989.79591836734676</v>
      </c>
      <c r="M846">
        <v>0.85441176471000002</v>
      </c>
      <c r="N846">
        <v>0.14117647058999999</v>
      </c>
      <c r="O846">
        <v>4.4117647059000002E-3</v>
      </c>
      <c r="P846" s="2">
        <f>(J849*$M846)+(J850*$N846)</f>
        <v>1089.744421913656</v>
      </c>
      <c r="Q846" s="2">
        <f>(K849*$M846)+(K850*$N846)</f>
        <v>1191.7092990752003</v>
      </c>
      <c r="R846" s="2">
        <f>(L849*$M846)+(L850*$N846)</f>
        <v>1264.7837129214149</v>
      </c>
      <c r="S846">
        <f t="shared" si="285"/>
        <v>1.8724130960715739</v>
      </c>
      <c r="T846">
        <f t="shared" si="286"/>
        <v>2.0476104795106536</v>
      </c>
      <c r="U846">
        <f t="shared" si="287"/>
        <v>2.1731678916175512</v>
      </c>
    </row>
    <row r="847" spans="1:21" x14ac:dyDescent="0.3">
      <c r="A847">
        <v>21</v>
      </c>
      <c r="B847" t="s">
        <v>39</v>
      </c>
      <c r="C847">
        <v>6</v>
      </c>
      <c r="D847" t="s">
        <v>9</v>
      </c>
      <c r="E847">
        <v>2005</v>
      </c>
      <c r="F847">
        <v>878</v>
      </c>
      <c r="G847" s="54">
        <v>0.17699999999999999</v>
      </c>
      <c r="H847" s="54">
        <v>0.30133333333333334</v>
      </c>
      <c r="I847" s="54">
        <v>0.41533333333333339</v>
      </c>
      <c r="J847" s="2">
        <f t="shared" si="282"/>
        <v>1066.8286755771569</v>
      </c>
      <c r="K847" s="2">
        <f t="shared" si="283"/>
        <v>1256.679389312977</v>
      </c>
      <c r="L847" s="2">
        <f t="shared" si="284"/>
        <v>1501.7103762827821</v>
      </c>
      <c r="M847">
        <v>0.85441176471000002</v>
      </c>
      <c r="N847">
        <v>0.14117647058999999</v>
      </c>
      <c r="O847">
        <v>4.4117647059000002E-3</v>
      </c>
      <c r="P847" s="2" t="s">
        <v>10</v>
      </c>
      <c r="Q847" s="2" t="s">
        <v>10</v>
      </c>
      <c r="R847" s="2" t="s">
        <v>10</v>
      </c>
      <c r="S847" s="2" t="s">
        <v>10</v>
      </c>
      <c r="T847" s="2" t="s">
        <v>10</v>
      </c>
      <c r="U847" s="2" t="s">
        <v>10</v>
      </c>
    </row>
    <row r="848" spans="1:21" x14ac:dyDescent="0.3">
      <c r="A848">
        <v>21</v>
      </c>
      <c r="B848" t="s">
        <v>39</v>
      </c>
      <c r="C848">
        <v>6</v>
      </c>
      <c r="D848" t="s">
        <v>9</v>
      </c>
      <c r="E848">
        <v>2006</v>
      </c>
      <c r="F848">
        <v>607</v>
      </c>
      <c r="G848" s="54">
        <v>0.153</v>
      </c>
      <c r="H848" s="54">
        <v>0.19966666666666669</v>
      </c>
      <c r="I848" s="54">
        <v>0.23666666666666669</v>
      </c>
      <c r="J848" s="2">
        <f t="shared" si="282"/>
        <v>716.64698937426215</v>
      </c>
      <c r="K848" s="2">
        <f t="shared" si="283"/>
        <v>758.43398583923363</v>
      </c>
      <c r="L848" s="2">
        <f t="shared" si="284"/>
        <v>795.19650655021837</v>
      </c>
      <c r="M848">
        <v>0.85441176471000002</v>
      </c>
      <c r="N848">
        <v>0.14117647058999999</v>
      </c>
      <c r="O848">
        <v>4.4117647059000002E-3</v>
      </c>
      <c r="P848" s="2" t="s">
        <v>10</v>
      </c>
      <c r="Q848" s="2" t="s">
        <v>10</v>
      </c>
      <c r="R848" s="2" t="s">
        <v>10</v>
      </c>
      <c r="S848" s="2" t="s">
        <v>10</v>
      </c>
      <c r="T848" s="2" t="s">
        <v>10</v>
      </c>
      <c r="U848" s="2" t="s">
        <v>10</v>
      </c>
    </row>
    <row r="849" spans="1:21" x14ac:dyDescent="0.3">
      <c r="A849">
        <v>21</v>
      </c>
      <c r="B849" t="s">
        <v>39</v>
      </c>
      <c r="C849">
        <v>6</v>
      </c>
      <c r="D849" t="s">
        <v>9</v>
      </c>
      <c r="E849">
        <v>2007</v>
      </c>
      <c r="F849">
        <v>824</v>
      </c>
      <c r="G849" s="54">
        <v>0.188</v>
      </c>
      <c r="H849" s="54">
        <v>0.26533333333333331</v>
      </c>
      <c r="I849" s="54">
        <v>0.30733333333333335</v>
      </c>
      <c r="J849" s="2">
        <f t="shared" si="282"/>
        <v>1014.7783251231526</v>
      </c>
      <c r="K849" s="2">
        <f t="shared" si="283"/>
        <v>1121.5970961887476</v>
      </c>
      <c r="L849" s="2">
        <f t="shared" si="284"/>
        <v>1189.6053897978827</v>
      </c>
      <c r="M849">
        <v>0.85441176471000002</v>
      </c>
      <c r="N849">
        <v>0.14117647058999999</v>
      </c>
      <c r="O849">
        <v>4.4117647059000002E-3</v>
      </c>
      <c r="P849" s="2">
        <f t="shared" si="276"/>
        <v>746.27117436165611</v>
      </c>
      <c r="Q849" s="2">
        <f t="shared" si="277"/>
        <v>820.6207492645575</v>
      </c>
      <c r="R849" s="2">
        <f t="shared" si="278"/>
        <v>843.10907126228881</v>
      </c>
      <c r="S849">
        <f t="shared" si="285"/>
        <v>0.90566890092433994</v>
      </c>
      <c r="T849">
        <f t="shared" si="286"/>
        <v>0.99589896755407459</v>
      </c>
      <c r="U849">
        <f t="shared" si="287"/>
        <v>1.0231906204639427</v>
      </c>
    </row>
    <row r="850" spans="1:21" x14ac:dyDescent="0.3">
      <c r="A850">
        <v>21</v>
      </c>
      <c r="B850" t="s">
        <v>39</v>
      </c>
      <c r="C850">
        <v>6</v>
      </c>
      <c r="D850" t="s">
        <v>9</v>
      </c>
      <c r="E850">
        <v>2008</v>
      </c>
      <c r="F850">
        <v>1262</v>
      </c>
      <c r="G850" s="54">
        <v>0.2</v>
      </c>
      <c r="H850" s="54">
        <v>0.23666666666666669</v>
      </c>
      <c r="I850" s="54">
        <v>0.28266666666666668</v>
      </c>
      <c r="J850" s="2">
        <f t="shared" si="282"/>
        <v>1577.5</v>
      </c>
      <c r="K850" s="2">
        <f t="shared" si="283"/>
        <v>1653.2751091703058</v>
      </c>
      <c r="L850" s="2">
        <f t="shared" si="284"/>
        <v>1759.2936802973977</v>
      </c>
      <c r="M850">
        <v>0.85441176471000002</v>
      </c>
      <c r="N850">
        <v>0.14117647058999999</v>
      </c>
      <c r="O850">
        <v>4.4117647059000002E-3</v>
      </c>
      <c r="P850" s="2">
        <f t="shared" si="276"/>
        <v>1341.2308259041795</v>
      </c>
      <c r="Q850" s="2">
        <f t="shared" si="277"/>
        <v>1432.3728236601169</v>
      </c>
      <c r="R850" s="2">
        <f t="shared" si="278"/>
        <v>1474.6763755387365</v>
      </c>
      <c r="S850">
        <f t="shared" si="285"/>
        <v>1.062781953965277</v>
      </c>
      <c r="T850">
        <f t="shared" si="286"/>
        <v>1.1350022374485871</v>
      </c>
      <c r="U850">
        <f t="shared" si="287"/>
        <v>1.1685232769720575</v>
      </c>
    </row>
    <row r="851" spans="1:21" x14ac:dyDescent="0.3">
      <c r="A851">
        <v>21</v>
      </c>
      <c r="B851" t="s">
        <v>39</v>
      </c>
      <c r="C851">
        <v>6</v>
      </c>
      <c r="D851" t="s">
        <v>9</v>
      </c>
      <c r="E851">
        <v>2009</v>
      </c>
      <c r="F851" t="s">
        <v>10</v>
      </c>
      <c r="G851" s="54">
        <v>0.19700000000000001</v>
      </c>
      <c r="H851" s="54">
        <v>0.22899999999999998</v>
      </c>
      <c r="I851" s="54">
        <v>0.26449999999999996</v>
      </c>
      <c r="J851" t="s">
        <v>10</v>
      </c>
      <c r="K851" t="s">
        <v>10</v>
      </c>
      <c r="L851" t="s">
        <v>10</v>
      </c>
      <c r="M851">
        <v>0.85441176471000002</v>
      </c>
      <c r="N851">
        <v>0.14117647058999999</v>
      </c>
      <c r="O851">
        <v>4.4117647059000002E-3</v>
      </c>
      <c r="P851" s="2">
        <f t="shared" si="276"/>
        <v>728.88251396054238</v>
      </c>
      <c r="Q851" s="2">
        <f t="shared" si="277"/>
        <v>819.36114256041549</v>
      </c>
      <c r="R851" s="2">
        <f t="shared" si="278"/>
        <v>849.06439841994188</v>
      </c>
      <c r="S851" s="2" t="s">
        <v>10</v>
      </c>
      <c r="T851" s="2" t="s">
        <v>10</v>
      </c>
      <c r="U851" s="2" t="s">
        <v>10</v>
      </c>
    </row>
    <row r="852" spans="1:21" x14ac:dyDescent="0.3">
      <c r="A852">
        <v>21</v>
      </c>
      <c r="B852" t="s">
        <v>39</v>
      </c>
      <c r="C852">
        <v>6</v>
      </c>
      <c r="D852" t="s">
        <v>9</v>
      </c>
      <c r="E852">
        <v>2010</v>
      </c>
      <c r="F852">
        <v>525</v>
      </c>
      <c r="G852" s="54">
        <v>0.16799999999999998</v>
      </c>
      <c r="H852" s="54">
        <v>0.25266666666666665</v>
      </c>
      <c r="I852" s="54">
        <v>0.27216666666666667</v>
      </c>
      <c r="J852" s="2">
        <f t="shared" ref="J852:J858" si="288">$F852/(1-G852)</f>
        <v>631.00961538461536</v>
      </c>
      <c r="K852" s="2">
        <f t="shared" ref="K852:K858" si="289">$F852/(1-H852)</f>
        <v>702.49776984834966</v>
      </c>
      <c r="L852" s="2">
        <f t="shared" ref="L852:L858" si="290">$F852/(1-I852)</f>
        <v>721.31898328371881</v>
      </c>
      <c r="M852">
        <v>0.85441176471000002</v>
      </c>
      <c r="N852">
        <v>0.14117647058999999</v>
      </c>
      <c r="O852">
        <v>4.4117647059000002E-3</v>
      </c>
      <c r="P852" s="2">
        <f t="shared" si="276"/>
        <v>632.54692345376657</v>
      </c>
      <c r="Q852" s="2">
        <f t="shared" si="277"/>
        <v>712.34553462276392</v>
      </c>
      <c r="R852" s="2">
        <f t="shared" si="278"/>
        <v>740.91534856179874</v>
      </c>
      <c r="S852">
        <f t="shared" si="285"/>
        <v>1.2048512827690792</v>
      </c>
      <c r="T852">
        <f t="shared" si="286"/>
        <v>1.3568486373766933</v>
      </c>
      <c r="U852">
        <f t="shared" si="287"/>
        <v>1.4112673305939023</v>
      </c>
    </row>
    <row r="853" spans="1:21" x14ac:dyDescent="0.3">
      <c r="A853">
        <v>21</v>
      </c>
      <c r="B853" t="s">
        <v>39</v>
      </c>
      <c r="C853">
        <v>6</v>
      </c>
      <c r="D853" t="s">
        <v>9</v>
      </c>
      <c r="E853">
        <v>2011</v>
      </c>
      <c r="F853">
        <v>1200</v>
      </c>
      <c r="G853" s="54">
        <v>0.16899999999999998</v>
      </c>
      <c r="H853" s="54">
        <v>0.21833333333333332</v>
      </c>
      <c r="I853" s="54">
        <v>0.24033333333333334</v>
      </c>
      <c r="J853" s="2">
        <f t="shared" si="288"/>
        <v>1444.043321299639</v>
      </c>
      <c r="K853" s="2">
        <f t="shared" si="289"/>
        <v>1535.1812366737738</v>
      </c>
      <c r="L853" s="2">
        <f t="shared" si="290"/>
        <v>1579.6401930671345</v>
      </c>
      <c r="M853">
        <v>0.85441176471000002</v>
      </c>
      <c r="N853">
        <v>0.14117647058999999</v>
      </c>
      <c r="O853">
        <v>4.4117647059000002E-3</v>
      </c>
      <c r="P853" s="2">
        <f t="shared" si="276"/>
        <v>425.99923948227143</v>
      </c>
      <c r="Q853" s="2">
        <f t="shared" si="277"/>
        <v>467.44327968101811</v>
      </c>
      <c r="R853" s="2">
        <f t="shared" si="278"/>
        <v>485.47204958961913</v>
      </c>
      <c r="S853">
        <f t="shared" si="285"/>
        <v>0.35499936623522621</v>
      </c>
      <c r="T853">
        <f t="shared" si="286"/>
        <v>0.38953606640084842</v>
      </c>
      <c r="U853">
        <f t="shared" si="287"/>
        <v>0.4045600413246826</v>
      </c>
    </row>
    <row r="854" spans="1:21" x14ac:dyDescent="0.3">
      <c r="A854">
        <v>21</v>
      </c>
      <c r="B854" t="s">
        <v>39</v>
      </c>
      <c r="C854">
        <v>6</v>
      </c>
      <c r="D854" t="s">
        <v>9</v>
      </c>
      <c r="E854">
        <v>2012</v>
      </c>
      <c r="F854">
        <v>640</v>
      </c>
      <c r="G854" s="54">
        <v>0.13500000000000001</v>
      </c>
      <c r="H854" s="54">
        <v>0.23</v>
      </c>
      <c r="I854" s="54">
        <v>0.25650000000000001</v>
      </c>
      <c r="J854" s="2">
        <f t="shared" si="288"/>
        <v>739.88439306358384</v>
      </c>
      <c r="K854" s="2">
        <f t="shared" si="289"/>
        <v>831.16883116883116</v>
      </c>
      <c r="L854" s="2">
        <f t="shared" si="290"/>
        <v>860.79354404841956</v>
      </c>
      <c r="M854">
        <v>0.85441176471000002</v>
      </c>
      <c r="N854">
        <v>0.14117647058999999</v>
      </c>
      <c r="O854">
        <v>4.4117647059000002E-3</v>
      </c>
      <c r="P854" s="2">
        <f>(J857*$M854)+(J858*$N854)</f>
        <v>676.87662952863423</v>
      </c>
      <c r="Q854" s="2">
        <f>(K857*$M854)+(K858*$N854)</f>
        <v>764.85462333932912</v>
      </c>
      <c r="R854" s="2">
        <f>(L857*$M854)+(L858*$N854)</f>
        <v>793.95493270448742</v>
      </c>
      <c r="S854">
        <f t="shared" si="285"/>
        <v>1.0576197336384909</v>
      </c>
      <c r="T854">
        <f t="shared" si="286"/>
        <v>1.1950853489677018</v>
      </c>
      <c r="U854">
        <f t="shared" si="287"/>
        <v>1.2405545823507615</v>
      </c>
    </row>
    <row r="855" spans="1:21" x14ac:dyDescent="0.3">
      <c r="A855">
        <v>21</v>
      </c>
      <c r="B855" t="s">
        <v>39</v>
      </c>
      <c r="C855">
        <v>6</v>
      </c>
      <c r="D855" t="s">
        <v>9</v>
      </c>
      <c r="E855">
        <v>2013</v>
      </c>
      <c r="F855">
        <v>570</v>
      </c>
      <c r="G855" s="54">
        <v>0.153</v>
      </c>
      <c r="H855" s="54">
        <v>0.2503333333333333</v>
      </c>
      <c r="I855" s="54">
        <v>0.27933333333333332</v>
      </c>
      <c r="J855" s="2">
        <f t="shared" si="288"/>
        <v>672.96340023612754</v>
      </c>
      <c r="K855" s="2">
        <f t="shared" si="289"/>
        <v>760.33792796798571</v>
      </c>
      <c r="L855" s="2">
        <f t="shared" si="290"/>
        <v>790.93432007400554</v>
      </c>
      <c r="M855">
        <v>0.85441176471000002</v>
      </c>
      <c r="N855">
        <v>0.14117647058999999</v>
      </c>
      <c r="O855">
        <v>4.4117647059000002E-3</v>
      </c>
      <c r="P855" s="2" t="s">
        <v>10</v>
      </c>
      <c r="Q855" s="2" t="s">
        <v>10</v>
      </c>
      <c r="R855" s="2" t="s">
        <v>10</v>
      </c>
      <c r="S855" s="2" t="s">
        <v>10</v>
      </c>
      <c r="T855" s="2" t="s">
        <v>10</v>
      </c>
      <c r="U855" s="2" t="s">
        <v>10</v>
      </c>
    </row>
    <row r="856" spans="1:21" x14ac:dyDescent="0.3">
      <c r="A856">
        <v>21</v>
      </c>
      <c r="B856" t="s">
        <v>39</v>
      </c>
      <c r="C856">
        <v>6</v>
      </c>
      <c r="D856" t="s">
        <v>9</v>
      </c>
      <c r="E856">
        <v>2014</v>
      </c>
      <c r="F856">
        <v>350</v>
      </c>
      <c r="G856" s="54">
        <v>9.7000000000000003E-2</v>
      </c>
      <c r="H856" s="54">
        <v>0.16933333333333334</v>
      </c>
      <c r="I856" s="54">
        <v>0.20033333333333331</v>
      </c>
      <c r="J856" s="2">
        <f t="shared" si="288"/>
        <v>387.59689922480618</v>
      </c>
      <c r="K856" s="2">
        <f t="shared" si="289"/>
        <v>421.34831460674155</v>
      </c>
      <c r="L856" s="2">
        <f t="shared" si="290"/>
        <v>437.68236765318881</v>
      </c>
      <c r="M856">
        <v>0.85441176471000002</v>
      </c>
      <c r="N856">
        <v>0.14117647058999999</v>
      </c>
      <c r="O856">
        <v>4.4117647059000002E-3</v>
      </c>
      <c r="P856" s="2" t="s">
        <v>10</v>
      </c>
      <c r="Q856" s="2" t="s">
        <v>10</v>
      </c>
      <c r="R856" s="2" t="s">
        <v>10</v>
      </c>
      <c r="S856" s="2" t="s">
        <v>10</v>
      </c>
      <c r="T856" s="2" t="s">
        <v>10</v>
      </c>
      <c r="U856" s="2" t="s">
        <v>10</v>
      </c>
    </row>
    <row r="857" spans="1:21" x14ac:dyDescent="0.3">
      <c r="A857">
        <v>21</v>
      </c>
      <c r="B857" t="s">
        <v>39</v>
      </c>
      <c r="C857">
        <v>6</v>
      </c>
      <c r="D857" t="s">
        <v>9</v>
      </c>
      <c r="E857">
        <v>2015</v>
      </c>
      <c r="F857">
        <v>540</v>
      </c>
      <c r="G857" s="54">
        <v>0.16099999999999998</v>
      </c>
      <c r="H857" s="54">
        <v>0.26</v>
      </c>
      <c r="I857" s="54">
        <v>0.28700000000000003</v>
      </c>
      <c r="J857" s="2">
        <f t="shared" si="288"/>
        <v>643.6233611442193</v>
      </c>
      <c r="K857" s="2">
        <f t="shared" si="289"/>
        <v>729.72972972972968</v>
      </c>
      <c r="L857" s="2">
        <f t="shared" si="290"/>
        <v>757.36325385694249</v>
      </c>
      <c r="M857">
        <v>0.85441176471000002</v>
      </c>
      <c r="N857">
        <v>0.14117647058999999</v>
      </c>
      <c r="O857">
        <v>4.4117647059000002E-3</v>
      </c>
      <c r="P857" s="2">
        <f t="shared" si="276"/>
        <v>73.192975971485708</v>
      </c>
      <c r="Q857" s="2">
        <f t="shared" si="277"/>
        <v>89.938112429983192</v>
      </c>
      <c r="R857" s="2">
        <f t="shared" si="278"/>
        <v>92.474241220756383</v>
      </c>
      <c r="S857">
        <f t="shared" si="285"/>
        <v>0.13554254809534391</v>
      </c>
      <c r="T857">
        <f t="shared" si="286"/>
        <v>0.16655206005552442</v>
      </c>
      <c r="U857">
        <f t="shared" si="287"/>
        <v>0.17124859485325256</v>
      </c>
    </row>
    <row r="858" spans="1:21" x14ac:dyDescent="0.3">
      <c r="A858">
        <v>21</v>
      </c>
      <c r="B858" t="s">
        <v>39</v>
      </c>
      <c r="C858">
        <v>6</v>
      </c>
      <c r="D858" t="s">
        <v>9</v>
      </c>
      <c r="E858">
        <v>2016</v>
      </c>
      <c r="F858">
        <v>750</v>
      </c>
      <c r="G858" s="54">
        <v>0.16599999999999998</v>
      </c>
      <c r="H858" s="54">
        <v>0.251</v>
      </c>
      <c r="I858" s="54">
        <v>0.27900000000000003</v>
      </c>
      <c r="J858" s="2">
        <f t="shared" si="288"/>
        <v>899.2805755395683</v>
      </c>
      <c r="K858" s="2">
        <f t="shared" si="289"/>
        <v>1001.3351134846462</v>
      </c>
      <c r="L858" s="2">
        <f t="shared" si="290"/>
        <v>1040.2219140083218</v>
      </c>
      <c r="M858">
        <v>0.85441176471000002</v>
      </c>
      <c r="N858">
        <v>0.14117647058999999</v>
      </c>
      <c r="O858">
        <v>4.4117647059000002E-3</v>
      </c>
      <c r="P858" s="2">
        <f>(J861*$M858)+(J862*$N858)</f>
        <v>107.90664280054125</v>
      </c>
      <c r="Q858" s="2">
        <f>(K861*$M858)+(K862*$N858)</f>
        <v>130.36977976412672</v>
      </c>
      <c r="R858" s="2">
        <f>(L861*$M858)+(L862*$N858)</f>
        <v>133.53765476829494</v>
      </c>
      <c r="S858">
        <f t="shared" si="285"/>
        <v>0.14387552373405499</v>
      </c>
      <c r="T858">
        <f t="shared" si="286"/>
        <v>0.17382637301883563</v>
      </c>
      <c r="U858">
        <f t="shared" si="287"/>
        <v>0.17805020635772659</v>
      </c>
    </row>
    <row r="859" spans="1:21" x14ac:dyDescent="0.3">
      <c r="A859">
        <v>21</v>
      </c>
      <c r="B859" t="s">
        <v>39</v>
      </c>
      <c r="C859">
        <v>6</v>
      </c>
      <c r="D859" t="s">
        <v>9</v>
      </c>
      <c r="E859">
        <v>2017</v>
      </c>
      <c r="F859" t="s">
        <v>10</v>
      </c>
      <c r="G859" s="54">
        <v>0.17614168903842634</v>
      </c>
      <c r="H859" s="54">
        <v>0.28134990851851172</v>
      </c>
      <c r="I859" s="54">
        <v>0.31269765999824639</v>
      </c>
      <c r="J859" t="s">
        <v>10</v>
      </c>
      <c r="K859" t="s">
        <v>10</v>
      </c>
      <c r="L859" t="s">
        <v>10</v>
      </c>
      <c r="M859">
        <v>0.85441176471000002</v>
      </c>
      <c r="N859">
        <v>0.14117647058999999</v>
      </c>
      <c r="O859">
        <v>4.4117647059000002E-3</v>
      </c>
      <c r="P859" s="2" t="s">
        <v>10</v>
      </c>
      <c r="Q859" s="2" t="s">
        <v>10</v>
      </c>
      <c r="R859" s="2" t="s">
        <v>10</v>
      </c>
      <c r="S859" s="2" t="s">
        <v>10</v>
      </c>
      <c r="T859" s="2" t="s">
        <v>10</v>
      </c>
      <c r="U859" s="2" t="s">
        <v>10</v>
      </c>
    </row>
    <row r="860" spans="1:21" x14ac:dyDescent="0.3">
      <c r="A860">
        <v>21</v>
      </c>
      <c r="B860" t="s">
        <v>39</v>
      </c>
      <c r="C860">
        <v>6</v>
      </c>
      <c r="D860" t="s">
        <v>9</v>
      </c>
      <c r="E860">
        <v>2018</v>
      </c>
      <c r="F860">
        <v>60</v>
      </c>
      <c r="G860" s="54">
        <v>0.16886166874172692</v>
      </c>
      <c r="H860" s="54">
        <v>0.3266245046167281</v>
      </c>
      <c r="I860" s="54">
        <v>0.34504815702446495</v>
      </c>
      <c r="J860" s="2">
        <f t="shared" ref="J860:J886" si="291">$F860/(1-G860)</f>
        <v>72.19014903230979</v>
      </c>
      <c r="K860" s="2">
        <f t="shared" ref="K860:K886" si="292">$F860/(1-H860)</f>
        <v>89.103331516168694</v>
      </c>
      <c r="L860" s="2">
        <f t="shared" ref="L860:L886" si="293">$F860/(1-I860)</f>
        <v>91.60978878601496</v>
      </c>
      <c r="M860">
        <v>0.85441176471000002</v>
      </c>
      <c r="N860">
        <v>0.14117647058999999</v>
      </c>
      <c r="O860">
        <v>4.4117647059000002E-3</v>
      </c>
      <c r="P860" s="2" t="s">
        <v>10</v>
      </c>
      <c r="Q860" s="2" t="s">
        <v>10</v>
      </c>
      <c r="R860" s="2" t="s">
        <v>10</v>
      </c>
      <c r="S860" s="2" t="s">
        <v>10</v>
      </c>
      <c r="T860" s="2" t="s">
        <v>10</v>
      </c>
      <c r="U860" s="2" t="s">
        <v>10</v>
      </c>
    </row>
    <row r="861" spans="1:21" x14ac:dyDescent="0.3">
      <c r="A861">
        <v>21</v>
      </c>
      <c r="B861" t="s">
        <v>39</v>
      </c>
      <c r="C861">
        <v>6</v>
      </c>
      <c r="D861" t="s">
        <v>9</v>
      </c>
      <c r="E861">
        <v>2019</v>
      </c>
      <c r="F861">
        <v>60</v>
      </c>
      <c r="G861" s="54">
        <v>0.15627672779650664</v>
      </c>
      <c r="H861" s="54">
        <v>0.29431007717911079</v>
      </c>
      <c r="I861" s="54">
        <v>0.31510957999927913</v>
      </c>
      <c r="J861" s="2">
        <f t="shared" si="291"/>
        <v>71.113363796760254</v>
      </c>
      <c r="K861" s="2">
        <f t="shared" si="292"/>
        <v>85.023178112221061</v>
      </c>
      <c r="L861" s="2">
        <f t="shared" si="293"/>
        <v>87.605255158827958</v>
      </c>
      <c r="M861">
        <v>0.85441176471000002</v>
      </c>
      <c r="N861">
        <v>0.14117647058999999</v>
      </c>
      <c r="O861">
        <v>4.4117647059000002E-3</v>
      </c>
      <c r="P861" s="2" t="s">
        <v>10</v>
      </c>
      <c r="Q861" s="2" t="s">
        <v>10</v>
      </c>
      <c r="R861" s="2" t="s">
        <v>10</v>
      </c>
      <c r="S861" s="2" t="s">
        <v>10</v>
      </c>
      <c r="T861" s="2" t="s">
        <v>10</v>
      </c>
      <c r="U861" s="2" t="s">
        <v>10</v>
      </c>
    </row>
    <row r="862" spans="1:21" x14ac:dyDescent="0.3">
      <c r="A862">
        <v>21</v>
      </c>
      <c r="B862" t="s">
        <v>39</v>
      </c>
      <c r="C862">
        <v>6</v>
      </c>
      <c r="D862" t="s">
        <v>9</v>
      </c>
      <c r="E862">
        <v>2020</v>
      </c>
      <c r="F862">
        <v>310</v>
      </c>
      <c r="G862" s="54">
        <v>7.1730431912490608E-2</v>
      </c>
      <c r="H862" s="54">
        <v>0.24184107416558059</v>
      </c>
      <c r="I862" s="54">
        <v>0.25426527177111524</v>
      </c>
      <c r="J862" s="2">
        <f t="shared" si="291"/>
        <v>333.95471601927579</v>
      </c>
      <c r="K862" s="2">
        <f t="shared" si="292"/>
        <v>408.88524745496886</v>
      </c>
      <c r="L862" s="2">
        <f t="shared" si="293"/>
        <v>415.69741660851446</v>
      </c>
      <c r="M862">
        <v>0.85441176471000002</v>
      </c>
      <c r="N862">
        <v>0.14117647058999999</v>
      </c>
      <c r="O862">
        <v>4.4117647059000002E-3</v>
      </c>
      <c r="P862" s="2" t="s">
        <v>10</v>
      </c>
      <c r="Q862" s="2" t="s">
        <v>10</v>
      </c>
      <c r="R862" s="2" t="s">
        <v>10</v>
      </c>
      <c r="S862" s="2" t="s">
        <v>10</v>
      </c>
      <c r="T862" s="2" t="s">
        <v>10</v>
      </c>
      <c r="U862" s="2" t="s">
        <v>10</v>
      </c>
    </row>
    <row r="863" spans="1:21" x14ac:dyDescent="0.3">
      <c r="A863">
        <v>22</v>
      </c>
      <c r="B863" t="s">
        <v>40</v>
      </c>
      <c r="C863">
        <v>6</v>
      </c>
      <c r="D863" t="s">
        <v>9</v>
      </c>
      <c r="E863">
        <v>1980</v>
      </c>
      <c r="F863">
        <v>210</v>
      </c>
      <c r="G863" s="54">
        <v>0.40667522081402602</v>
      </c>
      <c r="H863" s="54">
        <v>0.41633333333333333</v>
      </c>
      <c r="I863" s="54">
        <v>0.46133333333333337</v>
      </c>
      <c r="J863" s="2">
        <f t="shared" si="291"/>
        <v>353.93768702550148</v>
      </c>
      <c r="K863" s="2">
        <f t="shared" si="292"/>
        <v>359.79440319817246</v>
      </c>
      <c r="L863" s="2">
        <f t="shared" si="293"/>
        <v>389.85148514851488</v>
      </c>
      <c r="M863">
        <v>0.85441176471000002</v>
      </c>
      <c r="N863">
        <v>0.14117647058999999</v>
      </c>
      <c r="O863">
        <v>4.4117647059000002E-3</v>
      </c>
      <c r="P863" s="2">
        <f t="shared" ref="P863" si="294">(J866*$M863)+(J867*$N863)+(J868*$O863)</f>
        <v>326.6792535388679</v>
      </c>
      <c r="Q863" s="2">
        <f t="shared" ref="Q863" si="295">(K866*$M863)+(K867*$N863)+(K868*$O863)</f>
        <v>331.10238985331296</v>
      </c>
      <c r="R863" s="2">
        <f t="shared" ref="R863" si="296">(L866*$M863)+(L867*$N863)+(L868*$O863)</f>
        <v>361.81194720888777</v>
      </c>
      <c r="S863">
        <f t="shared" si="285"/>
        <v>1.5556154930422281</v>
      </c>
      <c r="T863">
        <f t="shared" si="286"/>
        <v>1.5766780469205379</v>
      </c>
      <c r="U863">
        <f t="shared" si="287"/>
        <v>1.7229140343280369</v>
      </c>
    </row>
    <row r="864" spans="1:21" x14ac:dyDescent="0.3">
      <c r="A864">
        <v>22</v>
      </c>
      <c r="B864" t="s">
        <v>40</v>
      </c>
      <c r="C864">
        <v>6</v>
      </c>
      <c r="D864" t="s">
        <v>9</v>
      </c>
      <c r="E864">
        <v>1981</v>
      </c>
      <c r="F864">
        <v>150</v>
      </c>
      <c r="G864" s="54">
        <v>0.36820594316945598</v>
      </c>
      <c r="H864" s="54">
        <v>0.39233333333333331</v>
      </c>
      <c r="I864" s="54">
        <v>0.43383333333333329</v>
      </c>
      <c r="J864" s="2">
        <f t="shared" si="291"/>
        <v>237.41913742033205</v>
      </c>
      <c r="K864" s="2">
        <f t="shared" si="292"/>
        <v>246.84585847504113</v>
      </c>
      <c r="L864" s="2">
        <f t="shared" si="293"/>
        <v>264.93965263467766</v>
      </c>
      <c r="M864">
        <v>0.85441176471000002</v>
      </c>
      <c r="N864">
        <v>0.14117647058999999</v>
      </c>
      <c r="O864">
        <v>4.4117647059000002E-3</v>
      </c>
      <c r="P864" s="2">
        <f t="shared" ref="P864:P881" si="297">(J867*$M864)+(J868*$N864)+(J869*$O864)</f>
        <v>639.3335256163175</v>
      </c>
      <c r="Q864" s="2">
        <f t="shared" ref="Q864:Q881" si="298">(K867*$M864)+(K868*$N864)+(K869*$O864)</f>
        <v>655.6573977897915</v>
      </c>
      <c r="R864" s="2">
        <f t="shared" ref="R864:R881" si="299">(L867*$M864)+(L868*$N864)+(L869*$O864)</f>
        <v>709.08525157149552</v>
      </c>
      <c r="S864">
        <f t="shared" si="285"/>
        <v>4.2622235041087837</v>
      </c>
      <c r="T864">
        <f t="shared" si="286"/>
        <v>4.3710493185986099</v>
      </c>
      <c r="U864">
        <f t="shared" si="287"/>
        <v>4.7272350104766367</v>
      </c>
    </row>
    <row r="865" spans="1:21" x14ac:dyDescent="0.3">
      <c r="A865">
        <v>22</v>
      </c>
      <c r="B865" t="s">
        <v>40</v>
      </c>
      <c r="C865">
        <v>6</v>
      </c>
      <c r="D865" t="s">
        <v>9</v>
      </c>
      <c r="E865">
        <v>1982</v>
      </c>
      <c r="F865">
        <v>400</v>
      </c>
      <c r="G865" s="54">
        <v>0.31874544334072302</v>
      </c>
      <c r="H865" s="54">
        <v>0.36499999999999999</v>
      </c>
      <c r="I865" s="54">
        <v>0.39999999999999997</v>
      </c>
      <c r="J865" s="2">
        <f t="shared" si="291"/>
        <v>587.15203603409623</v>
      </c>
      <c r="K865" s="2">
        <f t="shared" si="292"/>
        <v>629.9212598425197</v>
      </c>
      <c r="L865" s="2">
        <f t="shared" si="293"/>
        <v>666.66666666666652</v>
      </c>
      <c r="M865">
        <v>0.85441176471000002</v>
      </c>
      <c r="N865">
        <v>0.14117647058999999</v>
      </c>
      <c r="O865">
        <v>4.4117647059000002E-3</v>
      </c>
      <c r="P865" s="2">
        <f t="shared" si="297"/>
        <v>492.88162673711201</v>
      </c>
      <c r="Q865" s="2">
        <f t="shared" si="298"/>
        <v>500.19549947790352</v>
      </c>
      <c r="R865" s="2">
        <f t="shared" si="299"/>
        <v>544.33706181335492</v>
      </c>
      <c r="S865">
        <f t="shared" si="285"/>
        <v>1.2322040668427801</v>
      </c>
      <c r="T865">
        <f t="shared" si="286"/>
        <v>1.2504887486947589</v>
      </c>
      <c r="U865">
        <f t="shared" si="287"/>
        <v>1.3608426545333874</v>
      </c>
    </row>
    <row r="866" spans="1:21" x14ac:dyDescent="0.3">
      <c r="A866">
        <v>22</v>
      </c>
      <c r="B866" t="s">
        <v>40</v>
      </c>
      <c r="C866">
        <v>6</v>
      </c>
      <c r="D866" t="s">
        <v>9</v>
      </c>
      <c r="E866">
        <v>1983</v>
      </c>
      <c r="F866">
        <v>150</v>
      </c>
      <c r="G866" s="54">
        <v>0.44514449845859599</v>
      </c>
      <c r="H866" s="54">
        <v>0.44966666666666666</v>
      </c>
      <c r="I866" s="54">
        <v>0.4986666666666667</v>
      </c>
      <c r="J866" s="2">
        <f t="shared" si="291"/>
        <v>270.34065550994052</v>
      </c>
      <c r="K866" s="2">
        <f t="shared" si="292"/>
        <v>272.56208358570564</v>
      </c>
      <c r="L866" s="2">
        <f t="shared" si="293"/>
        <v>299.2021276595745</v>
      </c>
      <c r="M866">
        <v>0.85441176471000002</v>
      </c>
      <c r="N866">
        <v>0.14117647058999999</v>
      </c>
      <c r="O866">
        <v>4.4117647059000002E-3</v>
      </c>
      <c r="P866" s="2">
        <f t="shared" si="297"/>
        <v>372.1179980025525</v>
      </c>
      <c r="Q866" s="2">
        <f t="shared" si="298"/>
        <v>369.57697661303041</v>
      </c>
      <c r="R866" s="2">
        <f t="shared" si="299"/>
        <v>406.05896049849355</v>
      </c>
      <c r="S866">
        <f t="shared" si="285"/>
        <v>2.48078665335035</v>
      </c>
      <c r="T866">
        <f t="shared" si="286"/>
        <v>2.4638465107535361</v>
      </c>
      <c r="U866">
        <f t="shared" si="287"/>
        <v>2.7070597366566238</v>
      </c>
    </row>
    <row r="867" spans="1:21" x14ac:dyDescent="0.3">
      <c r="A867">
        <v>22</v>
      </c>
      <c r="B867" t="s">
        <v>40</v>
      </c>
      <c r="C867">
        <v>6</v>
      </c>
      <c r="D867" t="s">
        <v>9</v>
      </c>
      <c r="E867">
        <v>1984</v>
      </c>
      <c r="F867">
        <v>400</v>
      </c>
      <c r="G867" s="54">
        <v>0.39568399862986298</v>
      </c>
      <c r="H867" s="54">
        <v>0.41133333333333333</v>
      </c>
      <c r="I867" s="54">
        <v>0.45533333333333326</v>
      </c>
      <c r="J867" s="2">
        <f t="shared" si="291"/>
        <v>661.90535927081032</v>
      </c>
      <c r="K867" s="2">
        <f t="shared" si="292"/>
        <v>679.50169875424683</v>
      </c>
      <c r="L867" s="2">
        <f t="shared" si="293"/>
        <v>734.39412484700108</v>
      </c>
      <c r="M867">
        <v>0.85441176471000002</v>
      </c>
      <c r="N867">
        <v>0.14117647058999999</v>
      </c>
      <c r="O867">
        <v>4.4117647059000002E-3</v>
      </c>
      <c r="P867" s="2">
        <f t="shared" si="297"/>
        <v>253.67884094777213</v>
      </c>
      <c r="Q867" s="2">
        <f t="shared" si="298"/>
        <v>264.17180468744465</v>
      </c>
      <c r="R867" s="2">
        <f t="shared" si="299"/>
        <v>281.73644137619192</v>
      </c>
      <c r="S867">
        <f t="shared" si="285"/>
        <v>0.63419710236943028</v>
      </c>
      <c r="T867">
        <f t="shared" si="286"/>
        <v>0.66042951171861164</v>
      </c>
      <c r="U867">
        <f t="shared" si="287"/>
        <v>0.70434110344047984</v>
      </c>
    </row>
    <row r="868" spans="1:21" x14ac:dyDescent="0.3">
      <c r="A868">
        <v>22</v>
      </c>
      <c r="B868" t="s">
        <v>40</v>
      </c>
      <c r="C868">
        <v>6</v>
      </c>
      <c r="D868" t="s">
        <v>9</v>
      </c>
      <c r="E868">
        <v>1985</v>
      </c>
      <c r="F868">
        <v>300</v>
      </c>
      <c r="G868" s="54">
        <v>0.41217083190610698</v>
      </c>
      <c r="H868" s="54">
        <v>0.42266666666666663</v>
      </c>
      <c r="I868" s="54">
        <v>0.46866666666666668</v>
      </c>
      <c r="J868" s="2">
        <f t="shared" si="291"/>
        <v>510.35235453318217</v>
      </c>
      <c r="K868" s="2">
        <f t="shared" si="292"/>
        <v>519.63048498845262</v>
      </c>
      <c r="L868" s="2">
        <f t="shared" si="293"/>
        <v>564.61731493099126</v>
      </c>
      <c r="M868">
        <v>0.85441176471000002</v>
      </c>
      <c r="N868">
        <v>0.14117647058999999</v>
      </c>
      <c r="O868">
        <v>4.4117647059000002E-3</v>
      </c>
      <c r="P868" s="2">
        <f t="shared" si="297"/>
        <v>391.58528851345483</v>
      </c>
      <c r="Q868" s="2">
        <f t="shared" si="298"/>
        <v>407.69503974526327</v>
      </c>
      <c r="R868" s="2">
        <f t="shared" si="299"/>
        <v>434.21693985257792</v>
      </c>
      <c r="S868">
        <f t="shared" si="285"/>
        <v>1.3052842950448493</v>
      </c>
      <c r="T868">
        <f t="shared" si="286"/>
        <v>1.3589834658175441</v>
      </c>
      <c r="U868">
        <f t="shared" si="287"/>
        <v>1.4473897995085931</v>
      </c>
    </row>
    <row r="869" spans="1:21" x14ac:dyDescent="0.3">
      <c r="A869">
        <v>22</v>
      </c>
      <c r="B869" t="s">
        <v>40</v>
      </c>
      <c r="C869">
        <v>6</v>
      </c>
      <c r="D869" t="s">
        <v>9</v>
      </c>
      <c r="E869">
        <v>1986</v>
      </c>
      <c r="F869">
        <v>215</v>
      </c>
      <c r="G869" s="54">
        <v>0.45613572064275898</v>
      </c>
      <c r="H869" s="54">
        <v>0.44966666666666666</v>
      </c>
      <c r="I869" s="54">
        <v>0.50066666666666659</v>
      </c>
      <c r="J869" s="2">
        <f t="shared" si="291"/>
        <v>395.31921503301334</v>
      </c>
      <c r="K869" s="2">
        <f t="shared" si="292"/>
        <v>390.67231980617805</v>
      </c>
      <c r="L869" s="2">
        <f t="shared" si="293"/>
        <v>430.57409879839781</v>
      </c>
      <c r="M869">
        <v>0.85441176471000002</v>
      </c>
      <c r="N869">
        <v>0.14117647058999999</v>
      </c>
      <c r="O869">
        <v>4.4117647059000002E-3</v>
      </c>
      <c r="P869" s="2">
        <f t="shared" si="297"/>
        <v>417.39604595488623</v>
      </c>
      <c r="Q869" s="2">
        <f t="shared" si="298"/>
        <v>437.29306293493158</v>
      </c>
      <c r="R869" s="2">
        <f t="shared" si="299"/>
        <v>465.70689450991284</v>
      </c>
      <c r="S869">
        <f t="shared" si="285"/>
        <v>1.9413769579297033</v>
      </c>
      <c r="T869">
        <f t="shared" si="286"/>
        <v>2.03392122295317</v>
      </c>
      <c r="U869">
        <f t="shared" si="287"/>
        <v>2.1660785791158736</v>
      </c>
    </row>
    <row r="870" spans="1:21" x14ac:dyDescent="0.3">
      <c r="A870">
        <v>22</v>
      </c>
      <c r="B870" t="s">
        <v>40</v>
      </c>
      <c r="C870">
        <v>6</v>
      </c>
      <c r="D870" t="s">
        <v>9</v>
      </c>
      <c r="E870">
        <v>1987</v>
      </c>
      <c r="F870">
        <v>150</v>
      </c>
      <c r="G870" s="54">
        <v>0.35171910989321198</v>
      </c>
      <c r="H870" s="54">
        <v>0.37766666666666671</v>
      </c>
      <c r="I870" s="54">
        <v>0.41666666666666669</v>
      </c>
      <c r="J870" s="2">
        <f t="shared" si="291"/>
        <v>231.38118412728664</v>
      </c>
      <c r="K870" s="2">
        <f t="shared" si="292"/>
        <v>241.02838778789504</v>
      </c>
      <c r="L870" s="2">
        <f t="shared" si="293"/>
        <v>257.14285714285717</v>
      </c>
      <c r="M870">
        <v>0.85441176471000002</v>
      </c>
      <c r="N870">
        <v>0.14117647058999999</v>
      </c>
      <c r="O870">
        <v>4.4117647059000002E-3</v>
      </c>
      <c r="P870" s="2">
        <f t="shared" si="297"/>
        <v>227.75149503121659</v>
      </c>
      <c r="Q870" s="2">
        <f t="shared" si="298"/>
        <v>239.67259072610287</v>
      </c>
      <c r="R870" s="2">
        <f t="shared" si="299"/>
        <v>258.13152017013925</v>
      </c>
      <c r="S870">
        <f t="shared" si="285"/>
        <v>1.5183433002081106</v>
      </c>
      <c r="T870">
        <f t="shared" si="286"/>
        <v>1.5978172715073524</v>
      </c>
      <c r="U870">
        <f t="shared" si="287"/>
        <v>1.7208768011342617</v>
      </c>
    </row>
    <row r="871" spans="1:21" x14ac:dyDescent="0.3">
      <c r="A871">
        <v>22</v>
      </c>
      <c r="B871" t="s">
        <v>40</v>
      </c>
      <c r="C871">
        <v>6</v>
      </c>
      <c r="D871" t="s">
        <v>9</v>
      </c>
      <c r="E871">
        <v>1988</v>
      </c>
      <c r="F871">
        <v>250</v>
      </c>
      <c r="G871" s="54">
        <v>0.34622349880113001</v>
      </c>
      <c r="H871" s="54">
        <v>0.3713333333333334</v>
      </c>
      <c r="I871" s="54">
        <v>0.40983333333333338</v>
      </c>
      <c r="J871" s="2">
        <f t="shared" si="291"/>
        <v>382.39367664876255</v>
      </c>
      <c r="K871" s="2">
        <f t="shared" si="292"/>
        <v>397.66702014846243</v>
      </c>
      <c r="L871" s="2">
        <f t="shared" si="293"/>
        <v>423.60914995763915</v>
      </c>
      <c r="M871">
        <v>0.85441176471000002</v>
      </c>
      <c r="N871">
        <v>0.14117647058999999</v>
      </c>
      <c r="O871">
        <v>4.4117647059000002E-3</v>
      </c>
      <c r="P871" s="2">
        <f t="shared" si="297"/>
        <v>391.57705916154055</v>
      </c>
      <c r="Q871" s="2">
        <f t="shared" si="298"/>
        <v>406.88244516922992</v>
      </c>
      <c r="R871" s="2">
        <f t="shared" si="299"/>
        <v>436.76947390844992</v>
      </c>
      <c r="S871">
        <f t="shared" si="285"/>
        <v>1.5663082366461623</v>
      </c>
      <c r="T871">
        <f t="shared" si="286"/>
        <v>1.6275297806769198</v>
      </c>
      <c r="U871">
        <f t="shared" si="287"/>
        <v>1.7470778956337998</v>
      </c>
    </row>
    <row r="872" spans="1:21" x14ac:dyDescent="0.3">
      <c r="A872">
        <v>22</v>
      </c>
      <c r="B872" t="s">
        <v>40</v>
      </c>
      <c r="C872">
        <v>6</v>
      </c>
      <c r="D872" t="s">
        <v>9</v>
      </c>
      <c r="E872">
        <v>1989</v>
      </c>
      <c r="F872">
        <v>300</v>
      </c>
      <c r="G872" s="54">
        <v>0.337919300105678</v>
      </c>
      <c r="H872" s="54">
        <v>0.3676666666666667</v>
      </c>
      <c r="I872" s="54">
        <v>0.40566666666666668</v>
      </c>
      <c r="J872" s="2">
        <f t="shared" si="291"/>
        <v>453.11696904604599</v>
      </c>
      <c r="K872" s="2">
        <f t="shared" si="292"/>
        <v>474.43331576172909</v>
      </c>
      <c r="L872" s="2">
        <f t="shared" si="293"/>
        <v>504.76724621424563</v>
      </c>
      <c r="M872">
        <v>0.85441176471000002</v>
      </c>
      <c r="N872">
        <v>0.14117647058999999</v>
      </c>
      <c r="O872">
        <v>4.4117647059000002E-3</v>
      </c>
      <c r="P872" s="2">
        <f t="shared" si="297"/>
        <v>501.92846473766127</v>
      </c>
      <c r="Q872" s="2">
        <f t="shared" si="298"/>
        <v>522.4876702468523</v>
      </c>
      <c r="R872" s="2">
        <f t="shared" si="299"/>
        <v>563.77743605494561</v>
      </c>
      <c r="S872">
        <f t="shared" si="285"/>
        <v>1.6730948824588709</v>
      </c>
      <c r="T872">
        <f t="shared" si="286"/>
        <v>1.7416255674895076</v>
      </c>
      <c r="U872">
        <f t="shared" si="287"/>
        <v>1.879258120183152</v>
      </c>
    </row>
    <row r="873" spans="1:21" x14ac:dyDescent="0.3">
      <c r="A873">
        <v>22</v>
      </c>
      <c r="B873" t="s">
        <v>40</v>
      </c>
      <c r="C873">
        <v>6</v>
      </c>
      <c r="D873" t="s">
        <v>9</v>
      </c>
      <c r="E873">
        <v>1990</v>
      </c>
      <c r="F873">
        <v>125</v>
      </c>
      <c r="G873" s="54">
        <v>0.38326529978520901</v>
      </c>
      <c r="H873" s="54">
        <v>0.41633333333333333</v>
      </c>
      <c r="I873" s="54">
        <v>0.45883333333333332</v>
      </c>
      <c r="J873" s="2">
        <f t="shared" si="291"/>
        <v>202.68034206031555</v>
      </c>
      <c r="K873" s="2">
        <f t="shared" si="292"/>
        <v>214.16333523700743</v>
      </c>
      <c r="L873" s="2">
        <f t="shared" si="293"/>
        <v>230.98244533415459</v>
      </c>
      <c r="M873">
        <v>0.85441176471000002</v>
      </c>
      <c r="N873">
        <v>0.14117647058999999</v>
      </c>
      <c r="O873">
        <v>4.4117647059000002E-3</v>
      </c>
      <c r="P873" s="2">
        <f t="shared" si="297"/>
        <v>417.86260046529628</v>
      </c>
      <c r="Q873" s="2">
        <f t="shared" si="298"/>
        <v>435.0519774904256</v>
      </c>
      <c r="R873" s="2">
        <f t="shared" si="299"/>
        <v>463.70050122207243</v>
      </c>
      <c r="S873">
        <f t="shared" si="285"/>
        <v>3.3429008037223702</v>
      </c>
      <c r="T873">
        <f t="shared" si="286"/>
        <v>3.480415819923405</v>
      </c>
      <c r="U873">
        <f t="shared" si="287"/>
        <v>3.7096040097765797</v>
      </c>
    </row>
    <row r="874" spans="1:21" x14ac:dyDescent="0.3">
      <c r="A874">
        <v>22</v>
      </c>
      <c r="B874" t="s">
        <v>40</v>
      </c>
      <c r="C874">
        <v>6</v>
      </c>
      <c r="D874" t="s">
        <v>9</v>
      </c>
      <c r="E874">
        <v>1991</v>
      </c>
      <c r="F874">
        <v>250</v>
      </c>
      <c r="G874" s="54">
        <v>0.32495642920263801</v>
      </c>
      <c r="H874" s="54">
        <v>0.35</v>
      </c>
      <c r="I874" s="54">
        <v>0.39349999999999996</v>
      </c>
      <c r="J874" s="2">
        <f t="shared" si="291"/>
        <v>370.34646475441548</v>
      </c>
      <c r="K874" s="2">
        <f t="shared" si="292"/>
        <v>384.61538461538458</v>
      </c>
      <c r="L874" s="2">
        <f t="shared" si="293"/>
        <v>412.20115416323165</v>
      </c>
      <c r="M874">
        <v>0.85441176471000002</v>
      </c>
      <c r="N874">
        <v>0.14117647058999999</v>
      </c>
      <c r="O874">
        <v>4.4117647059000002E-3</v>
      </c>
      <c r="P874" s="2">
        <f t="shared" si="297"/>
        <v>559.4580577272244</v>
      </c>
      <c r="Q874" s="2">
        <f t="shared" si="298"/>
        <v>596.23208520481603</v>
      </c>
      <c r="R874" s="2">
        <f t="shared" si="299"/>
        <v>643.91456734664337</v>
      </c>
      <c r="S874">
        <f t="shared" si="285"/>
        <v>2.2378322309088974</v>
      </c>
      <c r="T874">
        <f t="shared" si="286"/>
        <v>2.3849283408192643</v>
      </c>
      <c r="U874">
        <f t="shared" si="287"/>
        <v>2.5756582693865733</v>
      </c>
    </row>
    <row r="875" spans="1:21" x14ac:dyDescent="0.3">
      <c r="A875">
        <v>22</v>
      </c>
      <c r="B875" t="s">
        <v>40</v>
      </c>
      <c r="C875">
        <v>6</v>
      </c>
      <c r="D875" t="s">
        <v>9</v>
      </c>
      <c r="E875">
        <v>1992</v>
      </c>
      <c r="F875">
        <v>350</v>
      </c>
      <c r="G875" s="54">
        <v>0.32712893524410402</v>
      </c>
      <c r="H875" s="54">
        <v>0.35399999999999998</v>
      </c>
      <c r="I875" s="54">
        <v>0.40249999999999997</v>
      </c>
      <c r="J875" s="2">
        <f t="shared" si="291"/>
        <v>520.15908891397032</v>
      </c>
      <c r="K875" s="2">
        <f t="shared" si="292"/>
        <v>541.79566563467495</v>
      </c>
      <c r="L875" s="2">
        <f t="shared" si="293"/>
        <v>585.77405857740587</v>
      </c>
      <c r="M875">
        <v>0.85441176471000002</v>
      </c>
      <c r="N875">
        <v>0.14117647058999999</v>
      </c>
      <c r="O875">
        <v>4.4117647059000002E-3</v>
      </c>
      <c r="P875" s="2">
        <f t="shared" si="297"/>
        <v>336.07338260015382</v>
      </c>
      <c r="Q875" s="2">
        <f t="shared" si="298"/>
        <v>353.32354750610443</v>
      </c>
      <c r="R875" s="2">
        <f t="shared" si="299"/>
        <v>369.29978861679956</v>
      </c>
      <c r="S875">
        <f t="shared" si="285"/>
        <v>0.96020966457186807</v>
      </c>
      <c r="T875">
        <f t="shared" si="286"/>
        <v>1.0094958500174411</v>
      </c>
      <c r="U875">
        <f t="shared" si="287"/>
        <v>1.0551422531908559</v>
      </c>
    </row>
    <row r="876" spans="1:21" x14ac:dyDescent="0.3">
      <c r="A876">
        <v>22</v>
      </c>
      <c r="B876" t="s">
        <v>40</v>
      </c>
      <c r="C876">
        <v>6</v>
      </c>
      <c r="D876" t="s">
        <v>9</v>
      </c>
      <c r="E876">
        <v>1993</v>
      </c>
      <c r="F876">
        <v>275</v>
      </c>
      <c r="G876" s="54">
        <v>0.29235067022036199</v>
      </c>
      <c r="H876" s="54">
        <v>0.316</v>
      </c>
      <c r="I876" s="54">
        <v>0.35550000000000004</v>
      </c>
      <c r="J876" s="2">
        <f t="shared" si="291"/>
        <v>388.61055670841233</v>
      </c>
      <c r="K876" s="2">
        <f t="shared" si="292"/>
        <v>402.04678362573105</v>
      </c>
      <c r="L876" s="2">
        <f t="shared" si="293"/>
        <v>426.68735453840191</v>
      </c>
      <c r="M876">
        <v>0.85441176471000002</v>
      </c>
      <c r="N876">
        <v>0.14117647058999999</v>
      </c>
      <c r="O876">
        <v>4.4117647059000002E-3</v>
      </c>
      <c r="P876" s="2">
        <f t="shared" si="297"/>
        <v>327.0540399777837</v>
      </c>
      <c r="Q876" s="2">
        <f t="shared" si="298"/>
        <v>329.05896369566926</v>
      </c>
      <c r="R876" s="2">
        <f t="shared" si="299"/>
        <v>356.2520446805151</v>
      </c>
      <c r="S876">
        <f t="shared" si="285"/>
        <v>1.1892874181010316</v>
      </c>
      <c r="T876">
        <f t="shared" si="286"/>
        <v>1.1965780498024337</v>
      </c>
      <c r="U876">
        <f t="shared" si="287"/>
        <v>1.2954619806564185</v>
      </c>
    </row>
    <row r="877" spans="1:21" x14ac:dyDescent="0.3">
      <c r="A877">
        <v>22</v>
      </c>
      <c r="B877" t="s">
        <v>40</v>
      </c>
      <c r="C877">
        <v>6</v>
      </c>
      <c r="D877" t="s">
        <v>9</v>
      </c>
      <c r="E877">
        <v>1994</v>
      </c>
      <c r="F877">
        <v>400</v>
      </c>
      <c r="G877" s="54">
        <v>0.33047368103241698</v>
      </c>
      <c r="H877" s="54">
        <v>0.37233333333333329</v>
      </c>
      <c r="I877" s="54">
        <v>0.42083333333333328</v>
      </c>
      <c r="J877" s="2">
        <f t="shared" si="291"/>
        <v>597.43730555178831</v>
      </c>
      <c r="K877" s="2">
        <f t="shared" si="292"/>
        <v>637.28093467870417</v>
      </c>
      <c r="L877" s="2">
        <f t="shared" si="293"/>
        <v>690.6474820143884</v>
      </c>
      <c r="M877">
        <v>0.85441176471000002</v>
      </c>
      <c r="N877">
        <v>0.14117647058999999</v>
      </c>
      <c r="O877">
        <v>4.4117647059000002E-3</v>
      </c>
      <c r="P877" s="2">
        <f t="shared" si="297"/>
        <v>339.10954457289495</v>
      </c>
      <c r="Q877" s="2">
        <f t="shared" si="298"/>
        <v>308.0743119503511</v>
      </c>
      <c r="R877" s="2">
        <f t="shared" si="299"/>
        <v>328.70935198915652</v>
      </c>
      <c r="S877">
        <f t="shared" si="285"/>
        <v>0.84777386143223732</v>
      </c>
      <c r="T877">
        <f t="shared" si="286"/>
        <v>0.77018577987587777</v>
      </c>
      <c r="U877">
        <f t="shared" si="287"/>
        <v>0.82177337997289124</v>
      </c>
    </row>
    <row r="878" spans="1:21" x14ac:dyDescent="0.3">
      <c r="A878">
        <v>22</v>
      </c>
      <c r="B878" t="s">
        <v>40</v>
      </c>
      <c r="C878">
        <v>6</v>
      </c>
      <c r="D878" t="s">
        <v>9</v>
      </c>
      <c r="E878">
        <v>1995</v>
      </c>
      <c r="F878">
        <v>270</v>
      </c>
      <c r="G878" s="54">
        <v>0.197903485305433</v>
      </c>
      <c r="H878" s="54">
        <v>0.24099999999999999</v>
      </c>
      <c r="I878" s="54">
        <v>0.26950000000000002</v>
      </c>
      <c r="J878" s="2">
        <f t="shared" si="291"/>
        <v>336.61784467772458</v>
      </c>
      <c r="K878" s="2">
        <f t="shared" si="292"/>
        <v>355.73122529644269</v>
      </c>
      <c r="L878" s="2">
        <f t="shared" si="293"/>
        <v>369.60985626283372</v>
      </c>
      <c r="M878">
        <v>0.85441176471000002</v>
      </c>
      <c r="N878">
        <v>0.14117647058999999</v>
      </c>
      <c r="O878">
        <v>4.4117647059000002E-3</v>
      </c>
      <c r="P878" s="2">
        <f t="shared" si="297"/>
        <v>704.13961700160576</v>
      </c>
      <c r="Q878" s="2">
        <f t="shared" si="298"/>
        <v>668.41444780566928</v>
      </c>
      <c r="R878" s="2">
        <f t="shared" si="299"/>
        <v>698.11825922416722</v>
      </c>
      <c r="S878">
        <f t="shared" si="285"/>
        <v>2.6079245074133546</v>
      </c>
      <c r="T878">
        <f t="shared" si="286"/>
        <v>2.4756090659469234</v>
      </c>
      <c r="U878">
        <f t="shared" si="287"/>
        <v>2.5856231823117306</v>
      </c>
    </row>
    <row r="879" spans="1:21" x14ac:dyDescent="0.3">
      <c r="A879">
        <v>22</v>
      </c>
      <c r="B879" t="s">
        <v>40</v>
      </c>
      <c r="C879">
        <v>6</v>
      </c>
      <c r="D879" t="s">
        <v>9</v>
      </c>
      <c r="E879">
        <v>1996</v>
      </c>
      <c r="F879">
        <v>200</v>
      </c>
      <c r="G879" s="54">
        <v>0.40303950660207699</v>
      </c>
      <c r="H879" s="54">
        <v>0.41599999999999998</v>
      </c>
      <c r="I879" s="54">
        <v>0.46100000000000002</v>
      </c>
      <c r="J879" s="2">
        <f t="shared" si="291"/>
        <v>335.03054592707133</v>
      </c>
      <c r="K879" s="2">
        <f t="shared" si="292"/>
        <v>342.46575342465746</v>
      </c>
      <c r="L879" s="2">
        <f t="shared" si="293"/>
        <v>371.05751391465685</v>
      </c>
      <c r="M879">
        <v>0.85441176471000002</v>
      </c>
      <c r="N879">
        <v>0.14117647058999999</v>
      </c>
      <c r="O879">
        <v>4.4117647059000002E-3</v>
      </c>
      <c r="P879" s="2">
        <f t="shared" si="297"/>
        <v>161.42575229782796</v>
      </c>
      <c r="Q879" s="2">
        <f t="shared" si="298"/>
        <v>159.06054067877153</v>
      </c>
      <c r="R879" s="2">
        <f t="shared" si="299"/>
        <v>164.51346689021273</v>
      </c>
      <c r="S879">
        <f t="shared" si="285"/>
        <v>0.80712876148913981</v>
      </c>
      <c r="T879">
        <f t="shared" si="286"/>
        <v>0.79530270339385767</v>
      </c>
      <c r="U879">
        <f t="shared" si="287"/>
        <v>0.82256733445106367</v>
      </c>
    </row>
    <row r="880" spans="1:21" x14ac:dyDescent="0.3">
      <c r="A880">
        <v>22</v>
      </c>
      <c r="B880" t="s">
        <v>40</v>
      </c>
      <c r="C880">
        <v>6</v>
      </c>
      <c r="D880" t="s">
        <v>9</v>
      </c>
      <c r="E880">
        <v>1997</v>
      </c>
      <c r="F880">
        <v>165</v>
      </c>
      <c r="G880" s="54">
        <v>0.375</v>
      </c>
      <c r="H880" s="54">
        <v>0.29633333333333334</v>
      </c>
      <c r="I880" s="54">
        <v>0.34783333333333333</v>
      </c>
      <c r="J880" s="2">
        <f t="shared" si="291"/>
        <v>264</v>
      </c>
      <c r="K880" s="2">
        <f t="shared" si="292"/>
        <v>234.4860255802937</v>
      </c>
      <c r="L880" s="2">
        <f t="shared" si="293"/>
        <v>253.00281114234602</v>
      </c>
      <c r="M880">
        <v>0.85441176471000002</v>
      </c>
      <c r="N880">
        <v>0.14117647058999999</v>
      </c>
      <c r="O880">
        <v>4.4117647059000002E-3</v>
      </c>
      <c r="P880" s="2">
        <f t="shared" si="297"/>
        <v>355.89723909904512</v>
      </c>
      <c r="Q880" s="2">
        <f t="shared" si="298"/>
        <v>367.14349455854062</v>
      </c>
      <c r="R880" s="2">
        <f t="shared" si="299"/>
        <v>379.01106960291236</v>
      </c>
      <c r="S880">
        <f t="shared" si="285"/>
        <v>2.1569529642366372</v>
      </c>
      <c r="T880">
        <f t="shared" si="286"/>
        <v>2.2251120882335798</v>
      </c>
      <c r="U880">
        <f t="shared" si="287"/>
        <v>2.297036785472196</v>
      </c>
    </row>
    <row r="881" spans="1:21" x14ac:dyDescent="0.3">
      <c r="A881">
        <v>22</v>
      </c>
      <c r="B881" t="s">
        <v>40</v>
      </c>
      <c r="C881">
        <v>6</v>
      </c>
      <c r="D881" t="s">
        <v>9</v>
      </c>
      <c r="E881">
        <v>1998</v>
      </c>
      <c r="F881">
        <v>700</v>
      </c>
      <c r="G881" s="54">
        <v>0.125</v>
      </c>
      <c r="H881" s="54">
        <v>7.7666666666666662E-2</v>
      </c>
      <c r="I881" s="54">
        <v>0.11716666666666666</v>
      </c>
      <c r="J881" s="2">
        <f t="shared" si="291"/>
        <v>800</v>
      </c>
      <c r="K881" s="2">
        <f t="shared" si="292"/>
        <v>758.94470545717388</v>
      </c>
      <c r="L881" s="2">
        <f t="shared" si="293"/>
        <v>792.90164243911647</v>
      </c>
      <c r="M881">
        <v>0.85441176471000002</v>
      </c>
      <c r="N881">
        <v>0.14117647058999999</v>
      </c>
      <c r="O881">
        <v>4.4117647059000002E-3</v>
      </c>
      <c r="P881" s="2">
        <f t="shared" si="297"/>
        <v>770.54691317316019</v>
      </c>
      <c r="Q881" s="2">
        <f t="shared" si="298"/>
        <v>768.10156509048966</v>
      </c>
      <c r="R881" s="2">
        <f t="shared" si="299"/>
        <v>788.6933190032313</v>
      </c>
      <c r="S881">
        <f t="shared" si="285"/>
        <v>1.1007813045330861</v>
      </c>
      <c r="T881">
        <f t="shared" si="286"/>
        <v>1.0972879501292709</v>
      </c>
      <c r="U881">
        <f t="shared" si="287"/>
        <v>1.1267047414331877</v>
      </c>
    </row>
    <row r="882" spans="1:21" x14ac:dyDescent="0.3">
      <c r="A882">
        <v>22</v>
      </c>
      <c r="B882" t="s">
        <v>40</v>
      </c>
      <c r="C882">
        <v>6</v>
      </c>
      <c r="D882" t="s">
        <v>9</v>
      </c>
      <c r="E882">
        <v>1999</v>
      </c>
      <c r="F882">
        <v>120</v>
      </c>
      <c r="G882" s="54">
        <v>0.123</v>
      </c>
      <c r="H882" s="54">
        <v>8.9666666666666672E-2</v>
      </c>
      <c r="I882" s="54">
        <v>0.12016666666666667</v>
      </c>
      <c r="J882" s="2">
        <f t="shared" si="291"/>
        <v>136.83010262257696</v>
      </c>
      <c r="K882" s="2">
        <f t="shared" si="292"/>
        <v>131.81984621017943</v>
      </c>
      <c r="L882" s="2">
        <f t="shared" si="293"/>
        <v>136.38946770221634</v>
      </c>
      <c r="M882">
        <v>0.85441176471000002</v>
      </c>
      <c r="N882">
        <v>0.14117647058999999</v>
      </c>
      <c r="O882">
        <v>4.4117647059000002E-3</v>
      </c>
      <c r="P882" s="2">
        <f>(J885*$M882)+(J886*$N882)</f>
        <v>1044.2611448123266</v>
      </c>
      <c r="Q882" s="2">
        <f>(K885*$M882)+(K886*$N882)</f>
        <v>1045.570882247634</v>
      </c>
      <c r="R882" s="2">
        <f>(L885*$M882)+(L886*$N882)</f>
        <v>1062.4190961352833</v>
      </c>
      <c r="S882">
        <f t="shared" si="285"/>
        <v>8.7021762067693889</v>
      </c>
      <c r="T882">
        <f t="shared" si="286"/>
        <v>8.713090685396951</v>
      </c>
      <c r="U882">
        <f t="shared" si="287"/>
        <v>8.8534924677940285</v>
      </c>
    </row>
    <row r="883" spans="1:21" x14ac:dyDescent="0.3">
      <c r="A883">
        <v>22</v>
      </c>
      <c r="B883" t="s">
        <v>40</v>
      </c>
      <c r="C883">
        <v>6</v>
      </c>
      <c r="D883" t="s">
        <v>9</v>
      </c>
      <c r="E883">
        <v>2000</v>
      </c>
      <c r="F883">
        <v>250</v>
      </c>
      <c r="G883" s="54">
        <v>0.14699999999999999</v>
      </c>
      <c r="H883" s="54">
        <v>0.185</v>
      </c>
      <c r="I883" s="54">
        <v>0.21150000000000002</v>
      </c>
      <c r="J883" s="2">
        <f t="shared" si="291"/>
        <v>293.08323563892145</v>
      </c>
      <c r="K883" s="2">
        <f t="shared" si="292"/>
        <v>306.74846625766872</v>
      </c>
      <c r="L883" s="2">
        <f t="shared" si="293"/>
        <v>317.05770450221939</v>
      </c>
      <c r="M883">
        <v>0.85441176471000002</v>
      </c>
      <c r="N883">
        <v>0.14117647058999999</v>
      </c>
      <c r="O883">
        <v>4.4117647059000002E-3</v>
      </c>
      <c r="P883" s="2" t="s">
        <v>10</v>
      </c>
      <c r="Q883" s="2" t="s">
        <v>10</v>
      </c>
      <c r="R883" s="2" t="s">
        <v>10</v>
      </c>
      <c r="S883" s="2" t="s">
        <v>10</v>
      </c>
      <c r="T883" s="2" t="s">
        <v>10</v>
      </c>
      <c r="U883" s="2" t="s">
        <v>10</v>
      </c>
    </row>
    <row r="884" spans="1:21" x14ac:dyDescent="0.3">
      <c r="A884">
        <v>22</v>
      </c>
      <c r="B884" t="s">
        <v>40</v>
      </c>
      <c r="C884">
        <v>6</v>
      </c>
      <c r="D884" t="s">
        <v>9</v>
      </c>
      <c r="E884">
        <v>2001</v>
      </c>
      <c r="F884">
        <v>600</v>
      </c>
      <c r="G884" s="54">
        <v>0.157</v>
      </c>
      <c r="H884" s="54">
        <v>0.15333333333333332</v>
      </c>
      <c r="I884" s="54">
        <v>0.17783333333333332</v>
      </c>
      <c r="J884" s="2">
        <f t="shared" si="291"/>
        <v>711.74377224199293</v>
      </c>
      <c r="K884" s="2">
        <f t="shared" si="292"/>
        <v>708.66141732283461</v>
      </c>
      <c r="L884" s="2">
        <f t="shared" si="293"/>
        <v>729.77903912426507</v>
      </c>
      <c r="M884">
        <v>0.85441176471000002</v>
      </c>
      <c r="N884">
        <v>0.14117647058999999</v>
      </c>
      <c r="O884">
        <v>4.4117647059000002E-3</v>
      </c>
      <c r="P884" s="2" t="s">
        <v>10</v>
      </c>
      <c r="Q884" s="2" t="s">
        <v>10</v>
      </c>
      <c r="R884" s="2" t="s">
        <v>10</v>
      </c>
      <c r="S884" s="2" t="s">
        <v>10</v>
      </c>
      <c r="T884" s="2" t="s">
        <v>10</v>
      </c>
      <c r="U884" s="2" t="s">
        <v>10</v>
      </c>
    </row>
    <row r="885" spans="1:21" x14ac:dyDescent="0.3">
      <c r="A885">
        <v>22</v>
      </c>
      <c r="B885" t="s">
        <v>40</v>
      </c>
      <c r="C885">
        <v>6</v>
      </c>
      <c r="D885" t="s">
        <v>9</v>
      </c>
      <c r="E885">
        <v>2002</v>
      </c>
      <c r="F885">
        <v>1000</v>
      </c>
      <c r="G885" s="54">
        <v>0.11799999999999999</v>
      </c>
      <c r="H885" s="54">
        <v>0.11899999999999999</v>
      </c>
      <c r="I885" s="54">
        <v>0.13250000000000001</v>
      </c>
      <c r="J885" s="2">
        <f t="shared" si="291"/>
        <v>1133.7868480725624</v>
      </c>
      <c r="K885" s="2">
        <f t="shared" si="292"/>
        <v>1135.0737797956867</v>
      </c>
      <c r="L885" s="2">
        <f t="shared" si="293"/>
        <v>1152.7377521613835</v>
      </c>
      <c r="M885">
        <v>0.85441176471000002</v>
      </c>
      <c r="N885">
        <v>0.14117647058999999</v>
      </c>
      <c r="O885">
        <v>4.4117647059000002E-3</v>
      </c>
      <c r="P885" s="2" t="s">
        <v>10</v>
      </c>
      <c r="Q885" s="2" t="s">
        <v>10</v>
      </c>
      <c r="R885" s="2" t="s">
        <v>10</v>
      </c>
      <c r="S885" s="2" t="s">
        <v>10</v>
      </c>
      <c r="T885" s="2" t="s">
        <v>10</v>
      </c>
      <c r="U885" s="2" t="s">
        <v>10</v>
      </c>
    </row>
    <row r="886" spans="1:21" x14ac:dyDescent="0.3">
      <c r="A886">
        <v>22</v>
      </c>
      <c r="B886" t="s">
        <v>40</v>
      </c>
      <c r="C886">
        <v>6</v>
      </c>
      <c r="D886" t="s">
        <v>9</v>
      </c>
      <c r="E886">
        <v>2003</v>
      </c>
      <c r="F886">
        <v>450</v>
      </c>
      <c r="G886" s="54">
        <v>0.159</v>
      </c>
      <c r="H886" s="54">
        <v>0.16133333333333333</v>
      </c>
      <c r="I886" s="54">
        <v>0.18033333333333335</v>
      </c>
      <c r="J886" s="2">
        <f t="shared" si="291"/>
        <v>535.07728894173601</v>
      </c>
      <c r="K886" s="2">
        <f t="shared" si="292"/>
        <v>536.56597774244835</v>
      </c>
      <c r="L886" s="2">
        <f t="shared" si="293"/>
        <v>549.00366002440012</v>
      </c>
      <c r="M886">
        <v>0.85441176471000002</v>
      </c>
      <c r="N886">
        <v>0.14117647058999999</v>
      </c>
      <c r="O886">
        <v>4.4117647059000002E-3</v>
      </c>
      <c r="P886" s="2" t="s">
        <v>10</v>
      </c>
      <c r="Q886" s="2" t="s">
        <v>10</v>
      </c>
      <c r="R886" s="2" t="s">
        <v>10</v>
      </c>
      <c r="S886" s="2" t="s">
        <v>10</v>
      </c>
      <c r="T886" s="2" t="s">
        <v>10</v>
      </c>
      <c r="U886" s="2" t="s">
        <v>10</v>
      </c>
    </row>
    <row r="887" spans="1:21" x14ac:dyDescent="0.3">
      <c r="A887">
        <v>22</v>
      </c>
      <c r="B887" t="s">
        <v>40</v>
      </c>
      <c r="C887">
        <v>6</v>
      </c>
      <c r="D887" t="s">
        <v>9</v>
      </c>
      <c r="E887">
        <v>2004</v>
      </c>
      <c r="F887" t="s">
        <v>10</v>
      </c>
      <c r="G887" s="54">
        <v>0.22</v>
      </c>
      <c r="H887" s="54">
        <v>0.38400000000000001</v>
      </c>
      <c r="I887" s="54">
        <v>0.41199999999999998</v>
      </c>
      <c r="J887" t="s">
        <v>10</v>
      </c>
      <c r="K887" t="s">
        <v>10</v>
      </c>
      <c r="L887" t="s">
        <v>10</v>
      </c>
      <c r="M887">
        <v>0.85441176471000002</v>
      </c>
      <c r="N887">
        <v>0.14117647058999999</v>
      </c>
      <c r="O887">
        <v>4.4117647059000002E-3</v>
      </c>
      <c r="P887" s="2" t="s">
        <v>10</v>
      </c>
      <c r="Q887" s="2" t="s">
        <v>10</v>
      </c>
      <c r="R887" s="2" t="s">
        <v>10</v>
      </c>
      <c r="S887" s="2" t="s">
        <v>10</v>
      </c>
      <c r="T887" s="2" t="s">
        <v>10</v>
      </c>
      <c r="U887" s="2" t="s">
        <v>10</v>
      </c>
    </row>
    <row r="888" spans="1:21" x14ac:dyDescent="0.3">
      <c r="A888">
        <v>22</v>
      </c>
      <c r="B888" t="s">
        <v>40</v>
      </c>
      <c r="C888">
        <v>6</v>
      </c>
      <c r="D888" t="s">
        <v>9</v>
      </c>
      <c r="E888">
        <v>2005</v>
      </c>
      <c r="F888" t="s">
        <v>10</v>
      </c>
      <c r="G888" s="54">
        <v>0.17699999999999999</v>
      </c>
      <c r="H888" s="54">
        <v>0.30133333333333334</v>
      </c>
      <c r="I888" s="54">
        <v>0.41533333333333339</v>
      </c>
      <c r="J888" t="s">
        <v>10</v>
      </c>
      <c r="K888" t="s">
        <v>10</v>
      </c>
      <c r="L888" t="s">
        <v>10</v>
      </c>
      <c r="M888">
        <v>0.85441176471000002</v>
      </c>
      <c r="N888">
        <v>0.14117647058999999</v>
      </c>
      <c r="O888">
        <v>4.4117647059000002E-3</v>
      </c>
      <c r="P888" s="2" t="s">
        <v>10</v>
      </c>
      <c r="Q888" s="2" t="s">
        <v>10</v>
      </c>
      <c r="R888" s="2" t="s">
        <v>10</v>
      </c>
      <c r="S888" s="2" t="s">
        <v>10</v>
      </c>
      <c r="T888" s="2" t="s">
        <v>10</v>
      </c>
      <c r="U888" s="2" t="s">
        <v>10</v>
      </c>
    </row>
    <row r="889" spans="1:21" x14ac:dyDescent="0.3">
      <c r="A889">
        <v>22</v>
      </c>
      <c r="B889" t="s">
        <v>40</v>
      </c>
      <c r="C889">
        <v>6</v>
      </c>
      <c r="D889" t="s">
        <v>9</v>
      </c>
      <c r="E889">
        <v>2006</v>
      </c>
      <c r="F889" t="s">
        <v>10</v>
      </c>
      <c r="G889" s="54">
        <v>0.153</v>
      </c>
      <c r="H889" s="54">
        <v>0.19966666666666669</v>
      </c>
      <c r="I889" s="54">
        <v>0.23666666666666669</v>
      </c>
      <c r="J889" t="s">
        <v>10</v>
      </c>
      <c r="K889" t="s">
        <v>10</v>
      </c>
      <c r="L889" t="s">
        <v>10</v>
      </c>
      <c r="M889">
        <v>0.85441176471000002</v>
      </c>
      <c r="N889">
        <v>0.14117647058999999</v>
      </c>
      <c r="O889">
        <v>4.4117647059000002E-3</v>
      </c>
      <c r="P889" s="2" t="s">
        <v>10</v>
      </c>
      <c r="Q889" s="2" t="s">
        <v>10</v>
      </c>
      <c r="R889" s="2" t="s">
        <v>10</v>
      </c>
      <c r="S889" s="2" t="s">
        <v>10</v>
      </c>
      <c r="T889" s="2" t="s">
        <v>10</v>
      </c>
      <c r="U889" s="2" t="s">
        <v>10</v>
      </c>
    </row>
    <row r="890" spans="1:21" x14ac:dyDescent="0.3">
      <c r="A890">
        <v>22</v>
      </c>
      <c r="B890" t="s">
        <v>40</v>
      </c>
      <c r="C890">
        <v>6</v>
      </c>
      <c r="D890" t="s">
        <v>9</v>
      </c>
      <c r="E890">
        <v>2007</v>
      </c>
      <c r="F890" t="s">
        <v>10</v>
      </c>
      <c r="G890" s="54">
        <v>0.188</v>
      </c>
      <c r="H890" s="54">
        <v>0.26533333333333331</v>
      </c>
      <c r="I890" s="54">
        <v>0.30733333333333335</v>
      </c>
      <c r="J890" t="s">
        <v>10</v>
      </c>
      <c r="K890" t="s">
        <v>10</v>
      </c>
      <c r="L890" t="s">
        <v>10</v>
      </c>
      <c r="M890">
        <v>0.85441176471000002</v>
      </c>
      <c r="N890">
        <v>0.14117647058999999</v>
      </c>
      <c r="O890">
        <v>4.4117647059000002E-3</v>
      </c>
      <c r="P890" s="2" t="s">
        <v>10</v>
      </c>
      <c r="Q890" s="2" t="s">
        <v>10</v>
      </c>
      <c r="R890" s="2" t="s">
        <v>10</v>
      </c>
      <c r="S890" s="2" t="s">
        <v>10</v>
      </c>
      <c r="T890" s="2" t="s">
        <v>10</v>
      </c>
      <c r="U890" s="2" t="s">
        <v>10</v>
      </c>
    </row>
    <row r="891" spans="1:21" x14ac:dyDescent="0.3">
      <c r="A891">
        <v>22</v>
      </c>
      <c r="B891" t="s">
        <v>40</v>
      </c>
      <c r="C891">
        <v>6</v>
      </c>
      <c r="D891" t="s">
        <v>9</v>
      </c>
      <c r="E891">
        <v>2008</v>
      </c>
      <c r="F891" t="s">
        <v>10</v>
      </c>
      <c r="G891" s="54">
        <v>0.2</v>
      </c>
      <c r="H891" s="54">
        <v>0.23666666666666669</v>
      </c>
      <c r="I891" s="54">
        <v>0.28266666666666668</v>
      </c>
      <c r="J891" t="s">
        <v>10</v>
      </c>
      <c r="K891" t="s">
        <v>10</v>
      </c>
      <c r="L891" t="s">
        <v>10</v>
      </c>
      <c r="M891">
        <v>0.85441176471000002</v>
      </c>
      <c r="N891">
        <v>0.14117647058999999</v>
      </c>
      <c r="O891">
        <v>4.4117647059000002E-3</v>
      </c>
      <c r="P891" s="2" t="s">
        <v>10</v>
      </c>
      <c r="Q891" s="2" t="s">
        <v>10</v>
      </c>
      <c r="R891" s="2" t="s">
        <v>10</v>
      </c>
      <c r="S891" s="2" t="s">
        <v>10</v>
      </c>
      <c r="T891" s="2" t="s">
        <v>10</v>
      </c>
      <c r="U891" s="2" t="s">
        <v>10</v>
      </c>
    </row>
    <row r="892" spans="1:21" x14ac:dyDescent="0.3">
      <c r="A892">
        <v>22</v>
      </c>
      <c r="B892" t="s">
        <v>40</v>
      </c>
      <c r="C892">
        <v>6</v>
      </c>
      <c r="D892" t="s">
        <v>9</v>
      </c>
      <c r="E892">
        <v>2009</v>
      </c>
      <c r="F892" t="s">
        <v>10</v>
      </c>
      <c r="G892" s="54">
        <v>0.19700000000000001</v>
      </c>
      <c r="H892" s="54">
        <v>0.22899999999999998</v>
      </c>
      <c r="I892" s="54">
        <v>0.26449999999999996</v>
      </c>
      <c r="J892" t="s">
        <v>10</v>
      </c>
      <c r="K892" t="s">
        <v>10</v>
      </c>
      <c r="L892" t="s">
        <v>10</v>
      </c>
      <c r="M892">
        <v>0.85441176471000002</v>
      </c>
      <c r="N892">
        <v>0.14117647058999999</v>
      </c>
      <c r="O892">
        <v>4.4117647059000002E-3</v>
      </c>
      <c r="P892" s="2" t="s">
        <v>10</v>
      </c>
      <c r="Q892" s="2" t="s">
        <v>10</v>
      </c>
      <c r="R892" s="2" t="s">
        <v>10</v>
      </c>
      <c r="S892" s="2" t="s">
        <v>10</v>
      </c>
      <c r="T892" s="2" t="s">
        <v>10</v>
      </c>
      <c r="U892" s="2" t="s">
        <v>10</v>
      </c>
    </row>
    <row r="893" spans="1:21" x14ac:dyDescent="0.3">
      <c r="A893">
        <v>22</v>
      </c>
      <c r="B893" t="s">
        <v>40</v>
      </c>
      <c r="C893">
        <v>6</v>
      </c>
      <c r="D893" t="s">
        <v>9</v>
      </c>
      <c r="E893">
        <v>2010</v>
      </c>
      <c r="F893" t="s">
        <v>10</v>
      </c>
      <c r="G893" s="54">
        <v>0.16799999999999998</v>
      </c>
      <c r="H893" s="54">
        <v>0.25266666666666665</v>
      </c>
      <c r="I893" s="54">
        <v>0.27216666666666667</v>
      </c>
      <c r="J893" t="s">
        <v>10</v>
      </c>
      <c r="K893" t="s">
        <v>10</v>
      </c>
      <c r="L893" t="s">
        <v>10</v>
      </c>
      <c r="M893">
        <v>0.85441176471000002</v>
      </c>
      <c r="N893">
        <v>0.14117647058999999</v>
      </c>
      <c r="O893">
        <v>4.4117647059000002E-3</v>
      </c>
      <c r="P893" s="2" t="s">
        <v>10</v>
      </c>
      <c r="Q893" s="2" t="s">
        <v>10</v>
      </c>
      <c r="R893" s="2" t="s">
        <v>10</v>
      </c>
      <c r="S893" s="2" t="s">
        <v>10</v>
      </c>
      <c r="T893" s="2" t="s">
        <v>10</v>
      </c>
      <c r="U893" s="2" t="s">
        <v>10</v>
      </c>
    </row>
    <row r="894" spans="1:21" x14ac:dyDescent="0.3">
      <c r="A894">
        <v>22</v>
      </c>
      <c r="B894" t="s">
        <v>40</v>
      </c>
      <c r="C894">
        <v>6</v>
      </c>
      <c r="D894" t="s">
        <v>9</v>
      </c>
      <c r="E894">
        <v>2011</v>
      </c>
      <c r="F894" t="s">
        <v>10</v>
      </c>
      <c r="G894" s="54">
        <v>0.16899999999999998</v>
      </c>
      <c r="H894" s="54">
        <v>0.21833333333333332</v>
      </c>
      <c r="I894" s="54">
        <v>0.24033333333333334</v>
      </c>
      <c r="J894" t="s">
        <v>10</v>
      </c>
      <c r="K894" t="s">
        <v>10</v>
      </c>
      <c r="L894" t="s">
        <v>10</v>
      </c>
      <c r="M894">
        <v>0.85441176471000002</v>
      </c>
      <c r="N894">
        <v>0.14117647058999999</v>
      </c>
      <c r="O894">
        <v>4.4117647059000002E-3</v>
      </c>
      <c r="P894" s="2" t="s">
        <v>10</v>
      </c>
      <c r="Q894" s="2" t="s">
        <v>10</v>
      </c>
      <c r="R894" s="2" t="s">
        <v>10</v>
      </c>
      <c r="S894" s="2" t="s">
        <v>10</v>
      </c>
      <c r="T894" s="2" t="s">
        <v>10</v>
      </c>
      <c r="U894" s="2" t="s">
        <v>10</v>
      </c>
    </row>
    <row r="895" spans="1:21" x14ac:dyDescent="0.3">
      <c r="A895">
        <v>22</v>
      </c>
      <c r="B895" t="s">
        <v>40</v>
      </c>
      <c r="C895">
        <v>6</v>
      </c>
      <c r="D895" t="s">
        <v>9</v>
      </c>
      <c r="E895">
        <v>2012</v>
      </c>
      <c r="F895" t="s">
        <v>10</v>
      </c>
      <c r="G895" s="54">
        <v>0.13500000000000001</v>
      </c>
      <c r="H895" s="54">
        <v>0.23</v>
      </c>
      <c r="I895" s="54">
        <v>0.25650000000000001</v>
      </c>
      <c r="J895" t="s">
        <v>10</v>
      </c>
      <c r="K895" t="s">
        <v>10</v>
      </c>
      <c r="L895" t="s">
        <v>10</v>
      </c>
      <c r="M895">
        <v>0.85441176471000002</v>
      </c>
      <c r="N895">
        <v>0.14117647058999999</v>
      </c>
      <c r="O895">
        <v>4.4117647059000002E-3</v>
      </c>
      <c r="P895" s="2" t="s">
        <v>10</v>
      </c>
      <c r="Q895" s="2" t="s">
        <v>10</v>
      </c>
      <c r="R895" s="2" t="s">
        <v>10</v>
      </c>
      <c r="S895" s="2" t="s">
        <v>10</v>
      </c>
      <c r="T895" s="2" t="s">
        <v>10</v>
      </c>
      <c r="U895" s="2" t="s">
        <v>10</v>
      </c>
    </row>
    <row r="896" spans="1:21" x14ac:dyDescent="0.3">
      <c r="A896">
        <v>22</v>
      </c>
      <c r="B896" t="s">
        <v>40</v>
      </c>
      <c r="C896">
        <v>6</v>
      </c>
      <c r="D896" t="s">
        <v>9</v>
      </c>
      <c r="E896">
        <v>2013</v>
      </c>
      <c r="F896" t="s">
        <v>10</v>
      </c>
      <c r="G896" s="54">
        <v>0.153</v>
      </c>
      <c r="H896" s="54">
        <v>0.2503333333333333</v>
      </c>
      <c r="I896" s="54">
        <v>0.27933333333333332</v>
      </c>
      <c r="J896" t="s">
        <v>10</v>
      </c>
      <c r="K896" t="s">
        <v>10</v>
      </c>
      <c r="L896" t="s">
        <v>10</v>
      </c>
      <c r="M896">
        <v>0.85441176471000002</v>
      </c>
      <c r="N896">
        <v>0.14117647058999999</v>
      </c>
      <c r="O896">
        <v>4.4117647059000002E-3</v>
      </c>
      <c r="P896" s="2" t="s">
        <v>10</v>
      </c>
      <c r="Q896" s="2" t="s">
        <v>10</v>
      </c>
      <c r="R896" s="2" t="s">
        <v>10</v>
      </c>
      <c r="S896" s="2" t="s">
        <v>10</v>
      </c>
      <c r="T896" s="2" t="s">
        <v>10</v>
      </c>
      <c r="U896" s="2" t="s">
        <v>10</v>
      </c>
    </row>
    <row r="897" spans="1:21" x14ac:dyDescent="0.3">
      <c r="A897">
        <v>22</v>
      </c>
      <c r="B897" t="s">
        <v>40</v>
      </c>
      <c r="C897">
        <v>6</v>
      </c>
      <c r="D897" t="s">
        <v>9</v>
      </c>
      <c r="E897">
        <v>2014</v>
      </c>
      <c r="F897" t="s">
        <v>10</v>
      </c>
      <c r="G897" s="54">
        <v>9.7000000000000003E-2</v>
      </c>
      <c r="H897" s="54">
        <v>0.16933333333333334</v>
      </c>
      <c r="I897" s="54">
        <v>0.20033333333333331</v>
      </c>
      <c r="J897" t="s">
        <v>10</v>
      </c>
      <c r="K897" t="s">
        <v>10</v>
      </c>
      <c r="L897" t="s">
        <v>10</v>
      </c>
      <c r="M897">
        <v>0.85441176471000002</v>
      </c>
      <c r="N897">
        <v>0.14117647058999999</v>
      </c>
      <c r="O897">
        <v>4.4117647059000002E-3</v>
      </c>
      <c r="P897" s="2" t="s">
        <v>10</v>
      </c>
      <c r="Q897" s="2" t="s">
        <v>10</v>
      </c>
      <c r="R897" s="2" t="s">
        <v>10</v>
      </c>
      <c r="S897" s="2" t="s">
        <v>10</v>
      </c>
      <c r="T897" s="2" t="s">
        <v>10</v>
      </c>
      <c r="U897" s="2" t="s">
        <v>10</v>
      </c>
    </row>
    <row r="898" spans="1:21" x14ac:dyDescent="0.3">
      <c r="A898">
        <v>22</v>
      </c>
      <c r="B898" t="s">
        <v>40</v>
      </c>
      <c r="C898">
        <v>6</v>
      </c>
      <c r="D898" t="s">
        <v>9</v>
      </c>
      <c r="E898">
        <v>2015</v>
      </c>
      <c r="F898" t="s">
        <v>10</v>
      </c>
      <c r="G898" s="54">
        <v>0.16099999999999998</v>
      </c>
      <c r="H898" s="54">
        <v>0.26</v>
      </c>
      <c r="I898" s="54">
        <v>0.28700000000000003</v>
      </c>
      <c r="J898" t="s">
        <v>10</v>
      </c>
      <c r="K898" t="s">
        <v>10</v>
      </c>
      <c r="L898" t="s">
        <v>10</v>
      </c>
      <c r="M898">
        <v>0.85441176471000002</v>
      </c>
      <c r="N898">
        <v>0.14117647058999999</v>
      </c>
      <c r="O898">
        <v>4.4117647059000002E-3</v>
      </c>
      <c r="P898" s="2" t="s">
        <v>10</v>
      </c>
      <c r="Q898" s="2" t="s">
        <v>10</v>
      </c>
      <c r="R898" s="2" t="s">
        <v>10</v>
      </c>
      <c r="S898" s="2" t="s">
        <v>10</v>
      </c>
      <c r="T898" s="2" t="s">
        <v>10</v>
      </c>
      <c r="U898" s="2" t="s">
        <v>10</v>
      </c>
    </row>
    <row r="899" spans="1:21" x14ac:dyDescent="0.3">
      <c r="A899">
        <v>22</v>
      </c>
      <c r="B899" t="s">
        <v>40</v>
      </c>
      <c r="C899">
        <v>6</v>
      </c>
      <c r="D899" t="s">
        <v>9</v>
      </c>
      <c r="E899">
        <v>2016</v>
      </c>
      <c r="F899" t="s">
        <v>10</v>
      </c>
      <c r="G899" s="54">
        <v>0.16599999999999998</v>
      </c>
      <c r="H899" s="54">
        <v>0.251</v>
      </c>
      <c r="I899" s="54">
        <v>0.27900000000000003</v>
      </c>
      <c r="J899" t="s">
        <v>10</v>
      </c>
      <c r="K899" t="s">
        <v>10</v>
      </c>
      <c r="L899" t="s">
        <v>10</v>
      </c>
      <c r="M899">
        <v>0.85441176471000002</v>
      </c>
      <c r="N899">
        <v>0.14117647058999999</v>
      </c>
      <c r="O899">
        <v>4.4117647059000002E-3</v>
      </c>
      <c r="P899" s="2" t="s">
        <v>10</v>
      </c>
      <c r="Q899" s="2" t="s">
        <v>10</v>
      </c>
      <c r="R899" s="2" t="s">
        <v>10</v>
      </c>
      <c r="S899" s="2" t="s">
        <v>10</v>
      </c>
      <c r="T899" s="2" t="s">
        <v>10</v>
      </c>
      <c r="U899" s="2" t="s">
        <v>10</v>
      </c>
    </row>
    <row r="900" spans="1:21" x14ac:dyDescent="0.3">
      <c r="A900">
        <v>22</v>
      </c>
      <c r="B900" t="s">
        <v>40</v>
      </c>
      <c r="C900">
        <v>6</v>
      </c>
      <c r="D900" t="s">
        <v>9</v>
      </c>
      <c r="E900">
        <v>2017</v>
      </c>
      <c r="F900" t="s">
        <v>10</v>
      </c>
      <c r="G900" s="54">
        <v>0.17614168903842634</v>
      </c>
      <c r="H900" s="54">
        <v>0.28134990851851172</v>
      </c>
      <c r="I900" s="54">
        <v>0.31269765999824639</v>
      </c>
      <c r="J900" t="s">
        <v>10</v>
      </c>
      <c r="K900" t="s">
        <v>10</v>
      </c>
      <c r="L900" t="s">
        <v>10</v>
      </c>
      <c r="M900">
        <v>0.85441176471000002</v>
      </c>
      <c r="N900">
        <v>0.14117647058999999</v>
      </c>
      <c r="O900">
        <v>4.4117647059000002E-3</v>
      </c>
      <c r="P900" s="2" t="s">
        <v>10</v>
      </c>
      <c r="Q900" s="2" t="s">
        <v>10</v>
      </c>
      <c r="R900" s="2" t="s">
        <v>10</v>
      </c>
      <c r="S900" s="2" t="s">
        <v>10</v>
      </c>
      <c r="T900" s="2" t="s">
        <v>10</v>
      </c>
      <c r="U900" s="2" t="s">
        <v>10</v>
      </c>
    </row>
    <row r="901" spans="1:21" x14ac:dyDescent="0.3">
      <c r="A901">
        <v>22</v>
      </c>
      <c r="B901" t="s">
        <v>40</v>
      </c>
      <c r="C901">
        <v>6</v>
      </c>
      <c r="D901" t="s">
        <v>9</v>
      </c>
      <c r="E901">
        <v>2018</v>
      </c>
      <c r="F901" t="s">
        <v>10</v>
      </c>
      <c r="G901" s="54">
        <v>0.16886166874172692</v>
      </c>
      <c r="H901" s="54">
        <v>0.3266245046167281</v>
      </c>
      <c r="I901" s="54">
        <v>0.34504815702446495</v>
      </c>
      <c r="J901" t="s">
        <v>10</v>
      </c>
      <c r="K901" t="s">
        <v>10</v>
      </c>
      <c r="L901" t="s">
        <v>10</v>
      </c>
      <c r="M901">
        <v>0.85441176471000002</v>
      </c>
      <c r="N901">
        <v>0.14117647058999999</v>
      </c>
      <c r="O901">
        <v>4.4117647059000002E-3</v>
      </c>
      <c r="P901" s="2" t="s">
        <v>10</v>
      </c>
      <c r="Q901" s="2" t="s">
        <v>10</v>
      </c>
      <c r="R901" s="2" t="s">
        <v>10</v>
      </c>
      <c r="S901" s="2" t="s">
        <v>10</v>
      </c>
      <c r="T901" s="2" t="s">
        <v>10</v>
      </c>
      <c r="U901" s="2" t="s">
        <v>10</v>
      </c>
    </row>
    <row r="902" spans="1:21" x14ac:dyDescent="0.3">
      <c r="A902">
        <v>22</v>
      </c>
      <c r="B902" t="s">
        <v>40</v>
      </c>
      <c r="C902">
        <v>6</v>
      </c>
      <c r="D902" t="s">
        <v>9</v>
      </c>
      <c r="E902">
        <v>2019</v>
      </c>
      <c r="F902">
        <v>358</v>
      </c>
      <c r="G902" s="54">
        <v>0.15627672779650664</v>
      </c>
      <c r="H902" s="54">
        <v>0.29431007717911079</v>
      </c>
      <c r="I902" s="54">
        <v>0.31510957999927913</v>
      </c>
      <c r="J902" s="2">
        <f t="shared" ref="J902" si="300">$F902/(1-G902)</f>
        <v>424.30973732066951</v>
      </c>
      <c r="K902" s="2">
        <f t="shared" ref="K902" si="301">$F902/(1-H902)</f>
        <v>507.30496273625232</v>
      </c>
      <c r="L902" s="2">
        <f t="shared" ref="L902" si="302">$F902/(1-I902)</f>
        <v>522.71135578100677</v>
      </c>
      <c r="M902">
        <v>0.85441176471000002</v>
      </c>
      <c r="N902">
        <v>0.14117647058999999</v>
      </c>
      <c r="O902">
        <v>4.4117647059000002E-3</v>
      </c>
      <c r="P902" s="2" t="s">
        <v>10</v>
      </c>
      <c r="Q902" s="2" t="s">
        <v>10</v>
      </c>
      <c r="R902" s="2" t="s">
        <v>10</v>
      </c>
      <c r="S902" s="2" t="s">
        <v>10</v>
      </c>
      <c r="T902" s="2" t="s">
        <v>10</v>
      </c>
      <c r="U902" s="2" t="s">
        <v>10</v>
      </c>
    </row>
    <row r="903" spans="1:21" x14ac:dyDescent="0.3">
      <c r="A903">
        <v>22</v>
      </c>
      <c r="B903" t="s">
        <v>40</v>
      </c>
      <c r="C903">
        <v>6</v>
      </c>
      <c r="D903" t="s">
        <v>9</v>
      </c>
      <c r="E903">
        <v>2020</v>
      </c>
      <c r="F903" t="s">
        <v>10</v>
      </c>
      <c r="G903" s="54">
        <v>7.1730431912490608E-2</v>
      </c>
      <c r="H903" s="54">
        <v>0.24184107416558059</v>
      </c>
      <c r="I903" s="54">
        <v>0.25426527177111524</v>
      </c>
      <c r="J903" t="s">
        <v>10</v>
      </c>
      <c r="K903" t="s">
        <v>10</v>
      </c>
      <c r="L903" t="s">
        <v>10</v>
      </c>
      <c r="M903">
        <v>0.85441176471000002</v>
      </c>
      <c r="N903">
        <v>0.14117647058999999</v>
      </c>
      <c r="O903">
        <v>4.4117647059000002E-3</v>
      </c>
      <c r="P903" s="2" t="s">
        <v>10</v>
      </c>
      <c r="Q903" s="2" t="s">
        <v>10</v>
      </c>
      <c r="R903" s="2" t="s">
        <v>10</v>
      </c>
      <c r="S903" s="2" t="s">
        <v>10</v>
      </c>
      <c r="T903" s="2" t="s">
        <v>10</v>
      </c>
      <c r="U903" s="2" t="s">
        <v>10</v>
      </c>
    </row>
    <row r="904" spans="1:21" x14ac:dyDescent="0.3">
      <c r="A904">
        <v>23</v>
      </c>
      <c r="B904" t="s">
        <v>41</v>
      </c>
      <c r="C904">
        <v>6</v>
      </c>
      <c r="D904" t="s">
        <v>9</v>
      </c>
      <c r="E904">
        <v>1980</v>
      </c>
      <c r="F904">
        <v>50</v>
      </c>
      <c r="G904" s="54">
        <v>0.40667522081402602</v>
      </c>
      <c r="H904" s="54">
        <v>0.41633333333333333</v>
      </c>
      <c r="I904" s="54">
        <v>0.46133333333333337</v>
      </c>
      <c r="J904" s="2">
        <f t="shared" ref="J904:J927" si="303">$F904/(1-G904)</f>
        <v>84.270877863214636</v>
      </c>
      <c r="K904" s="2">
        <f t="shared" ref="K904:K927" si="304">$F904/(1-H904)</f>
        <v>85.665334094802972</v>
      </c>
      <c r="L904" s="2">
        <f t="shared" ref="L904:L927" si="305">$F904/(1-I904)</f>
        <v>92.821782178217831</v>
      </c>
      <c r="M904">
        <v>0.85441176471000002</v>
      </c>
      <c r="N904">
        <v>0.14117647058999999</v>
      </c>
      <c r="O904">
        <v>4.4117647059000002E-3</v>
      </c>
      <c r="P904" s="2">
        <f t="shared" ref="P904:P922" si="306">(J907*$M904)+(J908*$N904)+(J909*$O904)</f>
        <v>225.76092044189204</v>
      </c>
      <c r="Q904" s="2">
        <f t="shared" ref="Q904:Q922" si="307">(K907*$M904)+(K908*$N904)+(K909*$O904)</f>
        <v>228.92010482085996</v>
      </c>
      <c r="R904" s="2">
        <f t="shared" ref="R904:R922" si="308">(L907*$M904)+(L908*$N904)+(L909*$O904)</f>
        <v>250.05547558178216</v>
      </c>
      <c r="S904">
        <f t="shared" ref="S904:S962" si="309">P904/$F904</f>
        <v>4.5152184088378409</v>
      </c>
      <c r="T904">
        <f t="shared" ref="T904:T962" si="310">Q904/$F904</f>
        <v>4.5784020964171992</v>
      </c>
      <c r="U904">
        <f t="shared" ref="U904:U962" si="311">R904/$F904</f>
        <v>5.0011095116356437</v>
      </c>
    </row>
    <row r="905" spans="1:21" x14ac:dyDescent="0.3">
      <c r="A905">
        <v>23</v>
      </c>
      <c r="B905" t="s">
        <v>41</v>
      </c>
      <c r="C905">
        <v>6</v>
      </c>
      <c r="D905" t="s">
        <v>9</v>
      </c>
      <c r="E905">
        <v>1981</v>
      </c>
      <c r="F905">
        <v>200</v>
      </c>
      <c r="G905" s="54">
        <v>0.36820594316945598</v>
      </c>
      <c r="H905" s="54">
        <v>0.39233333333333331</v>
      </c>
      <c r="I905" s="54">
        <v>0.43383333333333329</v>
      </c>
      <c r="J905" s="2">
        <f t="shared" si="303"/>
        <v>316.55884989377603</v>
      </c>
      <c r="K905" s="2">
        <f t="shared" si="304"/>
        <v>329.12781130005482</v>
      </c>
      <c r="L905" s="2">
        <f t="shared" si="305"/>
        <v>353.25287017957021</v>
      </c>
      <c r="M905">
        <v>0.85441176471000002</v>
      </c>
      <c r="N905">
        <v>0.14117647058999999</v>
      </c>
      <c r="O905">
        <v>4.4117647059000002E-3</v>
      </c>
      <c r="P905" s="2">
        <f t="shared" si="306"/>
        <v>478.63825638876148</v>
      </c>
      <c r="Q905" s="2">
        <f t="shared" si="307"/>
        <v>490.89129183113494</v>
      </c>
      <c r="R905" s="2">
        <f t="shared" si="308"/>
        <v>530.87518700972612</v>
      </c>
      <c r="S905">
        <f t="shared" si="309"/>
        <v>2.3931912819438073</v>
      </c>
      <c r="T905">
        <f t="shared" si="310"/>
        <v>2.4544564591556748</v>
      </c>
      <c r="U905">
        <f t="shared" si="311"/>
        <v>2.6543759350486305</v>
      </c>
    </row>
    <row r="906" spans="1:21" x14ac:dyDescent="0.3">
      <c r="A906">
        <v>23</v>
      </c>
      <c r="B906" t="s">
        <v>41</v>
      </c>
      <c r="C906">
        <v>6</v>
      </c>
      <c r="D906" t="s">
        <v>9</v>
      </c>
      <c r="E906">
        <v>1982</v>
      </c>
      <c r="F906">
        <v>400</v>
      </c>
      <c r="G906" s="54">
        <v>0.31874544334072302</v>
      </c>
      <c r="H906" s="54">
        <v>0.36499999999999999</v>
      </c>
      <c r="I906" s="54">
        <v>0.39999999999999997</v>
      </c>
      <c r="J906" s="2">
        <f t="shared" si="303"/>
        <v>587.15203603409623</v>
      </c>
      <c r="K906" s="2">
        <f t="shared" si="304"/>
        <v>629.9212598425197</v>
      </c>
      <c r="L906" s="2">
        <f t="shared" si="305"/>
        <v>666.66666666666652</v>
      </c>
      <c r="M906">
        <v>0.85441176471000002</v>
      </c>
      <c r="N906">
        <v>0.14117647058999999</v>
      </c>
      <c r="O906">
        <v>4.4117647059000002E-3</v>
      </c>
      <c r="P906" s="2">
        <f t="shared" si="306"/>
        <v>342.33600953678433</v>
      </c>
      <c r="Q906" s="2">
        <f t="shared" si="307"/>
        <v>348.15625638310706</v>
      </c>
      <c r="R906" s="2">
        <f t="shared" si="308"/>
        <v>378.49635640048058</v>
      </c>
      <c r="S906">
        <f t="shared" si="309"/>
        <v>0.85584002384196078</v>
      </c>
      <c r="T906">
        <f t="shared" si="310"/>
        <v>0.87039064095776764</v>
      </c>
      <c r="U906">
        <f t="shared" si="311"/>
        <v>0.94624089100120146</v>
      </c>
    </row>
    <row r="907" spans="1:21" x14ac:dyDescent="0.3">
      <c r="A907">
        <v>23</v>
      </c>
      <c r="B907" t="s">
        <v>41</v>
      </c>
      <c r="C907">
        <v>6</v>
      </c>
      <c r="D907" t="s">
        <v>9</v>
      </c>
      <c r="E907">
        <v>1983</v>
      </c>
      <c r="F907">
        <v>100</v>
      </c>
      <c r="G907" s="54">
        <v>0.44514449845859599</v>
      </c>
      <c r="H907" s="54">
        <v>0.44966666666666666</v>
      </c>
      <c r="I907" s="54">
        <v>0.4986666666666667</v>
      </c>
      <c r="J907" s="2">
        <f t="shared" si="303"/>
        <v>180.2271036732937</v>
      </c>
      <c r="K907" s="2">
        <f t="shared" si="304"/>
        <v>181.70805572380374</v>
      </c>
      <c r="L907" s="2">
        <f t="shared" si="305"/>
        <v>199.468085106383</v>
      </c>
      <c r="M907">
        <v>0.85441176471000002</v>
      </c>
      <c r="N907">
        <v>0.14117647058999999</v>
      </c>
      <c r="O907">
        <v>4.4117647059000002E-3</v>
      </c>
      <c r="P907" s="2">
        <f t="shared" si="306"/>
        <v>121.09511533936416</v>
      </c>
      <c r="Q907" s="2">
        <f t="shared" si="307"/>
        <v>121.52225839307157</v>
      </c>
      <c r="R907" s="2">
        <f t="shared" si="308"/>
        <v>132.65593283674795</v>
      </c>
      <c r="S907">
        <f t="shared" si="309"/>
        <v>1.2109511533936415</v>
      </c>
      <c r="T907">
        <f t="shared" si="310"/>
        <v>1.2152225839307156</v>
      </c>
      <c r="U907">
        <f t="shared" si="311"/>
        <v>1.3265593283674795</v>
      </c>
    </row>
    <row r="908" spans="1:21" x14ac:dyDescent="0.3">
      <c r="A908">
        <v>23</v>
      </c>
      <c r="B908" t="s">
        <v>41</v>
      </c>
      <c r="C908">
        <v>6</v>
      </c>
      <c r="D908" t="s">
        <v>9</v>
      </c>
      <c r="E908">
        <v>1984</v>
      </c>
      <c r="F908">
        <v>300</v>
      </c>
      <c r="G908" s="54">
        <v>0.39568399862986298</v>
      </c>
      <c r="H908" s="54">
        <v>0.41133333333333333</v>
      </c>
      <c r="I908" s="54">
        <v>0.45533333333333326</v>
      </c>
      <c r="J908" s="2">
        <f t="shared" si="303"/>
        <v>496.42901945310774</v>
      </c>
      <c r="K908" s="2">
        <f t="shared" si="304"/>
        <v>509.62627406568515</v>
      </c>
      <c r="L908" s="2">
        <f t="shared" si="305"/>
        <v>550.79559363525084</v>
      </c>
      <c r="M908">
        <v>0.85441176471000002</v>
      </c>
      <c r="N908">
        <v>0.14117647058999999</v>
      </c>
      <c r="O908">
        <v>4.4117647059000002E-3</v>
      </c>
      <c r="P908" s="2">
        <f t="shared" si="306"/>
        <v>263.80949039291943</v>
      </c>
      <c r="Q908" s="2">
        <f t="shared" si="307"/>
        <v>274.70235390977155</v>
      </c>
      <c r="R908" s="2">
        <f t="shared" si="308"/>
        <v>292.95486554247435</v>
      </c>
      <c r="S908">
        <f t="shared" si="309"/>
        <v>0.87936496797639807</v>
      </c>
      <c r="T908">
        <f t="shared" si="310"/>
        <v>0.91567451303257186</v>
      </c>
      <c r="U908">
        <f t="shared" si="311"/>
        <v>0.97651621847491454</v>
      </c>
    </row>
    <row r="909" spans="1:21" x14ac:dyDescent="0.3">
      <c r="A909">
        <v>23</v>
      </c>
      <c r="B909" t="s">
        <v>41</v>
      </c>
      <c r="C909">
        <v>6</v>
      </c>
      <c r="D909" t="s">
        <v>9</v>
      </c>
      <c r="E909">
        <v>1985</v>
      </c>
      <c r="F909">
        <v>225</v>
      </c>
      <c r="G909" s="54">
        <v>0.41217083190610698</v>
      </c>
      <c r="H909" s="54">
        <v>0.42266666666666663</v>
      </c>
      <c r="I909" s="54">
        <v>0.46866666666666668</v>
      </c>
      <c r="J909" s="2">
        <f t="shared" si="303"/>
        <v>382.76426589988665</v>
      </c>
      <c r="K909" s="2">
        <f t="shared" si="304"/>
        <v>389.72286374133949</v>
      </c>
      <c r="L909" s="2">
        <f t="shared" si="305"/>
        <v>423.46298619824341</v>
      </c>
      <c r="M909">
        <v>0.85441176471000002</v>
      </c>
      <c r="N909">
        <v>0.14117647058999999</v>
      </c>
      <c r="O909">
        <v>4.4117647059000002E-3</v>
      </c>
      <c r="P909" s="2">
        <f t="shared" si="306"/>
        <v>435.60646824455137</v>
      </c>
      <c r="Q909" s="2">
        <f t="shared" si="307"/>
        <v>453.32304215248229</v>
      </c>
      <c r="R909" s="2">
        <f t="shared" si="308"/>
        <v>482.85051536177951</v>
      </c>
      <c r="S909">
        <f t="shared" si="309"/>
        <v>1.9360287477535616</v>
      </c>
      <c r="T909">
        <f t="shared" si="310"/>
        <v>2.0147690762332546</v>
      </c>
      <c r="U909">
        <f t="shared" si="311"/>
        <v>2.1460022904967979</v>
      </c>
    </row>
    <row r="910" spans="1:21" x14ac:dyDescent="0.3">
      <c r="A910">
        <v>23</v>
      </c>
      <c r="B910" t="s">
        <v>41</v>
      </c>
      <c r="C910">
        <v>6</v>
      </c>
      <c r="D910" t="s">
        <v>9</v>
      </c>
      <c r="E910">
        <v>1986</v>
      </c>
      <c r="F910">
        <v>55</v>
      </c>
      <c r="G910" s="54">
        <v>0.45613572064275898</v>
      </c>
      <c r="H910" s="54">
        <v>0.44966666666666666</v>
      </c>
      <c r="I910" s="54">
        <v>0.50066666666666659</v>
      </c>
      <c r="J910" s="2">
        <f t="shared" si="303"/>
        <v>101.12817128751504</v>
      </c>
      <c r="K910" s="2">
        <f t="shared" si="304"/>
        <v>99.93943064809207</v>
      </c>
      <c r="L910" s="2">
        <f t="shared" si="305"/>
        <v>110.14686248331107</v>
      </c>
      <c r="M910">
        <v>0.85441176471000002</v>
      </c>
      <c r="N910">
        <v>0.14117647058999999</v>
      </c>
      <c r="O910">
        <v>4.4117647059000002E-3</v>
      </c>
      <c r="P910" s="2">
        <f t="shared" si="306"/>
        <v>288.18316809444423</v>
      </c>
      <c r="Q910" s="2">
        <f t="shared" si="307"/>
        <v>302.00291082461388</v>
      </c>
      <c r="R910" s="2">
        <f t="shared" si="308"/>
        <v>321.76534985763908</v>
      </c>
      <c r="S910">
        <f t="shared" si="309"/>
        <v>5.2396939653535313</v>
      </c>
      <c r="T910">
        <f t="shared" si="310"/>
        <v>5.4909620149929799</v>
      </c>
      <c r="U910">
        <f t="shared" si="311"/>
        <v>5.8502790883207103</v>
      </c>
    </row>
    <row r="911" spans="1:21" x14ac:dyDescent="0.3">
      <c r="A911">
        <v>23</v>
      </c>
      <c r="B911" t="s">
        <v>41</v>
      </c>
      <c r="C911">
        <v>6</v>
      </c>
      <c r="D911" t="s">
        <v>9</v>
      </c>
      <c r="E911">
        <v>1987</v>
      </c>
      <c r="F911">
        <v>150</v>
      </c>
      <c r="G911" s="54">
        <v>0.35171910989321198</v>
      </c>
      <c r="H911" s="54">
        <v>0.37766666666666671</v>
      </c>
      <c r="I911" s="54">
        <v>0.41666666666666669</v>
      </c>
      <c r="J911" s="2">
        <f t="shared" si="303"/>
        <v>231.38118412728664</v>
      </c>
      <c r="K911" s="2">
        <f t="shared" si="304"/>
        <v>241.02838778789504</v>
      </c>
      <c r="L911" s="2">
        <f t="shared" si="305"/>
        <v>257.14285714285717</v>
      </c>
      <c r="M911">
        <v>0.85441176471000002</v>
      </c>
      <c r="N911">
        <v>0.14117647058999999</v>
      </c>
      <c r="O911">
        <v>4.4117647059000002E-3</v>
      </c>
      <c r="P911" s="2">
        <f t="shared" si="306"/>
        <v>222.19524299370485</v>
      </c>
      <c r="Q911" s="2">
        <f t="shared" si="307"/>
        <v>233.90125861614752</v>
      </c>
      <c r="R911" s="2">
        <f t="shared" si="308"/>
        <v>251.94302442731265</v>
      </c>
      <c r="S911">
        <f t="shared" si="309"/>
        <v>1.4813016199580324</v>
      </c>
      <c r="T911">
        <f t="shared" si="310"/>
        <v>1.5593417241076502</v>
      </c>
      <c r="U911">
        <f t="shared" si="311"/>
        <v>1.679620162848751</v>
      </c>
    </row>
    <row r="912" spans="1:21" x14ac:dyDescent="0.3">
      <c r="A912">
        <v>23</v>
      </c>
      <c r="B912" t="s">
        <v>41</v>
      </c>
      <c r="C912">
        <v>6</v>
      </c>
      <c r="D912" t="s">
        <v>9</v>
      </c>
      <c r="E912">
        <v>1988</v>
      </c>
      <c r="F912">
        <v>300</v>
      </c>
      <c r="G912" s="54">
        <v>0.34622349880113001</v>
      </c>
      <c r="H912" s="54">
        <v>0.3713333333333334</v>
      </c>
      <c r="I912" s="54">
        <v>0.40983333333333338</v>
      </c>
      <c r="J912" s="2">
        <f t="shared" si="303"/>
        <v>458.87241197851506</v>
      </c>
      <c r="K912" s="2">
        <f t="shared" si="304"/>
        <v>477.20042417815489</v>
      </c>
      <c r="L912" s="2">
        <f t="shared" si="305"/>
        <v>508.33097994916693</v>
      </c>
      <c r="M912">
        <v>0.85441176471000002</v>
      </c>
      <c r="N912">
        <v>0.14117647058999999</v>
      </c>
      <c r="O912">
        <v>4.4117647059000002E-3</v>
      </c>
      <c r="P912" s="2">
        <f t="shared" si="306"/>
        <v>349.84885364428567</v>
      </c>
      <c r="Q912" s="2">
        <f t="shared" si="307"/>
        <v>363.51272945697906</v>
      </c>
      <c r="R912" s="2">
        <f t="shared" si="308"/>
        <v>390.1815331197464</v>
      </c>
      <c r="S912">
        <f t="shared" si="309"/>
        <v>1.1661628454809523</v>
      </c>
      <c r="T912">
        <f t="shared" si="310"/>
        <v>1.2117090981899301</v>
      </c>
      <c r="U912">
        <f t="shared" si="311"/>
        <v>1.3006051103991547</v>
      </c>
    </row>
    <row r="913" spans="1:21" x14ac:dyDescent="0.3">
      <c r="A913">
        <v>23</v>
      </c>
      <c r="B913" t="s">
        <v>41</v>
      </c>
      <c r="C913">
        <v>6</v>
      </c>
      <c r="D913" t="s">
        <v>9</v>
      </c>
      <c r="E913">
        <v>1989</v>
      </c>
      <c r="F913">
        <v>200</v>
      </c>
      <c r="G913" s="54">
        <v>0.337919300105678</v>
      </c>
      <c r="H913" s="54">
        <v>0.3676666666666667</v>
      </c>
      <c r="I913" s="54">
        <v>0.40566666666666668</v>
      </c>
      <c r="J913" s="2">
        <f t="shared" si="303"/>
        <v>302.07797936403068</v>
      </c>
      <c r="K913" s="2">
        <f t="shared" si="304"/>
        <v>316.28887717448606</v>
      </c>
      <c r="L913" s="2">
        <f t="shared" si="305"/>
        <v>336.51149747616375</v>
      </c>
      <c r="M913">
        <v>0.85441176471000002</v>
      </c>
      <c r="N913">
        <v>0.14117647058999999</v>
      </c>
      <c r="O913">
        <v>4.4117647059000002E-3</v>
      </c>
      <c r="P913" s="2">
        <f t="shared" si="306"/>
        <v>452.06493593361188</v>
      </c>
      <c r="Q913" s="2">
        <f t="shared" si="307"/>
        <v>470.47550476269657</v>
      </c>
      <c r="R913" s="2">
        <f t="shared" si="308"/>
        <v>507.27841064545487</v>
      </c>
      <c r="S913">
        <f t="shared" si="309"/>
        <v>2.2603246796680594</v>
      </c>
      <c r="T913">
        <f t="shared" si="310"/>
        <v>2.352377523813483</v>
      </c>
      <c r="U913">
        <f t="shared" si="311"/>
        <v>2.5363920532272743</v>
      </c>
    </row>
    <row r="914" spans="1:21" x14ac:dyDescent="0.3">
      <c r="A914">
        <v>23</v>
      </c>
      <c r="B914" t="s">
        <v>41</v>
      </c>
      <c r="C914">
        <v>6</v>
      </c>
      <c r="D914" t="s">
        <v>9</v>
      </c>
      <c r="E914">
        <v>1990</v>
      </c>
      <c r="F914">
        <v>125</v>
      </c>
      <c r="G914" s="54">
        <v>0.38326529978520901</v>
      </c>
      <c r="H914" s="54">
        <v>0.41633333333333333</v>
      </c>
      <c r="I914" s="54">
        <v>0.45883333333333332</v>
      </c>
      <c r="J914" s="2">
        <f t="shared" si="303"/>
        <v>202.68034206031555</v>
      </c>
      <c r="K914" s="2">
        <f t="shared" si="304"/>
        <v>214.16333523700743</v>
      </c>
      <c r="L914" s="2">
        <f t="shared" si="305"/>
        <v>230.98244533415459</v>
      </c>
      <c r="M914">
        <v>0.85441176471000002</v>
      </c>
      <c r="N914">
        <v>0.14117647058999999</v>
      </c>
      <c r="O914">
        <v>4.4117647059000002E-3</v>
      </c>
      <c r="P914" s="2">
        <f t="shared" si="306"/>
        <v>517.18173916696287</v>
      </c>
      <c r="Q914" s="2">
        <f t="shared" si="307"/>
        <v>538.47677914364738</v>
      </c>
      <c r="R914" s="2">
        <f t="shared" si="308"/>
        <v>573.9748326142435</v>
      </c>
      <c r="S914">
        <f t="shared" si="309"/>
        <v>4.1374539133357029</v>
      </c>
      <c r="T914">
        <f t="shared" si="310"/>
        <v>4.3078142331491787</v>
      </c>
      <c r="U914">
        <f t="shared" si="311"/>
        <v>4.5917986609139483</v>
      </c>
    </row>
    <row r="915" spans="1:21" x14ac:dyDescent="0.3">
      <c r="A915">
        <v>23</v>
      </c>
      <c r="B915" t="s">
        <v>41</v>
      </c>
      <c r="C915">
        <v>6</v>
      </c>
      <c r="D915" t="s">
        <v>9</v>
      </c>
      <c r="E915">
        <v>1991</v>
      </c>
      <c r="F915">
        <v>225</v>
      </c>
      <c r="G915" s="54">
        <v>0.32495642920263801</v>
      </c>
      <c r="H915" s="54">
        <v>0.35</v>
      </c>
      <c r="I915" s="54">
        <v>0.39349999999999996</v>
      </c>
      <c r="J915" s="2">
        <f t="shared" si="303"/>
        <v>333.31181827897393</v>
      </c>
      <c r="K915" s="2">
        <f t="shared" si="304"/>
        <v>346.15384615384613</v>
      </c>
      <c r="L915" s="2">
        <f t="shared" si="305"/>
        <v>370.9810387469085</v>
      </c>
      <c r="M915">
        <v>0.85441176471000002</v>
      </c>
      <c r="N915">
        <v>0.14117647058999999</v>
      </c>
      <c r="O915">
        <v>4.4117647059000002E-3</v>
      </c>
      <c r="P915" s="2">
        <f t="shared" si="306"/>
        <v>678.96724399513823</v>
      </c>
      <c r="Q915" s="2">
        <f t="shared" si="307"/>
        <v>723.79816094037335</v>
      </c>
      <c r="R915" s="2">
        <f t="shared" si="308"/>
        <v>782.53757101587212</v>
      </c>
      <c r="S915">
        <f t="shared" si="309"/>
        <v>3.0176321955339476</v>
      </c>
      <c r="T915">
        <f t="shared" si="310"/>
        <v>3.2168807152905483</v>
      </c>
      <c r="U915">
        <f t="shared" si="311"/>
        <v>3.4779447600705429</v>
      </c>
    </row>
    <row r="916" spans="1:21" x14ac:dyDescent="0.3">
      <c r="A916">
        <v>23</v>
      </c>
      <c r="B916" t="s">
        <v>41</v>
      </c>
      <c r="C916">
        <v>6</v>
      </c>
      <c r="D916" t="s">
        <v>9</v>
      </c>
      <c r="E916">
        <v>1992</v>
      </c>
      <c r="F916">
        <v>300</v>
      </c>
      <c r="G916" s="54">
        <v>0.32712893524410402</v>
      </c>
      <c r="H916" s="54">
        <v>0.35399999999999998</v>
      </c>
      <c r="I916" s="54">
        <v>0.40249999999999997</v>
      </c>
      <c r="J916" s="2">
        <f t="shared" si="303"/>
        <v>445.85064764054601</v>
      </c>
      <c r="K916" s="2">
        <f t="shared" si="304"/>
        <v>464.39628482972137</v>
      </c>
      <c r="L916" s="2">
        <f t="shared" si="305"/>
        <v>502.09205020920501</v>
      </c>
      <c r="M916">
        <v>0.85441176471000002</v>
      </c>
      <c r="N916">
        <v>0.14117647058999999</v>
      </c>
      <c r="O916">
        <v>4.4117647059000002E-3</v>
      </c>
      <c r="P916" s="2">
        <f t="shared" si="306"/>
        <v>283.00250831933556</v>
      </c>
      <c r="Q916" s="2">
        <f t="shared" si="307"/>
        <v>297.31287499675688</v>
      </c>
      <c r="R916" s="2">
        <f t="shared" si="308"/>
        <v>310.86267249959116</v>
      </c>
      <c r="S916">
        <f t="shared" si="309"/>
        <v>0.94334169439778526</v>
      </c>
      <c r="T916">
        <f t="shared" si="310"/>
        <v>0.9910429166558562</v>
      </c>
      <c r="U916">
        <f t="shared" si="311"/>
        <v>1.0362089083319705</v>
      </c>
    </row>
    <row r="917" spans="1:21" x14ac:dyDescent="0.3">
      <c r="A917">
        <v>23</v>
      </c>
      <c r="B917" t="s">
        <v>41</v>
      </c>
      <c r="C917">
        <v>6</v>
      </c>
      <c r="D917" t="s">
        <v>9</v>
      </c>
      <c r="E917">
        <v>1993</v>
      </c>
      <c r="F917">
        <v>340</v>
      </c>
      <c r="G917" s="54">
        <v>0.29235067022036199</v>
      </c>
      <c r="H917" s="54">
        <v>0.316</v>
      </c>
      <c r="I917" s="54">
        <v>0.35550000000000004</v>
      </c>
      <c r="J917" s="2">
        <f t="shared" si="303"/>
        <v>480.46396102130979</v>
      </c>
      <c r="K917" s="2">
        <f t="shared" si="304"/>
        <v>497.0760233918129</v>
      </c>
      <c r="L917" s="2">
        <f t="shared" si="305"/>
        <v>527.54072924747868</v>
      </c>
      <c r="M917">
        <v>0.85441176471000002</v>
      </c>
      <c r="N917">
        <v>0.14117647058999999</v>
      </c>
      <c r="O917">
        <v>4.4117647059000002E-3</v>
      </c>
      <c r="P917" s="2">
        <f t="shared" si="306"/>
        <v>315.86724296412365</v>
      </c>
      <c r="Q917" s="2">
        <f t="shared" si="307"/>
        <v>314.31322735218083</v>
      </c>
      <c r="R917" s="2">
        <f t="shared" si="308"/>
        <v>340.18472184275282</v>
      </c>
      <c r="S917">
        <f t="shared" si="309"/>
        <v>0.92902130283565776</v>
      </c>
      <c r="T917">
        <f t="shared" si="310"/>
        <v>0.92445066868288484</v>
      </c>
      <c r="U917">
        <f t="shared" si="311"/>
        <v>1.0005432995375083</v>
      </c>
    </row>
    <row r="918" spans="1:21" x14ac:dyDescent="0.3">
      <c r="A918">
        <v>23</v>
      </c>
      <c r="B918" t="s">
        <v>41</v>
      </c>
      <c r="C918">
        <v>6</v>
      </c>
      <c r="D918" t="s">
        <v>9</v>
      </c>
      <c r="E918">
        <v>1994</v>
      </c>
      <c r="F918">
        <v>500</v>
      </c>
      <c r="G918" s="54">
        <v>0.33047368103241698</v>
      </c>
      <c r="H918" s="54">
        <v>0.37233333333333329</v>
      </c>
      <c r="I918" s="54">
        <v>0.42083333333333328</v>
      </c>
      <c r="J918" s="2">
        <f t="shared" si="303"/>
        <v>746.79663193973533</v>
      </c>
      <c r="K918" s="2">
        <f t="shared" si="304"/>
        <v>796.60116834838016</v>
      </c>
      <c r="L918" s="2">
        <f t="shared" si="305"/>
        <v>863.30935251798553</v>
      </c>
      <c r="M918">
        <v>0.85441176471000002</v>
      </c>
      <c r="N918">
        <v>0.14117647058999999</v>
      </c>
      <c r="O918">
        <v>4.4117647059000002E-3</v>
      </c>
      <c r="P918" s="2">
        <f t="shared" si="306"/>
        <v>482.07275567324064</v>
      </c>
      <c r="Q918" s="2">
        <f t="shared" si="307"/>
        <v>434.61618863074204</v>
      </c>
      <c r="R918" s="2">
        <f t="shared" si="308"/>
        <v>465.47795216421343</v>
      </c>
      <c r="S918">
        <f t="shared" si="309"/>
        <v>0.9641455113464813</v>
      </c>
      <c r="T918">
        <f t="shared" si="310"/>
        <v>0.86923237726148406</v>
      </c>
      <c r="U918">
        <f t="shared" si="311"/>
        <v>0.9309559043284269</v>
      </c>
    </row>
    <row r="919" spans="1:21" x14ac:dyDescent="0.3">
      <c r="A919">
        <v>23</v>
      </c>
      <c r="B919" t="s">
        <v>41</v>
      </c>
      <c r="C919">
        <v>6</v>
      </c>
      <c r="D919" t="s">
        <v>9</v>
      </c>
      <c r="E919">
        <v>1995</v>
      </c>
      <c r="F919">
        <v>225</v>
      </c>
      <c r="G919" s="54">
        <v>0.197903485305433</v>
      </c>
      <c r="H919" s="54">
        <v>0.24099999999999999</v>
      </c>
      <c r="I919" s="54">
        <v>0.26950000000000002</v>
      </c>
      <c r="J919" s="2">
        <f t="shared" si="303"/>
        <v>280.51487056477049</v>
      </c>
      <c r="K919" s="2">
        <f t="shared" si="304"/>
        <v>296.44268774703556</v>
      </c>
      <c r="L919" s="2">
        <f t="shared" si="305"/>
        <v>308.00821355236144</v>
      </c>
      <c r="M919">
        <v>0.85441176471000002</v>
      </c>
      <c r="N919">
        <v>0.14117647058999999</v>
      </c>
      <c r="O919">
        <v>4.4117647059000002E-3</v>
      </c>
      <c r="P919" s="2">
        <f t="shared" si="306"/>
        <v>676.50164731653217</v>
      </c>
      <c r="Q919" s="2">
        <f t="shared" si="307"/>
        <v>642.52784164267052</v>
      </c>
      <c r="R919" s="2">
        <f t="shared" si="308"/>
        <v>670.86726084553186</v>
      </c>
      <c r="S919">
        <f t="shared" si="309"/>
        <v>3.0066739880734765</v>
      </c>
      <c r="T919">
        <f t="shared" si="310"/>
        <v>2.8556792961896469</v>
      </c>
      <c r="U919">
        <f t="shared" si="311"/>
        <v>2.9816322704245861</v>
      </c>
    </row>
    <row r="920" spans="1:21" x14ac:dyDescent="0.3">
      <c r="A920">
        <v>23</v>
      </c>
      <c r="B920" t="s">
        <v>41</v>
      </c>
      <c r="C920">
        <v>6</v>
      </c>
      <c r="D920" t="s">
        <v>9</v>
      </c>
      <c r="E920">
        <v>1996</v>
      </c>
      <c r="F920">
        <v>175</v>
      </c>
      <c r="G920" s="54">
        <v>0.40303950660207699</v>
      </c>
      <c r="H920" s="54">
        <v>0.41599999999999998</v>
      </c>
      <c r="I920" s="54">
        <v>0.46100000000000002</v>
      </c>
      <c r="J920" s="2">
        <f t="shared" si="303"/>
        <v>293.15172768618743</v>
      </c>
      <c r="K920" s="2">
        <f t="shared" si="304"/>
        <v>299.65753424657532</v>
      </c>
      <c r="L920" s="2">
        <f t="shared" si="305"/>
        <v>324.6753246753247</v>
      </c>
      <c r="M920">
        <v>0.85441176471000002</v>
      </c>
      <c r="N920">
        <v>0.14117647058999999</v>
      </c>
      <c r="O920">
        <v>4.4117647059000002E-3</v>
      </c>
      <c r="P920" s="2">
        <f t="shared" si="306"/>
        <v>295.56771904478296</v>
      </c>
      <c r="Q920" s="2">
        <f t="shared" si="307"/>
        <v>288.95419169605128</v>
      </c>
      <c r="R920" s="2">
        <f t="shared" si="308"/>
        <v>298.90461068014952</v>
      </c>
      <c r="S920">
        <f t="shared" si="309"/>
        <v>1.6889583945416169</v>
      </c>
      <c r="T920">
        <f t="shared" si="310"/>
        <v>1.6511668096917216</v>
      </c>
      <c r="U920">
        <f t="shared" si="311"/>
        <v>1.7080263467437116</v>
      </c>
    </row>
    <row r="921" spans="1:21" x14ac:dyDescent="0.3">
      <c r="A921">
        <v>23</v>
      </c>
      <c r="B921" t="s">
        <v>41</v>
      </c>
      <c r="C921">
        <v>6</v>
      </c>
      <c r="D921" t="s">
        <v>9</v>
      </c>
      <c r="E921">
        <v>1997</v>
      </c>
      <c r="F921">
        <v>275</v>
      </c>
      <c r="G921" s="54">
        <v>0.375</v>
      </c>
      <c r="H921" s="54">
        <v>0.29633333333333334</v>
      </c>
      <c r="I921" s="54">
        <v>0.34783333333333333</v>
      </c>
      <c r="J921" s="2">
        <f t="shared" si="303"/>
        <v>440</v>
      </c>
      <c r="K921" s="2">
        <f t="shared" si="304"/>
        <v>390.81004263382283</v>
      </c>
      <c r="L921" s="2">
        <f t="shared" si="305"/>
        <v>421.67135190391002</v>
      </c>
      <c r="M921">
        <v>0.85441176471000002</v>
      </c>
      <c r="N921">
        <v>0.14117647058999999</v>
      </c>
      <c r="O921">
        <v>4.4117647059000002E-3</v>
      </c>
      <c r="P921" s="2">
        <f t="shared" si="306"/>
        <v>379.3590233403923</v>
      </c>
      <c r="Q921" s="2">
        <f t="shared" si="307"/>
        <v>393.047511266676</v>
      </c>
      <c r="R921" s="2">
        <f t="shared" si="308"/>
        <v>405.90804658406648</v>
      </c>
      <c r="S921">
        <f t="shared" si="309"/>
        <v>1.3794873576014266</v>
      </c>
      <c r="T921">
        <f t="shared" si="310"/>
        <v>1.4292636773333673</v>
      </c>
      <c r="U921">
        <f t="shared" si="311"/>
        <v>1.4760292603056964</v>
      </c>
    </row>
    <row r="922" spans="1:21" x14ac:dyDescent="0.3">
      <c r="A922">
        <v>23</v>
      </c>
      <c r="B922" t="s">
        <v>41</v>
      </c>
      <c r="C922">
        <v>6</v>
      </c>
      <c r="D922" t="s">
        <v>9</v>
      </c>
      <c r="E922">
        <v>1998</v>
      </c>
      <c r="F922">
        <v>650</v>
      </c>
      <c r="G922" s="54">
        <v>0.125</v>
      </c>
      <c r="H922" s="54">
        <v>7.7666666666666662E-2</v>
      </c>
      <c r="I922" s="54">
        <v>0.11716666666666666</v>
      </c>
      <c r="J922" s="2">
        <f t="shared" si="303"/>
        <v>742.85714285714289</v>
      </c>
      <c r="K922" s="2">
        <f t="shared" si="304"/>
        <v>704.73436935308996</v>
      </c>
      <c r="L922" s="2">
        <f t="shared" si="305"/>
        <v>736.26581083632243</v>
      </c>
      <c r="M922">
        <v>0.85441176471000002</v>
      </c>
      <c r="N922">
        <v>0.14117647058999999</v>
      </c>
      <c r="O922">
        <v>4.4117647059000002E-3</v>
      </c>
      <c r="P922" s="2">
        <f t="shared" si="306"/>
        <v>570.4971423738283</v>
      </c>
      <c r="Q922" s="2">
        <f t="shared" si="307"/>
        <v>568.65568902407472</v>
      </c>
      <c r="R922" s="2">
        <f t="shared" si="308"/>
        <v>583.98853562680029</v>
      </c>
      <c r="S922">
        <f t="shared" si="309"/>
        <v>0.8776879113443512</v>
      </c>
      <c r="T922">
        <f t="shared" si="310"/>
        <v>0.87485490619088413</v>
      </c>
      <c r="U922">
        <f t="shared" si="311"/>
        <v>0.89844390096430815</v>
      </c>
    </row>
    <row r="923" spans="1:21" x14ac:dyDescent="0.3">
      <c r="A923">
        <v>23</v>
      </c>
      <c r="B923" t="s">
        <v>41</v>
      </c>
      <c r="C923">
        <v>6</v>
      </c>
      <c r="D923" t="s">
        <v>9</v>
      </c>
      <c r="E923">
        <v>1999</v>
      </c>
      <c r="F923">
        <v>250</v>
      </c>
      <c r="G923" s="54">
        <v>0.123</v>
      </c>
      <c r="H923" s="54">
        <v>8.9666666666666672E-2</v>
      </c>
      <c r="I923" s="54">
        <v>0.12016666666666667</v>
      </c>
      <c r="J923" s="2">
        <f t="shared" si="303"/>
        <v>285.06271379703537</v>
      </c>
      <c r="K923" s="2">
        <f t="shared" si="304"/>
        <v>274.62467960454046</v>
      </c>
      <c r="L923" s="2">
        <f t="shared" si="305"/>
        <v>284.14472437961734</v>
      </c>
      <c r="M923">
        <v>0.85441176471000002</v>
      </c>
      <c r="N923">
        <v>0.14117647058999999</v>
      </c>
      <c r="O923">
        <v>4.4117647059000002E-3</v>
      </c>
      <c r="P923" s="2">
        <f>(J926*$M923)+(J927*$N923)</f>
        <v>753.64489831232663</v>
      </c>
      <c r="Q923" s="2">
        <f>(K926*$M923)+(K927*$N923)</f>
        <v>754.62476486624917</v>
      </c>
      <c r="R923" s="2">
        <f>(L926*$M923)+(L927*$N923)</f>
        <v>766.94528701366937</v>
      </c>
      <c r="S923">
        <f t="shared" si="309"/>
        <v>3.0145795932493065</v>
      </c>
      <c r="T923">
        <f t="shared" si="310"/>
        <v>3.0184990594649967</v>
      </c>
      <c r="U923">
        <f t="shared" si="311"/>
        <v>3.0677811480546775</v>
      </c>
    </row>
    <row r="924" spans="1:21" x14ac:dyDescent="0.3">
      <c r="A924">
        <v>23</v>
      </c>
      <c r="B924" t="s">
        <v>41</v>
      </c>
      <c r="C924">
        <v>6</v>
      </c>
      <c r="D924" t="s">
        <v>9</v>
      </c>
      <c r="E924">
        <v>2000</v>
      </c>
      <c r="F924">
        <v>300</v>
      </c>
      <c r="G924" s="54">
        <v>0.14699999999999999</v>
      </c>
      <c r="H924" s="54">
        <v>0.185</v>
      </c>
      <c r="I924" s="54">
        <v>0.21150000000000002</v>
      </c>
      <c r="J924" s="2">
        <f t="shared" si="303"/>
        <v>351.69988276670574</v>
      </c>
      <c r="K924" s="2">
        <f t="shared" si="304"/>
        <v>368.0981595092025</v>
      </c>
      <c r="L924" s="2">
        <f t="shared" si="305"/>
        <v>380.46924540266332</v>
      </c>
      <c r="M924">
        <v>0.85441176471000002</v>
      </c>
      <c r="N924">
        <v>0.14117647058999999</v>
      </c>
      <c r="O924">
        <v>4.4117647059000002E-3</v>
      </c>
      <c r="P924" s="2" t="s">
        <v>10</v>
      </c>
      <c r="Q924" s="2" t="s">
        <v>10</v>
      </c>
      <c r="R924" s="2" t="s">
        <v>10</v>
      </c>
      <c r="S924" s="2" t="s">
        <v>10</v>
      </c>
      <c r="T924" s="2" t="s">
        <v>10</v>
      </c>
      <c r="U924" s="2" t="s">
        <v>10</v>
      </c>
    </row>
    <row r="925" spans="1:21" x14ac:dyDescent="0.3">
      <c r="A925">
        <v>23</v>
      </c>
      <c r="B925" t="s">
        <v>41</v>
      </c>
      <c r="C925">
        <v>6</v>
      </c>
      <c r="D925" t="s">
        <v>9</v>
      </c>
      <c r="E925">
        <v>2001</v>
      </c>
      <c r="F925">
        <v>450</v>
      </c>
      <c r="G925" s="54">
        <v>0.157</v>
      </c>
      <c r="H925" s="54">
        <v>0.15333333333333332</v>
      </c>
      <c r="I925" s="54">
        <v>0.17783333333333332</v>
      </c>
      <c r="J925" s="2">
        <f t="shared" si="303"/>
        <v>533.80782918149464</v>
      </c>
      <c r="K925" s="2">
        <f t="shared" si="304"/>
        <v>531.49606299212599</v>
      </c>
      <c r="L925" s="2">
        <f t="shared" si="305"/>
        <v>547.33427934319889</v>
      </c>
      <c r="M925">
        <v>0.85441176471000002</v>
      </c>
      <c r="N925">
        <v>0.14117647058999999</v>
      </c>
      <c r="O925">
        <v>4.4117647059000002E-3</v>
      </c>
      <c r="P925" s="2" t="s">
        <v>10</v>
      </c>
      <c r="Q925" s="2" t="s">
        <v>10</v>
      </c>
      <c r="R925" s="2" t="s">
        <v>10</v>
      </c>
      <c r="S925" s="2" t="s">
        <v>10</v>
      </c>
      <c r="T925" s="2" t="s">
        <v>10</v>
      </c>
      <c r="U925" s="2" t="s">
        <v>10</v>
      </c>
    </row>
    <row r="926" spans="1:21" x14ac:dyDescent="0.3">
      <c r="A926">
        <v>23</v>
      </c>
      <c r="B926" t="s">
        <v>41</v>
      </c>
      <c r="C926">
        <v>6</v>
      </c>
      <c r="D926" t="s">
        <v>9</v>
      </c>
      <c r="E926">
        <v>2002</v>
      </c>
      <c r="F926">
        <v>700</v>
      </c>
      <c r="G926" s="54">
        <v>0.11799999999999999</v>
      </c>
      <c r="H926" s="54">
        <v>0.11899999999999999</v>
      </c>
      <c r="I926" s="54">
        <v>0.13250000000000001</v>
      </c>
      <c r="J926" s="2">
        <f t="shared" si="303"/>
        <v>793.65079365079362</v>
      </c>
      <c r="K926" s="2">
        <f t="shared" si="304"/>
        <v>794.55164585698071</v>
      </c>
      <c r="L926" s="2">
        <f t="shared" si="305"/>
        <v>806.91642651296831</v>
      </c>
      <c r="M926">
        <v>0.85441176471000002</v>
      </c>
      <c r="N926">
        <v>0.14117647058999999</v>
      </c>
      <c r="O926">
        <v>4.4117647059000002E-3</v>
      </c>
      <c r="P926" s="2" t="s">
        <v>10</v>
      </c>
      <c r="Q926" s="2" t="s">
        <v>10</v>
      </c>
      <c r="R926" s="2" t="s">
        <v>10</v>
      </c>
      <c r="S926" s="2" t="s">
        <v>10</v>
      </c>
      <c r="T926" s="2" t="s">
        <v>10</v>
      </c>
      <c r="U926" s="2" t="s">
        <v>10</v>
      </c>
    </row>
    <row r="927" spans="1:21" x14ac:dyDescent="0.3">
      <c r="A927">
        <v>23</v>
      </c>
      <c r="B927" t="s">
        <v>41</v>
      </c>
      <c r="C927">
        <v>6</v>
      </c>
      <c r="D927" t="s">
        <v>9</v>
      </c>
      <c r="E927">
        <v>2003</v>
      </c>
      <c r="F927">
        <v>450</v>
      </c>
      <c r="G927" s="54">
        <v>0.159</v>
      </c>
      <c r="H927" s="54">
        <v>0.16133333333333333</v>
      </c>
      <c r="I927" s="54">
        <v>0.18033333333333335</v>
      </c>
      <c r="J927" s="2">
        <f t="shared" si="303"/>
        <v>535.07728894173601</v>
      </c>
      <c r="K927" s="2">
        <f t="shared" si="304"/>
        <v>536.56597774244835</v>
      </c>
      <c r="L927" s="2">
        <f t="shared" si="305"/>
        <v>549.00366002440012</v>
      </c>
      <c r="M927">
        <v>0.85441176471000002</v>
      </c>
      <c r="N927">
        <v>0.14117647058999999</v>
      </c>
      <c r="O927">
        <v>4.4117647059000002E-3</v>
      </c>
      <c r="P927" s="2" t="s">
        <v>10</v>
      </c>
      <c r="Q927" s="2" t="s">
        <v>10</v>
      </c>
      <c r="R927" s="2" t="s">
        <v>10</v>
      </c>
      <c r="S927" s="2" t="s">
        <v>10</v>
      </c>
      <c r="T927" s="2" t="s">
        <v>10</v>
      </c>
      <c r="U927" s="2" t="s">
        <v>10</v>
      </c>
    </row>
    <row r="928" spans="1:21" x14ac:dyDescent="0.3">
      <c r="A928">
        <v>23</v>
      </c>
      <c r="B928" t="s">
        <v>41</v>
      </c>
      <c r="C928">
        <v>6</v>
      </c>
      <c r="D928" t="s">
        <v>9</v>
      </c>
      <c r="E928">
        <v>2004</v>
      </c>
      <c r="F928" t="s">
        <v>10</v>
      </c>
      <c r="G928" s="54">
        <v>0.22</v>
      </c>
      <c r="H928" s="54">
        <v>0.38400000000000001</v>
      </c>
      <c r="I928" s="54">
        <v>0.41199999999999998</v>
      </c>
      <c r="J928" t="s">
        <v>10</v>
      </c>
      <c r="K928" t="s">
        <v>10</v>
      </c>
      <c r="L928" t="s">
        <v>10</v>
      </c>
      <c r="M928">
        <v>0.85441176471000002</v>
      </c>
      <c r="N928">
        <v>0.14117647058999999</v>
      </c>
      <c r="O928">
        <v>4.4117647059000002E-3</v>
      </c>
      <c r="P928" s="2" t="s">
        <v>10</v>
      </c>
      <c r="Q928" s="2" t="s">
        <v>10</v>
      </c>
      <c r="R928" s="2" t="s">
        <v>10</v>
      </c>
      <c r="S928" s="2" t="s">
        <v>10</v>
      </c>
      <c r="T928" s="2" t="s">
        <v>10</v>
      </c>
      <c r="U928" s="2" t="s">
        <v>10</v>
      </c>
    </row>
    <row r="929" spans="1:21" x14ac:dyDescent="0.3">
      <c r="A929">
        <v>23</v>
      </c>
      <c r="B929" t="s">
        <v>41</v>
      </c>
      <c r="C929">
        <v>6</v>
      </c>
      <c r="D929" t="s">
        <v>9</v>
      </c>
      <c r="E929">
        <v>2005</v>
      </c>
      <c r="F929" t="s">
        <v>10</v>
      </c>
      <c r="G929" s="54">
        <v>0.17699999999999999</v>
      </c>
      <c r="H929" s="54">
        <v>0.30133333333333334</v>
      </c>
      <c r="I929" s="54">
        <v>0.41533333333333339</v>
      </c>
      <c r="J929" t="s">
        <v>10</v>
      </c>
      <c r="K929" t="s">
        <v>10</v>
      </c>
      <c r="L929" t="s">
        <v>10</v>
      </c>
      <c r="M929">
        <v>0.85441176471000002</v>
      </c>
      <c r="N929">
        <v>0.14117647058999999</v>
      </c>
      <c r="O929">
        <v>4.4117647059000002E-3</v>
      </c>
      <c r="P929" s="2" t="s">
        <v>10</v>
      </c>
      <c r="Q929" s="2" t="s">
        <v>10</v>
      </c>
      <c r="R929" s="2" t="s">
        <v>10</v>
      </c>
      <c r="S929" s="2" t="s">
        <v>10</v>
      </c>
      <c r="T929" s="2" t="s">
        <v>10</v>
      </c>
      <c r="U929" s="2" t="s">
        <v>10</v>
      </c>
    </row>
    <row r="930" spans="1:21" x14ac:dyDescent="0.3">
      <c r="A930">
        <v>23</v>
      </c>
      <c r="B930" t="s">
        <v>41</v>
      </c>
      <c r="C930">
        <v>6</v>
      </c>
      <c r="D930" t="s">
        <v>9</v>
      </c>
      <c r="E930">
        <v>2006</v>
      </c>
      <c r="F930" t="s">
        <v>10</v>
      </c>
      <c r="G930" s="54">
        <v>0.153</v>
      </c>
      <c r="H930" s="54">
        <v>0.19966666666666669</v>
      </c>
      <c r="I930" s="54">
        <v>0.23666666666666669</v>
      </c>
      <c r="J930" t="s">
        <v>10</v>
      </c>
      <c r="K930" t="s">
        <v>10</v>
      </c>
      <c r="L930" t="s">
        <v>10</v>
      </c>
      <c r="M930">
        <v>0.85441176471000002</v>
      </c>
      <c r="N930">
        <v>0.14117647058999999</v>
      </c>
      <c r="O930">
        <v>4.4117647059000002E-3</v>
      </c>
      <c r="P930" s="2" t="s">
        <v>10</v>
      </c>
      <c r="Q930" s="2" t="s">
        <v>10</v>
      </c>
      <c r="R930" s="2" t="s">
        <v>10</v>
      </c>
      <c r="S930" s="2" t="s">
        <v>10</v>
      </c>
      <c r="T930" s="2" t="s">
        <v>10</v>
      </c>
      <c r="U930" s="2" t="s">
        <v>10</v>
      </c>
    </row>
    <row r="931" spans="1:21" x14ac:dyDescent="0.3">
      <c r="A931">
        <v>23</v>
      </c>
      <c r="B931" t="s">
        <v>41</v>
      </c>
      <c r="C931">
        <v>6</v>
      </c>
      <c r="D931" t="s">
        <v>9</v>
      </c>
      <c r="E931">
        <v>2007</v>
      </c>
      <c r="F931" t="s">
        <v>10</v>
      </c>
      <c r="G931" s="54">
        <v>0.188</v>
      </c>
      <c r="H931" s="54">
        <v>0.26533333333333331</v>
      </c>
      <c r="I931" s="54">
        <v>0.30733333333333335</v>
      </c>
      <c r="J931" t="s">
        <v>10</v>
      </c>
      <c r="K931" t="s">
        <v>10</v>
      </c>
      <c r="L931" t="s">
        <v>10</v>
      </c>
      <c r="M931">
        <v>0.85441176471000002</v>
      </c>
      <c r="N931">
        <v>0.14117647058999999</v>
      </c>
      <c r="O931">
        <v>4.4117647059000002E-3</v>
      </c>
      <c r="P931" s="2" t="s">
        <v>10</v>
      </c>
      <c r="Q931" s="2" t="s">
        <v>10</v>
      </c>
      <c r="R931" s="2" t="s">
        <v>10</v>
      </c>
      <c r="S931" s="2" t="s">
        <v>10</v>
      </c>
      <c r="T931" s="2" t="s">
        <v>10</v>
      </c>
      <c r="U931" s="2" t="s">
        <v>10</v>
      </c>
    </row>
    <row r="932" spans="1:21" x14ac:dyDescent="0.3">
      <c r="A932">
        <v>23</v>
      </c>
      <c r="B932" t="s">
        <v>41</v>
      </c>
      <c r="C932">
        <v>6</v>
      </c>
      <c r="D932" t="s">
        <v>9</v>
      </c>
      <c r="E932">
        <v>2008</v>
      </c>
      <c r="F932" t="s">
        <v>10</v>
      </c>
      <c r="G932" s="54">
        <v>0.2</v>
      </c>
      <c r="H932" s="54">
        <v>0.23666666666666669</v>
      </c>
      <c r="I932" s="54">
        <v>0.28266666666666668</v>
      </c>
      <c r="J932" t="s">
        <v>10</v>
      </c>
      <c r="K932" t="s">
        <v>10</v>
      </c>
      <c r="L932" t="s">
        <v>10</v>
      </c>
      <c r="M932">
        <v>0.85441176471000002</v>
      </c>
      <c r="N932">
        <v>0.14117647058999999</v>
      </c>
      <c r="O932">
        <v>4.4117647059000002E-3</v>
      </c>
      <c r="P932" s="2" t="s">
        <v>10</v>
      </c>
      <c r="Q932" s="2" t="s">
        <v>10</v>
      </c>
      <c r="R932" s="2" t="s">
        <v>10</v>
      </c>
      <c r="S932" s="2" t="s">
        <v>10</v>
      </c>
      <c r="T932" s="2" t="s">
        <v>10</v>
      </c>
      <c r="U932" s="2" t="s">
        <v>10</v>
      </c>
    </row>
    <row r="933" spans="1:21" x14ac:dyDescent="0.3">
      <c r="A933">
        <v>23</v>
      </c>
      <c r="B933" t="s">
        <v>41</v>
      </c>
      <c r="C933">
        <v>6</v>
      </c>
      <c r="D933" t="s">
        <v>9</v>
      </c>
      <c r="E933">
        <v>2009</v>
      </c>
      <c r="F933" t="s">
        <v>10</v>
      </c>
      <c r="G933" s="54">
        <v>0.19700000000000001</v>
      </c>
      <c r="H933" s="54">
        <v>0.22899999999999998</v>
      </c>
      <c r="I933" s="54">
        <v>0.26449999999999996</v>
      </c>
      <c r="J933" t="s">
        <v>10</v>
      </c>
      <c r="K933" t="s">
        <v>10</v>
      </c>
      <c r="L933" t="s">
        <v>10</v>
      </c>
      <c r="M933">
        <v>0.85441176471000002</v>
      </c>
      <c r="N933">
        <v>0.14117647058999999</v>
      </c>
      <c r="O933">
        <v>4.4117647059000002E-3</v>
      </c>
      <c r="P933" s="2" t="s">
        <v>10</v>
      </c>
      <c r="Q933" s="2" t="s">
        <v>10</v>
      </c>
      <c r="R933" s="2" t="s">
        <v>10</v>
      </c>
      <c r="S933" s="2" t="s">
        <v>10</v>
      </c>
      <c r="T933" s="2" t="s">
        <v>10</v>
      </c>
      <c r="U933" s="2" t="s">
        <v>10</v>
      </c>
    </row>
    <row r="934" spans="1:21" x14ac:dyDescent="0.3">
      <c r="A934">
        <v>23</v>
      </c>
      <c r="B934" t="s">
        <v>41</v>
      </c>
      <c r="C934">
        <v>6</v>
      </c>
      <c r="D934" t="s">
        <v>9</v>
      </c>
      <c r="E934">
        <v>2010</v>
      </c>
      <c r="F934" t="s">
        <v>10</v>
      </c>
      <c r="G934" s="54">
        <v>0.16799999999999998</v>
      </c>
      <c r="H934" s="54">
        <v>0.25266666666666665</v>
      </c>
      <c r="I934" s="54">
        <v>0.27216666666666667</v>
      </c>
      <c r="J934" t="s">
        <v>10</v>
      </c>
      <c r="K934" t="s">
        <v>10</v>
      </c>
      <c r="L934" t="s">
        <v>10</v>
      </c>
      <c r="M934">
        <v>0.85441176471000002</v>
      </c>
      <c r="N934">
        <v>0.14117647058999999</v>
      </c>
      <c r="O934">
        <v>4.4117647059000002E-3</v>
      </c>
      <c r="P934" s="2" t="s">
        <v>10</v>
      </c>
      <c r="Q934" s="2" t="s">
        <v>10</v>
      </c>
      <c r="R934" s="2" t="s">
        <v>10</v>
      </c>
      <c r="S934" s="2" t="s">
        <v>10</v>
      </c>
      <c r="T934" s="2" t="s">
        <v>10</v>
      </c>
      <c r="U934" s="2" t="s">
        <v>10</v>
      </c>
    </row>
    <row r="935" spans="1:21" x14ac:dyDescent="0.3">
      <c r="A935">
        <v>23</v>
      </c>
      <c r="B935" t="s">
        <v>41</v>
      </c>
      <c r="C935">
        <v>6</v>
      </c>
      <c r="D935" t="s">
        <v>9</v>
      </c>
      <c r="E935">
        <v>2011</v>
      </c>
      <c r="F935" t="s">
        <v>10</v>
      </c>
      <c r="G935" s="54">
        <v>0.16899999999999998</v>
      </c>
      <c r="H935" s="54">
        <v>0.21833333333333332</v>
      </c>
      <c r="I935" s="54">
        <v>0.24033333333333334</v>
      </c>
      <c r="J935" t="s">
        <v>10</v>
      </c>
      <c r="K935" t="s">
        <v>10</v>
      </c>
      <c r="L935" t="s">
        <v>10</v>
      </c>
      <c r="M935">
        <v>0.85441176471000002</v>
      </c>
      <c r="N935">
        <v>0.14117647058999999</v>
      </c>
      <c r="O935">
        <v>4.4117647059000002E-3</v>
      </c>
      <c r="P935" s="2" t="s">
        <v>10</v>
      </c>
      <c r="Q935" s="2" t="s">
        <v>10</v>
      </c>
      <c r="R935" s="2" t="s">
        <v>10</v>
      </c>
      <c r="S935" s="2" t="s">
        <v>10</v>
      </c>
      <c r="T935" s="2" t="s">
        <v>10</v>
      </c>
      <c r="U935" s="2" t="s">
        <v>10</v>
      </c>
    </row>
    <row r="936" spans="1:21" x14ac:dyDescent="0.3">
      <c r="A936">
        <v>23</v>
      </c>
      <c r="B936" t="s">
        <v>41</v>
      </c>
      <c r="C936">
        <v>6</v>
      </c>
      <c r="D936" t="s">
        <v>9</v>
      </c>
      <c r="E936">
        <v>2012</v>
      </c>
      <c r="F936" t="s">
        <v>10</v>
      </c>
      <c r="G936" s="54">
        <v>0.13500000000000001</v>
      </c>
      <c r="H936" s="54">
        <v>0.23</v>
      </c>
      <c r="I936" s="54">
        <v>0.25650000000000001</v>
      </c>
      <c r="J936" t="s">
        <v>10</v>
      </c>
      <c r="K936" t="s">
        <v>10</v>
      </c>
      <c r="L936" t="s">
        <v>10</v>
      </c>
      <c r="M936">
        <v>0.85441176471000002</v>
      </c>
      <c r="N936">
        <v>0.14117647058999999</v>
      </c>
      <c r="O936">
        <v>4.4117647059000002E-3</v>
      </c>
      <c r="P936" s="2" t="s">
        <v>10</v>
      </c>
      <c r="Q936" s="2" t="s">
        <v>10</v>
      </c>
      <c r="R936" s="2" t="s">
        <v>10</v>
      </c>
      <c r="S936" s="2" t="s">
        <v>10</v>
      </c>
      <c r="T936" s="2" t="s">
        <v>10</v>
      </c>
      <c r="U936" s="2" t="s">
        <v>10</v>
      </c>
    </row>
    <row r="937" spans="1:21" x14ac:dyDescent="0.3">
      <c r="A937">
        <v>23</v>
      </c>
      <c r="B937" t="s">
        <v>41</v>
      </c>
      <c r="C937">
        <v>6</v>
      </c>
      <c r="D937" t="s">
        <v>9</v>
      </c>
      <c r="E937">
        <v>2013</v>
      </c>
      <c r="F937" t="s">
        <v>10</v>
      </c>
      <c r="G937" s="54">
        <v>0.153</v>
      </c>
      <c r="H937" s="54">
        <v>0.2503333333333333</v>
      </c>
      <c r="I937" s="54">
        <v>0.27933333333333332</v>
      </c>
      <c r="J937" t="s">
        <v>10</v>
      </c>
      <c r="K937" t="s">
        <v>10</v>
      </c>
      <c r="L937" t="s">
        <v>10</v>
      </c>
      <c r="M937">
        <v>0.85441176471000002</v>
      </c>
      <c r="N937">
        <v>0.14117647058999999</v>
      </c>
      <c r="O937">
        <v>4.4117647059000002E-3</v>
      </c>
      <c r="P937" s="2" t="s">
        <v>10</v>
      </c>
      <c r="Q937" s="2" t="s">
        <v>10</v>
      </c>
      <c r="R937" s="2" t="s">
        <v>10</v>
      </c>
      <c r="S937" s="2" t="s">
        <v>10</v>
      </c>
      <c r="T937" s="2" t="s">
        <v>10</v>
      </c>
      <c r="U937" s="2" t="s">
        <v>10</v>
      </c>
    </row>
    <row r="938" spans="1:21" x14ac:dyDescent="0.3">
      <c r="A938">
        <v>23</v>
      </c>
      <c r="B938" t="s">
        <v>41</v>
      </c>
      <c r="C938">
        <v>6</v>
      </c>
      <c r="D938" t="s">
        <v>9</v>
      </c>
      <c r="E938">
        <v>2014</v>
      </c>
      <c r="F938" t="s">
        <v>10</v>
      </c>
      <c r="G938" s="54">
        <v>9.7000000000000003E-2</v>
      </c>
      <c r="H938" s="54">
        <v>0.16933333333333334</v>
      </c>
      <c r="I938" s="54">
        <v>0.20033333333333331</v>
      </c>
      <c r="J938" t="s">
        <v>10</v>
      </c>
      <c r="K938" t="s">
        <v>10</v>
      </c>
      <c r="L938" t="s">
        <v>10</v>
      </c>
      <c r="M938">
        <v>0.85441176471000002</v>
      </c>
      <c r="N938">
        <v>0.14117647058999999</v>
      </c>
      <c r="O938">
        <v>4.4117647059000002E-3</v>
      </c>
      <c r="P938" s="2" t="s">
        <v>10</v>
      </c>
      <c r="Q938" s="2" t="s">
        <v>10</v>
      </c>
      <c r="R938" s="2" t="s">
        <v>10</v>
      </c>
      <c r="S938" s="2" t="s">
        <v>10</v>
      </c>
      <c r="T938" s="2" t="s">
        <v>10</v>
      </c>
      <c r="U938" s="2" t="s">
        <v>10</v>
      </c>
    </row>
    <row r="939" spans="1:21" x14ac:dyDescent="0.3">
      <c r="A939">
        <v>23</v>
      </c>
      <c r="B939" t="s">
        <v>41</v>
      </c>
      <c r="C939">
        <v>6</v>
      </c>
      <c r="D939" t="s">
        <v>9</v>
      </c>
      <c r="E939">
        <v>2015</v>
      </c>
      <c r="F939" t="s">
        <v>10</v>
      </c>
      <c r="G939" s="54">
        <v>0.16099999999999998</v>
      </c>
      <c r="H939" s="54">
        <v>0.26</v>
      </c>
      <c r="I939" s="54">
        <v>0.28700000000000003</v>
      </c>
      <c r="J939" t="s">
        <v>10</v>
      </c>
      <c r="K939" t="s">
        <v>10</v>
      </c>
      <c r="L939" t="s">
        <v>10</v>
      </c>
      <c r="M939">
        <v>0.85441176471000002</v>
      </c>
      <c r="N939">
        <v>0.14117647058999999</v>
      </c>
      <c r="O939">
        <v>4.4117647059000002E-3</v>
      </c>
      <c r="P939" s="2" t="s">
        <v>10</v>
      </c>
      <c r="Q939" s="2" t="s">
        <v>10</v>
      </c>
      <c r="R939" s="2" t="s">
        <v>10</v>
      </c>
      <c r="S939" s="2" t="s">
        <v>10</v>
      </c>
      <c r="T939" s="2" t="s">
        <v>10</v>
      </c>
      <c r="U939" s="2" t="s">
        <v>10</v>
      </c>
    </row>
    <row r="940" spans="1:21" x14ac:dyDescent="0.3">
      <c r="A940">
        <v>23</v>
      </c>
      <c r="B940" t="s">
        <v>41</v>
      </c>
      <c r="C940">
        <v>6</v>
      </c>
      <c r="D940" t="s">
        <v>9</v>
      </c>
      <c r="E940">
        <v>2016</v>
      </c>
      <c r="F940" t="s">
        <v>10</v>
      </c>
      <c r="G940" s="54">
        <v>0.16599999999999998</v>
      </c>
      <c r="H940" s="54">
        <v>0.251</v>
      </c>
      <c r="I940" s="54">
        <v>0.27900000000000003</v>
      </c>
      <c r="J940" t="s">
        <v>10</v>
      </c>
      <c r="K940" t="s">
        <v>10</v>
      </c>
      <c r="L940" t="s">
        <v>10</v>
      </c>
      <c r="M940">
        <v>0.85441176471000002</v>
      </c>
      <c r="N940">
        <v>0.14117647058999999</v>
      </c>
      <c r="O940">
        <v>4.4117647059000002E-3</v>
      </c>
      <c r="P940" s="2" t="s">
        <v>10</v>
      </c>
      <c r="Q940" s="2" t="s">
        <v>10</v>
      </c>
      <c r="R940" s="2" t="s">
        <v>10</v>
      </c>
      <c r="S940" s="2" t="s">
        <v>10</v>
      </c>
      <c r="T940" s="2" t="s">
        <v>10</v>
      </c>
      <c r="U940" s="2" t="s">
        <v>10</v>
      </c>
    </row>
    <row r="941" spans="1:21" x14ac:dyDescent="0.3">
      <c r="A941">
        <v>23</v>
      </c>
      <c r="B941" t="s">
        <v>41</v>
      </c>
      <c r="C941">
        <v>6</v>
      </c>
      <c r="D941" t="s">
        <v>9</v>
      </c>
      <c r="E941">
        <v>2017</v>
      </c>
      <c r="F941" t="s">
        <v>10</v>
      </c>
      <c r="G941" s="54">
        <v>0.17614168903842634</v>
      </c>
      <c r="H941" s="54">
        <v>0.28134990851851172</v>
      </c>
      <c r="I941" s="54">
        <v>0.31269765999824639</v>
      </c>
      <c r="J941" t="s">
        <v>10</v>
      </c>
      <c r="K941" t="s">
        <v>10</v>
      </c>
      <c r="L941" t="s">
        <v>10</v>
      </c>
      <c r="M941">
        <v>0.85441176471000002</v>
      </c>
      <c r="N941">
        <v>0.14117647058999999</v>
      </c>
      <c r="O941">
        <v>4.4117647059000002E-3</v>
      </c>
      <c r="P941" s="2" t="s">
        <v>10</v>
      </c>
      <c r="Q941" s="2" t="s">
        <v>10</v>
      </c>
      <c r="R941" s="2" t="s">
        <v>10</v>
      </c>
      <c r="S941" s="2" t="s">
        <v>10</v>
      </c>
      <c r="T941" s="2" t="s">
        <v>10</v>
      </c>
      <c r="U941" s="2" t="s">
        <v>10</v>
      </c>
    </row>
    <row r="942" spans="1:21" x14ac:dyDescent="0.3">
      <c r="A942">
        <v>23</v>
      </c>
      <c r="B942" t="s">
        <v>41</v>
      </c>
      <c r="C942">
        <v>6</v>
      </c>
      <c r="D942" t="s">
        <v>9</v>
      </c>
      <c r="E942">
        <v>2018</v>
      </c>
      <c r="F942" t="s">
        <v>10</v>
      </c>
      <c r="G942" s="54">
        <v>0.16886166874172692</v>
      </c>
      <c r="H942" s="54">
        <v>0.3266245046167281</v>
      </c>
      <c r="I942" s="54">
        <v>0.34504815702446495</v>
      </c>
      <c r="J942" t="s">
        <v>10</v>
      </c>
      <c r="K942" t="s">
        <v>10</v>
      </c>
      <c r="L942" t="s">
        <v>10</v>
      </c>
      <c r="M942">
        <v>0.85441176471000002</v>
      </c>
      <c r="N942">
        <v>0.14117647058999999</v>
      </c>
      <c r="O942">
        <v>4.4117647059000002E-3</v>
      </c>
      <c r="P942" s="2" t="s">
        <v>10</v>
      </c>
      <c r="Q942" s="2" t="s">
        <v>10</v>
      </c>
      <c r="R942" s="2" t="s">
        <v>10</v>
      </c>
      <c r="S942" s="2" t="s">
        <v>10</v>
      </c>
      <c r="T942" s="2" t="s">
        <v>10</v>
      </c>
      <c r="U942" s="2" t="s">
        <v>10</v>
      </c>
    </row>
    <row r="943" spans="1:21" x14ac:dyDescent="0.3">
      <c r="A943">
        <v>23</v>
      </c>
      <c r="B943" t="s">
        <v>41</v>
      </c>
      <c r="C943">
        <v>6</v>
      </c>
      <c r="D943" t="s">
        <v>9</v>
      </c>
      <c r="E943">
        <v>2019</v>
      </c>
      <c r="F943">
        <v>790</v>
      </c>
      <c r="G943" s="54">
        <v>0.15627672779650664</v>
      </c>
      <c r="H943" s="54">
        <v>0.29431007717911079</v>
      </c>
      <c r="I943" s="54">
        <v>0.31510957999927913</v>
      </c>
      <c r="J943" s="2">
        <f t="shared" ref="J943" si="312">$F943/(1-G943)</f>
        <v>936.32595665734334</v>
      </c>
      <c r="K943" s="2">
        <f t="shared" ref="K943" si="313">$F943/(1-H943)</f>
        <v>1119.4718451442438</v>
      </c>
      <c r="L943" s="2">
        <f t="shared" ref="L943" si="314">$F943/(1-I943)</f>
        <v>1153.4691929245682</v>
      </c>
      <c r="M943">
        <v>0.85441176471000002</v>
      </c>
      <c r="N943">
        <v>0.14117647058999999</v>
      </c>
      <c r="O943">
        <v>4.4117647059000002E-3</v>
      </c>
      <c r="P943" s="2" t="s">
        <v>10</v>
      </c>
      <c r="Q943" s="2" t="s">
        <v>10</v>
      </c>
      <c r="R943" s="2" t="s">
        <v>10</v>
      </c>
      <c r="S943" s="2" t="s">
        <v>10</v>
      </c>
      <c r="T943" s="2" t="s">
        <v>10</v>
      </c>
      <c r="U943" s="2" t="s">
        <v>10</v>
      </c>
    </row>
    <row r="944" spans="1:21" x14ac:dyDescent="0.3">
      <c r="A944">
        <v>23</v>
      </c>
      <c r="B944" t="s">
        <v>41</v>
      </c>
      <c r="C944">
        <v>6</v>
      </c>
      <c r="D944" t="s">
        <v>9</v>
      </c>
      <c r="E944">
        <v>2020</v>
      </c>
      <c r="F944" t="s">
        <v>10</v>
      </c>
      <c r="G944" s="54">
        <v>7.1730431912490608E-2</v>
      </c>
      <c r="H944" s="54">
        <v>0.24184107416558059</v>
      </c>
      <c r="I944" s="54">
        <v>0.25426527177111524</v>
      </c>
      <c r="J944" t="s">
        <v>10</v>
      </c>
      <c r="K944" t="s">
        <v>10</v>
      </c>
      <c r="L944" t="s">
        <v>10</v>
      </c>
      <c r="M944">
        <v>0.85441176471000002</v>
      </c>
      <c r="N944">
        <v>0.14117647058999999</v>
      </c>
      <c r="O944">
        <v>4.4117647059000002E-3</v>
      </c>
      <c r="P944" s="2" t="s">
        <v>10</v>
      </c>
      <c r="Q944" s="2" t="s">
        <v>10</v>
      </c>
      <c r="R944" s="2" t="s">
        <v>10</v>
      </c>
      <c r="S944" s="2" t="s">
        <v>10</v>
      </c>
      <c r="T944" s="2" t="s">
        <v>10</v>
      </c>
      <c r="U944" s="2" t="s">
        <v>10</v>
      </c>
    </row>
    <row r="945" spans="1:21" x14ac:dyDescent="0.3">
      <c r="A945">
        <v>24</v>
      </c>
      <c r="B945" t="s">
        <v>42</v>
      </c>
      <c r="C945">
        <v>6</v>
      </c>
      <c r="D945" t="s">
        <v>9</v>
      </c>
      <c r="E945">
        <v>1980</v>
      </c>
      <c r="F945">
        <v>50</v>
      </c>
      <c r="G945" s="54">
        <v>0.40667522081402602</v>
      </c>
      <c r="H945" s="54">
        <v>0.41633333333333333</v>
      </c>
      <c r="I945" s="54">
        <v>0.46133333333333337</v>
      </c>
      <c r="J945" s="2">
        <f t="shared" ref="J945:J960" si="315">$F945/(1-G945)</f>
        <v>84.270877863214636</v>
      </c>
      <c r="K945" s="2">
        <f t="shared" ref="K945:K960" si="316">$F945/(1-H945)</f>
        <v>85.665334094802972</v>
      </c>
      <c r="L945" s="2">
        <f t="shared" ref="L945:L960" si="317">$F945/(1-I945)</f>
        <v>92.821782178217831</v>
      </c>
      <c r="M945">
        <v>0.85441176471000002</v>
      </c>
      <c r="N945">
        <v>0.14117647058999999</v>
      </c>
      <c r="O945">
        <v>4.4117647059000002E-3</v>
      </c>
      <c r="P945" s="2">
        <f t="shared" ref="P945:P964" si="318">(J948*$M945)+(J949*$N945)+(J950*$O945)</f>
        <v>215.581273967953</v>
      </c>
      <c r="Q945" s="2">
        <f t="shared" ref="Q945:Q964" si="319">(K948*$M945)+(K949*$N945)+(K950*$O945)</f>
        <v>218.45722332796021</v>
      </c>
      <c r="R945" s="2">
        <f t="shared" ref="R945:R964" si="320">(L948*$M945)+(L949*$N945)+(L950*$O945)</f>
        <v>238.75621842235913</v>
      </c>
      <c r="S945">
        <f t="shared" si="309"/>
        <v>4.3116254793590603</v>
      </c>
      <c r="T945">
        <f t="shared" si="310"/>
        <v>4.3691444665592041</v>
      </c>
      <c r="U945">
        <f t="shared" si="311"/>
        <v>4.7751243684471829</v>
      </c>
    </row>
    <row r="946" spans="1:21" x14ac:dyDescent="0.3">
      <c r="A946">
        <v>24</v>
      </c>
      <c r="B946" t="s">
        <v>42</v>
      </c>
      <c r="C946">
        <v>6</v>
      </c>
      <c r="D946" t="s">
        <v>9</v>
      </c>
      <c r="E946">
        <v>1981</v>
      </c>
      <c r="F946">
        <v>200</v>
      </c>
      <c r="G946" s="54">
        <v>0.36820594316945598</v>
      </c>
      <c r="H946" s="54">
        <v>0.39233333333333331</v>
      </c>
      <c r="I946" s="54">
        <v>0.43383333333333329</v>
      </c>
      <c r="J946" s="2">
        <f t="shared" si="315"/>
        <v>316.55884989377603</v>
      </c>
      <c r="K946" s="2">
        <f t="shared" si="316"/>
        <v>329.12781130005482</v>
      </c>
      <c r="L946" s="2">
        <f t="shared" si="317"/>
        <v>353.25287017957021</v>
      </c>
      <c r="M946">
        <v>0.85441176471000002</v>
      </c>
      <c r="N946">
        <v>0.14117647058999999</v>
      </c>
      <c r="O946">
        <v>4.4117647059000002E-3</v>
      </c>
      <c r="P946" s="2">
        <f t="shared" si="318"/>
        <v>457.96636533062758</v>
      </c>
      <c r="Q946" s="2">
        <f t="shared" si="319"/>
        <v>469.18996003258638</v>
      </c>
      <c r="R946" s="2">
        <f t="shared" si="320"/>
        <v>507.74591856206871</v>
      </c>
      <c r="S946">
        <f t="shared" si="309"/>
        <v>2.2898318266531379</v>
      </c>
      <c r="T946">
        <f t="shared" si="310"/>
        <v>2.345949800162932</v>
      </c>
      <c r="U946">
        <f t="shared" si="311"/>
        <v>2.5387295928103435</v>
      </c>
    </row>
    <row r="947" spans="1:21" x14ac:dyDescent="0.3">
      <c r="A947">
        <v>24</v>
      </c>
      <c r="B947" t="s">
        <v>42</v>
      </c>
      <c r="C947">
        <v>6</v>
      </c>
      <c r="D947" t="s">
        <v>9</v>
      </c>
      <c r="E947">
        <v>1982</v>
      </c>
      <c r="F947">
        <v>200</v>
      </c>
      <c r="G947" s="54">
        <v>0.31874544334072302</v>
      </c>
      <c r="H947" s="54">
        <v>0.36499999999999999</v>
      </c>
      <c r="I947" s="54">
        <v>0.39999999999999997</v>
      </c>
      <c r="J947" s="2">
        <f t="shared" si="315"/>
        <v>293.57601801704811</v>
      </c>
      <c r="K947" s="2">
        <f t="shared" si="316"/>
        <v>314.96062992125985</v>
      </c>
      <c r="L947" s="2">
        <f t="shared" si="317"/>
        <v>333.33333333333326</v>
      </c>
      <c r="M947">
        <v>0.85441176471000002</v>
      </c>
      <c r="N947">
        <v>0.14117647058999999</v>
      </c>
      <c r="O947">
        <v>4.4117647059000002E-3</v>
      </c>
      <c r="P947" s="2">
        <f t="shared" si="318"/>
        <v>696.46376173659303</v>
      </c>
      <c r="Q947" s="2">
        <f t="shared" si="319"/>
        <v>706.81423927434594</v>
      </c>
      <c r="R947" s="2">
        <f t="shared" si="320"/>
        <v>769.1865607553716</v>
      </c>
      <c r="S947">
        <f t="shared" si="309"/>
        <v>3.4823188086829653</v>
      </c>
      <c r="T947">
        <f t="shared" si="310"/>
        <v>3.5340711963717295</v>
      </c>
      <c r="U947">
        <f t="shared" si="311"/>
        <v>3.8459328037768579</v>
      </c>
    </row>
    <row r="948" spans="1:21" x14ac:dyDescent="0.3">
      <c r="A948">
        <v>24</v>
      </c>
      <c r="B948" t="s">
        <v>42</v>
      </c>
      <c r="C948">
        <v>6</v>
      </c>
      <c r="D948" t="s">
        <v>9</v>
      </c>
      <c r="E948">
        <v>1983</v>
      </c>
      <c r="F948">
        <v>100</v>
      </c>
      <c r="G948" s="54">
        <v>0.44514449845859599</v>
      </c>
      <c r="H948" s="54">
        <v>0.44966666666666666</v>
      </c>
      <c r="I948" s="54">
        <v>0.4986666666666667</v>
      </c>
      <c r="J948" s="2">
        <f t="shared" si="315"/>
        <v>180.2271036732937</v>
      </c>
      <c r="K948" s="2">
        <f t="shared" si="316"/>
        <v>181.70805572380374</v>
      </c>
      <c r="L948" s="2">
        <f t="shared" si="317"/>
        <v>199.468085106383</v>
      </c>
      <c r="M948">
        <v>0.85441176471000002</v>
      </c>
      <c r="N948">
        <v>0.14117647058999999</v>
      </c>
      <c r="O948">
        <v>4.4117647059000002E-3</v>
      </c>
      <c r="P948" s="2">
        <f t="shared" si="318"/>
        <v>500.20888829729688</v>
      </c>
      <c r="Q948" s="2">
        <f t="shared" si="319"/>
        <v>495.87119589976339</v>
      </c>
      <c r="R948" s="2">
        <f t="shared" si="320"/>
        <v>545.45246556469647</v>
      </c>
      <c r="S948">
        <f t="shared" si="309"/>
        <v>5.0020888829729691</v>
      </c>
      <c r="T948">
        <f t="shared" si="310"/>
        <v>4.9587119589976343</v>
      </c>
      <c r="U948">
        <f t="shared" si="311"/>
        <v>5.4545246556469644</v>
      </c>
    </row>
    <row r="949" spans="1:21" x14ac:dyDescent="0.3">
      <c r="A949">
        <v>24</v>
      </c>
      <c r="B949" t="s">
        <v>42</v>
      </c>
      <c r="C949">
        <v>6</v>
      </c>
      <c r="D949" t="s">
        <v>9</v>
      </c>
      <c r="E949">
        <v>1984</v>
      </c>
      <c r="F949">
        <v>250</v>
      </c>
      <c r="G949" s="54">
        <v>0.39568399862986298</v>
      </c>
      <c r="H949" s="54">
        <v>0.41133333333333333</v>
      </c>
      <c r="I949" s="54">
        <v>0.45533333333333326</v>
      </c>
      <c r="J949" s="2">
        <f t="shared" si="315"/>
        <v>413.69084954425642</v>
      </c>
      <c r="K949" s="2">
        <f t="shared" si="316"/>
        <v>424.68856172140431</v>
      </c>
      <c r="L949" s="2">
        <f t="shared" si="317"/>
        <v>458.99632802937572</v>
      </c>
      <c r="M949">
        <v>0.85441176471000002</v>
      </c>
      <c r="N949">
        <v>0.14117647058999999</v>
      </c>
      <c r="O949">
        <v>4.4117647059000002E-3</v>
      </c>
      <c r="P949" s="2">
        <f t="shared" si="318"/>
        <v>220.39653239734446</v>
      </c>
      <c r="Q949" s="2">
        <f t="shared" si="319"/>
        <v>229.50004163530429</v>
      </c>
      <c r="R949" s="2">
        <f t="shared" si="320"/>
        <v>244.74764193026817</v>
      </c>
      <c r="S949">
        <f t="shared" si="309"/>
        <v>0.88158612958937788</v>
      </c>
      <c r="T949">
        <f t="shared" si="310"/>
        <v>0.91800016654121719</v>
      </c>
      <c r="U949">
        <f t="shared" si="311"/>
        <v>0.97899056772107274</v>
      </c>
    </row>
    <row r="950" spans="1:21" x14ac:dyDescent="0.3">
      <c r="A950">
        <v>24</v>
      </c>
      <c r="B950" t="s">
        <v>42</v>
      </c>
      <c r="C950">
        <v>6</v>
      </c>
      <c r="D950" t="s">
        <v>9</v>
      </c>
      <c r="E950">
        <v>1985</v>
      </c>
      <c r="F950">
        <v>425</v>
      </c>
      <c r="G950" s="54">
        <v>0.41217083190610698</v>
      </c>
      <c r="H950" s="54">
        <v>0.42266666666666663</v>
      </c>
      <c r="I950" s="54">
        <v>0.46866666666666668</v>
      </c>
      <c r="J950" s="2">
        <f t="shared" si="315"/>
        <v>722.99916892200804</v>
      </c>
      <c r="K950" s="2">
        <f t="shared" si="316"/>
        <v>736.14318706697452</v>
      </c>
      <c r="L950" s="2">
        <f t="shared" si="317"/>
        <v>799.87452948557086</v>
      </c>
      <c r="M950">
        <v>0.85441176471000002</v>
      </c>
      <c r="N950">
        <v>0.14117647058999999</v>
      </c>
      <c r="O950">
        <v>4.4117647059000002E-3</v>
      </c>
      <c r="P950" s="2">
        <f t="shared" si="318"/>
        <v>382.17556194261567</v>
      </c>
      <c r="Q950" s="2">
        <f t="shared" si="319"/>
        <v>397.85467644484635</v>
      </c>
      <c r="R950" s="2">
        <f t="shared" si="320"/>
        <v>423.76671975092859</v>
      </c>
      <c r="S950">
        <f t="shared" si="309"/>
        <v>0.89923661633556629</v>
      </c>
      <c r="T950">
        <f t="shared" si="310"/>
        <v>0.93612865045846194</v>
      </c>
      <c r="U950">
        <f t="shared" si="311"/>
        <v>0.99709816411983199</v>
      </c>
    </row>
    <row r="951" spans="1:21" x14ac:dyDescent="0.3">
      <c r="A951">
        <v>24</v>
      </c>
      <c r="B951" t="s">
        <v>42</v>
      </c>
      <c r="C951">
        <v>6</v>
      </c>
      <c r="D951" t="s">
        <v>9</v>
      </c>
      <c r="E951">
        <v>1986</v>
      </c>
      <c r="F951">
        <v>300</v>
      </c>
      <c r="G951" s="54">
        <v>0.45613572064275898</v>
      </c>
      <c r="H951" s="54">
        <v>0.44966666666666666</v>
      </c>
      <c r="I951" s="54">
        <v>0.50066666666666659</v>
      </c>
      <c r="J951" s="2">
        <f t="shared" si="315"/>
        <v>551.60820702280932</v>
      </c>
      <c r="K951" s="2">
        <f t="shared" si="316"/>
        <v>545.12416717141127</v>
      </c>
      <c r="L951" s="2">
        <f t="shared" si="317"/>
        <v>600.80106809078768</v>
      </c>
      <c r="M951">
        <v>0.85441176471000002</v>
      </c>
      <c r="N951">
        <v>0.14117647058999999</v>
      </c>
      <c r="O951">
        <v>4.4117647059000002E-3</v>
      </c>
      <c r="P951" s="2">
        <f t="shared" si="318"/>
        <v>393.58402717270548</v>
      </c>
      <c r="Q951" s="2">
        <f t="shared" si="319"/>
        <v>412.74031485837043</v>
      </c>
      <c r="R951" s="2">
        <f t="shared" si="320"/>
        <v>440.20746367115981</v>
      </c>
      <c r="S951">
        <f t="shared" si="309"/>
        <v>1.3119467572423515</v>
      </c>
      <c r="T951">
        <f t="shared" si="310"/>
        <v>1.3758010495279014</v>
      </c>
      <c r="U951">
        <f t="shared" si="311"/>
        <v>1.4673582122371993</v>
      </c>
    </row>
    <row r="952" spans="1:21" x14ac:dyDescent="0.3">
      <c r="A952">
        <v>24</v>
      </c>
      <c r="B952" t="s">
        <v>42</v>
      </c>
      <c r="C952">
        <v>6</v>
      </c>
      <c r="D952" t="s">
        <v>9</v>
      </c>
      <c r="E952">
        <v>1987</v>
      </c>
      <c r="F952">
        <v>125</v>
      </c>
      <c r="G952" s="54">
        <v>0.35171910989321198</v>
      </c>
      <c r="H952" s="54">
        <v>0.37766666666666671</v>
      </c>
      <c r="I952" s="54">
        <v>0.41666666666666669</v>
      </c>
      <c r="J952" s="2">
        <f t="shared" si="315"/>
        <v>192.81765343940555</v>
      </c>
      <c r="K952" s="2">
        <f t="shared" si="316"/>
        <v>200.85698982324587</v>
      </c>
      <c r="L952" s="2">
        <f t="shared" si="317"/>
        <v>214.28571428571431</v>
      </c>
      <c r="M952">
        <v>0.85441176471000002</v>
      </c>
      <c r="N952">
        <v>0.14117647058999999</v>
      </c>
      <c r="O952">
        <v>4.4117647059000002E-3</v>
      </c>
      <c r="P952" s="2">
        <f t="shared" si="318"/>
        <v>491.92621236791581</v>
      </c>
      <c r="Q952" s="2">
        <f t="shared" si="319"/>
        <v>518.42285985562671</v>
      </c>
      <c r="R952" s="2">
        <f t="shared" si="320"/>
        <v>558.62749137386982</v>
      </c>
      <c r="S952">
        <f t="shared" si="309"/>
        <v>3.9354096989433263</v>
      </c>
      <c r="T952">
        <f t="shared" si="310"/>
        <v>4.147382878845014</v>
      </c>
      <c r="U952">
        <f t="shared" si="311"/>
        <v>4.4690199309909584</v>
      </c>
    </row>
    <row r="953" spans="1:21" x14ac:dyDescent="0.3">
      <c r="A953">
        <v>24</v>
      </c>
      <c r="B953" t="s">
        <v>42</v>
      </c>
      <c r="C953">
        <v>6</v>
      </c>
      <c r="D953" t="s">
        <v>9</v>
      </c>
      <c r="E953">
        <v>1988</v>
      </c>
      <c r="F953">
        <v>250</v>
      </c>
      <c r="G953" s="54">
        <v>0.34622349880113001</v>
      </c>
      <c r="H953" s="54">
        <v>0.3713333333333334</v>
      </c>
      <c r="I953" s="54">
        <v>0.40983333333333338</v>
      </c>
      <c r="J953" s="2">
        <f t="shared" si="315"/>
        <v>382.39367664876255</v>
      </c>
      <c r="K953" s="2">
        <f t="shared" si="316"/>
        <v>397.66702014846243</v>
      </c>
      <c r="L953" s="2">
        <f t="shared" si="317"/>
        <v>423.60914995763915</v>
      </c>
      <c r="M953">
        <v>0.85441176471000002</v>
      </c>
      <c r="N953">
        <v>0.14117647058999999</v>
      </c>
      <c r="O953">
        <v>4.4117647059000002E-3</v>
      </c>
      <c r="P953" s="2">
        <f t="shared" si="318"/>
        <v>544.68663814647414</v>
      </c>
      <c r="Q953" s="2">
        <f t="shared" si="319"/>
        <v>565.97033491052719</v>
      </c>
      <c r="R953" s="2">
        <f t="shared" si="320"/>
        <v>607.52236919321149</v>
      </c>
      <c r="S953">
        <f t="shared" si="309"/>
        <v>2.1787465525858964</v>
      </c>
      <c r="T953">
        <f t="shared" si="310"/>
        <v>2.2638813396421087</v>
      </c>
      <c r="U953">
        <f t="shared" si="311"/>
        <v>2.4300894767728458</v>
      </c>
    </row>
    <row r="954" spans="1:21" x14ac:dyDescent="0.3">
      <c r="A954">
        <v>24</v>
      </c>
      <c r="B954" t="s">
        <v>42</v>
      </c>
      <c r="C954">
        <v>6</v>
      </c>
      <c r="D954" t="s">
        <v>9</v>
      </c>
      <c r="E954">
        <v>1989</v>
      </c>
      <c r="F954">
        <v>250</v>
      </c>
      <c r="G954" s="54">
        <v>0.337919300105678</v>
      </c>
      <c r="H954" s="54">
        <v>0.3676666666666667</v>
      </c>
      <c r="I954" s="54">
        <v>0.40566666666666668</v>
      </c>
      <c r="J954" s="2">
        <f t="shared" si="315"/>
        <v>377.59747420503834</v>
      </c>
      <c r="K954" s="2">
        <f t="shared" si="316"/>
        <v>395.36109646810758</v>
      </c>
      <c r="L954" s="2">
        <f t="shared" si="317"/>
        <v>420.63937184520466</v>
      </c>
      <c r="M954">
        <v>0.85441176471000002</v>
      </c>
      <c r="N954">
        <v>0.14117647058999999</v>
      </c>
      <c r="O954">
        <v>4.4117647059000002E-3</v>
      </c>
      <c r="P954" s="2">
        <f t="shared" si="318"/>
        <v>670.95798027592571</v>
      </c>
      <c r="Q954" s="2">
        <f t="shared" si="319"/>
        <v>698.48638323211571</v>
      </c>
      <c r="R954" s="2">
        <f t="shared" si="320"/>
        <v>753.857941622471</v>
      </c>
      <c r="S954">
        <f t="shared" si="309"/>
        <v>2.6838319211037027</v>
      </c>
      <c r="T954">
        <f t="shared" si="310"/>
        <v>2.793945532928463</v>
      </c>
      <c r="U954">
        <f t="shared" si="311"/>
        <v>3.015431766489884</v>
      </c>
    </row>
    <row r="955" spans="1:21" x14ac:dyDescent="0.3">
      <c r="A955">
        <v>24</v>
      </c>
      <c r="B955" t="s">
        <v>42</v>
      </c>
      <c r="C955">
        <v>6</v>
      </c>
      <c r="D955" t="s">
        <v>9</v>
      </c>
      <c r="E955">
        <v>1990</v>
      </c>
      <c r="F955">
        <v>300</v>
      </c>
      <c r="G955" s="54">
        <v>0.38326529978520901</v>
      </c>
      <c r="H955" s="54">
        <v>0.41633333333333333</v>
      </c>
      <c r="I955" s="54">
        <v>0.45883333333333332</v>
      </c>
      <c r="J955" s="2">
        <f t="shared" si="315"/>
        <v>486.43282094475734</v>
      </c>
      <c r="K955" s="2">
        <f t="shared" si="316"/>
        <v>513.99200456881783</v>
      </c>
      <c r="L955" s="2">
        <f t="shared" si="317"/>
        <v>554.35786880197099</v>
      </c>
      <c r="M955">
        <v>0.85441176471000002</v>
      </c>
      <c r="N955">
        <v>0.14117647058999999</v>
      </c>
      <c r="O955">
        <v>4.4117647059000002E-3</v>
      </c>
      <c r="P955" s="2">
        <f t="shared" si="318"/>
        <v>488.25279886564681</v>
      </c>
      <c r="Q955" s="2">
        <f t="shared" si="319"/>
        <v>508.20291481280077</v>
      </c>
      <c r="R955" s="2">
        <f t="shared" si="320"/>
        <v>541.59951091381095</v>
      </c>
      <c r="S955">
        <f t="shared" si="309"/>
        <v>1.6275093295521561</v>
      </c>
      <c r="T955">
        <f t="shared" si="310"/>
        <v>1.6940097160426693</v>
      </c>
      <c r="U955">
        <f t="shared" si="311"/>
        <v>1.8053317030460365</v>
      </c>
    </row>
    <row r="956" spans="1:21" x14ac:dyDescent="0.3">
      <c r="A956">
        <v>24</v>
      </c>
      <c r="B956" t="s">
        <v>42</v>
      </c>
      <c r="C956">
        <v>6</v>
      </c>
      <c r="D956" t="s">
        <v>9</v>
      </c>
      <c r="E956">
        <v>1991</v>
      </c>
      <c r="F956">
        <v>350</v>
      </c>
      <c r="G956" s="54">
        <v>0.32495642920263801</v>
      </c>
      <c r="H956" s="54">
        <v>0.35</v>
      </c>
      <c r="I956" s="54">
        <v>0.39349999999999996</v>
      </c>
      <c r="J956" s="2">
        <f t="shared" si="315"/>
        <v>518.48505065618167</v>
      </c>
      <c r="K956" s="2">
        <f t="shared" si="316"/>
        <v>538.46153846153845</v>
      </c>
      <c r="L956" s="2">
        <f t="shared" si="317"/>
        <v>577.08161582852426</v>
      </c>
      <c r="M956">
        <v>0.85441176471000002</v>
      </c>
      <c r="N956">
        <v>0.14117647058999999</v>
      </c>
      <c r="O956">
        <v>4.4117647059000002E-3</v>
      </c>
      <c r="P956" s="2">
        <f>(J959*$M956)+(J960*$N956)</f>
        <v>605.06627820431504</v>
      </c>
      <c r="Q956" s="2">
        <f>(K959*$M956)+(K960*$N956)</f>
        <v>645.11343865210415</v>
      </c>
      <c r="R956" s="2">
        <f>(L959*$M956)+(L960*$N956)</f>
        <v>697.68001036180488</v>
      </c>
      <c r="S956">
        <f t="shared" si="309"/>
        <v>1.7287607948694717</v>
      </c>
      <c r="T956">
        <f t="shared" si="310"/>
        <v>1.8431812532917262</v>
      </c>
      <c r="U956">
        <f t="shared" si="311"/>
        <v>1.9933714581765853</v>
      </c>
    </row>
    <row r="957" spans="1:21" x14ac:dyDescent="0.3">
      <c r="A957">
        <v>24</v>
      </c>
      <c r="B957" t="s">
        <v>42</v>
      </c>
      <c r="C957">
        <v>6</v>
      </c>
      <c r="D957" t="s">
        <v>9</v>
      </c>
      <c r="E957">
        <v>1992</v>
      </c>
      <c r="F957">
        <v>475</v>
      </c>
      <c r="G957" s="54">
        <v>0.32712893524410402</v>
      </c>
      <c r="H957" s="54">
        <v>0.35399999999999998</v>
      </c>
      <c r="I957" s="54">
        <v>0.40249999999999997</v>
      </c>
      <c r="J957" s="2">
        <f t="shared" si="315"/>
        <v>705.93019209753118</v>
      </c>
      <c r="K957" s="2">
        <f t="shared" si="316"/>
        <v>735.29411764705878</v>
      </c>
      <c r="L957" s="2">
        <f t="shared" si="317"/>
        <v>794.97907949790795</v>
      </c>
      <c r="M957">
        <v>0.85441176471000002</v>
      </c>
      <c r="N957">
        <v>0.14117647058999999</v>
      </c>
      <c r="O957">
        <v>4.4117647059000002E-3</v>
      </c>
      <c r="P957" s="2" t="s">
        <v>10</v>
      </c>
      <c r="Q957" s="2" t="s">
        <v>10</v>
      </c>
      <c r="R957" s="2" t="s">
        <v>10</v>
      </c>
      <c r="S957" s="2" t="s">
        <v>10</v>
      </c>
      <c r="T957" s="2" t="s">
        <v>10</v>
      </c>
      <c r="U957" s="2" t="s">
        <v>10</v>
      </c>
    </row>
    <row r="958" spans="1:21" x14ac:dyDescent="0.3">
      <c r="A958">
        <v>24</v>
      </c>
      <c r="B958" t="s">
        <v>42</v>
      </c>
      <c r="C958">
        <v>6</v>
      </c>
      <c r="D958" t="s">
        <v>9</v>
      </c>
      <c r="E958">
        <v>1993</v>
      </c>
      <c r="F958">
        <v>325</v>
      </c>
      <c r="G958" s="54">
        <v>0.29235067022036199</v>
      </c>
      <c r="H958" s="54">
        <v>0.316</v>
      </c>
      <c r="I958" s="54">
        <v>0.35550000000000004</v>
      </c>
      <c r="J958" s="2">
        <f t="shared" si="315"/>
        <v>459.26702156448732</v>
      </c>
      <c r="K958" s="2">
        <f t="shared" si="316"/>
        <v>475.14619883040939</v>
      </c>
      <c r="L958" s="2">
        <f t="shared" si="317"/>
        <v>504.26687354538404</v>
      </c>
      <c r="M958">
        <v>0.85441176471000002</v>
      </c>
      <c r="N958">
        <v>0.14117647058999999</v>
      </c>
      <c r="O958">
        <v>4.4117647059000002E-3</v>
      </c>
      <c r="P958" s="2" t="s">
        <v>10</v>
      </c>
      <c r="Q958" s="2" t="s">
        <v>10</v>
      </c>
      <c r="R958" s="2" t="s">
        <v>10</v>
      </c>
      <c r="S958" s="2" t="s">
        <v>10</v>
      </c>
      <c r="T958" s="2" t="s">
        <v>10</v>
      </c>
      <c r="U958" s="2" t="s">
        <v>10</v>
      </c>
    </row>
    <row r="959" spans="1:21" x14ac:dyDescent="0.3">
      <c r="A959">
        <v>24</v>
      </c>
      <c r="B959" t="s">
        <v>42</v>
      </c>
      <c r="C959">
        <v>6</v>
      </c>
      <c r="D959" t="s">
        <v>9</v>
      </c>
      <c r="E959">
        <v>1994</v>
      </c>
      <c r="F959">
        <v>450</v>
      </c>
      <c r="G959" s="54">
        <v>0.33047368103241698</v>
      </c>
      <c r="H959" s="54">
        <v>0.37233333333333329</v>
      </c>
      <c r="I959" s="54">
        <v>0.42083333333333328</v>
      </c>
      <c r="J959" s="2">
        <f t="shared" si="315"/>
        <v>672.11696874576182</v>
      </c>
      <c r="K959" s="2">
        <f t="shared" si="316"/>
        <v>716.94105151354222</v>
      </c>
      <c r="L959" s="2">
        <f t="shared" si="317"/>
        <v>776.97841726618697</v>
      </c>
      <c r="M959">
        <v>0.85441176471000002</v>
      </c>
      <c r="N959">
        <v>0.14117647058999999</v>
      </c>
      <c r="O959">
        <v>4.4117647059000002E-3</v>
      </c>
      <c r="P959" s="2">
        <f t="shared" si="318"/>
        <v>348.40870423692922</v>
      </c>
      <c r="Q959" s="2">
        <f t="shared" si="319"/>
        <v>317.30961982454721</v>
      </c>
      <c r="R959" s="2">
        <f t="shared" si="320"/>
        <v>338.15008263823745</v>
      </c>
      <c r="S959">
        <f t="shared" si="309"/>
        <v>0.77424156497095387</v>
      </c>
      <c r="T959">
        <f t="shared" si="310"/>
        <v>0.70513248849899379</v>
      </c>
      <c r="U959">
        <f t="shared" si="311"/>
        <v>0.75144462808497214</v>
      </c>
    </row>
    <row r="960" spans="1:21" x14ac:dyDescent="0.3">
      <c r="A960">
        <v>24</v>
      </c>
      <c r="B960" t="s">
        <v>42</v>
      </c>
      <c r="C960">
        <v>6</v>
      </c>
      <c r="D960" t="s">
        <v>9</v>
      </c>
      <c r="E960">
        <v>1995</v>
      </c>
      <c r="F960">
        <v>175</v>
      </c>
      <c r="G960" s="54">
        <v>0.197903485305433</v>
      </c>
      <c r="H960" s="54">
        <v>0.24099999999999999</v>
      </c>
      <c r="I960" s="54">
        <v>0.26950000000000002</v>
      </c>
      <c r="J960" s="2">
        <f t="shared" si="315"/>
        <v>218.17823266148815</v>
      </c>
      <c r="K960" s="2">
        <f t="shared" si="316"/>
        <v>230.566534914361</v>
      </c>
      <c r="L960" s="2">
        <f t="shared" si="317"/>
        <v>239.5619438740589</v>
      </c>
      <c r="M960">
        <v>0.85441176471000002</v>
      </c>
      <c r="N960">
        <v>0.14117647058999999</v>
      </c>
      <c r="O960">
        <v>4.4117647059000002E-3</v>
      </c>
      <c r="P960" s="2">
        <f t="shared" si="318"/>
        <v>803.33829295546514</v>
      </c>
      <c r="Q960" s="2">
        <f t="shared" si="319"/>
        <v>762.67430814652369</v>
      </c>
      <c r="R960" s="2">
        <f t="shared" si="320"/>
        <v>796.57744166383839</v>
      </c>
      <c r="S960">
        <f t="shared" si="309"/>
        <v>4.5905045311740862</v>
      </c>
      <c r="T960">
        <f t="shared" si="310"/>
        <v>4.3581389036944209</v>
      </c>
      <c r="U960">
        <f t="shared" si="311"/>
        <v>4.5518710952219337</v>
      </c>
    </row>
    <row r="961" spans="1:21" x14ac:dyDescent="0.3">
      <c r="A961">
        <v>24</v>
      </c>
      <c r="B961" t="s">
        <v>42</v>
      </c>
      <c r="C961">
        <v>6</v>
      </c>
      <c r="D961" t="s">
        <v>9</v>
      </c>
      <c r="E961">
        <v>1996</v>
      </c>
      <c r="F961" t="s">
        <v>10</v>
      </c>
      <c r="G961" s="54">
        <v>0.40303950660207699</v>
      </c>
      <c r="H961" s="54">
        <v>0.41599999999999998</v>
      </c>
      <c r="I961" s="54">
        <v>0.46100000000000002</v>
      </c>
      <c r="J961" t="s">
        <v>10</v>
      </c>
      <c r="K961" t="s">
        <v>10</v>
      </c>
      <c r="L961" t="s">
        <v>10</v>
      </c>
      <c r="M961">
        <v>0.85441176471000002</v>
      </c>
      <c r="N961">
        <v>0.14117647058999999</v>
      </c>
      <c r="O961">
        <v>4.4117647059000002E-3</v>
      </c>
      <c r="P961" s="2">
        <f t="shared" si="318"/>
        <v>212.64752348075893</v>
      </c>
      <c r="Q961" s="2">
        <f t="shared" si="319"/>
        <v>212.59056338364454</v>
      </c>
      <c r="R961" s="2">
        <f t="shared" si="320"/>
        <v>219.83657882815834</v>
      </c>
      <c r="S961" s="2" t="s">
        <v>10</v>
      </c>
      <c r="T961" s="2" t="s">
        <v>10</v>
      </c>
      <c r="U961" s="2" t="s">
        <v>10</v>
      </c>
    </row>
    <row r="962" spans="1:21" x14ac:dyDescent="0.3">
      <c r="A962">
        <v>24</v>
      </c>
      <c r="B962" t="s">
        <v>42</v>
      </c>
      <c r="C962">
        <v>6</v>
      </c>
      <c r="D962" t="s">
        <v>9</v>
      </c>
      <c r="E962">
        <v>1997</v>
      </c>
      <c r="F962">
        <v>160</v>
      </c>
      <c r="G962" s="54">
        <v>0.375</v>
      </c>
      <c r="H962" s="54">
        <v>0.29633333333333334</v>
      </c>
      <c r="I962" s="54">
        <v>0.34783333333333333</v>
      </c>
      <c r="J962" s="2">
        <f t="shared" ref="J962:J969" si="321">$F962/(1-G962)</f>
        <v>256</v>
      </c>
      <c r="K962" s="2">
        <f t="shared" ref="K962:K969" si="322">$F962/(1-H962)</f>
        <v>227.38038844149693</v>
      </c>
      <c r="L962" s="2">
        <f t="shared" ref="L962:L969" si="323">$F962/(1-I962)</f>
        <v>245.33605928954765</v>
      </c>
      <c r="M962">
        <v>0.85441176471000002</v>
      </c>
      <c r="N962">
        <v>0.14117647058999999</v>
      </c>
      <c r="O962">
        <v>4.4117647059000002E-3</v>
      </c>
      <c r="P962" s="2">
        <f t="shared" si="318"/>
        <v>709.13549384698501</v>
      </c>
      <c r="Q962" s="2">
        <f t="shared" si="319"/>
        <v>734.17789070192134</v>
      </c>
      <c r="R962" s="2">
        <f t="shared" si="320"/>
        <v>758.14508737741858</v>
      </c>
      <c r="S962">
        <f t="shared" si="309"/>
        <v>4.4320968365436562</v>
      </c>
      <c r="T962">
        <f t="shared" si="310"/>
        <v>4.588611816887008</v>
      </c>
      <c r="U962">
        <f t="shared" si="311"/>
        <v>4.7384067961088663</v>
      </c>
    </row>
    <row r="963" spans="1:21" x14ac:dyDescent="0.3">
      <c r="A963">
        <v>24</v>
      </c>
      <c r="B963" t="s">
        <v>42</v>
      </c>
      <c r="C963">
        <v>6</v>
      </c>
      <c r="D963" t="s">
        <v>9</v>
      </c>
      <c r="E963">
        <v>1998</v>
      </c>
      <c r="F963">
        <v>800</v>
      </c>
      <c r="G963" s="54">
        <v>0.125</v>
      </c>
      <c r="H963" s="54">
        <v>7.7666666666666662E-2</v>
      </c>
      <c r="I963" s="54">
        <v>0.11716666666666666</v>
      </c>
      <c r="J963" s="2">
        <f t="shared" si="321"/>
        <v>914.28571428571433</v>
      </c>
      <c r="K963" s="2">
        <f t="shared" si="322"/>
        <v>867.3653776653415</v>
      </c>
      <c r="L963" s="2">
        <f t="shared" si="323"/>
        <v>906.17330564470456</v>
      </c>
      <c r="M963">
        <v>0.85441176471000002</v>
      </c>
      <c r="N963">
        <v>0.14117647058999999</v>
      </c>
      <c r="O963">
        <v>4.4117647059000002E-3</v>
      </c>
      <c r="P963" s="2">
        <f t="shared" si="318"/>
        <v>1154.6925107683389</v>
      </c>
      <c r="Q963" s="2">
        <f t="shared" si="319"/>
        <v>1151.0213507218612</v>
      </c>
      <c r="R963" s="2">
        <f t="shared" si="320"/>
        <v>1181.8827649077323</v>
      </c>
      <c r="S963">
        <f t="shared" ref="S963:S1021" si="324">P963/$F963</f>
        <v>1.4433656384604237</v>
      </c>
      <c r="T963">
        <f t="shared" ref="T963:T1021" si="325">Q963/$F963</f>
        <v>1.4387766884023265</v>
      </c>
      <c r="U963">
        <f t="shared" ref="U963:U1021" si="326">R963/$F963</f>
        <v>1.4773534561346653</v>
      </c>
    </row>
    <row r="964" spans="1:21" x14ac:dyDescent="0.3">
      <c r="A964">
        <v>24</v>
      </c>
      <c r="B964" t="s">
        <v>42</v>
      </c>
      <c r="C964">
        <v>6</v>
      </c>
      <c r="D964" t="s">
        <v>9</v>
      </c>
      <c r="E964">
        <v>1999</v>
      </c>
      <c r="F964">
        <v>120</v>
      </c>
      <c r="G964" s="54">
        <v>0.123</v>
      </c>
      <c r="H964" s="54">
        <v>8.9666666666666672E-2</v>
      </c>
      <c r="I964" s="54">
        <v>0.12016666666666667</v>
      </c>
      <c r="J964" s="2">
        <f t="shared" si="321"/>
        <v>136.83010262257696</v>
      </c>
      <c r="K964" s="2">
        <f t="shared" si="322"/>
        <v>131.81984621017943</v>
      </c>
      <c r="L964" s="2">
        <f t="shared" si="323"/>
        <v>136.38946770221634</v>
      </c>
      <c r="M964">
        <v>0.85441176471000002</v>
      </c>
      <c r="N964">
        <v>0.14117647058999999</v>
      </c>
      <c r="O964">
        <v>4.4117647059000002E-3</v>
      </c>
      <c r="P964" s="2">
        <f t="shared" si="318"/>
        <v>1535.9563380906491</v>
      </c>
      <c r="Q964" s="2">
        <f t="shared" si="319"/>
        <v>1539.3263778185903</v>
      </c>
      <c r="R964" s="2">
        <f t="shared" si="320"/>
        <v>1564.100810295444</v>
      </c>
      <c r="S964">
        <f t="shared" si="324"/>
        <v>12.79963615075541</v>
      </c>
      <c r="T964">
        <f t="shared" si="325"/>
        <v>12.82771981515492</v>
      </c>
      <c r="U964">
        <f t="shared" si="326"/>
        <v>13.034173419128701</v>
      </c>
    </row>
    <row r="965" spans="1:21" x14ac:dyDescent="0.3">
      <c r="A965">
        <v>24</v>
      </c>
      <c r="B965" t="s">
        <v>42</v>
      </c>
      <c r="C965">
        <v>6</v>
      </c>
      <c r="D965" t="s">
        <v>9</v>
      </c>
      <c r="E965">
        <v>2000</v>
      </c>
      <c r="F965">
        <v>550</v>
      </c>
      <c r="G965" s="54">
        <v>0.14699999999999999</v>
      </c>
      <c r="H965" s="54">
        <v>0.185</v>
      </c>
      <c r="I965" s="54">
        <v>0.21150000000000002</v>
      </c>
      <c r="J965" s="2">
        <f t="shared" si="321"/>
        <v>644.78311840562719</v>
      </c>
      <c r="K965" s="2">
        <f t="shared" si="322"/>
        <v>674.84662576687117</v>
      </c>
      <c r="L965" s="2">
        <f t="shared" si="323"/>
        <v>697.52694990488271</v>
      </c>
      <c r="M965">
        <v>0.85441176471000002</v>
      </c>
      <c r="N965">
        <v>0.14117647058999999</v>
      </c>
      <c r="O965">
        <v>4.4117647059000002E-3</v>
      </c>
      <c r="P965" s="2">
        <f>(J968*$M965)+(J969*$N965)</f>
        <v>648.33127983191252</v>
      </c>
      <c r="Q965" s="2">
        <f>(K968*$M965)+(K969*$N965)</f>
        <v>697.81860569570131</v>
      </c>
      <c r="R965" s="2">
        <f>(L968*$M965)+(L969*$N965)</f>
        <v>719.595117434146</v>
      </c>
      <c r="S965">
        <f t="shared" si="324"/>
        <v>1.1787841451489318</v>
      </c>
      <c r="T965">
        <f t="shared" si="325"/>
        <v>1.2687611012649114</v>
      </c>
      <c r="U965">
        <f t="shared" si="326"/>
        <v>1.3083547589711746</v>
      </c>
    </row>
    <row r="966" spans="1:21" x14ac:dyDescent="0.3">
      <c r="A966">
        <v>24</v>
      </c>
      <c r="B966" t="s">
        <v>42</v>
      </c>
      <c r="C966">
        <v>6</v>
      </c>
      <c r="D966" t="s">
        <v>9</v>
      </c>
      <c r="E966">
        <v>2001</v>
      </c>
      <c r="F966">
        <v>900</v>
      </c>
      <c r="G966" s="54">
        <v>0.157</v>
      </c>
      <c r="H966" s="54">
        <v>0.15333333333333332</v>
      </c>
      <c r="I966" s="54">
        <v>0.17783333333333332</v>
      </c>
      <c r="J966" s="2">
        <f t="shared" si="321"/>
        <v>1067.6156583629893</v>
      </c>
      <c r="K966" s="2">
        <f t="shared" si="322"/>
        <v>1062.992125984252</v>
      </c>
      <c r="L966" s="2">
        <f t="shared" si="323"/>
        <v>1094.6685586863978</v>
      </c>
      <c r="M966">
        <v>0.85441176471000002</v>
      </c>
      <c r="N966">
        <v>0.14117647058999999</v>
      </c>
      <c r="O966">
        <v>4.4117647059000002E-3</v>
      </c>
      <c r="P966" s="2" t="s">
        <v>10</v>
      </c>
      <c r="Q966" s="2" t="s">
        <v>10</v>
      </c>
      <c r="R966" s="2" t="s">
        <v>10</v>
      </c>
      <c r="S966" s="2" t="s">
        <v>10</v>
      </c>
      <c r="T966" s="2" t="s">
        <v>10</v>
      </c>
      <c r="U966" s="2" t="s">
        <v>10</v>
      </c>
    </row>
    <row r="967" spans="1:21" x14ac:dyDescent="0.3">
      <c r="A967">
        <v>24</v>
      </c>
      <c r="B967" t="s">
        <v>42</v>
      </c>
      <c r="C967">
        <v>6</v>
      </c>
      <c r="D967" t="s">
        <v>9</v>
      </c>
      <c r="E967">
        <v>2002</v>
      </c>
      <c r="F967">
        <v>1500</v>
      </c>
      <c r="G967" s="54">
        <v>0.11799999999999999</v>
      </c>
      <c r="H967" s="54">
        <v>0.11899999999999999</v>
      </c>
      <c r="I967" s="54">
        <v>0.13250000000000001</v>
      </c>
      <c r="J967" s="2">
        <f t="shared" si="321"/>
        <v>1700.6802721088436</v>
      </c>
      <c r="K967" s="2">
        <f t="shared" si="322"/>
        <v>1702.6106696935301</v>
      </c>
      <c r="L967" s="2">
        <f t="shared" si="323"/>
        <v>1729.106628242075</v>
      </c>
      <c r="M967">
        <v>0.85441176471000002</v>
      </c>
      <c r="N967">
        <v>0.14117647058999999</v>
      </c>
      <c r="O967">
        <v>4.4117647059000002E-3</v>
      </c>
      <c r="P967" s="2" t="s">
        <v>10</v>
      </c>
      <c r="Q967" s="2" t="s">
        <v>10</v>
      </c>
      <c r="R967" s="2" t="s">
        <v>10</v>
      </c>
      <c r="S967" s="2" t="s">
        <v>10</v>
      </c>
      <c r="T967" s="2" t="s">
        <v>10</v>
      </c>
      <c r="U967" s="2" t="s">
        <v>10</v>
      </c>
    </row>
    <row r="968" spans="1:21" x14ac:dyDescent="0.3">
      <c r="A968">
        <v>24</v>
      </c>
      <c r="B968" t="s">
        <v>42</v>
      </c>
      <c r="C968">
        <v>6</v>
      </c>
      <c r="D968" t="s">
        <v>9</v>
      </c>
      <c r="E968">
        <v>2003</v>
      </c>
      <c r="F968">
        <v>460</v>
      </c>
      <c r="G968" s="54">
        <v>0.159</v>
      </c>
      <c r="H968" s="54">
        <v>0.16133333333333333</v>
      </c>
      <c r="I968" s="54">
        <v>0.18033333333333335</v>
      </c>
      <c r="J968" s="2">
        <f t="shared" si="321"/>
        <v>546.96789536266351</v>
      </c>
      <c r="K968" s="2">
        <f t="shared" si="322"/>
        <v>548.48966613672496</v>
      </c>
      <c r="L968" s="2">
        <f t="shared" si="323"/>
        <v>561.20374135827569</v>
      </c>
      <c r="M968">
        <v>0.85441176471000002</v>
      </c>
      <c r="N968">
        <v>0.14117647058999999</v>
      </c>
      <c r="O968">
        <v>4.4117647059000002E-3</v>
      </c>
      <c r="P968" s="2" t="s">
        <v>10</v>
      </c>
      <c r="Q968" s="2" t="s">
        <v>10</v>
      </c>
      <c r="R968" s="2" t="s">
        <v>10</v>
      </c>
      <c r="S968" s="2" t="s">
        <v>10</v>
      </c>
      <c r="T968" s="2" t="s">
        <v>10</v>
      </c>
      <c r="U968" s="2" t="s">
        <v>10</v>
      </c>
    </row>
    <row r="969" spans="1:21" x14ac:dyDescent="0.3">
      <c r="A969">
        <v>24</v>
      </c>
      <c r="B969" t="s">
        <v>42</v>
      </c>
      <c r="C969">
        <v>6</v>
      </c>
      <c r="D969" t="s">
        <v>9</v>
      </c>
      <c r="E969">
        <v>2004</v>
      </c>
      <c r="F969">
        <v>1000</v>
      </c>
      <c r="G969" s="54">
        <v>0.22</v>
      </c>
      <c r="H969" s="54">
        <v>0.38400000000000001</v>
      </c>
      <c r="I969" s="54">
        <v>0.41199999999999998</v>
      </c>
      <c r="J969" s="2">
        <f t="shared" si="321"/>
        <v>1282.051282051282</v>
      </c>
      <c r="K969" s="2">
        <f t="shared" si="322"/>
        <v>1623.3766233766235</v>
      </c>
      <c r="L969" s="2">
        <f t="shared" si="323"/>
        <v>1700.6802721088434</v>
      </c>
      <c r="M969">
        <v>0.85441176471000002</v>
      </c>
      <c r="N969">
        <v>0.14117647058999999</v>
      </c>
      <c r="O969">
        <v>4.4117647059000002E-3</v>
      </c>
      <c r="P969" s="2" t="s">
        <v>10</v>
      </c>
      <c r="Q969" s="2" t="s">
        <v>10</v>
      </c>
      <c r="R969" s="2" t="s">
        <v>10</v>
      </c>
      <c r="S969" s="2" t="s">
        <v>10</v>
      </c>
      <c r="T969" s="2" t="s">
        <v>10</v>
      </c>
      <c r="U969" s="2" t="s">
        <v>10</v>
      </c>
    </row>
    <row r="970" spans="1:21" x14ac:dyDescent="0.3">
      <c r="A970">
        <v>24</v>
      </c>
      <c r="B970" t="s">
        <v>42</v>
      </c>
      <c r="C970">
        <v>6</v>
      </c>
      <c r="D970" t="s">
        <v>9</v>
      </c>
      <c r="E970">
        <v>2005</v>
      </c>
      <c r="F970" t="s">
        <v>10</v>
      </c>
      <c r="G970" s="54">
        <v>0.17699999999999999</v>
      </c>
      <c r="H970" s="54">
        <v>0.30133333333333334</v>
      </c>
      <c r="I970" s="54">
        <v>0.41533333333333339</v>
      </c>
      <c r="J970" t="s">
        <v>10</v>
      </c>
      <c r="K970" t="s">
        <v>10</v>
      </c>
      <c r="L970" t="s">
        <v>10</v>
      </c>
      <c r="M970">
        <v>0.85441176471000002</v>
      </c>
      <c r="N970">
        <v>0.14117647058999999</v>
      </c>
      <c r="O970">
        <v>4.4117647059000002E-3</v>
      </c>
      <c r="P970" s="2" t="s">
        <v>10</v>
      </c>
      <c r="Q970" s="2" t="s">
        <v>10</v>
      </c>
      <c r="R970" s="2" t="s">
        <v>10</v>
      </c>
      <c r="S970" s="2" t="s">
        <v>10</v>
      </c>
      <c r="T970" s="2" t="s">
        <v>10</v>
      </c>
      <c r="U970" s="2" t="s">
        <v>10</v>
      </c>
    </row>
    <row r="971" spans="1:21" x14ac:dyDescent="0.3">
      <c r="A971">
        <v>24</v>
      </c>
      <c r="B971" t="s">
        <v>42</v>
      </c>
      <c r="C971">
        <v>6</v>
      </c>
      <c r="D971" t="s">
        <v>9</v>
      </c>
      <c r="E971">
        <v>2006</v>
      </c>
      <c r="F971" t="s">
        <v>10</v>
      </c>
      <c r="G971" s="54">
        <v>0.153</v>
      </c>
      <c r="H971" s="54">
        <v>0.19966666666666669</v>
      </c>
      <c r="I971" s="54">
        <v>0.23666666666666669</v>
      </c>
      <c r="J971" t="s">
        <v>10</v>
      </c>
      <c r="K971" t="s">
        <v>10</v>
      </c>
      <c r="L971" t="s">
        <v>10</v>
      </c>
      <c r="M971">
        <v>0.85441176471000002</v>
      </c>
      <c r="N971">
        <v>0.14117647058999999</v>
      </c>
      <c r="O971">
        <v>4.4117647059000002E-3</v>
      </c>
      <c r="P971" s="2" t="s">
        <v>10</v>
      </c>
      <c r="Q971" s="2" t="s">
        <v>10</v>
      </c>
      <c r="R971" s="2" t="s">
        <v>10</v>
      </c>
      <c r="S971" s="2" t="s">
        <v>10</v>
      </c>
      <c r="T971" s="2" t="s">
        <v>10</v>
      </c>
      <c r="U971" s="2" t="s">
        <v>10</v>
      </c>
    </row>
    <row r="972" spans="1:21" x14ac:dyDescent="0.3">
      <c r="A972">
        <v>24</v>
      </c>
      <c r="B972" t="s">
        <v>42</v>
      </c>
      <c r="C972">
        <v>6</v>
      </c>
      <c r="D972" t="s">
        <v>9</v>
      </c>
      <c r="E972">
        <v>2007</v>
      </c>
      <c r="F972" t="s">
        <v>10</v>
      </c>
      <c r="G972" s="54">
        <v>0.188</v>
      </c>
      <c r="H972" s="54">
        <v>0.26533333333333331</v>
      </c>
      <c r="I972" s="54">
        <v>0.30733333333333335</v>
      </c>
      <c r="J972" t="s">
        <v>10</v>
      </c>
      <c r="K972" t="s">
        <v>10</v>
      </c>
      <c r="L972" t="s">
        <v>10</v>
      </c>
      <c r="M972">
        <v>0.85441176471000002</v>
      </c>
      <c r="N972">
        <v>0.14117647058999999</v>
      </c>
      <c r="O972">
        <v>4.4117647059000002E-3</v>
      </c>
      <c r="P972" s="2" t="s">
        <v>10</v>
      </c>
      <c r="Q972" s="2" t="s">
        <v>10</v>
      </c>
      <c r="R972" s="2" t="s">
        <v>10</v>
      </c>
      <c r="S972" s="2" t="s">
        <v>10</v>
      </c>
      <c r="T972" s="2" t="s">
        <v>10</v>
      </c>
      <c r="U972" s="2" t="s">
        <v>10</v>
      </c>
    </row>
    <row r="973" spans="1:21" x14ac:dyDescent="0.3">
      <c r="A973">
        <v>24</v>
      </c>
      <c r="B973" t="s">
        <v>42</v>
      </c>
      <c r="C973">
        <v>6</v>
      </c>
      <c r="D973" t="s">
        <v>9</v>
      </c>
      <c r="E973">
        <v>2008</v>
      </c>
      <c r="F973">
        <v>350</v>
      </c>
      <c r="G973" s="54">
        <v>0.2</v>
      </c>
      <c r="H973" s="54">
        <v>0.23666666666666669</v>
      </c>
      <c r="I973" s="54">
        <v>0.28266666666666668</v>
      </c>
      <c r="J973" s="2">
        <f t="shared" ref="J973" si="327">$F973/(1-G973)</f>
        <v>437.5</v>
      </c>
      <c r="K973" s="2">
        <f t="shared" ref="K973" si="328">$F973/(1-H973)</f>
        <v>458.51528384279476</v>
      </c>
      <c r="L973" s="2">
        <f t="shared" ref="L973" si="329">$F973/(1-I973)</f>
        <v>487.91821561338287</v>
      </c>
      <c r="M973">
        <v>0.85441176471000002</v>
      </c>
      <c r="N973">
        <v>0.14117647058999999</v>
      </c>
      <c r="O973">
        <v>4.4117647059000002E-3</v>
      </c>
      <c r="P973" s="2" t="s">
        <v>10</v>
      </c>
      <c r="Q973" s="2" t="s">
        <v>10</v>
      </c>
      <c r="R973" s="2" t="s">
        <v>10</v>
      </c>
      <c r="S973" s="2" t="s">
        <v>10</v>
      </c>
      <c r="T973" s="2" t="s">
        <v>10</v>
      </c>
      <c r="U973" s="2" t="s">
        <v>10</v>
      </c>
    </row>
    <row r="974" spans="1:21" x14ac:dyDescent="0.3">
      <c r="A974">
        <v>24</v>
      </c>
      <c r="B974" t="s">
        <v>42</v>
      </c>
      <c r="C974">
        <v>6</v>
      </c>
      <c r="D974" t="s">
        <v>9</v>
      </c>
      <c r="E974">
        <v>2009</v>
      </c>
      <c r="F974" t="s">
        <v>10</v>
      </c>
      <c r="G974" s="54">
        <v>0.19700000000000001</v>
      </c>
      <c r="H974" s="54">
        <v>0.22899999999999998</v>
      </c>
      <c r="I974" s="54">
        <v>0.26449999999999996</v>
      </c>
      <c r="J974" t="s">
        <v>10</v>
      </c>
      <c r="K974" t="s">
        <v>10</v>
      </c>
      <c r="L974" t="s">
        <v>10</v>
      </c>
      <c r="M974">
        <v>0.85441176471000002</v>
      </c>
      <c r="N974">
        <v>0.14117647058999999</v>
      </c>
      <c r="O974">
        <v>4.4117647059000002E-3</v>
      </c>
      <c r="P974" s="2" t="s">
        <v>10</v>
      </c>
      <c r="Q974" s="2" t="s">
        <v>10</v>
      </c>
      <c r="R974" s="2" t="s">
        <v>10</v>
      </c>
      <c r="S974" s="2" t="s">
        <v>10</v>
      </c>
      <c r="T974" s="2" t="s">
        <v>10</v>
      </c>
      <c r="U974" s="2" t="s">
        <v>10</v>
      </c>
    </row>
    <row r="975" spans="1:21" x14ac:dyDescent="0.3">
      <c r="A975">
        <v>24</v>
      </c>
      <c r="B975" t="s">
        <v>42</v>
      </c>
      <c r="C975">
        <v>6</v>
      </c>
      <c r="D975" t="s">
        <v>9</v>
      </c>
      <c r="E975">
        <v>2010</v>
      </c>
      <c r="F975" t="s">
        <v>10</v>
      </c>
      <c r="G975" s="54">
        <v>0.16799999999999998</v>
      </c>
      <c r="H975" s="54">
        <v>0.25266666666666665</v>
      </c>
      <c r="I975" s="54">
        <v>0.27216666666666667</v>
      </c>
      <c r="J975" t="s">
        <v>10</v>
      </c>
      <c r="K975" t="s">
        <v>10</v>
      </c>
      <c r="L975" t="s">
        <v>10</v>
      </c>
      <c r="M975">
        <v>0.85441176471000002</v>
      </c>
      <c r="N975">
        <v>0.14117647058999999</v>
      </c>
      <c r="O975">
        <v>4.4117647059000002E-3</v>
      </c>
      <c r="P975" s="2" t="s">
        <v>10</v>
      </c>
      <c r="Q975" s="2" t="s">
        <v>10</v>
      </c>
      <c r="R975" s="2" t="s">
        <v>10</v>
      </c>
      <c r="S975" s="2" t="s">
        <v>10</v>
      </c>
      <c r="T975" s="2" t="s">
        <v>10</v>
      </c>
      <c r="U975" s="2" t="s">
        <v>10</v>
      </c>
    </row>
    <row r="976" spans="1:21" x14ac:dyDescent="0.3">
      <c r="A976">
        <v>24</v>
      </c>
      <c r="B976" t="s">
        <v>42</v>
      </c>
      <c r="C976">
        <v>6</v>
      </c>
      <c r="D976" t="s">
        <v>9</v>
      </c>
      <c r="E976">
        <v>2011</v>
      </c>
      <c r="F976" t="s">
        <v>10</v>
      </c>
      <c r="G976" s="54">
        <v>0.16899999999999998</v>
      </c>
      <c r="H976" s="54">
        <v>0.21833333333333332</v>
      </c>
      <c r="I976" s="54">
        <v>0.24033333333333334</v>
      </c>
      <c r="J976" t="s">
        <v>10</v>
      </c>
      <c r="K976" t="s">
        <v>10</v>
      </c>
      <c r="L976" t="s">
        <v>10</v>
      </c>
      <c r="M976">
        <v>0.85441176471000002</v>
      </c>
      <c r="N976">
        <v>0.14117647058999999</v>
      </c>
      <c r="O976">
        <v>4.4117647059000002E-3</v>
      </c>
      <c r="P976" s="2" t="s">
        <v>10</v>
      </c>
      <c r="Q976" s="2" t="s">
        <v>10</v>
      </c>
      <c r="R976" s="2" t="s">
        <v>10</v>
      </c>
      <c r="S976" s="2" t="s">
        <v>10</v>
      </c>
      <c r="T976" s="2" t="s">
        <v>10</v>
      </c>
      <c r="U976" s="2" t="s">
        <v>10</v>
      </c>
    </row>
    <row r="977" spans="1:21" x14ac:dyDescent="0.3">
      <c r="A977">
        <v>24</v>
      </c>
      <c r="B977" t="s">
        <v>42</v>
      </c>
      <c r="C977">
        <v>6</v>
      </c>
      <c r="D977" t="s">
        <v>9</v>
      </c>
      <c r="E977">
        <v>2012</v>
      </c>
      <c r="F977" t="s">
        <v>10</v>
      </c>
      <c r="G977" s="54">
        <v>0.13500000000000001</v>
      </c>
      <c r="H977" s="54">
        <v>0.23</v>
      </c>
      <c r="I977" s="54">
        <v>0.25650000000000001</v>
      </c>
      <c r="J977" t="s">
        <v>10</v>
      </c>
      <c r="K977" t="s">
        <v>10</v>
      </c>
      <c r="L977" t="s">
        <v>10</v>
      </c>
      <c r="M977">
        <v>0.85441176471000002</v>
      </c>
      <c r="N977">
        <v>0.14117647058999999</v>
      </c>
      <c r="O977">
        <v>4.4117647059000002E-3</v>
      </c>
      <c r="P977" s="2" t="s">
        <v>10</v>
      </c>
      <c r="Q977" s="2" t="s">
        <v>10</v>
      </c>
      <c r="R977" s="2" t="s">
        <v>10</v>
      </c>
      <c r="S977" s="2" t="s">
        <v>10</v>
      </c>
      <c r="T977" s="2" t="s">
        <v>10</v>
      </c>
      <c r="U977" s="2" t="s">
        <v>10</v>
      </c>
    </row>
    <row r="978" spans="1:21" x14ac:dyDescent="0.3">
      <c r="A978">
        <v>24</v>
      </c>
      <c r="B978" t="s">
        <v>42</v>
      </c>
      <c r="C978">
        <v>6</v>
      </c>
      <c r="D978" t="s">
        <v>9</v>
      </c>
      <c r="E978">
        <v>2013</v>
      </c>
      <c r="F978" t="s">
        <v>10</v>
      </c>
      <c r="G978" s="54">
        <v>0.153</v>
      </c>
      <c r="H978" s="54">
        <v>0.2503333333333333</v>
      </c>
      <c r="I978" s="54">
        <v>0.27933333333333332</v>
      </c>
      <c r="J978" t="s">
        <v>10</v>
      </c>
      <c r="K978" t="s">
        <v>10</v>
      </c>
      <c r="L978" t="s">
        <v>10</v>
      </c>
      <c r="M978">
        <v>0.85441176471000002</v>
      </c>
      <c r="N978">
        <v>0.14117647058999999</v>
      </c>
      <c r="O978">
        <v>4.4117647059000002E-3</v>
      </c>
      <c r="P978" s="2" t="s">
        <v>10</v>
      </c>
      <c r="Q978" s="2" t="s">
        <v>10</v>
      </c>
      <c r="R978" s="2" t="s">
        <v>10</v>
      </c>
      <c r="S978" s="2" t="s">
        <v>10</v>
      </c>
      <c r="T978" s="2" t="s">
        <v>10</v>
      </c>
      <c r="U978" s="2" t="s">
        <v>10</v>
      </c>
    </row>
    <row r="979" spans="1:21" x14ac:dyDescent="0.3">
      <c r="A979">
        <v>24</v>
      </c>
      <c r="B979" t="s">
        <v>42</v>
      </c>
      <c r="C979">
        <v>6</v>
      </c>
      <c r="D979" t="s">
        <v>9</v>
      </c>
      <c r="E979">
        <v>2014</v>
      </c>
      <c r="F979" t="s">
        <v>10</v>
      </c>
      <c r="G979" s="54">
        <v>9.7000000000000003E-2</v>
      </c>
      <c r="H979" s="54">
        <v>0.16933333333333334</v>
      </c>
      <c r="I979" s="54">
        <v>0.20033333333333331</v>
      </c>
      <c r="J979" t="s">
        <v>10</v>
      </c>
      <c r="K979" t="s">
        <v>10</v>
      </c>
      <c r="L979" t="s">
        <v>10</v>
      </c>
      <c r="M979">
        <v>0.85441176471000002</v>
      </c>
      <c r="N979">
        <v>0.14117647058999999</v>
      </c>
      <c r="O979">
        <v>4.4117647059000002E-3</v>
      </c>
      <c r="P979" s="2" t="s">
        <v>10</v>
      </c>
      <c r="Q979" s="2" t="s">
        <v>10</v>
      </c>
      <c r="R979" s="2" t="s">
        <v>10</v>
      </c>
      <c r="S979" s="2" t="s">
        <v>10</v>
      </c>
      <c r="T979" s="2" t="s">
        <v>10</v>
      </c>
      <c r="U979" s="2" t="s">
        <v>10</v>
      </c>
    </row>
    <row r="980" spans="1:21" x14ac:dyDescent="0.3">
      <c r="A980">
        <v>24</v>
      </c>
      <c r="B980" t="s">
        <v>42</v>
      </c>
      <c r="C980">
        <v>6</v>
      </c>
      <c r="D980" t="s">
        <v>9</v>
      </c>
      <c r="E980">
        <v>2015</v>
      </c>
      <c r="F980" t="s">
        <v>10</v>
      </c>
      <c r="G980" s="54">
        <v>0.16099999999999998</v>
      </c>
      <c r="H980" s="54">
        <v>0.26</v>
      </c>
      <c r="I980" s="54">
        <v>0.28700000000000003</v>
      </c>
      <c r="J980" t="s">
        <v>10</v>
      </c>
      <c r="K980" t="s">
        <v>10</v>
      </c>
      <c r="L980" t="s">
        <v>10</v>
      </c>
      <c r="M980">
        <v>0.85441176471000002</v>
      </c>
      <c r="N980">
        <v>0.14117647058999999</v>
      </c>
      <c r="O980">
        <v>4.4117647059000002E-3</v>
      </c>
      <c r="P980" s="2" t="s">
        <v>10</v>
      </c>
      <c r="Q980" s="2" t="s">
        <v>10</v>
      </c>
      <c r="R980" s="2" t="s">
        <v>10</v>
      </c>
      <c r="S980" s="2" t="s">
        <v>10</v>
      </c>
      <c r="T980" s="2" t="s">
        <v>10</v>
      </c>
      <c r="U980" s="2" t="s">
        <v>10</v>
      </c>
    </row>
    <row r="981" spans="1:21" x14ac:dyDescent="0.3">
      <c r="A981">
        <v>24</v>
      </c>
      <c r="B981" t="s">
        <v>42</v>
      </c>
      <c r="C981">
        <v>6</v>
      </c>
      <c r="D981" t="s">
        <v>9</v>
      </c>
      <c r="E981">
        <v>2016</v>
      </c>
      <c r="F981" t="s">
        <v>10</v>
      </c>
      <c r="G981" s="54">
        <v>0.16599999999999998</v>
      </c>
      <c r="H981" s="54">
        <v>0.251</v>
      </c>
      <c r="I981" s="54">
        <v>0.27900000000000003</v>
      </c>
      <c r="J981" t="s">
        <v>10</v>
      </c>
      <c r="K981" t="s">
        <v>10</v>
      </c>
      <c r="L981" t="s">
        <v>10</v>
      </c>
      <c r="M981">
        <v>0.85441176471000002</v>
      </c>
      <c r="N981">
        <v>0.14117647058999999</v>
      </c>
      <c r="O981">
        <v>4.4117647059000002E-3</v>
      </c>
      <c r="P981" s="2" t="s">
        <v>10</v>
      </c>
      <c r="Q981" s="2" t="s">
        <v>10</v>
      </c>
      <c r="R981" s="2" t="s">
        <v>10</v>
      </c>
      <c r="S981" s="2" t="s">
        <v>10</v>
      </c>
      <c r="T981" s="2" t="s">
        <v>10</v>
      </c>
      <c r="U981" s="2" t="s">
        <v>10</v>
      </c>
    </row>
    <row r="982" spans="1:21" x14ac:dyDescent="0.3">
      <c r="A982">
        <v>24</v>
      </c>
      <c r="B982" t="s">
        <v>42</v>
      </c>
      <c r="C982">
        <v>6</v>
      </c>
      <c r="D982" t="s">
        <v>9</v>
      </c>
      <c r="E982">
        <v>2017</v>
      </c>
      <c r="F982" t="s">
        <v>10</v>
      </c>
      <c r="G982" s="54">
        <v>0.17614168903842634</v>
      </c>
      <c r="H982" s="54">
        <v>0.28134990851851172</v>
      </c>
      <c r="I982" s="54">
        <v>0.31269765999824639</v>
      </c>
      <c r="J982" t="s">
        <v>10</v>
      </c>
      <c r="K982" t="s">
        <v>10</v>
      </c>
      <c r="L982" t="s">
        <v>10</v>
      </c>
      <c r="M982">
        <v>0.85441176471000002</v>
      </c>
      <c r="N982">
        <v>0.14117647058999999</v>
      </c>
      <c r="O982">
        <v>4.4117647059000002E-3</v>
      </c>
      <c r="P982" s="2" t="s">
        <v>10</v>
      </c>
      <c r="Q982" s="2" t="s">
        <v>10</v>
      </c>
      <c r="R982" s="2" t="s">
        <v>10</v>
      </c>
      <c r="S982" s="2" t="s">
        <v>10</v>
      </c>
      <c r="T982" s="2" t="s">
        <v>10</v>
      </c>
      <c r="U982" s="2" t="s">
        <v>10</v>
      </c>
    </row>
    <row r="983" spans="1:21" x14ac:dyDescent="0.3">
      <c r="A983">
        <v>24</v>
      </c>
      <c r="B983" t="s">
        <v>42</v>
      </c>
      <c r="C983">
        <v>6</v>
      </c>
      <c r="D983" t="s">
        <v>9</v>
      </c>
      <c r="E983">
        <v>2018</v>
      </c>
      <c r="F983" t="s">
        <v>10</v>
      </c>
      <c r="G983" s="54">
        <v>0.16886166874172692</v>
      </c>
      <c r="H983" s="54">
        <v>0.3266245046167281</v>
      </c>
      <c r="I983" s="54">
        <v>0.34504815702446495</v>
      </c>
      <c r="J983" t="s">
        <v>10</v>
      </c>
      <c r="K983" t="s">
        <v>10</v>
      </c>
      <c r="L983" t="s">
        <v>10</v>
      </c>
      <c r="M983">
        <v>0.85441176471000002</v>
      </c>
      <c r="N983">
        <v>0.14117647058999999</v>
      </c>
      <c r="O983">
        <v>4.4117647059000002E-3</v>
      </c>
      <c r="P983" s="2" t="s">
        <v>10</v>
      </c>
      <c r="Q983" s="2" t="s">
        <v>10</v>
      </c>
      <c r="R983" s="2" t="s">
        <v>10</v>
      </c>
      <c r="S983" s="2" t="s">
        <v>10</v>
      </c>
      <c r="T983" s="2" t="s">
        <v>10</v>
      </c>
      <c r="U983" s="2" t="s">
        <v>10</v>
      </c>
    </row>
    <row r="984" spans="1:21" x14ac:dyDescent="0.3">
      <c r="A984">
        <v>24</v>
      </c>
      <c r="B984" t="s">
        <v>42</v>
      </c>
      <c r="C984">
        <v>6</v>
      </c>
      <c r="D984" t="s">
        <v>9</v>
      </c>
      <c r="E984">
        <v>2019</v>
      </c>
      <c r="F984">
        <v>280</v>
      </c>
      <c r="G984" s="54">
        <v>0.15627672779650664</v>
      </c>
      <c r="H984" s="54">
        <v>0.29431007717911079</v>
      </c>
      <c r="I984" s="54">
        <v>0.31510957999927913</v>
      </c>
      <c r="J984" s="2">
        <f t="shared" ref="J984" si="330">$F984/(1-G984)</f>
        <v>331.86236438488118</v>
      </c>
      <c r="K984" s="2">
        <f t="shared" ref="K984" si="331">$F984/(1-H984)</f>
        <v>396.77483119036492</v>
      </c>
      <c r="L984" s="2">
        <f t="shared" ref="L984" si="332">$F984/(1-I984)</f>
        <v>408.82452407453047</v>
      </c>
      <c r="M984">
        <v>0.85441176471000002</v>
      </c>
      <c r="N984">
        <v>0.14117647058999999</v>
      </c>
      <c r="O984">
        <v>4.4117647059000002E-3</v>
      </c>
      <c r="P984" s="2" t="s">
        <v>10</v>
      </c>
      <c r="Q984" s="2" t="s">
        <v>10</v>
      </c>
      <c r="R984" s="2" t="s">
        <v>10</v>
      </c>
      <c r="S984" s="2" t="s">
        <v>10</v>
      </c>
      <c r="T984" s="2" t="s">
        <v>10</v>
      </c>
      <c r="U984" s="2" t="s">
        <v>10</v>
      </c>
    </row>
    <row r="985" spans="1:21" x14ac:dyDescent="0.3">
      <c r="A985">
        <v>24</v>
      </c>
      <c r="B985" t="s">
        <v>42</v>
      </c>
      <c r="C985">
        <v>6</v>
      </c>
      <c r="D985" t="s">
        <v>9</v>
      </c>
      <c r="E985">
        <v>2020</v>
      </c>
      <c r="F985" t="s">
        <v>10</v>
      </c>
      <c r="G985" s="54">
        <v>7.1730431912490608E-2</v>
      </c>
      <c r="H985" s="54">
        <v>0.24184107416558059</v>
      </c>
      <c r="I985" s="54">
        <v>0.25426527177111524</v>
      </c>
      <c r="J985" t="s">
        <v>10</v>
      </c>
      <c r="K985" t="s">
        <v>10</v>
      </c>
      <c r="L985" t="s">
        <v>10</v>
      </c>
      <c r="M985">
        <v>0.85441176471000002</v>
      </c>
      <c r="N985">
        <v>0.14117647058999999</v>
      </c>
      <c r="O985">
        <v>4.4117647059000002E-3</v>
      </c>
      <c r="P985" s="2" t="s">
        <v>10</v>
      </c>
      <c r="Q985" s="2" t="s">
        <v>10</v>
      </c>
      <c r="R985" s="2" t="s">
        <v>10</v>
      </c>
      <c r="S985" s="2" t="s">
        <v>10</v>
      </c>
      <c r="T985" s="2" t="s">
        <v>10</v>
      </c>
      <c r="U985" s="2" t="s">
        <v>10</v>
      </c>
    </row>
    <row r="986" spans="1:21" x14ac:dyDescent="0.3">
      <c r="A986">
        <v>25</v>
      </c>
      <c r="B986" t="s">
        <v>43</v>
      </c>
      <c r="C986">
        <v>7</v>
      </c>
      <c r="D986" t="s">
        <v>21</v>
      </c>
      <c r="E986">
        <v>1980</v>
      </c>
      <c r="F986" t="s">
        <v>10</v>
      </c>
      <c r="G986" s="54">
        <v>0.44700000000000001</v>
      </c>
      <c r="H986" s="54">
        <v>0.46733333333333338</v>
      </c>
      <c r="I986" s="54">
        <v>0.46133333333333337</v>
      </c>
      <c r="J986" t="s">
        <v>10</v>
      </c>
      <c r="K986" t="s">
        <v>10</v>
      </c>
      <c r="L986" t="s">
        <v>10</v>
      </c>
      <c r="M986" s="59">
        <v>0.71359223300999997</v>
      </c>
      <c r="N986" s="59">
        <v>0.28640776698999998</v>
      </c>
      <c r="O986" s="59">
        <v>0</v>
      </c>
      <c r="P986" s="2" t="s">
        <v>10</v>
      </c>
      <c r="Q986" s="2" t="s">
        <v>10</v>
      </c>
      <c r="R986" s="2" t="s">
        <v>10</v>
      </c>
      <c r="S986" s="2" t="s">
        <v>10</v>
      </c>
      <c r="T986" s="2" t="s">
        <v>10</v>
      </c>
      <c r="U986" s="2" t="s">
        <v>10</v>
      </c>
    </row>
    <row r="987" spans="1:21" x14ac:dyDescent="0.3">
      <c r="A987">
        <v>25</v>
      </c>
      <c r="B987" t="s">
        <v>43</v>
      </c>
      <c r="C987">
        <v>7</v>
      </c>
      <c r="D987" t="s">
        <v>21</v>
      </c>
      <c r="E987">
        <v>1981</v>
      </c>
      <c r="F987" t="s">
        <v>10</v>
      </c>
      <c r="G987" s="54">
        <v>0.40500000000000003</v>
      </c>
      <c r="H987" s="54">
        <v>0.4393333333333333</v>
      </c>
      <c r="I987" s="54">
        <v>0.43383333333333329</v>
      </c>
      <c r="J987" t="s">
        <v>10</v>
      </c>
      <c r="K987" t="s">
        <v>10</v>
      </c>
      <c r="L987" t="s">
        <v>10</v>
      </c>
      <c r="M987" s="59">
        <v>0.71359223300999997</v>
      </c>
      <c r="N987" s="59">
        <v>0.28640776698999998</v>
      </c>
      <c r="O987" s="59">
        <v>0</v>
      </c>
      <c r="P987" s="2">
        <f t="shared" ref="P987:P1021" si="333">(J990*$M987)+(J991*$N987)+(J992*$O987)</f>
        <v>352.04828122277297</v>
      </c>
      <c r="Q987" s="2">
        <f t="shared" ref="Q987:Q1021" si="334">(K990*$M987)+(K991*$N987)+(K992*$O987)</f>
        <v>366.85761160234989</v>
      </c>
      <c r="R987" s="2">
        <f t="shared" ref="R987:R1021" si="335">(L990*$M987)+(L991*$N987)+(L992*$O987)</f>
        <v>362.72591450597429</v>
      </c>
      <c r="S987" s="2" t="s">
        <v>10</v>
      </c>
      <c r="T987" s="2" t="s">
        <v>10</v>
      </c>
      <c r="U987" s="2" t="s">
        <v>10</v>
      </c>
    </row>
    <row r="988" spans="1:21" x14ac:dyDescent="0.3">
      <c r="A988">
        <v>25</v>
      </c>
      <c r="B988" t="s">
        <v>43</v>
      </c>
      <c r="C988">
        <v>7</v>
      </c>
      <c r="D988" t="s">
        <v>21</v>
      </c>
      <c r="E988">
        <v>1982</v>
      </c>
      <c r="F988">
        <v>400</v>
      </c>
      <c r="G988" s="54">
        <v>0.35099999999999998</v>
      </c>
      <c r="H988" s="54">
        <v>0.40499999999999997</v>
      </c>
      <c r="I988" s="54">
        <v>0.39999999999999997</v>
      </c>
      <c r="J988" s="2">
        <f t="shared" ref="J988:J1049" si="336">$F988/(1-G988)</f>
        <v>616.33281972265024</v>
      </c>
      <c r="K988" s="2">
        <f t="shared" ref="K988:K1049" si="337">$F988/(1-H988)</f>
        <v>672.26890756302521</v>
      </c>
      <c r="L988" s="2">
        <f t="shared" ref="L988:L1049" si="338">$F988/(1-I988)</f>
        <v>666.66666666666652</v>
      </c>
      <c r="M988" s="59">
        <v>0.71359223300999997</v>
      </c>
      <c r="N988" s="59">
        <v>0.28640776698999998</v>
      </c>
      <c r="O988" s="59">
        <v>0</v>
      </c>
      <c r="P988" s="2">
        <f t="shared" si="333"/>
        <v>828.74299063482601</v>
      </c>
      <c r="Q988" s="2">
        <f t="shared" si="334"/>
        <v>861.55534802104501</v>
      </c>
      <c r="R988" s="2">
        <f t="shared" si="335"/>
        <v>851.6994857333234</v>
      </c>
      <c r="S988">
        <f t="shared" si="324"/>
        <v>2.071857476587065</v>
      </c>
      <c r="T988">
        <f t="shared" si="325"/>
        <v>2.1538883700526124</v>
      </c>
      <c r="U988">
        <f t="shared" si="326"/>
        <v>2.1292487143333085</v>
      </c>
    </row>
    <row r="989" spans="1:21" x14ac:dyDescent="0.3">
      <c r="A989">
        <v>25</v>
      </c>
      <c r="B989" t="s">
        <v>43</v>
      </c>
      <c r="C989">
        <v>7</v>
      </c>
      <c r="D989" t="s">
        <v>21</v>
      </c>
      <c r="E989">
        <v>1983</v>
      </c>
      <c r="F989" t="s">
        <v>10</v>
      </c>
      <c r="G989" s="54">
        <v>0.49</v>
      </c>
      <c r="H989" s="54">
        <v>0.50566666666666671</v>
      </c>
      <c r="I989" s="54">
        <v>0.4986666666666667</v>
      </c>
      <c r="J989" t="s">
        <v>10</v>
      </c>
      <c r="K989" t="s">
        <v>10</v>
      </c>
      <c r="L989" t="s">
        <v>10</v>
      </c>
      <c r="M989" s="59">
        <v>0.71359223300999997</v>
      </c>
      <c r="N989" s="59">
        <v>0.28640776698999998</v>
      </c>
      <c r="O989" s="59">
        <v>0</v>
      </c>
      <c r="P989" s="2">
        <f t="shared" si="333"/>
        <v>132.85499176900154</v>
      </c>
      <c r="Q989" s="2">
        <f t="shared" si="334"/>
        <v>135.26665182408416</v>
      </c>
      <c r="R989" s="2">
        <f t="shared" si="335"/>
        <v>133.47559853269857</v>
      </c>
      <c r="S989" s="2" t="s">
        <v>10</v>
      </c>
      <c r="T989" s="2" t="s">
        <v>10</v>
      </c>
      <c r="U989" s="2" t="s">
        <v>10</v>
      </c>
    </row>
    <row r="990" spans="1:21" x14ac:dyDescent="0.3">
      <c r="A990">
        <v>25</v>
      </c>
      <c r="B990" t="s">
        <v>43</v>
      </c>
      <c r="C990">
        <v>7</v>
      </c>
      <c r="D990" t="s">
        <v>21</v>
      </c>
      <c r="E990">
        <v>1984</v>
      </c>
      <c r="F990">
        <v>30</v>
      </c>
      <c r="G990" s="54">
        <v>0.435</v>
      </c>
      <c r="H990" s="54">
        <v>0.46133333333333326</v>
      </c>
      <c r="I990" s="54">
        <v>0.45533333333333326</v>
      </c>
      <c r="J990" s="2">
        <f t="shared" si="336"/>
        <v>53.097345132743371</v>
      </c>
      <c r="K990" s="2">
        <f t="shared" si="337"/>
        <v>55.693069306930688</v>
      </c>
      <c r="L990" s="2">
        <f t="shared" si="338"/>
        <v>55.079559363525085</v>
      </c>
      <c r="M990" s="59">
        <v>0.71359223300999997</v>
      </c>
      <c r="N990" s="59">
        <v>0.28640776698999998</v>
      </c>
      <c r="O990" s="59">
        <v>0</v>
      </c>
      <c r="P990" s="2">
        <f t="shared" si="333"/>
        <v>126.37133328487684</v>
      </c>
      <c r="Q990" s="2">
        <f t="shared" si="334"/>
        <v>133.70121539519943</v>
      </c>
      <c r="R990" s="2">
        <f t="shared" si="335"/>
        <v>132.63620336522678</v>
      </c>
      <c r="S990">
        <f t="shared" si="324"/>
        <v>4.2123777761625609</v>
      </c>
      <c r="T990">
        <f t="shared" si="325"/>
        <v>4.4567071798399809</v>
      </c>
      <c r="U990">
        <f t="shared" si="326"/>
        <v>4.4212067788408929</v>
      </c>
    </row>
    <row r="991" spans="1:21" x14ac:dyDescent="0.3">
      <c r="A991">
        <v>25</v>
      </c>
      <c r="B991" t="s">
        <v>43</v>
      </c>
      <c r="C991">
        <v>7</v>
      </c>
      <c r="D991" t="s">
        <v>21</v>
      </c>
      <c r="E991">
        <v>1985</v>
      </c>
      <c r="F991">
        <v>600</v>
      </c>
      <c r="G991" s="54">
        <v>0.45300000000000001</v>
      </c>
      <c r="H991" s="54">
        <v>0.47466666666666668</v>
      </c>
      <c r="I991" s="54">
        <v>0.46866666666666668</v>
      </c>
      <c r="J991" s="2">
        <f t="shared" si="336"/>
        <v>1096.892138939671</v>
      </c>
      <c r="K991" s="2">
        <f t="shared" si="337"/>
        <v>1142.1319796954315</v>
      </c>
      <c r="L991" s="2">
        <f t="shared" si="338"/>
        <v>1129.2346298619825</v>
      </c>
      <c r="M991" s="59">
        <v>0.71359223300999997</v>
      </c>
      <c r="N991" s="59">
        <v>0.28640776698999998</v>
      </c>
      <c r="O991" s="59">
        <v>0</v>
      </c>
      <c r="P991" s="2">
        <f>(J994*$M991)+(J995*$N991)</f>
        <v>258.75046916294582</v>
      </c>
      <c r="Q991" s="2">
        <f>(K994*$M991)+(K995*$N991)</f>
        <v>273.97302456477206</v>
      </c>
      <c r="R991" s="2">
        <f>(L994*$M991)+(L995*$N991)</f>
        <v>271.83613106834838</v>
      </c>
      <c r="S991">
        <f t="shared" si="324"/>
        <v>0.43125078193824301</v>
      </c>
      <c r="T991">
        <f t="shared" si="325"/>
        <v>0.45662170760795345</v>
      </c>
      <c r="U991">
        <f t="shared" si="326"/>
        <v>0.45306021844724731</v>
      </c>
    </row>
    <row r="992" spans="1:21" x14ac:dyDescent="0.3">
      <c r="A992">
        <v>25</v>
      </c>
      <c r="B992" t="s">
        <v>43</v>
      </c>
      <c r="C992">
        <v>7</v>
      </c>
      <c r="D992" t="s">
        <v>21</v>
      </c>
      <c r="E992">
        <v>1986</v>
      </c>
      <c r="F992">
        <v>80</v>
      </c>
      <c r="G992" s="54">
        <v>0.502</v>
      </c>
      <c r="H992" s="54">
        <v>0.50766666666666671</v>
      </c>
      <c r="I992" s="54">
        <v>0.50066666666666659</v>
      </c>
      <c r="J992" s="2">
        <f t="shared" si="336"/>
        <v>160.64257028112451</v>
      </c>
      <c r="K992" s="2">
        <f t="shared" si="337"/>
        <v>162.49153689911986</v>
      </c>
      <c r="L992" s="2">
        <f t="shared" si="338"/>
        <v>160.21361815754338</v>
      </c>
      <c r="M992" s="59">
        <v>0.71359223300999997</v>
      </c>
      <c r="N992" s="59">
        <v>0.28640776698999998</v>
      </c>
      <c r="O992" s="59">
        <v>0</v>
      </c>
      <c r="P992" s="2" t="s">
        <v>10</v>
      </c>
      <c r="Q992" s="2" t="s">
        <v>10</v>
      </c>
      <c r="R992" s="2" t="s">
        <v>10</v>
      </c>
      <c r="S992" s="2" t="s">
        <v>10</v>
      </c>
      <c r="T992" s="2" t="s">
        <v>10</v>
      </c>
      <c r="U992" s="2" t="s">
        <v>10</v>
      </c>
    </row>
    <row r="993" spans="1:21" x14ac:dyDescent="0.3">
      <c r="A993">
        <v>25</v>
      </c>
      <c r="B993" t="s">
        <v>43</v>
      </c>
      <c r="C993">
        <v>7</v>
      </c>
      <c r="D993" t="s">
        <v>21</v>
      </c>
      <c r="E993">
        <v>1987</v>
      </c>
      <c r="F993">
        <v>39</v>
      </c>
      <c r="G993" s="54">
        <v>0.38700000000000001</v>
      </c>
      <c r="H993" s="54">
        <v>0.42166666666666669</v>
      </c>
      <c r="I993" s="54">
        <v>0.41666666666666669</v>
      </c>
      <c r="J993" s="2">
        <f t="shared" si="336"/>
        <v>63.621533442088094</v>
      </c>
      <c r="K993" s="2">
        <f t="shared" si="337"/>
        <v>67.435158501440924</v>
      </c>
      <c r="L993" s="2">
        <f t="shared" si="338"/>
        <v>66.857142857142861</v>
      </c>
      <c r="M993" s="59">
        <v>0.71359223300999997</v>
      </c>
      <c r="N993" s="59">
        <v>0.28640776698999998</v>
      </c>
      <c r="O993" s="59">
        <v>0</v>
      </c>
      <c r="P993" s="2" t="s">
        <v>10</v>
      </c>
      <c r="Q993" s="2" t="s">
        <v>10</v>
      </c>
      <c r="R993" s="2" t="s">
        <v>10</v>
      </c>
      <c r="S993" s="2" t="s">
        <v>10</v>
      </c>
      <c r="T993" s="2" t="s">
        <v>10</v>
      </c>
      <c r="U993" s="2" t="s">
        <v>10</v>
      </c>
    </row>
    <row r="994" spans="1:21" x14ac:dyDescent="0.3">
      <c r="A994">
        <v>25</v>
      </c>
      <c r="B994" t="s">
        <v>43</v>
      </c>
      <c r="C994">
        <v>7</v>
      </c>
      <c r="D994" t="s">
        <v>21</v>
      </c>
      <c r="E994">
        <v>1988</v>
      </c>
      <c r="F994">
        <v>175</v>
      </c>
      <c r="G994" s="54">
        <v>0.38100000000000001</v>
      </c>
      <c r="H994" s="54">
        <v>0.41433333333333339</v>
      </c>
      <c r="I994" s="54">
        <v>0.40983333333333338</v>
      </c>
      <c r="J994" s="2">
        <f t="shared" si="336"/>
        <v>282.71405492730213</v>
      </c>
      <c r="K994" s="2">
        <f t="shared" si="337"/>
        <v>298.80478087649408</v>
      </c>
      <c r="L994" s="2">
        <f t="shared" si="338"/>
        <v>296.52640497034736</v>
      </c>
      <c r="M994" s="59">
        <v>0.71359223300999997</v>
      </c>
      <c r="N994" s="59">
        <v>0.28640776698999998</v>
      </c>
      <c r="O994" s="59">
        <v>0</v>
      </c>
      <c r="P994" s="2">
        <f t="shared" si="333"/>
        <v>876.71332480524234</v>
      </c>
      <c r="Q994" s="2">
        <f t="shared" si="334"/>
        <v>927.22739962226387</v>
      </c>
      <c r="R994" s="2">
        <f t="shared" si="335"/>
        <v>898.55330572870184</v>
      </c>
      <c r="S994">
        <f t="shared" si="324"/>
        <v>5.0097904274585279</v>
      </c>
      <c r="T994">
        <f t="shared" si="325"/>
        <v>5.2984422835557936</v>
      </c>
      <c r="U994">
        <f t="shared" si="326"/>
        <v>5.1345903184497246</v>
      </c>
    </row>
    <row r="995" spans="1:21" x14ac:dyDescent="0.3">
      <c r="A995">
        <v>25</v>
      </c>
      <c r="B995" t="s">
        <v>43</v>
      </c>
      <c r="C995">
        <v>7</v>
      </c>
      <c r="D995" t="s">
        <v>21</v>
      </c>
      <c r="E995">
        <v>1989</v>
      </c>
      <c r="F995">
        <v>125</v>
      </c>
      <c r="G995" s="54">
        <v>0.372</v>
      </c>
      <c r="H995" s="54">
        <v>0.41066666666666668</v>
      </c>
      <c r="I995" s="54">
        <v>0.40566666666666668</v>
      </c>
      <c r="J995" s="2">
        <f t="shared" si="336"/>
        <v>199.04458598726114</v>
      </c>
      <c r="K995" s="2">
        <f t="shared" si="337"/>
        <v>212.10407239819008</v>
      </c>
      <c r="L995" s="2">
        <f t="shared" si="338"/>
        <v>210.31968592260233</v>
      </c>
      <c r="M995" s="59">
        <v>0.71359223300999997</v>
      </c>
      <c r="N995" s="59">
        <v>0.28640776698999998</v>
      </c>
      <c r="O995" s="59">
        <v>0</v>
      </c>
      <c r="P995" s="2">
        <f>(J998*$M995)+(J999*$N995)</f>
        <v>719.35351825983321</v>
      </c>
      <c r="Q995" s="2">
        <f>(K998*$M995)+(K999*$N995)</f>
        <v>759.49982856660381</v>
      </c>
      <c r="R995" s="2">
        <f>(L998*$M995)+(L999*$N995)</f>
        <v>730.46457295994742</v>
      </c>
      <c r="S995">
        <f t="shared" si="324"/>
        <v>5.7548281460786654</v>
      </c>
      <c r="T995">
        <f t="shared" si="325"/>
        <v>6.0759986285328305</v>
      </c>
      <c r="U995">
        <f t="shared" si="326"/>
        <v>5.843716583679579</v>
      </c>
    </row>
    <row r="996" spans="1:21" x14ac:dyDescent="0.3">
      <c r="A996">
        <v>25</v>
      </c>
      <c r="B996" t="s">
        <v>43</v>
      </c>
      <c r="C996">
        <v>7</v>
      </c>
      <c r="D996" t="s">
        <v>21</v>
      </c>
      <c r="E996">
        <v>1990</v>
      </c>
      <c r="F996" t="s">
        <v>10</v>
      </c>
      <c r="G996" s="54">
        <v>0.42099999999999999</v>
      </c>
      <c r="H996" s="54">
        <v>0.46433333333333326</v>
      </c>
      <c r="I996" s="54">
        <v>0.45883333333333332</v>
      </c>
      <c r="J996" t="s">
        <v>10</v>
      </c>
      <c r="K996" t="s">
        <v>10</v>
      </c>
      <c r="L996" t="s">
        <v>10</v>
      </c>
      <c r="M996" s="59">
        <v>0.71359223300999997</v>
      </c>
      <c r="N996" s="59">
        <v>0.28640776698999998</v>
      </c>
      <c r="O996" s="59">
        <v>0</v>
      </c>
      <c r="P996" s="2" t="s">
        <v>10</v>
      </c>
      <c r="Q996" s="2" t="s">
        <v>10</v>
      </c>
      <c r="R996" s="2" t="s">
        <v>10</v>
      </c>
      <c r="S996" s="2" t="s">
        <v>10</v>
      </c>
      <c r="T996" s="2" t="s">
        <v>10</v>
      </c>
      <c r="U996" s="2" t="s">
        <v>10</v>
      </c>
    </row>
    <row r="997" spans="1:21" x14ac:dyDescent="0.3">
      <c r="A997">
        <v>25</v>
      </c>
      <c r="B997" t="s">
        <v>43</v>
      </c>
      <c r="C997">
        <v>7</v>
      </c>
      <c r="D997" t="s">
        <v>21</v>
      </c>
      <c r="E997">
        <v>1991</v>
      </c>
      <c r="F997">
        <v>560</v>
      </c>
      <c r="G997" s="54">
        <v>0.376</v>
      </c>
      <c r="H997" s="54">
        <v>0.41</v>
      </c>
      <c r="I997" s="54">
        <v>0.39349999999999996</v>
      </c>
      <c r="J997" s="2">
        <f t="shared" si="336"/>
        <v>897.43589743589746</v>
      </c>
      <c r="K997" s="2">
        <f t="shared" si="337"/>
        <v>949.15254237288127</v>
      </c>
      <c r="L997" s="2">
        <f t="shared" si="338"/>
        <v>923.33058532563882</v>
      </c>
      <c r="M997" s="59">
        <v>0.71359223300999997</v>
      </c>
      <c r="N997" s="59">
        <v>0.28640776698999998</v>
      </c>
      <c r="O997" s="59">
        <v>0</v>
      </c>
      <c r="P997" s="2" t="s">
        <v>10</v>
      </c>
      <c r="Q997" s="2" t="s">
        <v>10</v>
      </c>
      <c r="R997" s="2" t="s">
        <v>10</v>
      </c>
      <c r="S997" s="2" t="s">
        <v>10</v>
      </c>
      <c r="T997" s="2" t="s">
        <v>10</v>
      </c>
      <c r="U997" s="2" t="s">
        <v>10</v>
      </c>
    </row>
    <row r="998" spans="1:21" x14ac:dyDescent="0.3">
      <c r="A998">
        <v>25</v>
      </c>
      <c r="B998" t="s">
        <v>43</v>
      </c>
      <c r="C998">
        <v>7</v>
      </c>
      <c r="D998" t="s">
        <v>21</v>
      </c>
      <c r="E998">
        <v>1992</v>
      </c>
      <c r="F998">
        <v>500</v>
      </c>
      <c r="G998" s="54">
        <v>0.39400000000000002</v>
      </c>
      <c r="H998" s="54">
        <v>0.42699999999999999</v>
      </c>
      <c r="I998" s="54">
        <v>0.40249999999999997</v>
      </c>
      <c r="J998" s="2">
        <f t="shared" si="336"/>
        <v>825.08250825082507</v>
      </c>
      <c r="K998" s="2">
        <f t="shared" si="337"/>
        <v>872.60034904013969</v>
      </c>
      <c r="L998" s="2">
        <f t="shared" si="338"/>
        <v>836.82008368200832</v>
      </c>
      <c r="M998" s="59">
        <v>0.71359223300999997</v>
      </c>
      <c r="N998" s="59">
        <v>0.28640776698999998</v>
      </c>
      <c r="O998" s="59">
        <v>0</v>
      </c>
      <c r="P998" s="2" t="s">
        <v>10</v>
      </c>
      <c r="Q998" s="2" t="s">
        <v>10</v>
      </c>
      <c r="R998" s="2" t="s">
        <v>10</v>
      </c>
      <c r="S998" s="2" t="s">
        <v>10</v>
      </c>
      <c r="T998" s="2" t="s">
        <v>10</v>
      </c>
      <c r="U998" s="2" t="s">
        <v>10</v>
      </c>
    </row>
    <row r="999" spans="1:21" x14ac:dyDescent="0.3">
      <c r="A999">
        <v>25</v>
      </c>
      <c r="B999" t="s">
        <v>43</v>
      </c>
      <c r="C999">
        <v>7</v>
      </c>
      <c r="D999" t="s">
        <v>21</v>
      </c>
      <c r="E999">
        <v>1993</v>
      </c>
      <c r="F999">
        <v>300</v>
      </c>
      <c r="G999" s="54">
        <v>0.34200000000000003</v>
      </c>
      <c r="H999" s="54">
        <v>0.372</v>
      </c>
      <c r="I999" s="54">
        <v>0.35550000000000004</v>
      </c>
      <c r="J999" s="2">
        <f t="shared" si="336"/>
        <v>455.92705167173256</v>
      </c>
      <c r="K999" s="2">
        <f t="shared" si="337"/>
        <v>477.70700636942672</v>
      </c>
      <c r="L999" s="2">
        <f t="shared" si="338"/>
        <v>465.47711404189295</v>
      </c>
      <c r="M999" s="59">
        <v>0.71359223300999997</v>
      </c>
      <c r="N999" s="59">
        <v>0.28640776698999998</v>
      </c>
      <c r="O999" s="59">
        <v>0</v>
      </c>
      <c r="P999" s="2" t="s">
        <v>10</v>
      </c>
      <c r="Q999" s="2" t="s">
        <v>10</v>
      </c>
      <c r="R999" s="2" t="s">
        <v>10</v>
      </c>
      <c r="S999" s="2" t="s">
        <v>10</v>
      </c>
      <c r="T999" s="2" t="s">
        <v>10</v>
      </c>
      <c r="U999" s="2" t="s">
        <v>10</v>
      </c>
    </row>
    <row r="1000" spans="1:21" x14ac:dyDescent="0.3">
      <c r="A1000">
        <v>25</v>
      </c>
      <c r="B1000" t="s">
        <v>43</v>
      </c>
      <c r="C1000">
        <v>7</v>
      </c>
      <c r="D1000" t="s">
        <v>21</v>
      </c>
      <c r="E1000">
        <v>1994</v>
      </c>
      <c r="F1000" t="s">
        <v>10</v>
      </c>
      <c r="G1000" s="54">
        <v>0.40200000000000002</v>
      </c>
      <c r="H1000" s="54">
        <v>0.4413333333333333</v>
      </c>
      <c r="I1000" s="54">
        <v>0.42083333333333328</v>
      </c>
      <c r="J1000" t="s">
        <v>10</v>
      </c>
      <c r="K1000" t="s">
        <v>10</v>
      </c>
      <c r="L1000" t="s">
        <v>10</v>
      </c>
      <c r="M1000" s="59">
        <v>0.71359223300999997</v>
      </c>
      <c r="N1000" s="59">
        <v>0.28640776698999998</v>
      </c>
      <c r="O1000" s="59">
        <v>0</v>
      </c>
      <c r="P1000" s="2" t="s">
        <v>10</v>
      </c>
      <c r="Q1000" s="2" t="s">
        <v>10</v>
      </c>
      <c r="R1000" s="2" t="s">
        <v>10</v>
      </c>
      <c r="S1000" s="2" t="s">
        <v>10</v>
      </c>
      <c r="T1000" s="2" t="s">
        <v>10</v>
      </c>
      <c r="U1000" s="2" t="s">
        <v>10</v>
      </c>
    </row>
    <row r="1001" spans="1:21" x14ac:dyDescent="0.3">
      <c r="A1001">
        <v>25</v>
      </c>
      <c r="B1001" t="s">
        <v>43</v>
      </c>
      <c r="C1001">
        <v>7</v>
      </c>
      <c r="D1001" t="s">
        <v>21</v>
      </c>
      <c r="E1001">
        <v>1995</v>
      </c>
      <c r="F1001" t="s">
        <v>10</v>
      </c>
      <c r="G1001" s="54">
        <v>0.245</v>
      </c>
      <c r="H1001" s="54">
        <v>0.27800000000000002</v>
      </c>
      <c r="I1001" s="54">
        <v>0.26950000000000002</v>
      </c>
      <c r="J1001" t="s">
        <v>10</v>
      </c>
      <c r="K1001" t="s">
        <v>10</v>
      </c>
      <c r="L1001" t="s">
        <v>10</v>
      </c>
      <c r="M1001" s="59">
        <v>0.71359223300999997</v>
      </c>
      <c r="N1001" s="59">
        <v>0.28640776698999998</v>
      </c>
      <c r="O1001" s="59">
        <v>0</v>
      </c>
      <c r="P1001" s="2">
        <f t="shared" si="333"/>
        <v>3950.8462308364678</v>
      </c>
      <c r="Q1001" s="2">
        <f t="shared" si="334"/>
        <v>3779.8567855070896</v>
      </c>
      <c r="R1001" s="2">
        <f t="shared" si="335"/>
        <v>3786.583704223865</v>
      </c>
      <c r="S1001" s="2" t="s">
        <v>10</v>
      </c>
      <c r="T1001" s="2" t="s">
        <v>10</v>
      </c>
      <c r="U1001" s="2" t="s">
        <v>10</v>
      </c>
    </row>
    <row r="1002" spans="1:21" x14ac:dyDescent="0.3">
      <c r="A1002">
        <v>25</v>
      </c>
      <c r="B1002" t="s">
        <v>43</v>
      </c>
      <c r="C1002">
        <v>7</v>
      </c>
      <c r="D1002" t="s">
        <v>21</v>
      </c>
      <c r="E1002">
        <v>1996</v>
      </c>
      <c r="F1002" t="s">
        <v>10</v>
      </c>
      <c r="G1002" s="54">
        <v>0.44700000000000001</v>
      </c>
      <c r="H1002" s="54">
        <v>0.47199999999999998</v>
      </c>
      <c r="I1002" s="54">
        <v>0.46100000000000002</v>
      </c>
      <c r="J1002" t="s">
        <v>10</v>
      </c>
      <c r="K1002" t="s">
        <v>10</v>
      </c>
      <c r="L1002" t="s">
        <v>10</v>
      </c>
      <c r="M1002" s="59">
        <v>0.71359223300999997</v>
      </c>
      <c r="N1002" s="59">
        <v>0.28640776698999998</v>
      </c>
      <c r="O1002" s="59">
        <v>0</v>
      </c>
      <c r="P1002" s="2">
        <f t="shared" si="333"/>
        <v>1881.5111072241834</v>
      </c>
      <c r="Q1002" s="2">
        <f t="shared" si="334"/>
        <v>1864.287986613153</v>
      </c>
      <c r="R1002" s="2">
        <f t="shared" si="335"/>
        <v>1832.830530670102</v>
      </c>
      <c r="S1002" s="2" t="s">
        <v>10</v>
      </c>
      <c r="T1002" s="2" t="s">
        <v>10</v>
      </c>
      <c r="U1002" s="2" t="s">
        <v>10</v>
      </c>
    </row>
    <row r="1003" spans="1:21" x14ac:dyDescent="0.3">
      <c r="A1003">
        <v>25</v>
      </c>
      <c r="B1003" t="s">
        <v>43</v>
      </c>
      <c r="C1003">
        <v>7</v>
      </c>
      <c r="D1003" t="s">
        <v>21</v>
      </c>
      <c r="E1003">
        <v>1997</v>
      </c>
      <c r="F1003" t="s">
        <v>10</v>
      </c>
      <c r="G1003" s="54">
        <v>0.437</v>
      </c>
      <c r="H1003" s="54">
        <v>0.36633333333333334</v>
      </c>
      <c r="I1003" s="54">
        <v>0.34783333333333333</v>
      </c>
      <c r="J1003" t="s">
        <v>10</v>
      </c>
      <c r="K1003" t="s">
        <v>10</v>
      </c>
      <c r="L1003" t="s">
        <v>10</v>
      </c>
      <c r="M1003" s="59">
        <v>0.71359223300999997</v>
      </c>
      <c r="N1003" s="59">
        <v>0.28640776698999998</v>
      </c>
      <c r="O1003" s="59">
        <v>0</v>
      </c>
      <c r="P1003" s="2">
        <f t="shared" si="333"/>
        <v>1551.4202637189053</v>
      </c>
      <c r="Q1003" s="2">
        <f t="shared" si="334"/>
        <v>1620.3883953066008</v>
      </c>
      <c r="R1003" s="2">
        <f t="shared" si="335"/>
        <v>1566.6962121431684</v>
      </c>
      <c r="S1003" s="2" t="s">
        <v>10</v>
      </c>
      <c r="T1003" s="2" t="s">
        <v>10</v>
      </c>
      <c r="U1003" s="2" t="s">
        <v>10</v>
      </c>
    </row>
    <row r="1004" spans="1:21" x14ac:dyDescent="0.3">
      <c r="A1004">
        <v>25</v>
      </c>
      <c r="B1004" t="s">
        <v>43</v>
      </c>
      <c r="C1004">
        <v>7</v>
      </c>
      <c r="D1004" t="s">
        <v>21</v>
      </c>
      <c r="E1004">
        <v>1998</v>
      </c>
      <c r="F1004">
        <v>4000</v>
      </c>
      <c r="G1004" s="54">
        <v>0.154</v>
      </c>
      <c r="H1004" s="54">
        <v>0.11366666666666667</v>
      </c>
      <c r="I1004" s="54">
        <v>0.11716666666666666</v>
      </c>
      <c r="J1004" s="2">
        <f t="shared" si="336"/>
        <v>4728.1323877068562</v>
      </c>
      <c r="K1004" s="2">
        <f t="shared" si="337"/>
        <v>4512.9748025573526</v>
      </c>
      <c r="L1004" s="2">
        <f t="shared" si="338"/>
        <v>4530.8665282235224</v>
      </c>
      <c r="M1004" s="59">
        <v>0.71359223300999997</v>
      </c>
      <c r="N1004" s="59">
        <v>0.28640776698999998</v>
      </c>
      <c r="O1004" s="59">
        <v>0</v>
      </c>
      <c r="P1004" s="2">
        <f t="shared" si="333"/>
        <v>1771.0434157244936</v>
      </c>
      <c r="Q1004" s="2">
        <f t="shared" si="334"/>
        <v>1787.5934645323223</v>
      </c>
      <c r="R1004" s="2">
        <f t="shared" si="335"/>
        <v>1745.2324538194287</v>
      </c>
      <c r="S1004">
        <f t="shared" si="324"/>
        <v>0.44276085393112341</v>
      </c>
      <c r="T1004">
        <f t="shared" si="325"/>
        <v>0.44689836613308059</v>
      </c>
      <c r="U1004">
        <f t="shared" si="326"/>
        <v>0.43630811345485715</v>
      </c>
    </row>
    <row r="1005" spans="1:21" x14ac:dyDescent="0.3">
      <c r="A1005">
        <v>25</v>
      </c>
      <c r="B1005" t="s">
        <v>43</v>
      </c>
      <c r="C1005">
        <v>7</v>
      </c>
      <c r="D1005" t="s">
        <v>21</v>
      </c>
      <c r="E1005">
        <v>1999</v>
      </c>
      <c r="F1005">
        <v>1700</v>
      </c>
      <c r="G1005" s="54">
        <v>0.156</v>
      </c>
      <c r="H1005" s="54">
        <v>0.12966666666666665</v>
      </c>
      <c r="I1005" s="54">
        <v>0.12016666666666667</v>
      </c>
      <c r="J1005" s="2">
        <f t="shared" si="336"/>
        <v>2014.2180094786731</v>
      </c>
      <c r="K1005" s="2">
        <f t="shared" si="337"/>
        <v>1953.2746074301033</v>
      </c>
      <c r="L1005" s="2">
        <f t="shared" si="338"/>
        <v>1932.1841257813981</v>
      </c>
      <c r="M1005" s="59">
        <v>0.71359223300999997</v>
      </c>
      <c r="N1005" s="59">
        <v>0.28640776698999998</v>
      </c>
      <c r="O1005" s="59">
        <v>0</v>
      </c>
      <c r="P1005" s="2">
        <f t="shared" si="333"/>
        <v>2355.5384599073504</v>
      </c>
      <c r="Q1005" s="2">
        <f t="shared" si="334"/>
        <v>2385.7070013364332</v>
      </c>
      <c r="R1005" s="2">
        <f t="shared" si="335"/>
        <v>2344.0090236658752</v>
      </c>
      <c r="S1005">
        <f t="shared" si="324"/>
        <v>1.3856108587690297</v>
      </c>
      <c r="T1005">
        <f t="shared" si="325"/>
        <v>1.4033570596096665</v>
      </c>
      <c r="U1005">
        <f t="shared" si="326"/>
        <v>1.3788288374505149</v>
      </c>
    </row>
    <row r="1006" spans="1:21" x14ac:dyDescent="0.3">
      <c r="A1006">
        <v>25</v>
      </c>
      <c r="B1006" t="s">
        <v>43</v>
      </c>
      <c r="C1006">
        <v>7</v>
      </c>
      <c r="D1006" t="s">
        <v>21</v>
      </c>
      <c r="E1006">
        <v>2000</v>
      </c>
      <c r="F1006">
        <v>1250</v>
      </c>
      <c r="G1006" s="54">
        <v>0.19400000000000001</v>
      </c>
      <c r="H1006" s="54">
        <v>0.23899999999999999</v>
      </c>
      <c r="I1006" s="54">
        <v>0.21150000000000002</v>
      </c>
      <c r="J1006" s="2">
        <f t="shared" si="336"/>
        <v>1550.8684863523572</v>
      </c>
      <c r="K1006" s="2">
        <f t="shared" si="337"/>
        <v>1642.5755584756898</v>
      </c>
      <c r="L1006" s="2">
        <f t="shared" si="338"/>
        <v>1585.288522511097</v>
      </c>
      <c r="M1006" s="59">
        <v>0.71359223300999997</v>
      </c>
      <c r="N1006" s="59">
        <v>0.28640776698999998</v>
      </c>
      <c r="O1006" s="59">
        <v>0</v>
      </c>
      <c r="P1006" s="2">
        <f t="shared" si="333"/>
        <v>2406.8457944786073</v>
      </c>
      <c r="Q1006" s="2">
        <f t="shared" si="334"/>
        <v>2631.4835780853809</v>
      </c>
      <c r="R1006" s="2">
        <f t="shared" si="335"/>
        <v>2569.226322856463</v>
      </c>
      <c r="S1006">
        <f t="shared" si="324"/>
        <v>1.9254766355828858</v>
      </c>
      <c r="T1006">
        <f t="shared" si="325"/>
        <v>2.1051868624683046</v>
      </c>
      <c r="U1006">
        <f t="shared" si="326"/>
        <v>2.0553810582851701</v>
      </c>
    </row>
    <row r="1007" spans="1:21" x14ac:dyDescent="0.3">
      <c r="A1007">
        <v>25</v>
      </c>
      <c r="B1007" t="s">
        <v>43</v>
      </c>
      <c r="C1007">
        <v>7</v>
      </c>
      <c r="D1007" t="s">
        <v>21</v>
      </c>
      <c r="E1007">
        <v>2001</v>
      </c>
      <c r="F1007">
        <v>1250</v>
      </c>
      <c r="G1007" s="54">
        <v>0.19499999999999998</v>
      </c>
      <c r="H1007" s="54">
        <v>0.20133333333333331</v>
      </c>
      <c r="I1007" s="54">
        <v>0.17783333333333332</v>
      </c>
      <c r="J1007" s="2">
        <f t="shared" si="336"/>
        <v>1552.7950310559006</v>
      </c>
      <c r="K1007" s="2">
        <f t="shared" si="337"/>
        <v>1565.1085141903172</v>
      </c>
      <c r="L1007" s="2">
        <f t="shared" si="338"/>
        <v>1520.3729981755523</v>
      </c>
      <c r="M1007" s="59">
        <v>0.71359223300999997</v>
      </c>
      <c r="N1007" s="59">
        <v>0.28640776698999998</v>
      </c>
      <c r="O1007" s="59">
        <v>0</v>
      </c>
      <c r="P1007" s="2">
        <f t="shared" si="333"/>
        <v>2173.5237198097657</v>
      </c>
      <c r="Q1007" s="2">
        <f t="shared" si="334"/>
        <v>2778.0496066814212</v>
      </c>
      <c r="R1007" s="2">
        <f t="shared" si="335"/>
        <v>2797.9043739138119</v>
      </c>
      <c r="S1007">
        <f t="shared" si="324"/>
        <v>1.7388189758478125</v>
      </c>
      <c r="T1007">
        <f t="shared" si="325"/>
        <v>2.2224396853451371</v>
      </c>
      <c r="U1007">
        <f t="shared" si="326"/>
        <v>2.2383234991310497</v>
      </c>
    </row>
    <row r="1008" spans="1:21" x14ac:dyDescent="0.3">
      <c r="A1008">
        <v>25</v>
      </c>
      <c r="B1008" t="s">
        <v>43</v>
      </c>
      <c r="C1008">
        <v>7</v>
      </c>
      <c r="D1008" t="s">
        <v>21</v>
      </c>
      <c r="E1008">
        <v>2002</v>
      </c>
      <c r="F1008">
        <v>2000</v>
      </c>
      <c r="G1008" s="54">
        <v>0.13600000000000001</v>
      </c>
      <c r="H1008" s="54">
        <v>0.14600000000000002</v>
      </c>
      <c r="I1008" s="54">
        <v>0.13250000000000001</v>
      </c>
      <c r="J1008" s="2">
        <f t="shared" si="336"/>
        <v>2314.8148148148148</v>
      </c>
      <c r="K1008" s="2">
        <f t="shared" si="337"/>
        <v>2341.9203747072602</v>
      </c>
      <c r="L1008" s="2">
        <f t="shared" si="338"/>
        <v>2305.4755043227669</v>
      </c>
      <c r="M1008" s="59">
        <v>0.71359223300999997</v>
      </c>
      <c r="N1008" s="59">
        <v>0.28640776698999998</v>
      </c>
      <c r="O1008" s="59">
        <v>0</v>
      </c>
      <c r="P1008" s="2">
        <f t="shared" si="333"/>
        <v>1708.4925941248775</v>
      </c>
      <c r="Q1008" s="2">
        <f t="shared" si="334"/>
        <v>2013.2129117762672</v>
      </c>
      <c r="R1008" s="2">
        <f t="shared" si="335"/>
        <v>2205.9735280231407</v>
      </c>
      <c r="S1008">
        <f t="shared" si="324"/>
        <v>0.85424629706243882</v>
      </c>
      <c r="T1008">
        <f t="shared" si="325"/>
        <v>1.0066064558881336</v>
      </c>
      <c r="U1008">
        <f t="shared" si="326"/>
        <v>1.1029867640115703</v>
      </c>
    </row>
    <row r="1009" spans="1:21" x14ac:dyDescent="0.3">
      <c r="A1009">
        <v>25</v>
      </c>
      <c r="B1009" t="s">
        <v>43</v>
      </c>
      <c r="C1009">
        <v>7</v>
      </c>
      <c r="D1009" t="s">
        <v>21</v>
      </c>
      <c r="E1009">
        <v>2003</v>
      </c>
      <c r="F1009">
        <v>2000</v>
      </c>
      <c r="G1009" s="54">
        <v>0.186</v>
      </c>
      <c r="H1009" s="54">
        <v>0.19833333333333333</v>
      </c>
      <c r="I1009" s="54">
        <v>0.18033333333333335</v>
      </c>
      <c r="J1009" s="2">
        <f t="shared" si="336"/>
        <v>2457.002457002457</v>
      </c>
      <c r="K1009" s="2">
        <f t="shared" si="337"/>
        <v>2494.8024948024949</v>
      </c>
      <c r="L1009" s="2">
        <f t="shared" si="338"/>
        <v>2440.0162667751119</v>
      </c>
      <c r="M1009" s="59">
        <v>0.71359223300999997</v>
      </c>
      <c r="N1009" s="59">
        <v>0.28640776698999998</v>
      </c>
      <c r="O1009" s="59">
        <v>0</v>
      </c>
      <c r="P1009" s="2">
        <f t="shared" si="333"/>
        <v>1079.3585580827744</v>
      </c>
      <c r="Q1009" s="2">
        <f t="shared" si="334"/>
        <v>1169.5478628910084</v>
      </c>
      <c r="R1009" s="2">
        <f t="shared" si="335"/>
        <v>1162.2541258087545</v>
      </c>
      <c r="S1009">
        <f t="shared" si="324"/>
        <v>0.53967927904138724</v>
      </c>
      <c r="T1009">
        <f t="shared" si="325"/>
        <v>0.58477393144550427</v>
      </c>
      <c r="U1009">
        <f t="shared" si="326"/>
        <v>0.58112706290437721</v>
      </c>
    </row>
    <row r="1010" spans="1:21" x14ac:dyDescent="0.3">
      <c r="A1010">
        <v>25</v>
      </c>
      <c r="B1010" t="s">
        <v>43</v>
      </c>
      <c r="C1010">
        <v>7</v>
      </c>
      <c r="D1010" t="s">
        <v>21</v>
      </c>
      <c r="E1010">
        <v>2004</v>
      </c>
      <c r="F1010">
        <v>1700</v>
      </c>
      <c r="G1010" s="54">
        <v>0.255</v>
      </c>
      <c r="H1010" s="54">
        <v>0.42799999999999999</v>
      </c>
      <c r="I1010" s="54">
        <v>0.41199999999999998</v>
      </c>
      <c r="J1010" s="2">
        <f t="shared" si="336"/>
        <v>2281.8791946308725</v>
      </c>
      <c r="K1010" s="2">
        <f t="shared" si="337"/>
        <v>2972.0279720279718</v>
      </c>
      <c r="L1010" s="2">
        <f t="shared" si="338"/>
        <v>2891.1564625850338</v>
      </c>
      <c r="M1010" s="59">
        <v>0.71359223300999997</v>
      </c>
      <c r="N1010" s="59">
        <v>0.28640776698999998</v>
      </c>
      <c r="O1010" s="59">
        <v>0</v>
      </c>
      <c r="P1010" s="2">
        <f t="shared" si="333"/>
        <v>844.27475503804214</v>
      </c>
      <c r="Q1010" s="2">
        <f t="shared" si="334"/>
        <v>931.84775829686782</v>
      </c>
      <c r="R1010" s="2">
        <f t="shared" si="335"/>
        <v>905.99281762990995</v>
      </c>
      <c r="S1010">
        <f t="shared" si="324"/>
        <v>0.49663220884590714</v>
      </c>
      <c r="T1010">
        <f t="shared" si="325"/>
        <v>0.54814574017462814</v>
      </c>
      <c r="U1010">
        <f t="shared" si="326"/>
        <v>0.53293695154700582</v>
      </c>
    </row>
    <row r="1011" spans="1:21" x14ac:dyDescent="0.3">
      <c r="A1011">
        <v>25</v>
      </c>
      <c r="B1011" t="s">
        <v>43</v>
      </c>
      <c r="C1011">
        <v>7</v>
      </c>
      <c r="D1011" t="s">
        <v>21</v>
      </c>
      <c r="E1011">
        <v>2005</v>
      </c>
      <c r="F1011">
        <v>1500</v>
      </c>
      <c r="G1011" s="54">
        <v>0.21200000000000002</v>
      </c>
      <c r="H1011" s="54">
        <v>0.34633333333333338</v>
      </c>
      <c r="I1011" s="54">
        <v>0.41533333333333339</v>
      </c>
      <c r="J1011" s="2">
        <f t="shared" si="336"/>
        <v>1903.5532994923858</v>
      </c>
      <c r="K1011" s="2">
        <f t="shared" si="337"/>
        <v>2294.7475777664458</v>
      </c>
      <c r="L1011" s="2">
        <f t="shared" si="338"/>
        <v>2565.564424173318</v>
      </c>
      <c r="M1011" s="59">
        <v>0.71359223300999997</v>
      </c>
      <c r="N1011" s="59">
        <v>0.28640776698999998</v>
      </c>
      <c r="O1011" s="59">
        <v>0</v>
      </c>
      <c r="P1011" s="2">
        <f t="shared" si="333"/>
        <v>1313.022871500086</v>
      </c>
      <c r="Q1011" s="2">
        <f t="shared" si="334"/>
        <v>1395.255852807129</v>
      </c>
      <c r="R1011" s="2">
        <f t="shared" si="335"/>
        <v>1351.7941931539528</v>
      </c>
      <c r="S1011">
        <f t="shared" si="324"/>
        <v>0.8753485810000573</v>
      </c>
      <c r="T1011">
        <f t="shared" si="325"/>
        <v>0.930170568538086</v>
      </c>
      <c r="U1011">
        <f t="shared" si="326"/>
        <v>0.90119612876930189</v>
      </c>
    </row>
    <row r="1012" spans="1:21" x14ac:dyDescent="0.3">
      <c r="A1012">
        <v>25</v>
      </c>
      <c r="B1012" t="s">
        <v>43</v>
      </c>
      <c r="C1012">
        <v>7</v>
      </c>
      <c r="D1012" t="s">
        <v>21</v>
      </c>
      <c r="E1012">
        <v>2006</v>
      </c>
      <c r="F1012">
        <v>1000</v>
      </c>
      <c r="G1012" s="54">
        <v>0.182</v>
      </c>
      <c r="H1012" s="54">
        <v>0.23766666666666669</v>
      </c>
      <c r="I1012" s="54">
        <v>0.23666666666666669</v>
      </c>
      <c r="J1012" s="2">
        <f t="shared" si="336"/>
        <v>1222.4938875305622</v>
      </c>
      <c r="K1012" s="2">
        <f t="shared" si="337"/>
        <v>1311.7621337997377</v>
      </c>
      <c r="L1012" s="2">
        <f t="shared" si="338"/>
        <v>1310.0436681222707</v>
      </c>
      <c r="M1012" s="59">
        <v>0.71359223300999997</v>
      </c>
      <c r="N1012" s="59">
        <v>0.28640776698999998</v>
      </c>
      <c r="O1012" s="59">
        <v>0</v>
      </c>
      <c r="P1012" s="2">
        <f t="shared" si="333"/>
        <v>1695.6391869560364</v>
      </c>
      <c r="Q1012" s="2">
        <f t="shared" si="334"/>
        <v>1827.8086196728848</v>
      </c>
      <c r="R1012" s="2">
        <f t="shared" si="335"/>
        <v>1772.8374664834544</v>
      </c>
      <c r="S1012">
        <f t="shared" si="324"/>
        <v>1.6956391869560363</v>
      </c>
      <c r="T1012">
        <f t="shared" si="325"/>
        <v>1.8278086196728849</v>
      </c>
      <c r="U1012">
        <f t="shared" si="326"/>
        <v>1.7728374664834543</v>
      </c>
    </row>
    <row r="1013" spans="1:21" x14ac:dyDescent="0.3">
      <c r="A1013">
        <v>25</v>
      </c>
      <c r="B1013" t="s">
        <v>43</v>
      </c>
      <c r="C1013">
        <v>7</v>
      </c>
      <c r="D1013" t="s">
        <v>21</v>
      </c>
      <c r="E1013">
        <v>2007</v>
      </c>
      <c r="F1013">
        <v>550</v>
      </c>
      <c r="G1013" s="54">
        <v>0.23899999999999999</v>
      </c>
      <c r="H1013" s="54">
        <v>0.32533333333333336</v>
      </c>
      <c r="I1013" s="54">
        <v>0.30733333333333335</v>
      </c>
      <c r="J1013" s="2">
        <f t="shared" si="336"/>
        <v>722.73324572930358</v>
      </c>
      <c r="K1013" s="2">
        <f t="shared" si="337"/>
        <v>815.21739130434787</v>
      </c>
      <c r="L1013" s="2">
        <f t="shared" si="338"/>
        <v>794.0327237728585</v>
      </c>
      <c r="M1013" s="59">
        <v>0.71359223300999997</v>
      </c>
      <c r="N1013" s="59">
        <v>0.28640776698999998</v>
      </c>
      <c r="O1013" s="59">
        <v>0</v>
      </c>
      <c r="P1013" s="2">
        <f t="shared" si="333"/>
        <v>2115.0667233222648</v>
      </c>
      <c r="Q1013" s="2">
        <f t="shared" si="334"/>
        <v>2273.2247535491833</v>
      </c>
      <c r="R1013" s="2">
        <f t="shared" si="335"/>
        <v>2217.1078494159483</v>
      </c>
      <c r="S1013">
        <f t="shared" si="324"/>
        <v>3.845575860585936</v>
      </c>
      <c r="T1013">
        <f t="shared" si="325"/>
        <v>4.1331359155439698</v>
      </c>
      <c r="U1013">
        <f t="shared" si="326"/>
        <v>4.0311051807562697</v>
      </c>
    </row>
    <row r="1014" spans="1:21" x14ac:dyDescent="0.3">
      <c r="A1014">
        <v>25</v>
      </c>
      <c r="B1014" t="s">
        <v>43</v>
      </c>
      <c r="C1014">
        <v>7</v>
      </c>
      <c r="D1014" t="s">
        <v>21</v>
      </c>
      <c r="E1014">
        <v>2008</v>
      </c>
      <c r="F1014">
        <v>850</v>
      </c>
      <c r="G1014" s="54">
        <v>0.25900000000000001</v>
      </c>
      <c r="H1014" s="54">
        <v>0.3046666666666667</v>
      </c>
      <c r="I1014" s="54">
        <v>0.28266666666666668</v>
      </c>
      <c r="J1014" s="2">
        <f t="shared" si="336"/>
        <v>1147.0985155195681</v>
      </c>
      <c r="K1014" s="2">
        <f t="shared" si="337"/>
        <v>1222.4352828379674</v>
      </c>
      <c r="L1014" s="2">
        <f t="shared" si="338"/>
        <v>1184.9442379182155</v>
      </c>
      <c r="M1014" s="59">
        <v>0.71359223300999997</v>
      </c>
      <c r="N1014" s="59">
        <v>0.28640776698999998</v>
      </c>
      <c r="O1014" s="59">
        <v>0</v>
      </c>
      <c r="P1014" s="2">
        <f t="shared" si="333"/>
        <v>3109.2088350971762</v>
      </c>
      <c r="Q1014" s="2">
        <f t="shared" si="334"/>
        <v>3199.8407724022968</v>
      </c>
      <c r="R1014" s="2">
        <f t="shared" si="335"/>
        <v>3118.8039748095798</v>
      </c>
      <c r="S1014">
        <f t="shared" si="324"/>
        <v>3.6578927471731486</v>
      </c>
      <c r="T1014">
        <f t="shared" si="325"/>
        <v>3.7645185557674079</v>
      </c>
      <c r="U1014">
        <f t="shared" si="326"/>
        <v>3.6691811468347999</v>
      </c>
    </row>
    <row r="1015" spans="1:21" x14ac:dyDescent="0.3">
      <c r="A1015">
        <v>25</v>
      </c>
      <c r="B1015" t="s">
        <v>43</v>
      </c>
      <c r="C1015">
        <v>7</v>
      </c>
      <c r="D1015" t="s">
        <v>21</v>
      </c>
      <c r="E1015">
        <v>2009</v>
      </c>
      <c r="F1015">
        <v>1300</v>
      </c>
      <c r="G1015" s="54">
        <v>0.247</v>
      </c>
      <c r="H1015" s="54">
        <v>0.28799999999999998</v>
      </c>
      <c r="I1015" s="54">
        <v>0.26449999999999996</v>
      </c>
      <c r="J1015" s="2">
        <f t="shared" si="336"/>
        <v>1726.4276228419656</v>
      </c>
      <c r="K1015" s="2">
        <f t="shared" si="337"/>
        <v>1825.8426966292136</v>
      </c>
      <c r="L1015" s="2">
        <f t="shared" si="338"/>
        <v>1767.5050985723997</v>
      </c>
      <c r="M1015" s="59">
        <v>0.71359223300999997</v>
      </c>
      <c r="N1015" s="59">
        <v>0.28640776698999998</v>
      </c>
      <c r="O1015" s="59">
        <v>0</v>
      </c>
      <c r="P1015" s="2">
        <f t="shared" si="333"/>
        <v>2122.7798444776627</v>
      </c>
      <c r="Q1015" s="2">
        <f t="shared" si="334"/>
        <v>2349.451873714228</v>
      </c>
      <c r="R1015" s="2">
        <f t="shared" si="335"/>
        <v>2277.2272350997046</v>
      </c>
      <c r="S1015">
        <f t="shared" si="324"/>
        <v>1.6329075726751252</v>
      </c>
      <c r="T1015">
        <f t="shared" si="325"/>
        <v>1.8072706720878677</v>
      </c>
      <c r="U1015">
        <f t="shared" si="326"/>
        <v>1.7517132577690036</v>
      </c>
    </row>
    <row r="1016" spans="1:21" x14ac:dyDescent="0.3">
      <c r="A1016">
        <v>25</v>
      </c>
      <c r="B1016" t="s">
        <v>43</v>
      </c>
      <c r="C1016">
        <v>7</v>
      </c>
      <c r="D1016" t="s">
        <v>21</v>
      </c>
      <c r="E1016">
        <v>2010</v>
      </c>
      <c r="F1016">
        <v>1300</v>
      </c>
      <c r="G1016" s="54">
        <v>0.19700000000000001</v>
      </c>
      <c r="H1016" s="54">
        <v>0.29066666666666668</v>
      </c>
      <c r="I1016" s="54">
        <v>0.27216666666666667</v>
      </c>
      <c r="J1016" s="2">
        <f t="shared" si="336"/>
        <v>1618.9290161892902</v>
      </c>
      <c r="K1016" s="2">
        <f t="shared" si="337"/>
        <v>1832.7067669172932</v>
      </c>
      <c r="L1016" s="2">
        <f t="shared" si="338"/>
        <v>1786.1231967025417</v>
      </c>
      <c r="M1016" s="59">
        <v>0.71359223300999997</v>
      </c>
      <c r="N1016" s="59">
        <v>0.28640776698999998</v>
      </c>
      <c r="O1016" s="59">
        <v>0</v>
      </c>
      <c r="P1016" s="2">
        <f t="shared" si="333"/>
        <v>1569.9427001761712</v>
      </c>
      <c r="Q1016" s="2">
        <f t="shared" si="334"/>
        <v>1713.776440645644</v>
      </c>
      <c r="R1016" s="2">
        <f t="shared" si="335"/>
        <v>1679.1148099422746</v>
      </c>
      <c r="S1016">
        <f t="shared" si="324"/>
        <v>1.2076482309047472</v>
      </c>
      <c r="T1016">
        <f t="shared" si="325"/>
        <v>1.3182895697274184</v>
      </c>
      <c r="U1016">
        <f t="shared" si="326"/>
        <v>1.2916267768786729</v>
      </c>
    </row>
    <row r="1017" spans="1:21" x14ac:dyDescent="0.3">
      <c r="A1017">
        <v>25</v>
      </c>
      <c r="B1017" t="s">
        <v>43</v>
      </c>
      <c r="C1017">
        <v>7</v>
      </c>
      <c r="D1017" t="s">
        <v>21</v>
      </c>
      <c r="E1017">
        <v>2011</v>
      </c>
      <c r="F1017">
        <v>2500</v>
      </c>
      <c r="G1017" s="54">
        <v>0.254</v>
      </c>
      <c r="H1017" s="54">
        <v>0.2583333333333333</v>
      </c>
      <c r="I1017" s="54">
        <v>0.24033333333333334</v>
      </c>
      <c r="J1017" s="2">
        <f t="shared" si="336"/>
        <v>3351.2064343163538</v>
      </c>
      <c r="K1017" s="2">
        <f t="shared" si="337"/>
        <v>3370.7865168539324</v>
      </c>
      <c r="L1017" s="2">
        <f t="shared" si="338"/>
        <v>3290.9170688898639</v>
      </c>
      <c r="M1017" s="59">
        <v>0.71359223300999997</v>
      </c>
      <c r="N1017" s="59">
        <v>0.28640776698999998</v>
      </c>
      <c r="O1017" s="59">
        <v>0</v>
      </c>
      <c r="P1017" s="2">
        <f>(J1020*$M1017)+(J1021*$N1017)</f>
        <v>2589.8484074263156</v>
      </c>
      <c r="Q1017" s="2">
        <f>(K1020*$M1017)+(K1021*$N1017)</f>
        <v>2796.0769067392071</v>
      </c>
      <c r="R1017" s="2">
        <f>(L1020*$M1017)+(L1021*$N1017)</f>
        <v>2766.5844850714898</v>
      </c>
      <c r="S1017">
        <f t="shared" si="324"/>
        <v>1.0359393629705262</v>
      </c>
      <c r="T1017">
        <f t="shared" si="325"/>
        <v>1.1184307626956829</v>
      </c>
      <c r="U1017">
        <f t="shared" si="326"/>
        <v>1.106633794028596</v>
      </c>
    </row>
    <row r="1018" spans="1:21" x14ac:dyDescent="0.3">
      <c r="A1018">
        <v>25</v>
      </c>
      <c r="B1018" t="s">
        <v>43</v>
      </c>
      <c r="C1018">
        <v>7</v>
      </c>
      <c r="D1018" t="s">
        <v>21</v>
      </c>
      <c r="E1018">
        <v>2012</v>
      </c>
      <c r="F1018">
        <v>2000</v>
      </c>
      <c r="G1018" s="54">
        <v>0.20199999999999999</v>
      </c>
      <c r="H1018" s="54">
        <v>0.27900000000000003</v>
      </c>
      <c r="I1018" s="54">
        <v>0.25650000000000001</v>
      </c>
      <c r="J1018" s="2">
        <f t="shared" si="336"/>
        <v>2506.2656641604008</v>
      </c>
      <c r="K1018" s="2">
        <f t="shared" si="337"/>
        <v>2773.9251040221916</v>
      </c>
      <c r="L1018" s="2">
        <f t="shared" si="338"/>
        <v>2689.9798251513112</v>
      </c>
      <c r="M1018" s="59">
        <v>0.71359223300999997</v>
      </c>
      <c r="N1018" s="59">
        <v>0.28640776698999998</v>
      </c>
      <c r="O1018" s="59">
        <v>0</v>
      </c>
      <c r="P1018" s="2" t="s">
        <v>10</v>
      </c>
      <c r="Q1018" s="2" t="s">
        <v>10</v>
      </c>
      <c r="R1018" s="2" t="s">
        <v>10</v>
      </c>
      <c r="S1018" s="2" t="s">
        <v>10</v>
      </c>
      <c r="T1018" s="2" t="s">
        <v>10</v>
      </c>
      <c r="U1018" s="2" t="s">
        <v>10</v>
      </c>
    </row>
    <row r="1019" spans="1:21" x14ac:dyDescent="0.3">
      <c r="A1019">
        <v>25</v>
      </c>
      <c r="B1019" t="s">
        <v>43</v>
      </c>
      <c r="C1019">
        <v>7</v>
      </c>
      <c r="D1019" t="s">
        <v>21</v>
      </c>
      <c r="E1019">
        <v>2013</v>
      </c>
      <c r="F1019">
        <v>900</v>
      </c>
      <c r="G1019" s="54">
        <v>0.22900000000000001</v>
      </c>
      <c r="H1019" s="54">
        <v>0.30333333333333334</v>
      </c>
      <c r="I1019" s="54">
        <v>0.27933333333333332</v>
      </c>
      <c r="J1019" s="2">
        <f t="shared" si="336"/>
        <v>1167.3151750972763</v>
      </c>
      <c r="K1019" s="2">
        <f t="shared" si="337"/>
        <v>1291.8660287081341</v>
      </c>
      <c r="L1019" s="2">
        <f t="shared" si="338"/>
        <v>1248.8436632747455</v>
      </c>
      <c r="M1019" s="59">
        <v>0.71359223300999997</v>
      </c>
      <c r="N1019" s="59">
        <v>0.28640776698999998</v>
      </c>
      <c r="O1019" s="59">
        <v>0</v>
      </c>
      <c r="P1019" s="2" t="s">
        <v>10</v>
      </c>
      <c r="Q1019" s="2" t="s">
        <v>10</v>
      </c>
      <c r="R1019" s="2" t="s">
        <v>10</v>
      </c>
      <c r="S1019" s="2" t="s">
        <v>10</v>
      </c>
      <c r="T1019" s="2" t="s">
        <v>10</v>
      </c>
      <c r="U1019" s="2" t="s">
        <v>10</v>
      </c>
    </row>
    <row r="1020" spans="1:21" x14ac:dyDescent="0.3">
      <c r="A1020">
        <v>25</v>
      </c>
      <c r="B1020" t="s">
        <v>43</v>
      </c>
      <c r="C1020">
        <v>7</v>
      </c>
      <c r="D1020" t="s">
        <v>21</v>
      </c>
      <c r="E1020">
        <v>2014</v>
      </c>
      <c r="F1020">
        <v>2200</v>
      </c>
      <c r="G1020" s="54">
        <v>0.14499999999999999</v>
      </c>
      <c r="H1020" s="54">
        <v>0.20433333333333331</v>
      </c>
      <c r="I1020" s="54">
        <v>0.20033333333333331</v>
      </c>
      <c r="J1020" s="2">
        <f t="shared" si="336"/>
        <v>2573.0994152046783</v>
      </c>
      <c r="K1020" s="2">
        <f t="shared" si="337"/>
        <v>2764.9769585253453</v>
      </c>
      <c r="L1020" s="2">
        <f t="shared" si="338"/>
        <v>2751.1463109629008</v>
      </c>
      <c r="M1020" s="59">
        <v>0.71359223300999997</v>
      </c>
      <c r="N1020" s="59">
        <v>0.28640776698999998</v>
      </c>
      <c r="O1020" s="59">
        <v>0</v>
      </c>
      <c r="P1020" s="2">
        <f t="shared" si="333"/>
        <v>1547.3625228729279</v>
      </c>
      <c r="Q1020" s="2">
        <f t="shared" si="334"/>
        <v>1728.8329172841482</v>
      </c>
      <c r="R1020" s="2">
        <f t="shared" si="335"/>
        <v>1683.1969273851976</v>
      </c>
      <c r="S1020">
        <f t="shared" si="324"/>
        <v>0.70334660130587634</v>
      </c>
      <c r="T1020">
        <f t="shared" si="325"/>
        <v>0.78583314422006734</v>
      </c>
      <c r="U1020">
        <f t="shared" si="326"/>
        <v>0.76508951244781709</v>
      </c>
    </row>
    <row r="1021" spans="1:21" x14ac:dyDescent="0.3">
      <c r="A1021">
        <v>25</v>
      </c>
      <c r="B1021" t="s">
        <v>43</v>
      </c>
      <c r="C1021">
        <v>7</v>
      </c>
      <c r="D1021" t="s">
        <v>21</v>
      </c>
      <c r="E1021">
        <v>2015</v>
      </c>
      <c r="F1021">
        <v>2000</v>
      </c>
      <c r="G1021" s="54">
        <v>0.24</v>
      </c>
      <c r="H1021" s="54">
        <v>0.30400000000000005</v>
      </c>
      <c r="I1021" s="54">
        <v>0.28700000000000003</v>
      </c>
      <c r="J1021" s="2">
        <f t="shared" si="336"/>
        <v>2631.5789473684208</v>
      </c>
      <c r="K1021" s="2">
        <f t="shared" si="337"/>
        <v>2873.5632183908046</v>
      </c>
      <c r="L1021" s="2">
        <f t="shared" si="338"/>
        <v>2805.0490883590464</v>
      </c>
      <c r="M1021" s="59">
        <v>0.71359223300999997</v>
      </c>
      <c r="N1021" s="59">
        <v>0.28640776698999998</v>
      </c>
      <c r="O1021" s="59">
        <v>0</v>
      </c>
      <c r="P1021" s="2">
        <f t="shared" si="333"/>
        <v>1127.7390990363117</v>
      </c>
      <c r="Q1021" s="2">
        <f t="shared" si="334"/>
        <v>1299.1743069347656</v>
      </c>
      <c r="R1021" s="2">
        <f t="shared" si="335"/>
        <v>1281.8968913072708</v>
      </c>
      <c r="S1021">
        <f t="shared" si="324"/>
        <v>0.56386954951815582</v>
      </c>
      <c r="T1021">
        <f t="shared" si="325"/>
        <v>0.64958715346738283</v>
      </c>
      <c r="U1021">
        <f t="shared" si="326"/>
        <v>0.6409484456536354</v>
      </c>
    </row>
    <row r="1022" spans="1:21" x14ac:dyDescent="0.3">
      <c r="A1022">
        <v>25</v>
      </c>
      <c r="B1022" t="s">
        <v>43</v>
      </c>
      <c r="C1022">
        <v>7</v>
      </c>
      <c r="D1022" t="s">
        <v>21</v>
      </c>
      <c r="E1022">
        <v>2016</v>
      </c>
      <c r="F1022" t="s">
        <v>10</v>
      </c>
      <c r="G1022" s="54">
        <v>0.252</v>
      </c>
      <c r="H1022" s="54">
        <v>0.29700000000000004</v>
      </c>
      <c r="I1022" s="54">
        <v>0.27900000000000003</v>
      </c>
      <c r="J1022" t="s">
        <v>10</v>
      </c>
      <c r="K1022" t="s">
        <v>10</v>
      </c>
      <c r="L1022" t="s">
        <v>10</v>
      </c>
      <c r="M1022" s="59">
        <v>0.71359223300999997</v>
      </c>
      <c r="N1022" s="59">
        <v>0.28640776698999998</v>
      </c>
      <c r="O1022" s="59">
        <v>0</v>
      </c>
      <c r="P1022" s="2">
        <f>(J1025*$M1022)+(J1026*$N1022)</f>
        <v>589.23004379059034</v>
      </c>
      <c r="Q1022" s="2">
        <f>(K1025*$M1022)+(K1026*$N1022)</f>
        <v>679.61259324887101</v>
      </c>
      <c r="R1022" s="2">
        <f>(L1025*$M1022)+(L1026*$N1022)</f>
        <v>671.30788889431437</v>
      </c>
      <c r="S1022" s="2" t="s">
        <v>10</v>
      </c>
      <c r="T1022" s="2" t="s">
        <v>10</v>
      </c>
      <c r="U1022" s="2" t="s">
        <v>10</v>
      </c>
    </row>
    <row r="1023" spans="1:21" x14ac:dyDescent="0.3">
      <c r="A1023">
        <v>25</v>
      </c>
      <c r="B1023" t="s">
        <v>43</v>
      </c>
      <c r="C1023">
        <v>7</v>
      </c>
      <c r="D1023" t="s">
        <v>21</v>
      </c>
      <c r="E1023">
        <v>2017</v>
      </c>
      <c r="F1023">
        <v>1200</v>
      </c>
      <c r="G1023" s="54">
        <v>0.26421253355763952</v>
      </c>
      <c r="H1023" s="54">
        <v>0.33404541147798106</v>
      </c>
      <c r="I1023" s="54">
        <v>0.31269765999824639</v>
      </c>
      <c r="J1023" s="2">
        <f t="shared" si="336"/>
        <v>1630.9057366825975</v>
      </c>
      <c r="K1023" s="2">
        <f t="shared" si="337"/>
        <v>1801.9246667602524</v>
      </c>
      <c r="L1023" s="2">
        <f t="shared" si="338"/>
        <v>1745.9565174722645</v>
      </c>
      <c r="M1023" s="59">
        <v>0.71359223300999997</v>
      </c>
      <c r="N1023" s="59">
        <v>0.28640776698999998</v>
      </c>
      <c r="O1023" s="59">
        <v>0</v>
      </c>
      <c r="P1023" s="2" t="s">
        <v>10</v>
      </c>
      <c r="Q1023" s="2" t="s">
        <v>10</v>
      </c>
      <c r="R1023" s="2" t="s">
        <v>10</v>
      </c>
      <c r="S1023" s="2" t="s">
        <v>10</v>
      </c>
      <c r="T1023" s="2" t="s">
        <v>10</v>
      </c>
      <c r="U1023" s="2" t="s">
        <v>10</v>
      </c>
    </row>
    <row r="1024" spans="1:21" x14ac:dyDescent="0.3">
      <c r="A1024">
        <v>25</v>
      </c>
      <c r="B1024" t="s">
        <v>43</v>
      </c>
      <c r="C1024">
        <v>7</v>
      </c>
      <c r="D1024" t="s">
        <v>21</v>
      </c>
      <c r="E1024">
        <v>2018</v>
      </c>
      <c r="F1024">
        <v>1000</v>
      </c>
      <c r="G1024" s="54">
        <v>0.25329250311259038</v>
      </c>
      <c r="H1024" s="54">
        <v>0.35347180943220174</v>
      </c>
      <c r="I1024" s="54">
        <v>0.34504815702446495</v>
      </c>
      <c r="J1024" s="2">
        <f t="shared" si="336"/>
        <v>1339.2124816858272</v>
      </c>
      <c r="K1024" s="2">
        <f t="shared" si="337"/>
        <v>1546.7229651993573</v>
      </c>
      <c r="L1024" s="2">
        <f t="shared" si="338"/>
        <v>1526.8298131002493</v>
      </c>
      <c r="M1024" s="59">
        <v>0.71359223300999997</v>
      </c>
      <c r="N1024" s="59">
        <v>0.28640776698999998</v>
      </c>
      <c r="O1024" s="59">
        <v>0</v>
      </c>
      <c r="P1024" s="2" t="s">
        <v>10</v>
      </c>
      <c r="Q1024" s="2" t="s">
        <v>10</v>
      </c>
      <c r="R1024" s="2" t="s">
        <v>10</v>
      </c>
      <c r="S1024" s="2" t="s">
        <v>10</v>
      </c>
      <c r="T1024" s="2" t="s">
        <v>10</v>
      </c>
      <c r="U1024" s="2" t="s">
        <v>10</v>
      </c>
    </row>
    <row r="1025" spans="1:21" x14ac:dyDescent="0.3">
      <c r="A1025">
        <v>25</v>
      </c>
      <c r="B1025" t="s">
        <v>43</v>
      </c>
      <c r="C1025">
        <v>7</v>
      </c>
      <c r="D1025" t="s">
        <v>21</v>
      </c>
      <c r="E1025">
        <v>2019</v>
      </c>
      <c r="F1025">
        <v>460</v>
      </c>
      <c r="G1025" s="54">
        <v>0.23441509169475994</v>
      </c>
      <c r="H1025" s="54">
        <v>0.32590908281944742</v>
      </c>
      <c r="I1025" s="54">
        <v>0.31510957999927913</v>
      </c>
      <c r="J1025" s="2">
        <f t="shared" si="336"/>
        <v>600.84778972236109</v>
      </c>
      <c r="K1025" s="2">
        <f t="shared" si="337"/>
        <v>682.400531257701</v>
      </c>
      <c r="L1025" s="2">
        <f t="shared" si="338"/>
        <v>671.64028955101435</v>
      </c>
      <c r="M1025" s="59">
        <v>0.71359223300999997</v>
      </c>
      <c r="N1025" s="59">
        <v>0.28640776698999998</v>
      </c>
      <c r="O1025" s="59">
        <v>0</v>
      </c>
      <c r="P1025" s="2" t="s">
        <v>10</v>
      </c>
      <c r="Q1025" s="2" t="s">
        <v>10</v>
      </c>
      <c r="R1025" s="2" t="s">
        <v>10</v>
      </c>
      <c r="S1025" s="2" t="s">
        <v>10</v>
      </c>
      <c r="T1025" s="2" t="s">
        <v>10</v>
      </c>
      <c r="U1025" s="2" t="s">
        <v>10</v>
      </c>
    </row>
    <row r="1026" spans="1:21" x14ac:dyDescent="0.3">
      <c r="A1026">
        <v>25</v>
      </c>
      <c r="B1026" t="s">
        <v>43</v>
      </c>
      <c r="C1026">
        <v>7</v>
      </c>
      <c r="D1026" t="s">
        <v>21</v>
      </c>
      <c r="E1026">
        <v>2020</v>
      </c>
      <c r="F1026">
        <v>500</v>
      </c>
      <c r="G1026" s="54">
        <v>0.10759564786873591</v>
      </c>
      <c r="H1026" s="54">
        <v>0.25668946937664994</v>
      </c>
      <c r="I1026" s="54">
        <v>0.25426527177111524</v>
      </c>
      <c r="J1026" s="2">
        <f t="shared" si="336"/>
        <v>560.28413443512068</v>
      </c>
      <c r="K1026" s="2">
        <f t="shared" si="337"/>
        <v>672.66637482008139</v>
      </c>
      <c r="L1026" s="2">
        <f t="shared" si="338"/>
        <v>670.47970420728132</v>
      </c>
      <c r="M1026" s="59">
        <v>0.71359223300999997</v>
      </c>
      <c r="N1026" s="59">
        <v>0.28640776698999998</v>
      </c>
      <c r="O1026" s="59">
        <v>0</v>
      </c>
      <c r="P1026" s="2" t="s">
        <v>10</v>
      </c>
      <c r="Q1026" s="2" t="s">
        <v>10</v>
      </c>
      <c r="R1026" s="2" t="s">
        <v>10</v>
      </c>
      <c r="S1026" s="2" t="s">
        <v>10</v>
      </c>
      <c r="T1026" s="2" t="s">
        <v>10</v>
      </c>
      <c r="U1026" s="2" t="s">
        <v>10</v>
      </c>
    </row>
    <row r="1027" spans="1:21" x14ac:dyDescent="0.3">
      <c r="A1027">
        <v>26</v>
      </c>
      <c r="B1027" t="s">
        <v>44</v>
      </c>
      <c r="C1027">
        <v>7</v>
      </c>
      <c r="D1027" t="s">
        <v>21</v>
      </c>
      <c r="E1027">
        <v>1980</v>
      </c>
      <c r="F1027" t="s">
        <v>10</v>
      </c>
      <c r="G1027" s="54">
        <v>0.44700000000000001</v>
      </c>
      <c r="H1027" s="54">
        <v>0.46733333333333338</v>
      </c>
      <c r="I1027" s="54">
        <v>0.46133333333333337</v>
      </c>
      <c r="J1027" t="s">
        <v>10</v>
      </c>
      <c r="K1027" t="s">
        <v>10</v>
      </c>
      <c r="L1027" t="s">
        <v>10</v>
      </c>
      <c r="M1027" s="59">
        <v>0.71359223300999997</v>
      </c>
      <c r="N1027" s="59">
        <v>0.28640776698999998</v>
      </c>
      <c r="O1027" s="59">
        <v>0</v>
      </c>
      <c r="P1027" s="2" t="s">
        <v>10</v>
      </c>
      <c r="Q1027" s="2" t="s">
        <v>10</v>
      </c>
      <c r="R1027" s="2" t="s">
        <v>10</v>
      </c>
      <c r="S1027" s="2" t="s">
        <v>10</v>
      </c>
      <c r="T1027" s="2" t="s">
        <v>10</v>
      </c>
      <c r="U1027" s="2" t="s">
        <v>10</v>
      </c>
    </row>
    <row r="1028" spans="1:21" x14ac:dyDescent="0.3">
      <c r="A1028">
        <v>26</v>
      </c>
      <c r="B1028" t="s">
        <v>44</v>
      </c>
      <c r="C1028">
        <v>7</v>
      </c>
      <c r="D1028" t="s">
        <v>21</v>
      </c>
      <c r="E1028">
        <v>1981</v>
      </c>
      <c r="F1028" t="s">
        <v>10</v>
      </c>
      <c r="G1028" s="54">
        <v>0.40500000000000003</v>
      </c>
      <c r="H1028" s="54">
        <v>0.4393333333333333</v>
      </c>
      <c r="I1028" s="54">
        <v>0.43383333333333329</v>
      </c>
      <c r="J1028" t="s">
        <v>10</v>
      </c>
      <c r="K1028" t="s">
        <v>10</v>
      </c>
      <c r="L1028" t="s">
        <v>10</v>
      </c>
      <c r="M1028" s="59">
        <v>0.71359223300999997</v>
      </c>
      <c r="N1028" s="59">
        <v>0.28640776698999998</v>
      </c>
      <c r="O1028" s="59">
        <v>0</v>
      </c>
      <c r="P1028" s="2">
        <f t="shared" ref="P1028" si="339">(J1031*$M1028)+(J1032*$N1028)+(J1033*$O1028)</f>
        <v>277.36469755185311</v>
      </c>
      <c r="Q1028" s="2">
        <f t="shared" ref="Q1028" si="340">(K1031*$M1028)+(K1032*$N1028)+(K1033*$O1028)</f>
        <v>289.38337657364013</v>
      </c>
      <c r="R1028" s="2">
        <f t="shared" ref="R1028" si="341">(L1031*$M1028)+(L1032*$N1028)+(L1033*$O1028)</f>
        <v>286.13753146455207</v>
      </c>
      <c r="S1028" s="2" t="s">
        <v>10</v>
      </c>
      <c r="T1028" s="2" t="s">
        <v>10</v>
      </c>
      <c r="U1028" s="2" t="s">
        <v>10</v>
      </c>
    </row>
    <row r="1029" spans="1:21" x14ac:dyDescent="0.3">
      <c r="A1029">
        <v>26</v>
      </c>
      <c r="B1029" t="s">
        <v>44</v>
      </c>
      <c r="C1029">
        <v>7</v>
      </c>
      <c r="D1029" t="s">
        <v>21</v>
      </c>
      <c r="E1029">
        <v>1982</v>
      </c>
      <c r="F1029">
        <v>350</v>
      </c>
      <c r="G1029" s="54">
        <v>0.35099999999999998</v>
      </c>
      <c r="H1029" s="54">
        <v>0.40499999999999997</v>
      </c>
      <c r="I1029" s="54">
        <v>0.39999999999999997</v>
      </c>
      <c r="J1029" s="2">
        <f t="shared" si="336"/>
        <v>539.29121725731898</v>
      </c>
      <c r="K1029" s="2">
        <f t="shared" si="337"/>
        <v>588.23529411764707</v>
      </c>
      <c r="L1029" s="2">
        <f t="shared" si="338"/>
        <v>583.33333333333326</v>
      </c>
      <c r="M1029" s="59">
        <v>0.71359223300999997</v>
      </c>
      <c r="N1029" s="59">
        <v>0.28640776698999998</v>
      </c>
      <c r="O1029" s="59">
        <v>0</v>
      </c>
      <c r="P1029" s="2">
        <f>(J1032*$M1029)+(J1033*$N1029)</f>
        <v>554.01457091225961</v>
      </c>
      <c r="Q1029" s="2">
        <f>(K1032*$M1029)+(K1033*$N1029)</f>
        <v>575.32512012856148</v>
      </c>
      <c r="R1029" s="2">
        <f>(L1032*$M1029)+(L1033*$N1029)</f>
        <v>568.68560857752959</v>
      </c>
      <c r="S1029">
        <f t="shared" ref="S1029:S1090" si="342">P1029/$F1029</f>
        <v>1.5828987740350275</v>
      </c>
      <c r="T1029">
        <f t="shared" ref="T1029:T1090" si="343">Q1029/$F1029</f>
        <v>1.6437860575101757</v>
      </c>
      <c r="U1029">
        <f t="shared" ref="U1029:U1090" si="344">R1029/$F1029</f>
        <v>1.6248160245072274</v>
      </c>
    </row>
    <row r="1030" spans="1:21" x14ac:dyDescent="0.3">
      <c r="A1030">
        <v>26</v>
      </c>
      <c r="B1030" t="s">
        <v>44</v>
      </c>
      <c r="C1030">
        <v>7</v>
      </c>
      <c r="D1030" t="s">
        <v>21</v>
      </c>
      <c r="E1030">
        <v>1983</v>
      </c>
      <c r="F1030" t="s">
        <v>10</v>
      </c>
      <c r="G1030" s="54">
        <v>0.49</v>
      </c>
      <c r="H1030" s="54">
        <v>0.50566666666666671</v>
      </c>
      <c r="I1030" s="54">
        <v>0.4986666666666667</v>
      </c>
      <c r="J1030" t="s">
        <v>10</v>
      </c>
      <c r="K1030" t="s">
        <v>10</v>
      </c>
      <c r="L1030" t="s">
        <v>10</v>
      </c>
      <c r="M1030" s="59">
        <v>0.71359223300999997</v>
      </c>
      <c r="N1030" s="59">
        <v>0.28640776698999998</v>
      </c>
      <c r="O1030" s="59">
        <v>0</v>
      </c>
      <c r="P1030" s="2" t="s">
        <v>10</v>
      </c>
      <c r="Q1030" s="2" t="s">
        <v>10</v>
      </c>
      <c r="R1030" s="2" t="s">
        <v>10</v>
      </c>
      <c r="S1030" s="2" t="s">
        <v>10</v>
      </c>
      <c r="T1030" s="2" t="s">
        <v>10</v>
      </c>
      <c r="U1030" s="2" t="s">
        <v>10</v>
      </c>
    </row>
    <row r="1031" spans="1:21" x14ac:dyDescent="0.3">
      <c r="A1031">
        <v>26</v>
      </c>
      <c r="B1031" t="s">
        <v>44</v>
      </c>
      <c r="C1031">
        <v>7</v>
      </c>
      <c r="D1031" t="s">
        <v>21</v>
      </c>
      <c r="E1031">
        <v>1984</v>
      </c>
      <c r="F1031">
        <v>60</v>
      </c>
      <c r="G1031" s="54">
        <v>0.435</v>
      </c>
      <c r="H1031" s="54">
        <v>0.46133333333333326</v>
      </c>
      <c r="I1031" s="54">
        <v>0.45533333333333326</v>
      </c>
      <c r="J1031" s="2">
        <f t="shared" si="336"/>
        <v>106.19469026548674</v>
      </c>
      <c r="K1031" s="2">
        <f t="shared" si="337"/>
        <v>111.38613861386138</v>
      </c>
      <c r="L1031" s="2">
        <f t="shared" si="338"/>
        <v>110.15911872705017</v>
      </c>
      <c r="M1031" s="59">
        <v>0.71359223300999997</v>
      </c>
      <c r="N1031" s="59">
        <v>0.28640776698999998</v>
      </c>
      <c r="O1031" s="59">
        <v>0</v>
      </c>
      <c r="P1031" s="2" t="s">
        <v>10</v>
      </c>
      <c r="Q1031" s="2" t="s">
        <v>10</v>
      </c>
      <c r="R1031" s="2" t="s">
        <v>10</v>
      </c>
      <c r="S1031" s="2" t="s">
        <v>10</v>
      </c>
      <c r="T1031" s="2" t="s">
        <v>10</v>
      </c>
      <c r="U1031" s="2" t="s">
        <v>10</v>
      </c>
    </row>
    <row r="1032" spans="1:21" x14ac:dyDescent="0.3">
      <c r="A1032">
        <v>26</v>
      </c>
      <c r="B1032" t="s">
        <v>44</v>
      </c>
      <c r="C1032">
        <v>7</v>
      </c>
      <c r="D1032" t="s">
        <v>21</v>
      </c>
      <c r="E1032">
        <v>1985</v>
      </c>
      <c r="F1032">
        <v>385</v>
      </c>
      <c r="G1032" s="54">
        <v>0.45300000000000001</v>
      </c>
      <c r="H1032" s="54">
        <v>0.47466666666666668</v>
      </c>
      <c r="I1032" s="54">
        <v>0.46866666666666668</v>
      </c>
      <c r="J1032" s="2">
        <f t="shared" si="336"/>
        <v>703.83912248628894</v>
      </c>
      <c r="K1032" s="2">
        <f t="shared" si="337"/>
        <v>732.86802030456852</v>
      </c>
      <c r="L1032" s="2">
        <f t="shared" si="338"/>
        <v>724.59222082810538</v>
      </c>
      <c r="M1032" s="59">
        <v>0.71359223300999997</v>
      </c>
      <c r="N1032" s="59">
        <v>0.28640776698999998</v>
      </c>
      <c r="O1032" s="59">
        <v>0</v>
      </c>
      <c r="P1032" s="2" t="s">
        <v>10</v>
      </c>
      <c r="Q1032" s="2" t="s">
        <v>10</v>
      </c>
      <c r="R1032" s="2" t="s">
        <v>10</v>
      </c>
      <c r="S1032" s="2" t="s">
        <v>10</v>
      </c>
      <c r="T1032" s="2" t="s">
        <v>10</v>
      </c>
      <c r="U1032" s="2" t="s">
        <v>10</v>
      </c>
    </row>
    <row r="1033" spans="1:21" x14ac:dyDescent="0.3">
      <c r="A1033">
        <v>26</v>
      </c>
      <c r="B1033" t="s">
        <v>44</v>
      </c>
      <c r="C1033">
        <v>7</v>
      </c>
      <c r="D1033" t="s">
        <v>21</v>
      </c>
      <c r="E1033">
        <v>1986</v>
      </c>
      <c r="F1033">
        <v>90</v>
      </c>
      <c r="G1033" s="54">
        <v>0.502</v>
      </c>
      <c r="H1033" s="54">
        <v>0.50766666666666671</v>
      </c>
      <c r="I1033" s="54">
        <v>0.50066666666666659</v>
      </c>
      <c r="J1033" s="2">
        <f t="shared" si="336"/>
        <v>180.72289156626505</v>
      </c>
      <c r="K1033" s="2">
        <f t="shared" si="337"/>
        <v>182.80297901150982</v>
      </c>
      <c r="L1033" s="2">
        <f t="shared" si="338"/>
        <v>180.2403204272363</v>
      </c>
      <c r="M1033" s="59">
        <v>0.71359223300999997</v>
      </c>
      <c r="N1033" s="59">
        <v>0.28640776698999998</v>
      </c>
      <c r="O1033" s="59">
        <v>0</v>
      </c>
      <c r="P1033" s="2" t="s">
        <v>10</v>
      </c>
      <c r="Q1033" s="2" t="s">
        <v>10</v>
      </c>
      <c r="R1033" s="2" t="s">
        <v>10</v>
      </c>
      <c r="S1033" s="2" t="s">
        <v>10</v>
      </c>
      <c r="T1033" s="2" t="s">
        <v>10</v>
      </c>
      <c r="U1033" s="2" t="s">
        <v>10</v>
      </c>
    </row>
    <row r="1034" spans="1:21" x14ac:dyDescent="0.3">
      <c r="A1034">
        <v>26</v>
      </c>
      <c r="B1034" t="s">
        <v>44</v>
      </c>
      <c r="C1034">
        <v>7</v>
      </c>
      <c r="D1034" t="s">
        <v>21</v>
      </c>
      <c r="E1034">
        <v>1987</v>
      </c>
      <c r="F1034" t="s">
        <v>10</v>
      </c>
      <c r="G1034" s="54">
        <v>0.38700000000000001</v>
      </c>
      <c r="H1034" s="54">
        <v>0.42166666666666669</v>
      </c>
      <c r="I1034" s="54">
        <v>0.41666666666666669</v>
      </c>
      <c r="J1034" t="s">
        <v>10</v>
      </c>
      <c r="K1034" t="s">
        <v>10</v>
      </c>
      <c r="L1034" t="s">
        <v>10</v>
      </c>
      <c r="M1034" s="59">
        <v>0.71359223300999997</v>
      </c>
      <c r="N1034" s="59">
        <v>0.28640776698999998</v>
      </c>
      <c r="O1034" s="59">
        <v>0</v>
      </c>
      <c r="P1034" s="2">
        <f t="shared" ref="P1034:P1063" si="345">(J1037*$M1034)+(J1038*$N1034)+(J1039*$O1034)</f>
        <v>532.67722445150662</v>
      </c>
      <c r="Q1034" s="2">
        <f t="shared" ref="Q1034:Q1063" si="346">(K1037*$M1034)+(K1038*$N1034)+(K1039*$O1034)</f>
        <v>571.97727176610806</v>
      </c>
      <c r="R1034" s="2">
        <f t="shared" ref="R1034:R1063" si="347">(L1037*$M1034)+(L1038*$N1034)+(L1039*$O1034)</f>
        <v>563.22727868778361</v>
      </c>
      <c r="S1034" s="2" t="s">
        <v>10</v>
      </c>
      <c r="T1034" s="2" t="s">
        <v>10</v>
      </c>
      <c r="U1034" s="2" t="s">
        <v>10</v>
      </c>
    </row>
    <row r="1035" spans="1:21" x14ac:dyDescent="0.3">
      <c r="A1035">
        <v>26</v>
      </c>
      <c r="B1035" t="s">
        <v>44</v>
      </c>
      <c r="C1035">
        <v>7</v>
      </c>
      <c r="D1035" t="s">
        <v>21</v>
      </c>
      <c r="E1035">
        <v>1988</v>
      </c>
      <c r="F1035">
        <v>150</v>
      </c>
      <c r="G1035" s="54">
        <v>0.38100000000000001</v>
      </c>
      <c r="H1035" s="54">
        <v>0.41433333333333339</v>
      </c>
      <c r="I1035" s="54">
        <v>0.40983333333333338</v>
      </c>
      <c r="J1035" s="2">
        <f t="shared" si="336"/>
        <v>242.32633279483036</v>
      </c>
      <c r="K1035" s="2">
        <f t="shared" si="337"/>
        <v>256.11838360842347</v>
      </c>
      <c r="L1035" s="2">
        <f t="shared" si="338"/>
        <v>254.16548997458347</v>
      </c>
      <c r="M1035" s="59">
        <v>0.71359223300999997</v>
      </c>
      <c r="N1035" s="59">
        <v>0.28640776698999998</v>
      </c>
      <c r="O1035" s="59">
        <v>0</v>
      </c>
      <c r="P1035" s="2">
        <f t="shared" si="345"/>
        <v>689.54198677883903</v>
      </c>
      <c r="Q1035" s="2">
        <f t="shared" si="346"/>
        <v>729.26823909897098</v>
      </c>
      <c r="R1035" s="2">
        <f t="shared" si="347"/>
        <v>705.28995555676715</v>
      </c>
      <c r="S1035">
        <f t="shared" si="342"/>
        <v>4.5969465785255936</v>
      </c>
      <c r="T1035">
        <f t="shared" si="343"/>
        <v>4.8617882606598064</v>
      </c>
      <c r="U1035">
        <f t="shared" si="344"/>
        <v>4.701933037045114</v>
      </c>
    </row>
    <row r="1036" spans="1:21" x14ac:dyDescent="0.3">
      <c r="A1036">
        <v>26</v>
      </c>
      <c r="B1036" t="s">
        <v>44</v>
      </c>
      <c r="C1036">
        <v>7</v>
      </c>
      <c r="D1036" t="s">
        <v>21</v>
      </c>
      <c r="E1036">
        <v>1989</v>
      </c>
      <c r="F1036" t="s">
        <v>10</v>
      </c>
      <c r="G1036" s="54">
        <v>0.372</v>
      </c>
      <c r="H1036" s="54">
        <v>0.41066666666666668</v>
      </c>
      <c r="I1036" s="54">
        <v>0.40566666666666668</v>
      </c>
      <c r="J1036" t="s">
        <v>10</v>
      </c>
      <c r="K1036" t="s">
        <v>10</v>
      </c>
      <c r="L1036" t="s">
        <v>10</v>
      </c>
      <c r="M1036" s="59">
        <v>0.71359223300999997</v>
      </c>
      <c r="N1036" s="59">
        <v>0.28640776698999998</v>
      </c>
      <c r="O1036" s="59">
        <v>0</v>
      </c>
      <c r="P1036" s="2">
        <f>(J1039*$M1036)+(J1040*$N1036)</f>
        <v>1011.2160771953866</v>
      </c>
      <c r="Q1036" s="2">
        <f>(K1039*$M1036)+(K1040*$N1036)</f>
        <v>1066.4613241789693</v>
      </c>
      <c r="R1036" s="2">
        <f>(L1039*$M1036)+(L1040*$N1036)</f>
        <v>1027.6492498119835</v>
      </c>
      <c r="S1036" s="2" t="s">
        <v>10</v>
      </c>
      <c r="T1036" s="2" t="s">
        <v>10</v>
      </c>
      <c r="U1036" s="2" t="s">
        <v>10</v>
      </c>
    </row>
    <row r="1037" spans="1:21" x14ac:dyDescent="0.3">
      <c r="A1037">
        <v>26</v>
      </c>
      <c r="B1037" t="s">
        <v>44</v>
      </c>
      <c r="C1037">
        <v>7</v>
      </c>
      <c r="D1037" t="s">
        <v>21</v>
      </c>
      <c r="E1037">
        <v>1990</v>
      </c>
      <c r="F1037">
        <v>300</v>
      </c>
      <c r="G1037" s="54">
        <v>0.42099999999999999</v>
      </c>
      <c r="H1037" s="54">
        <v>0.46433333333333326</v>
      </c>
      <c r="I1037" s="54">
        <v>0.45883333333333332</v>
      </c>
      <c r="J1037" s="2">
        <f t="shared" si="336"/>
        <v>518.13471502590676</v>
      </c>
      <c r="K1037" s="2">
        <f t="shared" si="337"/>
        <v>560.04978220286239</v>
      </c>
      <c r="L1037" s="2">
        <f t="shared" si="338"/>
        <v>554.35786880197099</v>
      </c>
      <c r="M1037" s="59">
        <v>0.71359223300999997</v>
      </c>
      <c r="N1037" s="59">
        <v>0.28640776698999998</v>
      </c>
      <c r="O1037" s="59">
        <v>0</v>
      </c>
      <c r="P1037" s="2" t="s">
        <v>10</v>
      </c>
      <c r="Q1037" s="2" t="s">
        <v>10</v>
      </c>
      <c r="R1037" s="2" t="s">
        <v>10</v>
      </c>
      <c r="S1037" s="2" t="s">
        <v>10</v>
      </c>
      <c r="T1037" s="2" t="s">
        <v>10</v>
      </c>
      <c r="U1037" s="2" t="s">
        <v>10</v>
      </c>
    </row>
    <row r="1038" spans="1:21" x14ac:dyDescent="0.3">
      <c r="A1038">
        <v>26</v>
      </c>
      <c r="B1038" t="s">
        <v>44</v>
      </c>
      <c r="C1038">
        <v>7</v>
      </c>
      <c r="D1038" t="s">
        <v>21</v>
      </c>
      <c r="E1038">
        <v>1991</v>
      </c>
      <c r="F1038">
        <v>355</v>
      </c>
      <c r="G1038" s="54">
        <v>0.376</v>
      </c>
      <c r="H1038" s="54">
        <v>0.41</v>
      </c>
      <c r="I1038" s="54">
        <v>0.39349999999999996</v>
      </c>
      <c r="J1038" s="2">
        <f t="shared" si="336"/>
        <v>568.91025641025647</v>
      </c>
      <c r="K1038" s="2">
        <f t="shared" si="337"/>
        <v>601.69491525423723</v>
      </c>
      <c r="L1038" s="2">
        <f t="shared" si="338"/>
        <v>585.32563891178893</v>
      </c>
      <c r="M1038" s="59">
        <v>0.71359223300999997</v>
      </c>
      <c r="N1038" s="59">
        <v>0.28640776698999998</v>
      </c>
      <c r="O1038" s="59">
        <v>0</v>
      </c>
      <c r="P1038" s="2" t="s">
        <v>10</v>
      </c>
      <c r="Q1038" s="2" t="s">
        <v>10</v>
      </c>
      <c r="R1038" s="2" t="s">
        <v>10</v>
      </c>
      <c r="S1038" s="2" t="s">
        <v>10</v>
      </c>
      <c r="T1038" s="2" t="s">
        <v>10</v>
      </c>
      <c r="U1038" s="2" t="s">
        <v>10</v>
      </c>
    </row>
    <row r="1039" spans="1:21" x14ac:dyDescent="0.3">
      <c r="A1039">
        <v>26</v>
      </c>
      <c r="B1039" t="s">
        <v>44</v>
      </c>
      <c r="C1039">
        <v>7</v>
      </c>
      <c r="D1039" t="s">
        <v>21</v>
      </c>
      <c r="E1039">
        <v>1992</v>
      </c>
      <c r="F1039">
        <v>600</v>
      </c>
      <c r="G1039" s="54">
        <v>0.39400000000000002</v>
      </c>
      <c r="H1039" s="54">
        <v>0.42699999999999999</v>
      </c>
      <c r="I1039" s="54">
        <v>0.40249999999999997</v>
      </c>
      <c r="J1039" s="2">
        <f t="shared" si="336"/>
        <v>990.09900990099015</v>
      </c>
      <c r="K1039" s="2">
        <f t="shared" si="337"/>
        <v>1047.1204188481677</v>
      </c>
      <c r="L1039" s="2">
        <f t="shared" si="338"/>
        <v>1004.18410041841</v>
      </c>
      <c r="M1039" s="59">
        <v>0.71359223300999997</v>
      </c>
      <c r="N1039" s="59">
        <v>0.28640776698999998</v>
      </c>
      <c r="O1039" s="59">
        <v>0</v>
      </c>
      <c r="P1039" s="2" t="s">
        <v>10</v>
      </c>
      <c r="Q1039" s="2" t="s">
        <v>10</v>
      </c>
      <c r="R1039" s="2" t="s">
        <v>10</v>
      </c>
      <c r="S1039" s="2" t="s">
        <v>10</v>
      </c>
      <c r="T1039" s="2" t="s">
        <v>10</v>
      </c>
      <c r="U1039" s="2" t="s">
        <v>10</v>
      </c>
    </row>
    <row r="1040" spans="1:21" x14ac:dyDescent="0.3">
      <c r="A1040">
        <v>26</v>
      </c>
      <c r="B1040" t="s">
        <v>44</v>
      </c>
      <c r="C1040">
        <v>7</v>
      </c>
      <c r="D1040" t="s">
        <v>21</v>
      </c>
      <c r="E1040">
        <v>1993</v>
      </c>
      <c r="F1040">
        <v>700</v>
      </c>
      <c r="G1040" s="54">
        <v>0.34200000000000003</v>
      </c>
      <c r="H1040" s="54">
        <v>0.372</v>
      </c>
      <c r="I1040" s="54">
        <v>0.35550000000000004</v>
      </c>
      <c r="J1040" s="2">
        <f t="shared" si="336"/>
        <v>1063.8297872340427</v>
      </c>
      <c r="K1040" s="2">
        <f t="shared" si="337"/>
        <v>1114.6496815286623</v>
      </c>
      <c r="L1040" s="2">
        <f t="shared" si="338"/>
        <v>1086.1132660977503</v>
      </c>
      <c r="M1040" s="59">
        <v>0.71359223300999997</v>
      </c>
      <c r="N1040" s="59">
        <v>0.28640776698999998</v>
      </c>
      <c r="O1040" s="59">
        <v>0</v>
      </c>
      <c r="P1040" s="2" t="s">
        <v>10</v>
      </c>
      <c r="Q1040" s="2" t="s">
        <v>10</v>
      </c>
      <c r="R1040" s="2" t="s">
        <v>10</v>
      </c>
      <c r="S1040" s="2" t="s">
        <v>10</v>
      </c>
      <c r="T1040" s="2" t="s">
        <v>10</v>
      </c>
      <c r="U1040" s="2" t="s">
        <v>10</v>
      </c>
    </row>
    <row r="1041" spans="1:21" x14ac:dyDescent="0.3">
      <c r="A1041">
        <v>26</v>
      </c>
      <c r="B1041" t="s">
        <v>44</v>
      </c>
      <c r="C1041">
        <v>7</v>
      </c>
      <c r="D1041" t="s">
        <v>21</v>
      </c>
      <c r="E1041">
        <v>1994</v>
      </c>
      <c r="F1041" t="s">
        <v>10</v>
      </c>
      <c r="G1041" s="54">
        <v>0.40200000000000002</v>
      </c>
      <c r="H1041" s="54">
        <v>0.4413333333333333</v>
      </c>
      <c r="I1041" s="54">
        <v>0.42083333333333328</v>
      </c>
      <c r="J1041" t="s">
        <v>10</v>
      </c>
      <c r="K1041" t="s">
        <v>10</v>
      </c>
      <c r="L1041" t="s">
        <v>10</v>
      </c>
      <c r="M1041" s="59">
        <v>0.71359223300999997</v>
      </c>
      <c r="N1041" s="59">
        <v>0.28640776698999998</v>
      </c>
      <c r="O1041" s="59">
        <v>0</v>
      </c>
      <c r="P1041" s="2" t="s">
        <v>10</v>
      </c>
      <c r="Q1041" s="2" t="s">
        <v>10</v>
      </c>
      <c r="R1041" s="2" t="s">
        <v>10</v>
      </c>
      <c r="S1041" s="2" t="s">
        <v>10</v>
      </c>
      <c r="T1041" s="2" t="s">
        <v>10</v>
      </c>
      <c r="U1041" s="2" t="s">
        <v>10</v>
      </c>
    </row>
    <row r="1042" spans="1:21" x14ac:dyDescent="0.3">
      <c r="A1042">
        <v>26</v>
      </c>
      <c r="B1042" t="s">
        <v>44</v>
      </c>
      <c r="C1042">
        <v>7</v>
      </c>
      <c r="D1042" t="s">
        <v>21</v>
      </c>
      <c r="E1042">
        <v>1995</v>
      </c>
      <c r="F1042" t="s">
        <v>10</v>
      </c>
      <c r="G1042" s="54">
        <v>0.245</v>
      </c>
      <c r="H1042" s="54">
        <v>0.27800000000000002</v>
      </c>
      <c r="I1042" s="54">
        <v>0.26950000000000002</v>
      </c>
      <c r="J1042" t="s">
        <v>10</v>
      </c>
      <c r="K1042" t="s">
        <v>10</v>
      </c>
      <c r="L1042" t="s">
        <v>10</v>
      </c>
      <c r="M1042" s="59">
        <v>0.71359223300999997</v>
      </c>
      <c r="N1042" s="59">
        <v>0.28640776698999998</v>
      </c>
      <c r="O1042" s="59">
        <v>0</v>
      </c>
      <c r="P1042" s="2">
        <f t="shared" si="345"/>
        <v>921.06106900865939</v>
      </c>
      <c r="Q1042" s="2">
        <f t="shared" si="346"/>
        <v>883.54596560518075</v>
      </c>
      <c r="R1042" s="2">
        <f t="shared" si="347"/>
        <v>882.91961356652951</v>
      </c>
      <c r="S1042" s="2" t="s">
        <v>10</v>
      </c>
      <c r="T1042" s="2" t="s">
        <v>10</v>
      </c>
      <c r="U1042" s="2" t="s">
        <v>10</v>
      </c>
    </row>
    <row r="1043" spans="1:21" x14ac:dyDescent="0.3">
      <c r="A1043">
        <v>26</v>
      </c>
      <c r="B1043" t="s">
        <v>44</v>
      </c>
      <c r="C1043">
        <v>7</v>
      </c>
      <c r="D1043" t="s">
        <v>21</v>
      </c>
      <c r="E1043">
        <v>1996</v>
      </c>
      <c r="F1043" t="s">
        <v>10</v>
      </c>
      <c r="G1043" s="54">
        <v>0.44700000000000001</v>
      </c>
      <c r="H1043" s="54">
        <v>0.47199999999999998</v>
      </c>
      <c r="I1043" s="54">
        <v>0.46100000000000002</v>
      </c>
      <c r="J1043" t="s">
        <v>10</v>
      </c>
      <c r="K1043" t="s">
        <v>10</v>
      </c>
      <c r="L1043" t="s">
        <v>10</v>
      </c>
      <c r="M1043" s="59">
        <v>0.71359223300999997</v>
      </c>
      <c r="N1043" s="59">
        <v>0.28640776698999998</v>
      </c>
      <c r="O1043" s="59">
        <v>0</v>
      </c>
      <c r="P1043" s="2">
        <f t="shared" si="345"/>
        <v>896.33747560495783</v>
      </c>
      <c r="Q1043" s="2">
        <f t="shared" si="346"/>
        <v>885.09935352503908</v>
      </c>
      <c r="R1043" s="2">
        <f t="shared" si="347"/>
        <v>871.0113707583231</v>
      </c>
      <c r="S1043" s="2" t="s">
        <v>10</v>
      </c>
      <c r="T1043" s="2" t="s">
        <v>10</v>
      </c>
      <c r="U1043" s="2" t="s">
        <v>10</v>
      </c>
    </row>
    <row r="1044" spans="1:21" x14ac:dyDescent="0.3">
      <c r="A1044">
        <v>26</v>
      </c>
      <c r="B1044" t="s">
        <v>44</v>
      </c>
      <c r="C1044">
        <v>7</v>
      </c>
      <c r="D1044" t="s">
        <v>21</v>
      </c>
      <c r="E1044">
        <v>1997</v>
      </c>
      <c r="F1044" t="s">
        <v>10</v>
      </c>
      <c r="G1044" s="54">
        <v>0.437</v>
      </c>
      <c r="H1044" s="54">
        <v>0.36633333333333334</v>
      </c>
      <c r="I1044" s="54">
        <v>0.34783333333333333</v>
      </c>
      <c r="J1044" t="s">
        <v>10</v>
      </c>
      <c r="K1044" t="s">
        <v>10</v>
      </c>
      <c r="L1044" t="s">
        <v>10</v>
      </c>
      <c r="M1044" s="59">
        <v>0.71359223300999997</v>
      </c>
      <c r="N1044" s="59">
        <v>0.28640776698999998</v>
      </c>
      <c r="O1044" s="59">
        <v>0</v>
      </c>
      <c r="P1044" s="2">
        <f t="shared" si="345"/>
        <v>656.14671008259324</v>
      </c>
      <c r="Q1044" s="2">
        <f t="shared" si="346"/>
        <v>684.01609689434315</v>
      </c>
      <c r="R1044" s="2">
        <f t="shared" si="347"/>
        <v>661.51421568921546</v>
      </c>
      <c r="S1044" s="2" t="s">
        <v>10</v>
      </c>
      <c r="T1044" s="2" t="s">
        <v>10</v>
      </c>
      <c r="U1044" s="2" t="s">
        <v>10</v>
      </c>
    </row>
    <row r="1045" spans="1:21" x14ac:dyDescent="0.3">
      <c r="A1045">
        <v>26</v>
      </c>
      <c r="B1045" t="s">
        <v>44</v>
      </c>
      <c r="C1045">
        <v>7</v>
      </c>
      <c r="D1045" t="s">
        <v>21</v>
      </c>
      <c r="E1045">
        <v>1998</v>
      </c>
      <c r="F1045">
        <v>750</v>
      </c>
      <c r="G1045" s="54">
        <v>0.154</v>
      </c>
      <c r="H1045" s="54">
        <v>0.11366666666666667</v>
      </c>
      <c r="I1045" s="54">
        <v>0.11716666666666666</v>
      </c>
      <c r="J1045" s="2">
        <f t="shared" si="336"/>
        <v>886.52482269503548</v>
      </c>
      <c r="K1045" s="2">
        <f t="shared" si="337"/>
        <v>846.18277547950356</v>
      </c>
      <c r="L1045" s="2">
        <f t="shared" si="338"/>
        <v>849.53747404191051</v>
      </c>
      <c r="M1045" s="59">
        <v>0.71359223300999997</v>
      </c>
      <c r="N1045" s="59">
        <v>0.28640776698999998</v>
      </c>
      <c r="O1045" s="59">
        <v>0</v>
      </c>
      <c r="P1045" s="2">
        <f t="shared" si="345"/>
        <v>1128.5528352324791</v>
      </c>
      <c r="Q1045" s="2">
        <f t="shared" si="346"/>
        <v>1139.7574206705967</v>
      </c>
      <c r="R1045" s="2">
        <f t="shared" si="347"/>
        <v>1115.0401360714814</v>
      </c>
      <c r="S1045">
        <f t="shared" si="342"/>
        <v>1.5047371136433054</v>
      </c>
      <c r="T1045">
        <f t="shared" si="343"/>
        <v>1.5196765608941289</v>
      </c>
      <c r="U1045">
        <f t="shared" si="344"/>
        <v>1.4867201814286417</v>
      </c>
    </row>
    <row r="1046" spans="1:21" x14ac:dyDescent="0.3">
      <c r="A1046">
        <v>26</v>
      </c>
      <c r="B1046" t="s">
        <v>44</v>
      </c>
      <c r="C1046">
        <v>7</v>
      </c>
      <c r="D1046" t="s">
        <v>21</v>
      </c>
      <c r="E1046">
        <v>1999</v>
      </c>
      <c r="F1046">
        <v>850</v>
      </c>
      <c r="G1046" s="54">
        <v>0.156</v>
      </c>
      <c r="H1046" s="54">
        <v>0.12966666666666665</v>
      </c>
      <c r="I1046" s="54">
        <v>0.12016666666666667</v>
      </c>
      <c r="J1046" s="2">
        <f t="shared" si="336"/>
        <v>1007.1090047393366</v>
      </c>
      <c r="K1046" s="2">
        <f t="shared" si="337"/>
        <v>976.63730371505164</v>
      </c>
      <c r="L1046" s="2">
        <f t="shared" si="338"/>
        <v>966.09206289069903</v>
      </c>
      <c r="M1046" s="59">
        <v>0.71359223300999997</v>
      </c>
      <c r="N1046" s="59">
        <v>0.28640776698999998</v>
      </c>
      <c r="O1046" s="59">
        <v>0</v>
      </c>
      <c r="P1046" s="2">
        <f t="shared" si="345"/>
        <v>1627.3914028773033</v>
      </c>
      <c r="Q1046" s="2">
        <f t="shared" si="346"/>
        <v>1646.9647330705654</v>
      </c>
      <c r="R1046" s="2">
        <f t="shared" si="347"/>
        <v>1620.4203940288523</v>
      </c>
      <c r="S1046">
        <f t="shared" si="342"/>
        <v>1.9145781210321215</v>
      </c>
      <c r="T1046">
        <f t="shared" si="343"/>
        <v>1.9376055683183122</v>
      </c>
      <c r="U1046">
        <f t="shared" si="344"/>
        <v>1.906376934151591</v>
      </c>
    </row>
    <row r="1047" spans="1:21" x14ac:dyDescent="0.3">
      <c r="A1047">
        <v>26</v>
      </c>
      <c r="B1047" t="s">
        <v>44</v>
      </c>
      <c r="C1047">
        <v>7</v>
      </c>
      <c r="D1047" t="s">
        <v>21</v>
      </c>
      <c r="E1047">
        <v>2000</v>
      </c>
      <c r="F1047">
        <v>500</v>
      </c>
      <c r="G1047" s="54">
        <v>0.19400000000000001</v>
      </c>
      <c r="H1047" s="54">
        <v>0.23899999999999999</v>
      </c>
      <c r="I1047" s="54">
        <v>0.21150000000000002</v>
      </c>
      <c r="J1047" s="2">
        <f t="shared" si="336"/>
        <v>620.3473945409429</v>
      </c>
      <c r="K1047" s="2">
        <f t="shared" si="337"/>
        <v>657.03022339027598</v>
      </c>
      <c r="L1047" s="2">
        <f t="shared" si="338"/>
        <v>634.11540900443879</v>
      </c>
      <c r="M1047" s="59">
        <v>0.71359223300999997</v>
      </c>
      <c r="N1047" s="59">
        <v>0.28640776698999998</v>
      </c>
      <c r="O1047" s="59">
        <v>0</v>
      </c>
      <c r="P1047" s="2">
        <f t="shared" si="345"/>
        <v>619.76754294458055</v>
      </c>
      <c r="Q1047" s="2">
        <f t="shared" si="346"/>
        <v>706.55335218420896</v>
      </c>
      <c r="R1047" s="2">
        <f t="shared" si="347"/>
        <v>689.19695864680273</v>
      </c>
      <c r="S1047">
        <f t="shared" si="342"/>
        <v>1.2395350858891612</v>
      </c>
      <c r="T1047">
        <f t="shared" si="343"/>
        <v>1.413106704368418</v>
      </c>
      <c r="U1047">
        <f t="shared" si="344"/>
        <v>1.3783939172936055</v>
      </c>
    </row>
    <row r="1048" spans="1:21" x14ac:dyDescent="0.3">
      <c r="A1048">
        <v>26</v>
      </c>
      <c r="B1048" t="s">
        <v>44</v>
      </c>
      <c r="C1048">
        <v>7</v>
      </c>
      <c r="D1048" t="s">
        <v>21</v>
      </c>
      <c r="E1048">
        <v>2001</v>
      </c>
      <c r="F1048">
        <v>600</v>
      </c>
      <c r="G1048" s="54">
        <v>0.19499999999999998</v>
      </c>
      <c r="H1048" s="54">
        <v>0.20133333333333331</v>
      </c>
      <c r="I1048" s="54">
        <v>0.17783333333333332</v>
      </c>
      <c r="J1048" s="2">
        <f t="shared" si="336"/>
        <v>745.34161490683221</v>
      </c>
      <c r="K1048" s="2">
        <f t="shared" si="337"/>
        <v>751.25208681135223</v>
      </c>
      <c r="L1048" s="2">
        <f t="shared" si="338"/>
        <v>729.77903912426507</v>
      </c>
      <c r="M1048" s="59">
        <v>0.71359223300999997</v>
      </c>
      <c r="N1048" s="59">
        <v>0.28640776698999998</v>
      </c>
      <c r="O1048" s="59">
        <v>0</v>
      </c>
      <c r="P1048" s="2">
        <f t="shared" si="345"/>
        <v>1015.7778980265875</v>
      </c>
      <c r="Q1048" s="2">
        <f t="shared" si="346"/>
        <v>1289.5251102797602</v>
      </c>
      <c r="R1048" s="2">
        <f t="shared" si="347"/>
        <v>1314.8863623782374</v>
      </c>
      <c r="S1048">
        <f t="shared" si="342"/>
        <v>1.6929631633776459</v>
      </c>
      <c r="T1048">
        <f t="shared" si="343"/>
        <v>2.1492085171329336</v>
      </c>
      <c r="U1048">
        <f t="shared" si="344"/>
        <v>2.1914772706303958</v>
      </c>
    </row>
    <row r="1049" spans="1:21" x14ac:dyDescent="0.3">
      <c r="A1049">
        <v>26</v>
      </c>
      <c r="B1049" t="s">
        <v>44</v>
      </c>
      <c r="C1049">
        <v>7</v>
      </c>
      <c r="D1049" t="s">
        <v>21</v>
      </c>
      <c r="E1049">
        <v>2002</v>
      </c>
      <c r="F1049">
        <v>1800</v>
      </c>
      <c r="G1049" s="54">
        <v>0.13600000000000001</v>
      </c>
      <c r="H1049" s="54">
        <v>0.14600000000000002</v>
      </c>
      <c r="I1049" s="54">
        <v>0.13250000000000001</v>
      </c>
      <c r="J1049" s="2">
        <f t="shared" si="336"/>
        <v>2083.3333333333335</v>
      </c>
      <c r="K1049" s="2">
        <f t="shared" si="337"/>
        <v>2107.7283372365341</v>
      </c>
      <c r="L1049" s="2">
        <f t="shared" si="338"/>
        <v>2074.9279538904902</v>
      </c>
      <c r="M1049" s="59">
        <v>0.71359223300999997</v>
      </c>
      <c r="N1049" s="59">
        <v>0.28640776698999998</v>
      </c>
      <c r="O1049" s="59">
        <v>0</v>
      </c>
      <c r="P1049" s="2">
        <f>(J1052*$M1049)+(J1053*$N1049)</f>
        <v>1105.3874259115257</v>
      </c>
      <c r="Q1049" s="2">
        <f>(K1052*$M1049)+(K1053*$N1049)</f>
        <v>1300.0814350292105</v>
      </c>
      <c r="R1049" s="2">
        <f>(L1052*$M1049)+(L1053*$N1049)</f>
        <v>1422.1303465244087</v>
      </c>
      <c r="S1049">
        <f t="shared" si="342"/>
        <v>0.61410412550640314</v>
      </c>
      <c r="T1049">
        <f t="shared" si="343"/>
        <v>0.72226746390511698</v>
      </c>
      <c r="U1049">
        <f t="shared" si="344"/>
        <v>0.7900724147357826</v>
      </c>
    </row>
    <row r="1050" spans="1:21" x14ac:dyDescent="0.3">
      <c r="A1050">
        <v>26</v>
      </c>
      <c r="B1050" t="s">
        <v>44</v>
      </c>
      <c r="C1050">
        <v>7</v>
      </c>
      <c r="D1050" t="s">
        <v>21</v>
      </c>
      <c r="E1050">
        <v>2003</v>
      </c>
      <c r="F1050">
        <v>400</v>
      </c>
      <c r="G1050" s="54">
        <v>0.186</v>
      </c>
      <c r="H1050" s="54">
        <v>0.19833333333333333</v>
      </c>
      <c r="I1050" s="54">
        <v>0.18033333333333335</v>
      </c>
      <c r="J1050" s="2">
        <f t="shared" ref="J1050:J1113" si="348">$F1050/(1-G1050)</f>
        <v>491.40049140049138</v>
      </c>
      <c r="K1050" s="2">
        <f t="shared" ref="K1050:K1113" si="349">$F1050/(1-H1050)</f>
        <v>498.96049896049897</v>
      </c>
      <c r="L1050" s="2">
        <f t="shared" ref="L1050:L1113" si="350">$F1050/(1-I1050)</f>
        <v>488.00325335502237</v>
      </c>
      <c r="M1050" s="59">
        <v>0.71359223300999997</v>
      </c>
      <c r="N1050" s="59">
        <v>0.28640776698999998</v>
      </c>
      <c r="O1050" s="59">
        <v>0</v>
      </c>
      <c r="P1050" s="2" t="s">
        <v>10</v>
      </c>
      <c r="Q1050" s="2" t="s">
        <v>10</v>
      </c>
      <c r="R1050" s="2" t="s">
        <v>10</v>
      </c>
      <c r="S1050" s="2" t="s">
        <v>10</v>
      </c>
      <c r="T1050" s="2" t="s">
        <v>10</v>
      </c>
      <c r="U1050" s="2" t="s">
        <v>10</v>
      </c>
    </row>
    <row r="1051" spans="1:21" x14ac:dyDescent="0.3">
      <c r="A1051">
        <v>26</v>
      </c>
      <c r="B1051" t="s">
        <v>44</v>
      </c>
      <c r="C1051">
        <v>7</v>
      </c>
      <c r="D1051" t="s">
        <v>21</v>
      </c>
      <c r="E1051">
        <v>2004</v>
      </c>
      <c r="F1051">
        <v>700</v>
      </c>
      <c r="G1051" s="54">
        <v>0.255</v>
      </c>
      <c r="H1051" s="54">
        <v>0.42799999999999999</v>
      </c>
      <c r="I1051" s="54">
        <v>0.41199999999999998</v>
      </c>
      <c r="J1051" s="2">
        <f t="shared" si="348"/>
        <v>939.59731543624162</v>
      </c>
      <c r="K1051" s="2">
        <f t="shared" si="349"/>
        <v>1223.7762237762236</v>
      </c>
      <c r="L1051" s="2">
        <f t="shared" si="350"/>
        <v>1190.4761904761904</v>
      </c>
      <c r="M1051" s="59">
        <v>0.71359223300999997</v>
      </c>
      <c r="N1051" s="59">
        <v>0.28640776698999998</v>
      </c>
      <c r="O1051" s="59">
        <v>0</v>
      </c>
      <c r="P1051" s="2" t="s">
        <v>10</v>
      </c>
      <c r="Q1051" s="2" t="s">
        <v>10</v>
      </c>
      <c r="R1051" s="2" t="s">
        <v>10</v>
      </c>
      <c r="S1051" s="2" t="s">
        <v>10</v>
      </c>
      <c r="T1051" s="2" t="s">
        <v>10</v>
      </c>
      <c r="U1051" s="2" t="s">
        <v>10</v>
      </c>
    </row>
    <row r="1052" spans="1:21" x14ac:dyDescent="0.3">
      <c r="A1052">
        <v>26</v>
      </c>
      <c r="B1052" t="s">
        <v>44</v>
      </c>
      <c r="C1052">
        <v>7</v>
      </c>
      <c r="D1052" t="s">
        <v>21</v>
      </c>
      <c r="E1052">
        <v>2005</v>
      </c>
      <c r="F1052">
        <v>950</v>
      </c>
      <c r="G1052" s="54">
        <v>0.21200000000000002</v>
      </c>
      <c r="H1052" s="54">
        <v>0.34633333333333338</v>
      </c>
      <c r="I1052" s="54">
        <v>0.41533333333333339</v>
      </c>
      <c r="J1052" s="2">
        <f t="shared" si="348"/>
        <v>1205.5837563451776</v>
      </c>
      <c r="K1052" s="2">
        <f t="shared" si="349"/>
        <v>1453.3401325854156</v>
      </c>
      <c r="L1052" s="2">
        <f t="shared" si="350"/>
        <v>1624.8574686431016</v>
      </c>
      <c r="M1052" s="59">
        <v>0.71359223300999997</v>
      </c>
      <c r="N1052" s="59">
        <v>0.28640776698999998</v>
      </c>
      <c r="O1052" s="59">
        <v>0</v>
      </c>
      <c r="P1052" s="2">
        <f t="shared" si="345"/>
        <v>835.15367927035709</v>
      </c>
      <c r="Q1052" s="2">
        <f t="shared" si="346"/>
        <v>888.31043727761789</v>
      </c>
      <c r="R1052" s="2">
        <f t="shared" si="347"/>
        <v>860.78310369632663</v>
      </c>
      <c r="S1052">
        <f t="shared" si="342"/>
        <v>0.87910913607406005</v>
      </c>
      <c r="T1052">
        <f t="shared" si="343"/>
        <v>0.93506361818696615</v>
      </c>
      <c r="U1052">
        <f t="shared" si="344"/>
        <v>0.90608747757508068</v>
      </c>
    </row>
    <row r="1053" spans="1:21" x14ac:dyDescent="0.3">
      <c r="A1053">
        <v>26</v>
      </c>
      <c r="B1053" t="s">
        <v>44</v>
      </c>
      <c r="C1053">
        <v>7</v>
      </c>
      <c r="D1053" t="s">
        <v>21</v>
      </c>
      <c r="E1053">
        <v>2006</v>
      </c>
      <c r="F1053">
        <v>700</v>
      </c>
      <c r="G1053" s="54">
        <v>0.182</v>
      </c>
      <c r="H1053" s="54">
        <v>0.23766666666666669</v>
      </c>
      <c r="I1053" s="54">
        <v>0.23666666666666669</v>
      </c>
      <c r="J1053" s="2">
        <f t="shared" si="348"/>
        <v>855.74572127139356</v>
      </c>
      <c r="K1053" s="2">
        <f t="shared" si="349"/>
        <v>918.23349365981642</v>
      </c>
      <c r="L1053" s="2">
        <f t="shared" si="350"/>
        <v>917.03056768558952</v>
      </c>
      <c r="M1053" s="59">
        <v>0.71359223300999997</v>
      </c>
      <c r="N1053" s="59">
        <v>0.28640776698999998</v>
      </c>
      <c r="O1053" s="59">
        <v>0</v>
      </c>
      <c r="P1053" s="2">
        <f t="shared" si="345"/>
        <v>735.21941926763429</v>
      </c>
      <c r="Q1053" s="2">
        <f t="shared" si="346"/>
        <v>793.49216419469144</v>
      </c>
      <c r="R1053" s="2">
        <f t="shared" si="347"/>
        <v>769.72198798671582</v>
      </c>
      <c r="S1053">
        <f t="shared" si="342"/>
        <v>1.0503134560966205</v>
      </c>
      <c r="T1053">
        <f t="shared" si="343"/>
        <v>1.1335602345638449</v>
      </c>
      <c r="U1053">
        <f t="shared" si="344"/>
        <v>1.0996028399810227</v>
      </c>
    </row>
    <row r="1054" spans="1:21" x14ac:dyDescent="0.3">
      <c r="A1054">
        <v>26</v>
      </c>
      <c r="B1054" t="s">
        <v>44</v>
      </c>
      <c r="C1054">
        <v>7</v>
      </c>
      <c r="D1054" t="s">
        <v>21</v>
      </c>
      <c r="E1054">
        <v>2007</v>
      </c>
      <c r="F1054" t="s">
        <v>10</v>
      </c>
      <c r="G1054" s="54">
        <v>0.23899999999999999</v>
      </c>
      <c r="H1054" s="54">
        <v>0.32533333333333336</v>
      </c>
      <c r="I1054" s="54">
        <v>0.30733333333333335</v>
      </c>
      <c r="J1054" t="s">
        <v>10</v>
      </c>
      <c r="K1054" t="s">
        <v>10</v>
      </c>
      <c r="L1054" t="s">
        <v>10</v>
      </c>
      <c r="M1054" s="59">
        <v>0.71359223300999997</v>
      </c>
      <c r="N1054" s="59">
        <v>0.28640776698999998</v>
      </c>
      <c r="O1054" s="59">
        <v>0</v>
      </c>
      <c r="P1054" s="2">
        <f t="shared" si="345"/>
        <v>1262.6514738496039</v>
      </c>
      <c r="Q1054" s="2">
        <f t="shared" si="346"/>
        <v>1337.3212265960449</v>
      </c>
      <c r="R1054" s="2">
        <f t="shared" si="347"/>
        <v>1304.5937405853672</v>
      </c>
      <c r="S1054" s="2" t="s">
        <v>10</v>
      </c>
      <c r="T1054" s="2" t="s">
        <v>10</v>
      </c>
      <c r="U1054" s="2" t="s">
        <v>10</v>
      </c>
    </row>
    <row r="1055" spans="1:21" x14ac:dyDescent="0.3">
      <c r="A1055">
        <v>26</v>
      </c>
      <c r="B1055" t="s">
        <v>44</v>
      </c>
      <c r="C1055">
        <v>7</v>
      </c>
      <c r="D1055" t="s">
        <v>21</v>
      </c>
      <c r="E1055">
        <v>2008</v>
      </c>
      <c r="F1055">
        <v>650</v>
      </c>
      <c r="G1055" s="54">
        <v>0.25900000000000001</v>
      </c>
      <c r="H1055" s="54">
        <v>0.3046666666666667</v>
      </c>
      <c r="I1055" s="54">
        <v>0.28266666666666668</v>
      </c>
      <c r="J1055" s="2">
        <f t="shared" si="348"/>
        <v>877.19298245614038</v>
      </c>
      <c r="K1055" s="2">
        <f t="shared" si="349"/>
        <v>934.80345158197508</v>
      </c>
      <c r="L1055" s="2">
        <f t="shared" si="350"/>
        <v>906.13382899628243</v>
      </c>
      <c r="M1055" s="59">
        <v>0.71359223300999997</v>
      </c>
      <c r="N1055" s="59">
        <v>0.28640776698999998</v>
      </c>
      <c r="O1055" s="59">
        <v>0</v>
      </c>
      <c r="P1055" s="2">
        <f t="shared" si="345"/>
        <v>2068.6949942079391</v>
      </c>
      <c r="Q1055" s="2">
        <f t="shared" si="346"/>
        <v>2106.1447721411409</v>
      </c>
      <c r="R1055" s="2">
        <f t="shared" si="347"/>
        <v>2054.4142637176878</v>
      </c>
      <c r="S1055">
        <f t="shared" si="342"/>
        <v>3.1826076833968293</v>
      </c>
      <c r="T1055">
        <f t="shared" si="343"/>
        <v>3.2402227263709862</v>
      </c>
      <c r="U1055">
        <f t="shared" si="344"/>
        <v>3.1606373287964429</v>
      </c>
    </row>
    <row r="1056" spans="1:21" x14ac:dyDescent="0.3">
      <c r="A1056">
        <v>26</v>
      </c>
      <c r="B1056" t="s">
        <v>44</v>
      </c>
      <c r="C1056">
        <v>7</v>
      </c>
      <c r="D1056" t="s">
        <v>21</v>
      </c>
      <c r="E1056">
        <v>2009</v>
      </c>
      <c r="F1056">
        <v>550</v>
      </c>
      <c r="G1056" s="54">
        <v>0.247</v>
      </c>
      <c r="H1056" s="54">
        <v>0.28799999999999998</v>
      </c>
      <c r="I1056" s="54">
        <v>0.26449999999999996</v>
      </c>
      <c r="J1056" s="2">
        <f t="shared" si="348"/>
        <v>730.41168658698541</v>
      </c>
      <c r="K1056" s="2">
        <f t="shared" si="349"/>
        <v>772.47191011235964</v>
      </c>
      <c r="L1056" s="2">
        <f t="shared" si="350"/>
        <v>747.79061862678441</v>
      </c>
      <c r="M1056" s="59">
        <v>0.71359223300999997</v>
      </c>
      <c r="N1056" s="59">
        <v>0.28640776698999998</v>
      </c>
      <c r="O1056" s="59">
        <v>0</v>
      </c>
      <c r="P1056" s="2">
        <f t="shared" si="345"/>
        <v>841.41400685427652</v>
      </c>
      <c r="Q1056" s="2">
        <f t="shared" si="346"/>
        <v>931.25273702344862</v>
      </c>
      <c r="R1056" s="2">
        <f t="shared" si="347"/>
        <v>902.34598684412413</v>
      </c>
      <c r="S1056">
        <f t="shared" si="342"/>
        <v>1.5298436488259572</v>
      </c>
      <c r="T1056">
        <f t="shared" si="343"/>
        <v>1.6931867945880883</v>
      </c>
      <c r="U1056">
        <f t="shared" si="344"/>
        <v>1.6406290669893167</v>
      </c>
    </row>
    <row r="1057" spans="1:21" x14ac:dyDescent="0.3">
      <c r="A1057">
        <v>26</v>
      </c>
      <c r="B1057" t="s">
        <v>44</v>
      </c>
      <c r="C1057">
        <v>7</v>
      </c>
      <c r="D1057" t="s">
        <v>21</v>
      </c>
      <c r="E1057">
        <v>2010</v>
      </c>
      <c r="F1057">
        <v>600</v>
      </c>
      <c r="G1057" s="54">
        <v>0.19700000000000001</v>
      </c>
      <c r="H1057" s="54">
        <v>0.29066666666666668</v>
      </c>
      <c r="I1057" s="54">
        <v>0.27216666666666667</v>
      </c>
      <c r="J1057" s="2">
        <f t="shared" si="348"/>
        <v>747.19800747198019</v>
      </c>
      <c r="K1057" s="2">
        <f t="shared" si="349"/>
        <v>845.86466165413526</v>
      </c>
      <c r="L1057" s="2">
        <f t="shared" si="350"/>
        <v>824.3645523242501</v>
      </c>
      <c r="M1057" s="59">
        <v>0.71359223300999997</v>
      </c>
      <c r="N1057" s="59">
        <v>0.28640776698999998</v>
      </c>
      <c r="O1057" s="59">
        <v>0</v>
      </c>
      <c r="P1057" s="2">
        <f t="shared" si="345"/>
        <v>1005.7856539902837</v>
      </c>
      <c r="Q1057" s="2">
        <f t="shared" si="346"/>
        <v>1098.0344263840004</v>
      </c>
      <c r="R1057" s="2">
        <f t="shared" si="347"/>
        <v>1075.7289407782687</v>
      </c>
      <c r="S1057">
        <f t="shared" si="342"/>
        <v>1.6763094233171394</v>
      </c>
      <c r="T1057">
        <f t="shared" si="343"/>
        <v>1.8300573773066673</v>
      </c>
      <c r="U1057">
        <f t="shared" si="344"/>
        <v>1.7928815679637811</v>
      </c>
    </row>
    <row r="1058" spans="1:21" x14ac:dyDescent="0.3">
      <c r="A1058">
        <v>26</v>
      </c>
      <c r="B1058" t="s">
        <v>44</v>
      </c>
      <c r="C1058">
        <v>7</v>
      </c>
      <c r="D1058" t="s">
        <v>21</v>
      </c>
      <c r="E1058">
        <v>2011</v>
      </c>
      <c r="F1058">
        <v>1900</v>
      </c>
      <c r="G1058" s="54">
        <v>0.254</v>
      </c>
      <c r="H1058" s="54">
        <v>0.2583333333333333</v>
      </c>
      <c r="I1058" s="54">
        <v>0.24033333333333334</v>
      </c>
      <c r="J1058" s="2">
        <f t="shared" si="348"/>
        <v>2546.9168900804289</v>
      </c>
      <c r="K1058" s="2">
        <f t="shared" si="349"/>
        <v>2561.7977528089887</v>
      </c>
      <c r="L1058" s="2">
        <f t="shared" si="350"/>
        <v>2501.0969723562966</v>
      </c>
      <c r="M1058" s="59">
        <v>0.71359223300999997</v>
      </c>
      <c r="N1058" s="59">
        <v>0.28640776698999998</v>
      </c>
      <c r="O1058" s="59">
        <v>0</v>
      </c>
      <c r="P1058" s="2">
        <f>(J1061*$M1058)+(J1062*$N1058)</f>
        <v>1451.0943621190788</v>
      </c>
      <c r="Q1058" s="2">
        <f>(K1061*$M1058)+(K1062*$N1058)</f>
        <v>1564.2165660189287</v>
      </c>
      <c r="R1058" s="2">
        <f>(L1061*$M1058)+(L1062*$N1058)</f>
        <v>1550.5773944663147</v>
      </c>
      <c r="S1058">
        <f t="shared" si="342"/>
        <v>0.76373387479951516</v>
      </c>
      <c r="T1058">
        <f t="shared" si="343"/>
        <v>0.82327187685206771</v>
      </c>
      <c r="U1058">
        <f t="shared" si="344"/>
        <v>0.81609336550858669</v>
      </c>
    </row>
    <row r="1059" spans="1:21" x14ac:dyDescent="0.3">
      <c r="A1059">
        <v>26</v>
      </c>
      <c r="B1059" t="s">
        <v>44</v>
      </c>
      <c r="C1059">
        <v>7</v>
      </c>
      <c r="D1059" t="s">
        <v>21</v>
      </c>
      <c r="E1059">
        <v>2012</v>
      </c>
      <c r="F1059">
        <v>700</v>
      </c>
      <c r="G1059" s="54">
        <v>0.20199999999999999</v>
      </c>
      <c r="H1059" s="54">
        <v>0.27900000000000003</v>
      </c>
      <c r="I1059" s="54">
        <v>0.25650000000000001</v>
      </c>
      <c r="J1059" s="2">
        <f t="shared" si="348"/>
        <v>877.19298245614027</v>
      </c>
      <c r="K1059" s="2">
        <f t="shared" si="349"/>
        <v>970.87378640776706</v>
      </c>
      <c r="L1059" s="2">
        <f t="shared" si="350"/>
        <v>941.49293880295886</v>
      </c>
      <c r="M1059" s="59">
        <v>0.71359223300999997</v>
      </c>
      <c r="N1059" s="59">
        <v>0.28640776698999998</v>
      </c>
      <c r="O1059" s="59">
        <v>0</v>
      </c>
      <c r="P1059" s="2" t="s">
        <v>10</v>
      </c>
      <c r="Q1059" s="2" t="s">
        <v>10</v>
      </c>
      <c r="R1059" s="2" t="s">
        <v>10</v>
      </c>
      <c r="S1059" s="2" t="s">
        <v>10</v>
      </c>
      <c r="T1059" s="2" t="s">
        <v>10</v>
      </c>
      <c r="U1059" s="2" t="s">
        <v>10</v>
      </c>
    </row>
    <row r="1060" spans="1:21" x14ac:dyDescent="0.3">
      <c r="A1060">
        <v>26</v>
      </c>
      <c r="B1060" t="s">
        <v>44</v>
      </c>
      <c r="C1060">
        <v>7</v>
      </c>
      <c r="D1060" t="s">
        <v>21</v>
      </c>
      <c r="E1060">
        <v>2013</v>
      </c>
      <c r="F1060">
        <v>580</v>
      </c>
      <c r="G1060" s="54">
        <v>0.22900000000000001</v>
      </c>
      <c r="H1060" s="54">
        <v>0.30333333333333334</v>
      </c>
      <c r="I1060" s="54">
        <v>0.27933333333333332</v>
      </c>
      <c r="J1060" s="2">
        <f t="shared" si="348"/>
        <v>752.26977950713353</v>
      </c>
      <c r="K1060" s="2">
        <f t="shared" si="349"/>
        <v>832.53588516746413</v>
      </c>
      <c r="L1060" s="2">
        <f t="shared" si="350"/>
        <v>804.81036077705824</v>
      </c>
      <c r="M1060" s="59">
        <v>0.71359223300999997</v>
      </c>
      <c r="N1060" s="59">
        <v>0.28640776698999998</v>
      </c>
      <c r="O1060" s="59">
        <v>0</v>
      </c>
      <c r="P1060" s="2" t="s">
        <v>10</v>
      </c>
      <c r="Q1060" s="2" t="s">
        <v>10</v>
      </c>
      <c r="R1060" s="2" t="s">
        <v>10</v>
      </c>
      <c r="S1060" s="2" t="s">
        <v>10</v>
      </c>
      <c r="T1060" s="2" t="s">
        <v>10</v>
      </c>
      <c r="U1060" s="2" t="s">
        <v>10</v>
      </c>
    </row>
    <row r="1061" spans="1:21" x14ac:dyDescent="0.3">
      <c r="A1061">
        <v>26</v>
      </c>
      <c r="B1061" t="s">
        <v>44</v>
      </c>
      <c r="C1061">
        <v>7</v>
      </c>
      <c r="D1061" t="s">
        <v>21</v>
      </c>
      <c r="E1061">
        <v>2014</v>
      </c>
      <c r="F1061">
        <v>1400</v>
      </c>
      <c r="G1061" s="54">
        <v>0.14499999999999999</v>
      </c>
      <c r="H1061" s="54">
        <v>0.20433333333333331</v>
      </c>
      <c r="I1061" s="54">
        <v>0.20033333333333331</v>
      </c>
      <c r="J1061" s="2">
        <f t="shared" si="348"/>
        <v>1637.4269005847952</v>
      </c>
      <c r="K1061" s="2">
        <f t="shared" si="349"/>
        <v>1759.530791788856</v>
      </c>
      <c r="L1061" s="2">
        <f t="shared" si="350"/>
        <v>1750.7294706127552</v>
      </c>
      <c r="M1061" s="59">
        <v>0.71359223300999997</v>
      </c>
      <c r="N1061" s="59">
        <v>0.28640776698999998</v>
      </c>
      <c r="O1061" s="59">
        <v>0</v>
      </c>
      <c r="P1061" s="2" t="s">
        <v>10</v>
      </c>
      <c r="Q1061" s="2" t="s">
        <v>10</v>
      </c>
      <c r="R1061" s="2" t="s">
        <v>10</v>
      </c>
      <c r="S1061" s="2" t="s">
        <v>10</v>
      </c>
      <c r="T1061" s="2" t="s">
        <v>10</v>
      </c>
      <c r="U1061" s="2" t="s">
        <v>10</v>
      </c>
    </row>
    <row r="1062" spans="1:21" x14ac:dyDescent="0.3">
      <c r="A1062">
        <v>26</v>
      </c>
      <c r="B1062" t="s">
        <v>44</v>
      </c>
      <c r="C1062">
        <v>7</v>
      </c>
      <c r="D1062" t="s">
        <v>21</v>
      </c>
      <c r="E1062">
        <v>2015</v>
      </c>
      <c r="F1062">
        <v>750</v>
      </c>
      <c r="G1062" s="54">
        <v>0.24</v>
      </c>
      <c r="H1062" s="54">
        <v>0.30400000000000005</v>
      </c>
      <c r="I1062" s="54">
        <v>0.28700000000000003</v>
      </c>
      <c r="J1062" s="2">
        <f t="shared" si="348"/>
        <v>986.84210526315792</v>
      </c>
      <c r="K1062" s="2">
        <f t="shared" si="349"/>
        <v>1077.5862068965519</v>
      </c>
      <c r="L1062" s="2">
        <f t="shared" si="350"/>
        <v>1051.8934081346424</v>
      </c>
      <c r="M1062" s="59">
        <v>0.71359223300999997</v>
      </c>
      <c r="N1062" s="59">
        <v>0.28640776698999998</v>
      </c>
      <c r="O1062" s="59">
        <v>0</v>
      </c>
      <c r="P1062" s="2">
        <f t="shared" si="345"/>
        <v>554.34812386767976</v>
      </c>
      <c r="Q1062" s="2">
        <f t="shared" si="346"/>
        <v>636.93661018409102</v>
      </c>
      <c r="R1062" s="2">
        <f t="shared" si="347"/>
        <v>628.17655385340208</v>
      </c>
      <c r="S1062">
        <f t="shared" si="342"/>
        <v>0.73913083182357298</v>
      </c>
      <c r="T1062">
        <f t="shared" si="343"/>
        <v>0.84924881357878801</v>
      </c>
      <c r="U1062">
        <f t="shared" si="344"/>
        <v>0.83756873847120272</v>
      </c>
    </row>
    <row r="1063" spans="1:21" x14ac:dyDescent="0.3">
      <c r="A1063">
        <v>26</v>
      </c>
      <c r="B1063" t="s">
        <v>44</v>
      </c>
      <c r="C1063">
        <v>7</v>
      </c>
      <c r="D1063" t="s">
        <v>21</v>
      </c>
      <c r="E1063">
        <v>2016</v>
      </c>
      <c r="F1063" t="s">
        <v>10</v>
      </c>
      <c r="G1063" s="54">
        <v>0.252</v>
      </c>
      <c r="H1063" s="54">
        <v>0.29700000000000004</v>
      </c>
      <c r="I1063" s="54">
        <v>0.27900000000000003</v>
      </c>
      <c r="J1063" t="s">
        <v>10</v>
      </c>
      <c r="K1063" t="s">
        <v>10</v>
      </c>
      <c r="L1063" t="s">
        <v>10</v>
      </c>
      <c r="M1063" s="59">
        <v>0.71359223300999997</v>
      </c>
      <c r="N1063" s="59">
        <v>0.28640776698999998</v>
      </c>
      <c r="O1063" s="59">
        <v>0</v>
      </c>
      <c r="P1063" s="2">
        <f t="shared" si="345"/>
        <v>517.01866627002084</v>
      </c>
      <c r="Q1063" s="2">
        <f t="shared" si="346"/>
        <v>592.91699979520592</v>
      </c>
      <c r="R1063" s="2">
        <f t="shared" si="347"/>
        <v>584.89412119195902</v>
      </c>
      <c r="S1063" s="2" t="s">
        <v>10</v>
      </c>
      <c r="T1063" s="2" t="s">
        <v>10</v>
      </c>
      <c r="U1063" s="2" t="s">
        <v>10</v>
      </c>
    </row>
    <row r="1064" spans="1:21" x14ac:dyDescent="0.3">
      <c r="A1064">
        <v>26</v>
      </c>
      <c r="B1064" t="s">
        <v>44</v>
      </c>
      <c r="C1064">
        <v>7</v>
      </c>
      <c r="D1064" t="s">
        <v>21</v>
      </c>
      <c r="E1064">
        <v>2017</v>
      </c>
      <c r="F1064" t="s">
        <v>10</v>
      </c>
      <c r="G1064" s="54">
        <v>0.26421253355763952</v>
      </c>
      <c r="H1064" s="54">
        <v>0.33404541147798106</v>
      </c>
      <c r="I1064" s="54">
        <v>0.31269765999824639</v>
      </c>
      <c r="J1064" t="s">
        <v>10</v>
      </c>
      <c r="K1064" t="s">
        <v>10</v>
      </c>
      <c r="L1064" t="s">
        <v>10</v>
      </c>
      <c r="M1064" s="59">
        <v>0.71359223300999997</v>
      </c>
      <c r="N1064" s="59">
        <v>0.28640776698999998</v>
      </c>
      <c r="O1064" s="59">
        <v>0</v>
      </c>
      <c r="P1064" s="2" t="s">
        <v>10</v>
      </c>
      <c r="Q1064" s="2" t="s">
        <v>10</v>
      </c>
      <c r="R1064" s="2" t="s">
        <v>10</v>
      </c>
      <c r="S1064" s="2" t="s">
        <v>10</v>
      </c>
      <c r="T1064" s="2" t="s">
        <v>10</v>
      </c>
      <c r="U1064" s="2" t="s">
        <v>10</v>
      </c>
    </row>
    <row r="1065" spans="1:21" x14ac:dyDescent="0.3">
      <c r="A1065">
        <v>26</v>
      </c>
      <c r="B1065" t="s">
        <v>44</v>
      </c>
      <c r="C1065">
        <v>7</v>
      </c>
      <c r="D1065" t="s">
        <v>21</v>
      </c>
      <c r="E1065">
        <v>2018</v>
      </c>
      <c r="F1065">
        <v>400</v>
      </c>
      <c r="G1065" s="54">
        <v>0.25329250311259038</v>
      </c>
      <c r="H1065" s="54">
        <v>0.35347180943220174</v>
      </c>
      <c r="I1065" s="54">
        <v>0.34504815702446495</v>
      </c>
      <c r="J1065" s="2">
        <f t="shared" si="348"/>
        <v>535.68499267433083</v>
      </c>
      <c r="K1065" s="2">
        <f t="shared" si="349"/>
        <v>618.68918607974297</v>
      </c>
      <c r="L1065" s="2">
        <f t="shared" si="350"/>
        <v>610.73192524009971</v>
      </c>
      <c r="M1065" s="59">
        <v>0.71359223300999997</v>
      </c>
      <c r="N1065" s="59">
        <v>0.28640776698999998</v>
      </c>
      <c r="O1065" s="59">
        <v>0</v>
      </c>
      <c r="P1065" s="2" t="s">
        <v>10</v>
      </c>
      <c r="Q1065" s="2" t="s">
        <v>10</v>
      </c>
      <c r="R1065" s="2" t="s">
        <v>10</v>
      </c>
      <c r="S1065" s="2" t="s">
        <v>10</v>
      </c>
      <c r="T1065" s="2" t="s">
        <v>10</v>
      </c>
      <c r="U1065" s="2" t="s">
        <v>10</v>
      </c>
    </row>
    <row r="1066" spans="1:21" x14ac:dyDescent="0.3">
      <c r="A1066">
        <v>26</v>
      </c>
      <c r="B1066" t="s">
        <v>44</v>
      </c>
      <c r="C1066">
        <v>7</v>
      </c>
      <c r="D1066" t="s">
        <v>21</v>
      </c>
      <c r="E1066">
        <v>2019</v>
      </c>
      <c r="F1066">
        <v>460</v>
      </c>
      <c r="G1066" s="54">
        <v>0.23441509169475994</v>
      </c>
      <c r="H1066" s="54">
        <v>0.32590908281944742</v>
      </c>
      <c r="I1066" s="54">
        <v>0.31510957999927913</v>
      </c>
      <c r="J1066" s="2">
        <f t="shared" si="348"/>
        <v>600.84778972236109</v>
      </c>
      <c r="K1066" s="2">
        <f t="shared" si="349"/>
        <v>682.400531257701</v>
      </c>
      <c r="L1066" s="2">
        <f t="shared" si="350"/>
        <v>671.64028955101435</v>
      </c>
      <c r="M1066" s="59">
        <v>0.71359223300999997</v>
      </c>
      <c r="N1066" s="59">
        <v>0.28640776698999998</v>
      </c>
      <c r="O1066" s="59">
        <v>0</v>
      </c>
      <c r="P1066" s="2" t="s">
        <v>10</v>
      </c>
      <c r="Q1066" s="2" t="s">
        <v>10</v>
      </c>
      <c r="R1066" s="2" t="s">
        <v>10</v>
      </c>
      <c r="S1066" s="2" t="s">
        <v>10</v>
      </c>
      <c r="T1066" s="2" t="s">
        <v>10</v>
      </c>
      <c r="U1066" s="2" t="s">
        <v>10</v>
      </c>
    </row>
    <row r="1067" spans="1:21" x14ac:dyDescent="0.3">
      <c r="A1067">
        <v>26</v>
      </c>
      <c r="B1067" t="s">
        <v>44</v>
      </c>
      <c r="C1067">
        <v>7</v>
      </c>
      <c r="D1067" t="s">
        <v>21</v>
      </c>
      <c r="E1067">
        <v>2020</v>
      </c>
      <c r="F1067">
        <v>275</v>
      </c>
      <c r="G1067" s="54">
        <v>0.10759564786873591</v>
      </c>
      <c r="H1067" s="54">
        <v>0.25668946937664994</v>
      </c>
      <c r="I1067" s="54">
        <v>0.25426527177111524</v>
      </c>
      <c r="J1067" s="2">
        <f t="shared" si="348"/>
        <v>308.15627393931641</v>
      </c>
      <c r="K1067" s="2">
        <f t="shared" si="349"/>
        <v>369.96650615104477</v>
      </c>
      <c r="L1067" s="2">
        <f t="shared" si="350"/>
        <v>368.76383731400472</v>
      </c>
      <c r="M1067" s="59">
        <v>0.71359223300999997</v>
      </c>
      <c r="N1067" s="59">
        <v>0.28640776698999998</v>
      </c>
      <c r="O1067" s="59">
        <v>0</v>
      </c>
      <c r="P1067" s="2" t="s">
        <v>10</v>
      </c>
      <c r="Q1067" s="2" t="s">
        <v>10</v>
      </c>
      <c r="R1067" s="2" t="s">
        <v>10</v>
      </c>
      <c r="S1067" s="2" t="s">
        <v>10</v>
      </c>
      <c r="T1067" s="2" t="s">
        <v>10</v>
      </c>
      <c r="U1067" s="2" t="s">
        <v>10</v>
      </c>
    </row>
    <row r="1068" spans="1:21" x14ac:dyDescent="0.3">
      <c r="A1068">
        <v>27</v>
      </c>
      <c r="B1068" t="s">
        <v>45</v>
      </c>
      <c r="C1068">
        <v>8</v>
      </c>
      <c r="D1068" t="s">
        <v>21</v>
      </c>
      <c r="E1068">
        <v>1980</v>
      </c>
      <c r="F1068">
        <v>1000</v>
      </c>
      <c r="G1068" s="54">
        <v>0.44700000000000001</v>
      </c>
      <c r="H1068" s="54">
        <v>0.46733333333333338</v>
      </c>
      <c r="I1068" s="54">
        <v>0.46133333333333337</v>
      </c>
      <c r="J1068" s="2">
        <f t="shared" si="348"/>
        <v>1808.3182640144666</v>
      </c>
      <c r="K1068" s="2">
        <f t="shared" si="349"/>
        <v>1877.3466833541929</v>
      </c>
      <c r="L1068" s="2">
        <f t="shared" si="350"/>
        <v>1856.4356435643565</v>
      </c>
      <c r="M1068" s="59">
        <v>0.71359223300999997</v>
      </c>
      <c r="N1068" s="59">
        <v>0.28640776698999998</v>
      </c>
      <c r="O1068" s="59">
        <v>0</v>
      </c>
      <c r="P1068" s="2">
        <f t="shared" ref="P1068:P1104" si="351">(J1071*$M1068)+(J1072*$N1068)+(J1073*$O1068)</f>
        <v>2819.6024522013013</v>
      </c>
      <c r="Q1068" s="2">
        <f t="shared" ref="Q1068:Q1104" si="352">(K1071*$M1068)+(K1072*$N1068)+(K1073*$O1068)</f>
        <v>2928.5731375851328</v>
      </c>
      <c r="R1068" s="2">
        <f t="shared" ref="R1068:R1104" si="353">(L1071*$M1068)+(L1072*$N1068)+(L1073*$O1068)</f>
        <v>2891.2075354910385</v>
      </c>
      <c r="S1068">
        <f t="shared" si="342"/>
        <v>2.8196024522013015</v>
      </c>
      <c r="T1068">
        <f t="shared" si="343"/>
        <v>2.9285731375851327</v>
      </c>
      <c r="U1068">
        <f t="shared" si="344"/>
        <v>2.8912075354910383</v>
      </c>
    </row>
    <row r="1069" spans="1:21" x14ac:dyDescent="0.3">
      <c r="A1069">
        <v>27</v>
      </c>
      <c r="B1069" t="s">
        <v>45</v>
      </c>
      <c r="C1069">
        <v>8</v>
      </c>
      <c r="D1069" t="s">
        <v>21</v>
      </c>
      <c r="E1069">
        <v>1981</v>
      </c>
      <c r="F1069">
        <v>1400</v>
      </c>
      <c r="G1069" s="54">
        <v>0.40500000000000003</v>
      </c>
      <c r="H1069" s="54">
        <v>0.4393333333333333</v>
      </c>
      <c r="I1069" s="54">
        <v>0.43383333333333329</v>
      </c>
      <c r="J1069" s="2">
        <f t="shared" si="348"/>
        <v>2352.9411764705883</v>
      </c>
      <c r="K1069" s="2">
        <f t="shared" si="349"/>
        <v>2497.0273483947681</v>
      </c>
      <c r="L1069" s="2">
        <f t="shared" si="350"/>
        <v>2472.7700912569912</v>
      </c>
      <c r="M1069" s="59">
        <v>0.71359223300999997</v>
      </c>
      <c r="N1069" s="59">
        <v>0.28640776698999998</v>
      </c>
      <c r="O1069" s="59">
        <v>0</v>
      </c>
      <c r="P1069" s="2">
        <f t="shared" si="351"/>
        <v>3365.3363612509347</v>
      </c>
      <c r="Q1069" s="2">
        <f t="shared" si="352"/>
        <v>3525.8530765975629</v>
      </c>
      <c r="R1069" s="2">
        <f t="shared" si="353"/>
        <v>3486.8618798677703</v>
      </c>
      <c r="S1069">
        <f t="shared" si="342"/>
        <v>2.4038116866078103</v>
      </c>
      <c r="T1069">
        <f t="shared" si="343"/>
        <v>2.5184664832839734</v>
      </c>
      <c r="U1069">
        <f t="shared" si="344"/>
        <v>2.4906156284769789</v>
      </c>
    </row>
    <row r="1070" spans="1:21" x14ac:dyDescent="0.3">
      <c r="A1070">
        <v>27</v>
      </c>
      <c r="B1070" t="s">
        <v>45</v>
      </c>
      <c r="C1070">
        <v>8</v>
      </c>
      <c r="D1070" t="s">
        <v>21</v>
      </c>
      <c r="E1070">
        <v>1982</v>
      </c>
      <c r="F1070">
        <v>1550</v>
      </c>
      <c r="G1070" s="54">
        <v>0.35099999999999998</v>
      </c>
      <c r="H1070" s="54">
        <v>0.40499999999999997</v>
      </c>
      <c r="I1070" s="54">
        <v>0.39999999999999997</v>
      </c>
      <c r="J1070" s="2">
        <f t="shared" si="348"/>
        <v>2388.2896764252696</v>
      </c>
      <c r="K1070" s="2">
        <f t="shared" si="349"/>
        <v>2605.0420168067226</v>
      </c>
      <c r="L1070" s="2">
        <f t="shared" si="350"/>
        <v>2583.333333333333</v>
      </c>
      <c r="M1070" s="59">
        <v>0.71359223300999997</v>
      </c>
      <c r="N1070" s="59">
        <v>0.28640776698999998</v>
      </c>
      <c r="O1070" s="59">
        <v>0</v>
      </c>
      <c r="P1070" s="2">
        <f t="shared" si="351"/>
        <v>1459.8375041142015</v>
      </c>
      <c r="Q1070" s="2">
        <f t="shared" si="352"/>
        <v>1515.4294286917441</v>
      </c>
      <c r="R1070" s="2">
        <f t="shared" si="353"/>
        <v>1497.8884516111018</v>
      </c>
      <c r="S1070">
        <f t="shared" si="342"/>
        <v>0.94183064781561388</v>
      </c>
      <c r="T1070">
        <f t="shared" si="343"/>
        <v>0.97769640560757687</v>
      </c>
      <c r="U1070">
        <f t="shared" si="344"/>
        <v>0.96637964620071082</v>
      </c>
    </row>
    <row r="1071" spans="1:21" x14ac:dyDescent="0.3">
      <c r="A1071">
        <v>27</v>
      </c>
      <c r="B1071" t="s">
        <v>45</v>
      </c>
      <c r="C1071">
        <v>8</v>
      </c>
      <c r="D1071" t="s">
        <v>21</v>
      </c>
      <c r="E1071">
        <v>1983</v>
      </c>
      <c r="F1071">
        <v>1200</v>
      </c>
      <c r="G1071" s="54">
        <v>0.49</v>
      </c>
      <c r="H1071" s="54">
        <v>0.50566666666666671</v>
      </c>
      <c r="I1071" s="54">
        <v>0.4986666666666667</v>
      </c>
      <c r="J1071" s="2">
        <f t="shared" si="348"/>
        <v>2352.9411764705883</v>
      </c>
      <c r="K1071" s="2">
        <f t="shared" si="349"/>
        <v>2427.5118004045853</v>
      </c>
      <c r="L1071" s="2">
        <f t="shared" si="350"/>
        <v>2393.617021276596</v>
      </c>
      <c r="M1071" s="59">
        <v>0.71359223300999997</v>
      </c>
      <c r="N1071" s="59">
        <v>0.28640776698999998</v>
      </c>
      <c r="O1071" s="59">
        <v>0</v>
      </c>
      <c r="P1071" s="2">
        <f t="shared" si="351"/>
        <v>919.52170168782106</v>
      </c>
      <c r="Q1071" s="2">
        <f t="shared" si="352"/>
        <v>955.90206582306996</v>
      </c>
      <c r="R1071" s="2">
        <f t="shared" si="353"/>
        <v>945.57688568535696</v>
      </c>
      <c r="S1071">
        <f t="shared" si="342"/>
        <v>0.76626808473985086</v>
      </c>
      <c r="T1071">
        <f t="shared" si="343"/>
        <v>0.79658505485255826</v>
      </c>
      <c r="U1071">
        <f t="shared" si="344"/>
        <v>0.78798073807113078</v>
      </c>
    </row>
    <row r="1072" spans="1:21" x14ac:dyDescent="0.3">
      <c r="A1072">
        <v>27</v>
      </c>
      <c r="B1072" t="s">
        <v>45</v>
      </c>
      <c r="C1072">
        <v>8</v>
      </c>
      <c r="D1072" t="s">
        <v>21</v>
      </c>
      <c r="E1072">
        <v>1984</v>
      </c>
      <c r="F1072">
        <v>2250</v>
      </c>
      <c r="G1072" s="54">
        <v>0.435</v>
      </c>
      <c r="H1072" s="54">
        <v>0.46133333333333326</v>
      </c>
      <c r="I1072" s="54">
        <v>0.45533333333333326</v>
      </c>
      <c r="J1072" s="2">
        <f t="shared" si="348"/>
        <v>3982.3008849557527</v>
      </c>
      <c r="K1072" s="2">
        <f t="shared" si="349"/>
        <v>4176.9801980198017</v>
      </c>
      <c r="L1072" s="2">
        <f t="shared" si="350"/>
        <v>4130.9669522643817</v>
      </c>
      <c r="M1072" s="59">
        <v>0.71359223300999997</v>
      </c>
      <c r="N1072" s="59">
        <v>0.28640776698999998</v>
      </c>
      <c r="O1072" s="59">
        <v>0</v>
      </c>
      <c r="P1072" s="2">
        <f t="shared" si="351"/>
        <v>2252.460600493815</v>
      </c>
      <c r="Q1072" s="2">
        <f t="shared" si="352"/>
        <v>2384.6771061456961</v>
      </c>
      <c r="R1072" s="2">
        <f t="shared" si="353"/>
        <v>2365.1627125238815</v>
      </c>
      <c r="S1072">
        <f t="shared" si="342"/>
        <v>1.0010936002194732</v>
      </c>
      <c r="T1072">
        <f t="shared" si="343"/>
        <v>1.0598564916203095</v>
      </c>
      <c r="U1072">
        <f t="shared" si="344"/>
        <v>1.0511834277883918</v>
      </c>
    </row>
    <row r="1073" spans="1:21" x14ac:dyDescent="0.3">
      <c r="A1073">
        <v>27</v>
      </c>
      <c r="B1073" t="s">
        <v>45</v>
      </c>
      <c r="C1073">
        <v>8</v>
      </c>
      <c r="D1073" t="s">
        <v>21</v>
      </c>
      <c r="E1073">
        <v>1985</v>
      </c>
      <c r="F1073">
        <v>1000</v>
      </c>
      <c r="G1073" s="54">
        <v>0.45300000000000001</v>
      </c>
      <c r="H1073" s="54">
        <v>0.47466666666666668</v>
      </c>
      <c r="I1073" s="54">
        <v>0.46866666666666668</v>
      </c>
      <c r="J1073" s="2">
        <f t="shared" si="348"/>
        <v>1828.1535648994518</v>
      </c>
      <c r="K1073" s="2">
        <f t="shared" si="349"/>
        <v>1903.5532994923858</v>
      </c>
      <c r="L1073" s="2">
        <f t="shared" si="350"/>
        <v>1882.0577164366375</v>
      </c>
      <c r="M1073" s="59">
        <v>0.71359223300999997</v>
      </c>
      <c r="N1073" s="59">
        <v>0.28640776698999998</v>
      </c>
      <c r="O1073" s="59">
        <v>0</v>
      </c>
      <c r="P1073" s="2">
        <f t="shared" si="351"/>
        <v>2898.5115060180615</v>
      </c>
      <c r="Q1073" s="2">
        <f t="shared" si="352"/>
        <v>3068.6363626024859</v>
      </c>
      <c r="R1073" s="2">
        <f t="shared" si="353"/>
        <v>3044.7403865648762</v>
      </c>
      <c r="S1073">
        <f t="shared" si="342"/>
        <v>2.8985115060180613</v>
      </c>
      <c r="T1073">
        <f t="shared" si="343"/>
        <v>3.068636362602486</v>
      </c>
      <c r="U1073">
        <f t="shared" si="344"/>
        <v>3.0447403865648761</v>
      </c>
    </row>
    <row r="1074" spans="1:21" x14ac:dyDescent="0.3">
      <c r="A1074">
        <v>27</v>
      </c>
      <c r="B1074" t="s">
        <v>45</v>
      </c>
      <c r="C1074">
        <v>8</v>
      </c>
      <c r="D1074" t="s">
        <v>21</v>
      </c>
      <c r="E1074">
        <v>1986</v>
      </c>
      <c r="F1074">
        <v>270</v>
      </c>
      <c r="G1074" s="54">
        <v>0.502</v>
      </c>
      <c r="H1074" s="54">
        <v>0.50766666666666671</v>
      </c>
      <c r="I1074" s="54">
        <v>0.50066666666666659</v>
      </c>
      <c r="J1074" s="2">
        <f t="shared" si="348"/>
        <v>542.16867469879514</v>
      </c>
      <c r="K1074" s="2">
        <f t="shared" si="349"/>
        <v>548.40893703452946</v>
      </c>
      <c r="L1074" s="2">
        <f t="shared" si="350"/>
        <v>540.72096128170881</v>
      </c>
      <c r="M1074" s="59">
        <v>0.71359223300999997</v>
      </c>
      <c r="N1074" s="59">
        <v>0.28640776698999998</v>
      </c>
      <c r="O1074" s="59">
        <v>0</v>
      </c>
      <c r="P1074" s="2">
        <f t="shared" si="351"/>
        <v>3950.4781529081188</v>
      </c>
      <c r="Q1074" s="2">
        <f t="shared" si="352"/>
        <v>4247.4773060586076</v>
      </c>
      <c r="R1074" s="2">
        <f t="shared" si="353"/>
        <v>4207.0645962459039</v>
      </c>
      <c r="S1074">
        <f t="shared" si="342"/>
        <v>14.631400566326366</v>
      </c>
      <c r="T1074">
        <f t="shared" si="343"/>
        <v>15.731397429846695</v>
      </c>
      <c r="U1074">
        <f t="shared" si="344"/>
        <v>15.58172072683668</v>
      </c>
    </row>
    <row r="1075" spans="1:21" x14ac:dyDescent="0.3">
      <c r="A1075">
        <v>27</v>
      </c>
      <c r="B1075" t="s">
        <v>45</v>
      </c>
      <c r="C1075">
        <v>8</v>
      </c>
      <c r="D1075" t="s">
        <v>21</v>
      </c>
      <c r="E1075">
        <v>1987</v>
      </c>
      <c r="F1075">
        <v>1140</v>
      </c>
      <c r="G1075" s="54">
        <v>0.38700000000000001</v>
      </c>
      <c r="H1075" s="54">
        <v>0.42166666666666669</v>
      </c>
      <c r="I1075" s="54">
        <v>0.41666666666666669</v>
      </c>
      <c r="J1075" s="2">
        <f t="shared" si="348"/>
        <v>1859.7063621533443</v>
      </c>
      <c r="K1075" s="2">
        <f t="shared" si="349"/>
        <v>1971.1815561959654</v>
      </c>
      <c r="L1075" s="2">
        <f t="shared" si="350"/>
        <v>1954.2857142857144</v>
      </c>
      <c r="M1075" s="59">
        <v>0.71359223300999997</v>
      </c>
      <c r="N1075" s="59">
        <v>0.28640776698999998</v>
      </c>
      <c r="O1075" s="59">
        <v>0</v>
      </c>
      <c r="P1075" s="2">
        <f t="shared" si="351"/>
        <v>7539.2422231434339</v>
      </c>
      <c r="Q1075" s="2">
        <f t="shared" si="352"/>
        <v>8117.0969242585816</v>
      </c>
      <c r="R1075" s="2">
        <f t="shared" si="353"/>
        <v>8009.782503459488</v>
      </c>
      <c r="S1075">
        <f t="shared" si="342"/>
        <v>6.6133703711784504</v>
      </c>
      <c r="T1075">
        <f t="shared" si="343"/>
        <v>7.1202604598759489</v>
      </c>
      <c r="U1075">
        <f t="shared" si="344"/>
        <v>7.0261250030346387</v>
      </c>
    </row>
    <row r="1076" spans="1:21" x14ac:dyDescent="0.3">
      <c r="A1076">
        <v>27</v>
      </c>
      <c r="B1076" t="s">
        <v>45</v>
      </c>
      <c r="C1076">
        <v>8</v>
      </c>
      <c r="D1076" t="s">
        <v>21</v>
      </c>
      <c r="E1076">
        <v>1988</v>
      </c>
      <c r="F1076">
        <v>2000</v>
      </c>
      <c r="G1076" s="54">
        <v>0.38100000000000001</v>
      </c>
      <c r="H1076" s="54">
        <v>0.41433333333333339</v>
      </c>
      <c r="I1076" s="54">
        <v>0.40983333333333338</v>
      </c>
      <c r="J1076" s="2">
        <f t="shared" si="348"/>
        <v>3231.0177705977385</v>
      </c>
      <c r="K1076" s="2">
        <f t="shared" si="349"/>
        <v>3414.9117814456467</v>
      </c>
      <c r="L1076" s="2">
        <f t="shared" si="350"/>
        <v>3388.8731996611132</v>
      </c>
      <c r="M1076" s="59">
        <v>0.71359223300999997</v>
      </c>
      <c r="N1076" s="59">
        <v>0.28640776698999998</v>
      </c>
      <c r="O1076" s="59">
        <v>0</v>
      </c>
      <c r="P1076" s="2">
        <f t="shared" si="351"/>
        <v>3903.3519670124074</v>
      </c>
      <c r="Q1076" s="2">
        <f t="shared" si="352"/>
        <v>4128.274117988256</v>
      </c>
      <c r="R1076" s="2">
        <f t="shared" si="353"/>
        <v>4009.0660476631747</v>
      </c>
      <c r="S1076">
        <f t="shared" si="342"/>
        <v>1.9516759835062036</v>
      </c>
      <c r="T1076">
        <f t="shared" si="343"/>
        <v>2.0641370589941279</v>
      </c>
      <c r="U1076">
        <f t="shared" si="344"/>
        <v>2.0045330238315873</v>
      </c>
    </row>
    <row r="1077" spans="1:21" x14ac:dyDescent="0.3">
      <c r="A1077">
        <v>27</v>
      </c>
      <c r="B1077" t="s">
        <v>45</v>
      </c>
      <c r="C1077">
        <v>8</v>
      </c>
      <c r="D1077" t="s">
        <v>21</v>
      </c>
      <c r="E1077">
        <v>1989</v>
      </c>
      <c r="F1077">
        <v>1300</v>
      </c>
      <c r="G1077" s="54">
        <v>0.372</v>
      </c>
      <c r="H1077" s="54">
        <v>0.41066666666666668</v>
      </c>
      <c r="I1077" s="54">
        <v>0.40566666666666668</v>
      </c>
      <c r="J1077" s="2">
        <f t="shared" si="348"/>
        <v>2070.063694267516</v>
      </c>
      <c r="K1077" s="2">
        <f t="shared" si="349"/>
        <v>2205.8823529411766</v>
      </c>
      <c r="L1077" s="2">
        <f t="shared" si="350"/>
        <v>2187.3247335950641</v>
      </c>
      <c r="M1077" s="59">
        <v>0.71359223300999997</v>
      </c>
      <c r="N1077" s="59">
        <v>0.28640776698999998</v>
      </c>
      <c r="O1077" s="59">
        <v>0</v>
      </c>
      <c r="P1077" s="2">
        <f>(J1080*$M1077)+(J1081*$N1077)</f>
        <v>1482.234052779545</v>
      </c>
      <c r="Q1077" s="2">
        <f>(K1080*$M1077)+(K1081*$N1077)</f>
        <v>1564.605989456456</v>
      </c>
      <c r="R1077" s="2">
        <f>(L1080*$M1077)+(L1081*$N1077)</f>
        <v>1505.367899525791</v>
      </c>
      <c r="S1077">
        <f t="shared" si="342"/>
        <v>1.1401800405996501</v>
      </c>
      <c r="T1077">
        <f t="shared" si="343"/>
        <v>1.2035430688126585</v>
      </c>
      <c r="U1077">
        <f t="shared" si="344"/>
        <v>1.1579753073275316</v>
      </c>
    </row>
    <row r="1078" spans="1:21" x14ac:dyDescent="0.3">
      <c r="A1078">
        <v>27</v>
      </c>
      <c r="B1078" t="s">
        <v>45</v>
      </c>
      <c r="C1078">
        <v>8</v>
      </c>
      <c r="D1078" t="s">
        <v>21</v>
      </c>
      <c r="E1078">
        <v>1990</v>
      </c>
      <c r="F1078">
        <v>5000</v>
      </c>
      <c r="G1078" s="54">
        <v>0.42099999999999999</v>
      </c>
      <c r="H1078" s="54">
        <v>0.46433333333333326</v>
      </c>
      <c r="I1078" s="54">
        <v>0.45883333333333332</v>
      </c>
      <c r="J1078" s="2">
        <f t="shared" si="348"/>
        <v>8635.5785837651129</v>
      </c>
      <c r="K1078" s="2">
        <f t="shared" si="349"/>
        <v>9334.1630367143734</v>
      </c>
      <c r="L1078" s="2">
        <f t="shared" si="350"/>
        <v>9239.2978133661836</v>
      </c>
      <c r="M1078" s="59">
        <v>0.71359223300999997</v>
      </c>
      <c r="N1078" s="59">
        <v>0.28640776698999998</v>
      </c>
      <c r="O1078" s="59">
        <v>0</v>
      </c>
      <c r="P1078" s="2" t="s">
        <v>10</v>
      </c>
      <c r="Q1078" s="2" t="s">
        <v>10</v>
      </c>
      <c r="R1078" s="2" t="s">
        <v>10</v>
      </c>
      <c r="S1078" s="2" t="s">
        <v>10</v>
      </c>
      <c r="T1078" s="2" t="s">
        <v>10</v>
      </c>
      <c r="U1078" s="2" t="s">
        <v>10</v>
      </c>
    </row>
    <row r="1079" spans="1:21" x14ac:dyDescent="0.3">
      <c r="A1079">
        <v>27</v>
      </c>
      <c r="B1079" t="s">
        <v>45</v>
      </c>
      <c r="C1079">
        <v>8</v>
      </c>
      <c r="D1079" t="s">
        <v>21</v>
      </c>
      <c r="E1079">
        <v>1991</v>
      </c>
      <c r="F1079">
        <v>3000</v>
      </c>
      <c r="G1079" s="54">
        <v>0.376</v>
      </c>
      <c r="H1079" s="54">
        <v>0.41</v>
      </c>
      <c r="I1079" s="54">
        <v>0.39349999999999996</v>
      </c>
      <c r="J1079" s="2">
        <f t="shared" si="348"/>
        <v>4807.6923076923076</v>
      </c>
      <c r="K1079" s="2">
        <f t="shared" si="349"/>
        <v>5084.7457627118638</v>
      </c>
      <c r="L1079" s="2">
        <f t="shared" si="350"/>
        <v>4946.4138499587798</v>
      </c>
      <c r="M1079" s="59">
        <v>0.71359223300999997</v>
      </c>
      <c r="N1079" s="59">
        <v>0.28640776698999998</v>
      </c>
      <c r="O1079" s="59">
        <v>0</v>
      </c>
      <c r="P1079" s="2" t="s">
        <v>10</v>
      </c>
      <c r="Q1079" s="2" t="s">
        <v>10</v>
      </c>
      <c r="R1079" s="2" t="s">
        <v>10</v>
      </c>
      <c r="S1079" s="2" t="s">
        <v>10</v>
      </c>
      <c r="T1079" s="2" t="s">
        <v>10</v>
      </c>
      <c r="U1079" s="2" t="s">
        <v>10</v>
      </c>
    </row>
    <row r="1080" spans="1:21" x14ac:dyDescent="0.3">
      <c r="A1080">
        <v>27</v>
      </c>
      <c r="B1080" t="s">
        <v>45</v>
      </c>
      <c r="C1080">
        <v>8</v>
      </c>
      <c r="D1080" t="s">
        <v>21</v>
      </c>
      <c r="E1080">
        <v>1992</v>
      </c>
      <c r="F1080">
        <v>1000</v>
      </c>
      <c r="G1080" s="54">
        <v>0.39400000000000002</v>
      </c>
      <c r="H1080" s="54">
        <v>0.42699999999999999</v>
      </c>
      <c r="I1080" s="54">
        <v>0.40249999999999997</v>
      </c>
      <c r="J1080" s="2">
        <f t="shared" si="348"/>
        <v>1650.1650165016501</v>
      </c>
      <c r="K1080" s="2">
        <f t="shared" si="349"/>
        <v>1745.2006980802794</v>
      </c>
      <c r="L1080" s="2">
        <f t="shared" si="350"/>
        <v>1673.6401673640166</v>
      </c>
      <c r="M1080" s="59">
        <v>0.71359223300999997</v>
      </c>
      <c r="N1080" s="59">
        <v>0.28640776698999998</v>
      </c>
      <c r="O1080" s="59">
        <v>0</v>
      </c>
      <c r="P1080" s="2">
        <f>(J1083*$M1080)+(J1084*$N1080)</f>
        <v>2498.9044635207838</v>
      </c>
      <c r="Q1080" s="2">
        <f>(K1083*$M1080)+(K1084*$N1080)</f>
        <v>2615.6717512633782</v>
      </c>
      <c r="R1080" s="2">
        <f>(L1083*$M1080)+(L1084*$N1080)</f>
        <v>2570.9608381962571</v>
      </c>
      <c r="S1080">
        <f t="shared" si="342"/>
        <v>2.498904463520784</v>
      </c>
      <c r="T1080">
        <f t="shared" si="343"/>
        <v>2.615671751263378</v>
      </c>
      <c r="U1080">
        <f t="shared" si="344"/>
        <v>2.5709608381962572</v>
      </c>
    </row>
    <row r="1081" spans="1:21" x14ac:dyDescent="0.3">
      <c r="A1081">
        <v>27</v>
      </c>
      <c r="B1081" t="s">
        <v>45</v>
      </c>
      <c r="C1081">
        <v>8</v>
      </c>
      <c r="D1081" t="s">
        <v>21</v>
      </c>
      <c r="E1081">
        <v>1993</v>
      </c>
      <c r="F1081">
        <v>700</v>
      </c>
      <c r="G1081" s="54">
        <v>0.34200000000000003</v>
      </c>
      <c r="H1081" s="54">
        <v>0.372</v>
      </c>
      <c r="I1081" s="54">
        <v>0.35550000000000004</v>
      </c>
      <c r="J1081" s="2">
        <f t="shared" si="348"/>
        <v>1063.8297872340427</v>
      </c>
      <c r="K1081" s="2">
        <f t="shared" si="349"/>
        <v>1114.6496815286623</v>
      </c>
      <c r="L1081" s="2">
        <f t="shared" si="350"/>
        <v>1086.1132660977503</v>
      </c>
      <c r="M1081" s="59">
        <v>0.71359223300999997</v>
      </c>
      <c r="N1081" s="59">
        <v>0.28640776698999998</v>
      </c>
      <c r="O1081" s="59">
        <v>0</v>
      </c>
      <c r="P1081" s="2" t="s">
        <v>10</v>
      </c>
      <c r="Q1081" s="2" t="s">
        <v>10</v>
      </c>
      <c r="R1081" s="2" t="s">
        <v>10</v>
      </c>
      <c r="S1081" s="2" t="s">
        <v>10</v>
      </c>
      <c r="T1081" s="2" t="s">
        <v>10</v>
      </c>
      <c r="U1081" s="2" t="s">
        <v>10</v>
      </c>
    </row>
    <row r="1082" spans="1:21" x14ac:dyDescent="0.3">
      <c r="A1082">
        <v>27</v>
      </c>
      <c r="B1082" t="s">
        <v>45</v>
      </c>
      <c r="C1082">
        <v>8</v>
      </c>
      <c r="D1082" t="s">
        <v>21</v>
      </c>
      <c r="E1082">
        <v>1994</v>
      </c>
      <c r="F1082" t="s">
        <v>10</v>
      </c>
      <c r="G1082" s="54">
        <v>0.40200000000000002</v>
      </c>
      <c r="H1082" s="54">
        <v>0.4413333333333333</v>
      </c>
      <c r="I1082" s="54">
        <v>0.42083333333333328</v>
      </c>
      <c r="J1082" t="s">
        <v>10</v>
      </c>
      <c r="K1082" t="s">
        <v>10</v>
      </c>
      <c r="L1082" t="s">
        <v>10</v>
      </c>
      <c r="M1082" s="59">
        <v>0.71359223300999997</v>
      </c>
      <c r="N1082" s="59">
        <v>0.28640776698999998</v>
      </c>
      <c r="O1082" s="59">
        <v>0</v>
      </c>
      <c r="P1082" s="2" t="s">
        <v>10</v>
      </c>
      <c r="Q1082" s="2" t="s">
        <v>10</v>
      </c>
      <c r="R1082" s="2" t="s">
        <v>10</v>
      </c>
      <c r="S1082" s="2" t="s">
        <v>10</v>
      </c>
      <c r="T1082" s="2" t="s">
        <v>10</v>
      </c>
      <c r="U1082" s="2" t="s">
        <v>10</v>
      </c>
    </row>
    <row r="1083" spans="1:21" x14ac:dyDescent="0.3">
      <c r="A1083">
        <v>27</v>
      </c>
      <c r="B1083" t="s">
        <v>45</v>
      </c>
      <c r="C1083">
        <v>8</v>
      </c>
      <c r="D1083" t="s">
        <v>21</v>
      </c>
      <c r="E1083">
        <v>1995</v>
      </c>
      <c r="F1083">
        <v>1000</v>
      </c>
      <c r="G1083" s="54">
        <v>0.245</v>
      </c>
      <c r="H1083" s="54">
        <v>0.27800000000000002</v>
      </c>
      <c r="I1083" s="54">
        <v>0.26950000000000002</v>
      </c>
      <c r="J1083" s="2">
        <f t="shared" si="348"/>
        <v>1324.5033112582782</v>
      </c>
      <c r="K1083" s="2">
        <f t="shared" si="349"/>
        <v>1385.0415512465374</v>
      </c>
      <c r="L1083" s="2">
        <f t="shared" si="350"/>
        <v>1368.9253935660508</v>
      </c>
      <c r="M1083" s="59">
        <v>0.71359223300999997</v>
      </c>
      <c r="N1083" s="59">
        <v>0.28640776698999998</v>
      </c>
      <c r="O1083" s="59">
        <v>0</v>
      </c>
      <c r="P1083" s="2">
        <f t="shared" si="351"/>
        <v>2535.3435129697741</v>
      </c>
      <c r="Q1083" s="2">
        <f t="shared" si="352"/>
        <v>2432.9074990731542</v>
      </c>
      <c r="R1083" s="2">
        <f t="shared" si="353"/>
        <v>2430.4081417881971</v>
      </c>
      <c r="S1083">
        <f t="shared" si="342"/>
        <v>2.5353435129697739</v>
      </c>
      <c r="T1083">
        <f t="shared" si="343"/>
        <v>2.4329074990731541</v>
      </c>
      <c r="U1083">
        <f t="shared" si="344"/>
        <v>2.4304081417881971</v>
      </c>
    </row>
    <row r="1084" spans="1:21" x14ac:dyDescent="0.3">
      <c r="A1084">
        <v>27</v>
      </c>
      <c r="B1084" t="s">
        <v>45</v>
      </c>
      <c r="C1084">
        <v>8</v>
      </c>
      <c r="D1084" t="s">
        <v>21</v>
      </c>
      <c r="E1084">
        <v>1996</v>
      </c>
      <c r="F1084">
        <v>3000</v>
      </c>
      <c r="G1084" s="54">
        <v>0.44700000000000001</v>
      </c>
      <c r="H1084" s="54">
        <v>0.47199999999999998</v>
      </c>
      <c r="I1084" s="54">
        <v>0.46100000000000002</v>
      </c>
      <c r="J1084" s="2">
        <f t="shared" si="348"/>
        <v>5424.9547920434006</v>
      </c>
      <c r="K1084" s="2">
        <f t="shared" si="349"/>
        <v>5681.818181818182</v>
      </c>
      <c r="L1084" s="2">
        <f t="shared" si="350"/>
        <v>5565.862708719852</v>
      </c>
      <c r="M1084" s="59">
        <v>0.71359223300999997</v>
      </c>
      <c r="N1084" s="59">
        <v>0.28640776698999998</v>
      </c>
      <c r="O1084" s="59">
        <v>0</v>
      </c>
      <c r="P1084" s="2">
        <f t="shared" si="351"/>
        <v>3090.9187854993652</v>
      </c>
      <c r="Q1084" s="2">
        <f t="shared" si="352"/>
        <v>3084.749117543498</v>
      </c>
      <c r="R1084" s="2">
        <f t="shared" si="353"/>
        <v>3026.5203643686364</v>
      </c>
      <c r="S1084">
        <f t="shared" si="342"/>
        <v>1.0303062618331218</v>
      </c>
      <c r="T1084">
        <f t="shared" si="343"/>
        <v>1.0282497058478326</v>
      </c>
      <c r="U1084">
        <f t="shared" si="344"/>
        <v>1.0088401214562122</v>
      </c>
    </row>
    <row r="1085" spans="1:21" x14ac:dyDescent="0.3">
      <c r="A1085">
        <v>27</v>
      </c>
      <c r="B1085" t="s">
        <v>45</v>
      </c>
      <c r="C1085">
        <v>8</v>
      </c>
      <c r="D1085" t="s">
        <v>21</v>
      </c>
      <c r="E1085">
        <v>1997</v>
      </c>
      <c r="F1085" t="s">
        <v>10</v>
      </c>
      <c r="G1085" s="54">
        <v>0.437</v>
      </c>
      <c r="H1085" s="54">
        <v>0.36633333333333334</v>
      </c>
      <c r="I1085" s="54">
        <v>0.34783333333333333</v>
      </c>
      <c r="J1085" t="s">
        <v>10</v>
      </c>
      <c r="K1085" t="s">
        <v>10</v>
      </c>
      <c r="L1085" t="s">
        <v>10</v>
      </c>
      <c r="M1085" s="59">
        <v>0.71359223300999997</v>
      </c>
      <c r="N1085" s="59">
        <v>0.28640776698999998</v>
      </c>
      <c r="O1085" s="59">
        <v>0</v>
      </c>
      <c r="P1085" s="2">
        <f t="shared" si="351"/>
        <v>5458.8943443958779</v>
      </c>
      <c r="Q1085" s="2">
        <f t="shared" si="352"/>
        <v>5626.8469490474345</v>
      </c>
      <c r="R1085" s="2">
        <f t="shared" si="353"/>
        <v>5449.7861895519873</v>
      </c>
      <c r="S1085" s="2" t="s">
        <v>10</v>
      </c>
      <c r="T1085" s="2" t="s">
        <v>10</v>
      </c>
      <c r="U1085" s="2" t="s">
        <v>10</v>
      </c>
    </row>
    <row r="1086" spans="1:21" x14ac:dyDescent="0.3">
      <c r="A1086">
        <v>27</v>
      </c>
      <c r="B1086" t="s">
        <v>45</v>
      </c>
      <c r="C1086">
        <v>8</v>
      </c>
      <c r="D1086" t="s">
        <v>21</v>
      </c>
      <c r="E1086">
        <v>1998</v>
      </c>
      <c r="F1086">
        <v>2000</v>
      </c>
      <c r="G1086" s="54">
        <v>0.154</v>
      </c>
      <c r="H1086" s="54">
        <v>0.11366666666666667</v>
      </c>
      <c r="I1086" s="54">
        <v>0.11716666666666666</v>
      </c>
      <c r="J1086" s="2">
        <f t="shared" si="348"/>
        <v>2364.0661938534281</v>
      </c>
      <c r="K1086" s="2">
        <f t="shared" si="349"/>
        <v>2256.4874012786763</v>
      </c>
      <c r="L1086" s="2">
        <f t="shared" si="350"/>
        <v>2265.4332641117612</v>
      </c>
      <c r="M1086" s="59">
        <v>0.71359223300999997</v>
      </c>
      <c r="N1086" s="59">
        <v>0.28640776698999998</v>
      </c>
      <c r="O1086" s="59">
        <v>0</v>
      </c>
      <c r="P1086" s="2">
        <f t="shared" si="351"/>
        <v>10587.852059002831</v>
      </c>
      <c r="Q1086" s="2">
        <f t="shared" si="352"/>
        <v>10683.352072770494</v>
      </c>
      <c r="R1086" s="2">
        <f t="shared" si="353"/>
        <v>10418.208816132232</v>
      </c>
      <c r="S1086">
        <f t="shared" si="342"/>
        <v>5.2939260295014154</v>
      </c>
      <c r="T1086">
        <f t="shared" si="343"/>
        <v>5.3416760363852474</v>
      </c>
      <c r="U1086">
        <f t="shared" si="344"/>
        <v>5.209104408066116</v>
      </c>
    </row>
    <row r="1087" spans="1:21" x14ac:dyDescent="0.3">
      <c r="A1087">
        <v>27</v>
      </c>
      <c r="B1087" t="s">
        <v>45</v>
      </c>
      <c r="C1087">
        <v>8</v>
      </c>
      <c r="D1087" t="s">
        <v>21</v>
      </c>
      <c r="E1087">
        <v>1999</v>
      </c>
      <c r="F1087">
        <v>2500</v>
      </c>
      <c r="G1087" s="54">
        <v>0.156</v>
      </c>
      <c r="H1087" s="54">
        <v>0.12966666666666665</v>
      </c>
      <c r="I1087" s="54">
        <v>0.12016666666666667</v>
      </c>
      <c r="J1087" s="2">
        <f t="shared" si="348"/>
        <v>2962.0853080568722</v>
      </c>
      <c r="K1087" s="2">
        <f t="shared" si="349"/>
        <v>2872.4626579854462</v>
      </c>
      <c r="L1087" s="2">
        <f t="shared" si="350"/>
        <v>2841.4472437961736</v>
      </c>
      <c r="M1087" s="59">
        <v>0.71359223300999997</v>
      </c>
      <c r="N1087" s="59">
        <v>0.28640776698999998</v>
      </c>
      <c r="O1087" s="59">
        <v>0</v>
      </c>
      <c r="P1087" s="2">
        <f t="shared" si="351"/>
        <v>9682.6235160589749</v>
      </c>
      <c r="Q1087" s="2">
        <f t="shared" si="352"/>
        <v>9803.6322479273731</v>
      </c>
      <c r="R1087" s="2">
        <f t="shared" si="353"/>
        <v>9637.5819987919676</v>
      </c>
      <c r="S1087">
        <f t="shared" si="342"/>
        <v>3.8730494064235899</v>
      </c>
      <c r="T1087">
        <f t="shared" si="343"/>
        <v>3.9214528991709492</v>
      </c>
      <c r="U1087">
        <f t="shared" si="344"/>
        <v>3.855032799516787</v>
      </c>
    </row>
    <row r="1088" spans="1:21" x14ac:dyDescent="0.3">
      <c r="A1088">
        <v>27</v>
      </c>
      <c r="B1088" t="s">
        <v>45</v>
      </c>
      <c r="C1088">
        <v>8</v>
      </c>
      <c r="D1088" t="s">
        <v>21</v>
      </c>
      <c r="E1088">
        <v>2000</v>
      </c>
      <c r="F1088">
        <v>2750</v>
      </c>
      <c r="G1088" s="54">
        <v>0.19400000000000001</v>
      </c>
      <c r="H1088" s="54">
        <v>0.23899999999999999</v>
      </c>
      <c r="I1088" s="54">
        <v>0.21150000000000002</v>
      </c>
      <c r="J1088" s="2">
        <f t="shared" si="348"/>
        <v>3411.910669975186</v>
      </c>
      <c r="K1088" s="2">
        <f t="shared" si="349"/>
        <v>3613.6662286465175</v>
      </c>
      <c r="L1088" s="2">
        <f t="shared" si="350"/>
        <v>3487.6347495244136</v>
      </c>
      <c r="M1088" s="59">
        <v>0.71359223300999997</v>
      </c>
      <c r="N1088" s="59">
        <v>0.28640776698999998</v>
      </c>
      <c r="O1088" s="59">
        <v>0</v>
      </c>
      <c r="P1088" s="2">
        <f t="shared" si="351"/>
        <v>7171.316485514777</v>
      </c>
      <c r="Q1088" s="2">
        <f t="shared" si="352"/>
        <v>7855.508438032205</v>
      </c>
      <c r="R1088" s="2">
        <f t="shared" si="353"/>
        <v>7669.3289396598138</v>
      </c>
      <c r="S1088">
        <f t="shared" si="342"/>
        <v>2.6077514492781009</v>
      </c>
      <c r="T1088">
        <f t="shared" si="343"/>
        <v>2.8565485229208019</v>
      </c>
      <c r="U1088">
        <f t="shared" si="344"/>
        <v>2.7888468871490231</v>
      </c>
    </row>
    <row r="1089" spans="1:21" x14ac:dyDescent="0.3">
      <c r="A1089">
        <v>27</v>
      </c>
      <c r="B1089" t="s">
        <v>45</v>
      </c>
      <c r="C1089">
        <v>8</v>
      </c>
      <c r="D1089" t="s">
        <v>21</v>
      </c>
      <c r="E1089">
        <v>2001</v>
      </c>
      <c r="F1089">
        <v>8500</v>
      </c>
      <c r="G1089" s="54">
        <v>0.19499999999999998</v>
      </c>
      <c r="H1089" s="54">
        <v>0.20133333333333331</v>
      </c>
      <c r="I1089" s="54">
        <v>0.17783333333333332</v>
      </c>
      <c r="J1089" s="2">
        <f t="shared" si="348"/>
        <v>10559.006211180124</v>
      </c>
      <c r="K1089" s="2">
        <f t="shared" si="349"/>
        <v>10642.737896494158</v>
      </c>
      <c r="L1089" s="2">
        <f t="shared" si="350"/>
        <v>10338.536387593756</v>
      </c>
      <c r="M1089" s="59">
        <v>0.71359223300999997</v>
      </c>
      <c r="N1089" s="59">
        <v>0.28640776698999998</v>
      </c>
      <c r="O1089" s="59">
        <v>0</v>
      </c>
      <c r="P1089" s="2">
        <f t="shared" si="351"/>
        <v>6470.9706984852155</v>
      </c>
      <c r="Q1089" s="2">
        <f t="shared" si="352"/>
        <v>8283.6404323864444</v>
      </c>
      <c r="R1089" s="2">
        <f t="shared" si="353"/>
        <v>8319.1263242967325</v>
      </c>
      <c r="S1089">
        <f t="shared" si="342"/>
        <v>0.76129067041002541</v>
      </c>
      <c r="T1089">
        <f t="shared" si="343"/>
        <v>0.97454593322193461</v>
      </c>
      <c r="U1089">
        <f t="shared" si="344"/>
        <v>0.97872074403490972</v>
      </c>
    </row>
    <row r="1090" spans="1:21" x14ac:dyDescent="0.3">
      <c r="A1090">
        <v>27</v>
      </c>
      <c r="B1090" t="s">
        <v>45</v>
      </c>
      <c r="C1090">
        <v>8</v>
      </c>
      <c r="D1090" t="s">
        <v>21</v>
      </c>
      <c r="E1090">
        <v>2002</v>
      </c>
      <c r="F1090">
        <v>9210</v>
      </c>
      <c r="G1090" s="54">
        <v>0.13600000000000001</v>
      </c>
      <c r="H1090" s="54">
        <v>0.14600000000000002</v>
      </c>
      <c r="I1090" s="54">
        <v>0.13250000000000001</v>
      </c>
      <c r="J1090" s="2">
        <f t="shared" si="348"/>
        <v>10659.722222222223</v>
      </c>
      <c r="K1090" s="2">
        <f t="shared" si="349"/>
        <v>10784.543325526933</v>
      </c>
      <c r="L1090" s="2">
        <f t="shared" si="350"/>
        <v>10616.714697406342</v>
      </c>
      <c r="M1090" s="59">
        <v>0.71359223300999997</v>
      </c>
      <c r="N1090" s="59">
        <v>0.28640776698999998</v>
      </c>
      <c r="O1090" s="59">
        <v>0</v>
      </c>
      <c r="P1090" s="2">
        <f t="shared" si="351"/>
        <v>4868.2877458170442</v>
      </c>
      <c r="Q1090" s="2">
        <f t="shared" si="352"/>
        <v>5715.6779815411819</v>
      </c>
      <c r="R1090" s="2">
        <f t="shared" si="353"/>
        <v>6242.2780961961489</v>
      </c>
      <c r="S1090">
        <f t="shared" si="342"/>
        <v>0.52858716024072139</v>
      </c>
      <c r="T1090">
        <f t="shared" si="343"/>
        <v>0.6205947862694009</v>
      </c>
      <c r="U1090">
        <f t="shared" si="344"/>
        <v>0.67777178026016816</v>
      </c>
    </row>
    <row r="1091" spans="1:21" x14ac:dyDescent="0.3">
      <c r="A1091">
        <v>27</v>
      </c>
      <c r="B1091" t="s">
        <v>45</v>
      </c>
      <c r="C1091">
        <v>8</v>
      </c>
      <c r="D1091" t="s">
        <v>21</v>
      </c>
      <c r="E1091">
        <v>2003</v>
      </c>
      <c r="F1091">
        <v>5900</v>
      </c>
      <c r="G1091" s="54">
        <v>0.186</v>
      </c>
      <c r="H1091" s="54">
        <v>0.19833333333333333</v>
      </c>
      <c r="I1091" s="54">
        <v>0.18033333333333335</v>
      </c>
      <c r="J1091" s="2">
        <f t="shared" si="348"/>
        <v>7248.1572481572475</v>
      </c>
      <c r="K1091" s="2">
        <f t="shared" si="349"/>
        <v>7359.66735966736</v>
      </c>
      <c r="L1091" s="2">
        <f t="shared" si="350"/>
        <v>7198.0479869865803</v>
      </c>
      <c r="M1091" s="59">
        <v>0.71359223300999997</v>
      </c>
      <c r="N1091" s="59">
        <v>0.28640776698999998</v>
      </c>
      <c r="O1091" s="59">
        <v>0</v>
      </c>
      <c r="P1091" s="2">
        <f t="shared" si="351"/>
        <v>3292.7879021227614</v>
      </c>
      <c r="Q1091" s="2">
        <f t="shared" si="352"/>
        <v>3555.9779770889695</v>
      </c>
      <c r="R1091" s="2">
        <f t="shared" si="353"/>
        <v>3539.7963340362867</v>
      </c>
      <c r="S1091">
        <f t="shared" ref="S1091:S1150" si="354">P1091/$F1091</f>
        <v>0.55809964442758664</v>
      </c>
      <c r="T1091">
        <f t="shared" ref="T1091:T1150" si="355">Q1091/$F1091</f>
        <v>0.60270813170999482</v>
      </c>
      <c r="U1091">
        <f t="shared" ref="U1091:U1150" si="356">R1091/$F1091</f>
        <v>0.59996548034513331</v>
      </c>
    </row>
    <row r="1092" spans="1:21" x14ac:dyDescent="0.3">
      <c r="A1092">
        <v>27</v>
      </c>
      <c r="B1092" t="s">
        <v>45</v>
      </c>
      <c r="C1092">
        <v>8</v>
      </c>
      <c r="D1092" t="s">
        <v>21</v>
      </c>
      <c r="E1092">
        <v>2004</v>
      </c>
      <c r="F1092">
        <v>5200</v>
      </c>
      <c r="G1092" s="54">
        <v>0.255</v>
      </c>
      <c r="H1092" s="54">
        <v>0.42799999999999999</v>
      </c>
      <c r="I1092" s="54">
        <v>0.41199999999999998</v>
      </c>
      <c r="J1092" s="2">
        <f t="shared" si="348"/>
        <v>6979.8657718120803</v>
      </c>
      <c r="K1092" s="2">
        <f t="shared" si="349"/>
        <v>9090.9090909090901</v>
      </c>
      <c r="L1092" s="2">
        <f t="shared" si="350"/>
        <v>8843.5374149659856</v>
      </c>
      <c r="M1092" s="59">
        <v>0.71359223300999997</v>
      </c>
      <c r="N1092" s="59">
        <v>0.28640776698999998</v>
      </c>
      <c r="O1092" s="59">
        <v>0</v>
      </c>
      <c r="P1092" s="2">
        <f t="shared" si="351"/>
        <v>1572.5949485416713</v>
      </c>
      <c r="Q1092" s="2">
        <f t="shared" si="352"/>
        <v>1740.1255308358259</v>
      </c>
      <c r="R1092" s="2">
        <f t="shared" si="353"/>
        <v>1692.2054353104704</v>
      </c>
      <c r="S1092">
        <f t="shared" si="354"/>
        <v>0.30242210548878296</v>
      </c>
      <c r="T1092">
        <f t="shared" si="355"/>
        <v>0.33463952516073575</v>
      </c>
      <c r="U1092">
        <f t="shared" si="356"/>
        <v>0.32542412217509048</v>
      </c>
    </row>
    <row r="1093" spans="1:21" x14ac:dyDescent="0.3">
      <c r="A1093">
        <v>27</v>
      </c>
      <c r="B1093" t="s">
        <v>45</v>
      </c>
      <c r="C1093">
        <v>8</v>
      </c>
      <c r="D1093" t="s">
        <v>21</v>
      </c>
      <c r="E1093">
        <v>2005</v>
      </c>
      <c r="F1093">
        <v>4100</v>
      </c>
      <c r="G1093" s="54">
        <v>0.21200000000000002</v>
      </c>
      <c r="H1093" s="54">
        <v>0.34633333333333338</v>
      </c>
      <c r="I1093" s="54">
        <v>0.41533333333333339</v>
      </c>
      <c r="J1093" s="2">
        <f t="shared" si="348"/>
        <v>5203.0456852791876</v>
      </c>
      <c r="K1093" s="2">
        <f t="shared" si="349"/>
        <v>6272.3100458949521</v>
      </c>
      <c r="L1093" s="2">
        <f t="shared" si="350"/>
        <v>7012.5427594070698</v>
      </c>
      <c r="M1093" s="59">
        <v>0.71359223300999997</v>
      </c>
      <c r="N1093" s="59">
        <v>0.28640776698999998</v>
      </c>
      <c r="O1093" s="59">
        <v>0</v>
      </c>
      <c r="P1093" s="2">
        <f t="shared" si="351"/>
        <v>3440.1732456711829</v>
      </c>
      <c r="Q1093" s="2">
        <f t="shared" si="352"/>
        <v>3649.1824336328423</v>
      </c>
      <c r="R1093" s="2">
        <f t="shared" si="353"/>
        <v>3534.4290085929142</v>
      </c>
      <c r="S1093">
        <f t="shared" si="354"/>
        <v>0.83906664528565433</v>
      </c>
      <c r="T1093">
        <f t="shared" si="355"/>
        <v>0.89004449600801028</v>
      </c>
      <c r="U1093">
        <f t="shared" si="356"/>
        <v>0.86205585575436927</v>
      </c>
    </row>
    <row r="1094" spans="1:21" x14ac:dyDescent="0.3">
      <c r="A1094">
        <v>27</v>
      </c>
      <c r="B1094" t="s">
        <v>45</v>
      </c>
      <c r="C1094">
        <v>8</v>
      </c>
      <c r="D1094" t="s">
        <v>21</v>
      </c>
      <c r="E1094">
        <v>2006</v>
      </c>
      <c r="F1094">
        <v>3300</v>
      </c>
      <c r="G1094" s="54">
        <v>0.182</v>
      </c>
      <c r="H1094" s="54">
        <v>0.23766666666666669</v>
      </c>
      <c r="I1094" s="54">
        <v>0.23666666666666669</v>
      </c>
      <c r="J1094" s="2">
        <f t="shared" si="348"/>
        <v>4034.2298288508555</v>
      </c>
      <c r="K1094" s="2">
        <f t="shared" si="349"/>
        <v>4328.8150415391347</v>
      </c>
      <c r="L1094" s="2">
        <f t="shared" si="350"/>
        <v>4323.144104803494</v>
      </c>
      <c r="M1094" s="59">
        <v>0.71359223300999997</v>
      </c>
      <c r="N1094" s="59">
        <v>0.28640776698999998</v>
      </c>
      <c r="O1094" s="59">
        <v>0</v>
      </c>
      <c r="P1094" s="2">
        <f t="shared" si="351"/>
        <v>6638.849816611586</v>
      </c>
      <c r="Q1094" s="2">
        <f t="shared" si="352"/>
        <v>7127.380945546538</v>
      </c>
      <c r="R1094" s="2">
        <f t="shared" si="353"/>
        <v>6910.2051778108271</v>
      </c>
      <c r="S1094">
        <f t="shared" si="354"/>
        <v>2.0117726717004807</v>
      </c>
      <c r="T1094">
        <f t="shared" si="355"/>
        <v>2.159812407741375</v>
      </c>
      <c r="U1094">
        <f t="shared" si="356"/>
        <v>2.0940015690335838</v>
      </c>
    </row>
    <row r="1095" spans="1:21" x14ac:dyDescent="0.3">
      <c r="A1095">
        <v>27</v>
      </c>
      <c r="B1095" t="s">
        <v>45</v>
      </c>
      <c r="C1095">
        <v>8</v>
      </c>
      <c r="D1095" t="s">
        <v>21</v>
      </c>
      <c r="E1095">
        <v>2007</v>
      </c>
      <c r="F1095">
        <v>1100</v>
      </c>
      <c r="G1095" s="54">
        <v>0.23899999999999999</v>
      </c>
      <c r="H1095" s="54">
        <v>0.32533333333333336</v>
      </c>
      <c r="I1095" s="54">
        <v>0.30733333333333335</v>
      </c>
      <c r="J1095" s="2">
        <f t="shared" si="348"/>
        <v>1445.4664914586072</v>
      </c>
      <c r="K1095" s="2">
        <f t="shared" si="349"/>
        <v>1630.4347826086957</v>
      </c>
      <c r="L1095" s="2">
        <f t="shared" si="350"/>
        <v>1588.065447545717</v>
      </c>
      <c r="M1095" s="59">
        <v>0.71359223300999997</v>
      </c>
      <c r="N1095" s="59">
        <v>0.28640776698999998</v>
      </c>
      <c r="O1095" s="59">
        <v>0</v>
      </c>
      <c r="P1095" s="2">
        <f t="shared" si="351"/>
        <v>5090.3297802037932</v>
      </c>
      <c r="Q1095" s="2">
        <f t="shared" si="352"/>
        <v>5568.6874544275652</v>
      </c>
      <c r="R1095" s="2">
        <f t="shared" si="353"/>
        <v>5429.8050125290383</v>
      </c>
      <c r="S1095">
        <f t="shared" si="354"/>
        <v>4.6275725274579935</v>
      </c>
      <c r="T1095">
        <f t="shared" si="355"/>
        <v>5.0624431403886954</v>
      </c>
      <c r="U1095">
        <f t="shared" si="356"/>
        <v>4.9361863750263986</v>
      </c>
    </row>
    <row r="1096" spans="1:21" x14ac:dyDescent="0.3">
      <c r="A1096">
        <v>27</v>
      </c>
      <c r="B1096" t="s">
        <v>45</v>
      </c>
      <c r="C1096">
        <v>8</v>
      </c>
      <c r="D1096" t="s">
        <v>21</v>
      </c>
      <c r="E1096">
        <v>2008</v>
      </c>
      <c r="F1096">
        <v>1400</v>
      </c>
      <c r="G1096" s="54">
        <v>0.25900000000000001</v>
      </c>
      <c r="H1096" s="54">
        <v>0.3046666666666667</v>
      </c>
      <c r="I1096" s="54">
        <v>0.28266666666666668</v>
      </c>
      <c r="J1096" s="2">
        <f t="shared" si="348"/>
        <v>1889.3387314439947</v>
      </c>
      <c r="K1096" s="2">
        <f t="shared" si="349"/>
        <v>2013.4228187919462</v>
      </c>
      <c r="L1096" s="2">
        <f t="shared" si="350"/>
        <v>1951.6728624535315</v>
      </c>
      <c r="M1096" s="59">
        <v>0.71359223300999997</v>
      </c>
      <c r="N1096" s="59">
        <v>0.28640776698999998</v>
      </c>
      <c r="O1096" s="59">
        <v>0</v>
      </c>
      <c r="P1096" s="2">
        <f t="shared" si="351"/>
        <v>5369.5318099512215</v>
      </c>
      <c r="Q1096" s="2">
        <f t="shared" si="352"/>
        <v>5556.7057680059497</v>
      </c>
      <c r="R1096" s="2">
        <f t="shared" si="353"/>
        <v>5413.8234729286833</v>
      </c>
      <c r="S1096">
        <f t="shared" si="354"/>
        <v>3.8353798642508723</v>
      </c>
      <c r="T1096">
        <f t="shared" si="355"/>
        <v>3.9690755485756783</v>
      </c>
      <c r="U1096">
        <f t="shared" si="356"/>
        <v>3.8670167663776307</v>
      </c>
    </row>
    <row r="1097" spans="1:21" x14ac:dyDescent="0.3">
      <c r="A1097">
        <v>27</v>
      </c>
      <c r="B1097" t="s">
        <v>45</v>
      </c>
      <c r="C1097">
        <v>8</v>
      </c>
      <c r="D1097" t="s">
        <v>21</v>
      </c>
      <c r="E1097">
        <v>2009</v>
      </c>
      <c r="F1097">
        <v>5500</v>
      </c>
      <c r="G1097" s="54">
        <v>0.247</v>
      </c>
      <c r="H1097" s="54">
        <v>0.28799999999999998</v>
      </c>
      <c r="I1097" s="54">
        <v>0.26449999999999996</v>
      </c>
      <c r="J1097" s="2">
        <f t="shared" si="348"/>
        <v>7304.1168658698543</v>
      </c>
      <c r="K1097" s="2">
        <f t="shared" si="349"/>
        <v>7724.7191011235955</v>
      </c>
      <c r="L1097" s="2">
        <f t="shared" si="350"/>
        <v>7477.9061862678445</v>
      </c>
      <c r="M1097" s="59">
        <v>0.71359223300999997</v>
      </c>
      <c r="N1097" s="59">
        <v>0.28640776698999998</v>
      </c>
      <c r="O1097" s="59">
        <v>0</v>
      </c>
      <c r="P1097" s="2">
        <f t="shared" si="351"/>
        <v>5331.0739922603734</v>
      </c>
      <c r="Q1097" s="2">
        <f t="shared" si="352"/>
        <v>5900.26703877413</v>
      </c>
      <c r="R1097" s="2">
        <f t="shared" si="353"/>
        <v>5716.7120598598558</v>
      </c>
      <c r="S1097">
        <f t="shared" si="354"/>
        <v>0.96928618041097703</v>
      </c>
      <c r="T1097">
        <f t="shared" si="355"/>
        <v>1.0727758252316599</v>
      </c>
      <c r="U1097">
        <f t="shared" si="356"/>
        <v>1.039402192701792</v>
      </c>
    </row>
    <row r="1098" spans="1:21" x14ac:dyDescent="0.3">
      <c r="A1098">
        <v>27</v>
      </c>
      <c r="B1098" t="s">
        <v>45</v>
      </c>
      <c r="C1098">
        <v>8</v>
      </c>
      <c r="D1098" t="s">
        <v>21</v>
      </c>
      <c r="E1098">
        <v>2010</v>
      </c>
      <c r="F1098">
        <v>4000</v>
      </c>
      <c r="G1098" s="54">
        <v>0.19700000000000001</v>
      </c>
      <c r="H1098" s="54">
        <v>0.29066666666666668</v>
      </c>
      <c r="I1098" s="54">
        <v>0.27216666666666667</v>
      </c>
      <c r="J1098" s="2">
        <f t="shared" si="348"/>
        <v>4981.320049813201</v>
      </c>
      <c r="K1098" s="2">
        <f t="shared" si="349"/>
        <v>5639.0977443609017</v>
      </c>
      <c r="L1098" s="2">
        <f t="shared" si="350"/>
        <v>5495.763682161667</v>
      </c>
      <c r="M1098" s="59">
        <v>0.71359223300999997</v>
      </c>
      <c r="N1098" s="59">
        <v>0.28640776698999998</v>
      </c>
      <c r="O1098" s="59">
        <v>0</v>
      </c>
      <c r="P1098" s="2">
        <f t="shared" si="351"/>
        <v>5812.537652922425</v>
      </c>
      <c r="Q1098" s="2">
        <f t="shared" si="352"/>
        <v>6364.9250678436483</v>
      </c>
      <c r="R1098" s="2">
        <f t="shared" si="353"/>
        <v>6217.1352805196466</v>
      </c>
      <c r="S1098">
        <f t="shared" si="354"/>
        <v>1.4531344132306063</v>
      </c>
      <c r="T1098">
        <f t="shared" si="355"/>
        <v>1.5912312669609121</v>
      </c>
      <c r="U1098">
        <f t="shared" si="356"/>
        <v>1.5542838201299116</v>
      </c>
    </row>
    <row r="1099" spans="1:21" x14ac:dyDescent="0.3">
      <c r="A1099">
        <v>27</v>
      </c>
      <c r="B1099" t="s">
        <v>45</v>
      </c>
      <c r="C1099">
        <v>8</v>
      </c>
      <c r="D1099" t="s">
        <v>21</v>
      </c>
      <c r="E1099">
        <v>2011</v>
      </c>
      <c r="F1099">
        <v>4000</v>
      </c>
      <c r="G1099" s="54">
        <v>0.254</v>
      </c>
      <c r="H1099" s="54">
        <v>0.2583333333333333</v>
      </c>
      <c r="I1099" s="54">
        <v>0.24033333333333334</v>
      </c>
      <c r="J1099" s="2">
        <f t="shared" si="348"/>
        <v>5361.9302949061666</v>
      </c>
      <c r="K1099" s="2">
        <f t="shared" si="349"/>
        <v>5393.2584269662921</v>
      </c>
      <c r="L1099" s="2">
        <f t="shared" si="350"/>
        <v>5265.4673102237821</v>
      </c>
      <c r="M1099" s="59">
        <v>0.71359223300999997</v>
      </c>
      <c r="N1099" s="59">
        <v>0.28640776698999998</v>
      </c>
      <c r="O1099" s="59">
        <v>0</v>
      </c>
      <c r="P1099" s="2">
        <f>(J1102*$M1099)+(J1103*$N1099)</f>
        <v>6690.0868676552627</v>
      </c>
      <c r="Q1099" s="2">
        <f>(K1102*$M1099)+(K1103*$N1099)</f>
        <v>7213.8643473305101</v>
      </c>
      <c r="R1099" s="2">
        <f>(L1102*$M1099)+(L1103*$N1099)</f>
        <v>7148.3181923084439</v>
      </c>
      <c r="S1099">
        <f t="shared" si="354"/>
        <v>1.6725217169138156</v>
      </c>
      <c r="T1099">
        <f t="shared" si="355"/>
        <v>1.8034660868326275</v>
      </c>
      <c r="U1099">
        <f t="shared" si="356"/>
        <v>1.7870795480771109</v>
      </c>
    </row>
    <row r="1100" spans="1:21" x14ac:dyDescent="0.3">
      <c r="A1100">
        <v>27</v>
      </c>
      <c r="B1100" t="s">
        <v>45</v>
      </c>
      <c r="C1100">
        <v>8</v>
      </c>
      <c r="D1100" t="s">
        <v>21</v>
      </c>
      <c r="E1100">
        <v>2012</v>
      </c>
      <c r="F1100">
        <v>4300</v>
      </c>
      <c r="G1100" s="54">
        <v>0.20199999999999999</v>
      </c>
      <c r="H1100" s="54">
        <v>0.27900000000000003</v>
      </c>
      <c r="I1100" s="54">
        <v>0.25650000000000001</v>
      </c>
      <c r="J1100" s="2">
        <f t="shared" si="348"/>
        <v>5388.4711779448617</v>
      </c>
      <c r="K1100" s="2">
        <f t="shared" si="349"/>
        <v>5963.9389736477115</v>
      </c>
      <c r="L1100" s="2">
        <f t="shared" si="350"/>
        <v>5783.4566240753193</v>
      </c>
      <c r="M1100" s="59">
        <v>0.71359223300999997</v>
      </c>
      <c r="N1100" s="59">
        <v>0.28640776698999998</v>
      </c>
      <c r="O1100" s="59">
        <v>0</v>
      </c>
      <c r="P1100" s="2" t="s">
        <v>10</v>
      </c>
      <c r="Q1100" s="2" t="s">
        <v>10</v>
      </c>
      <c r="R1100" s="2" t="s">
        <v>10</v>
      </c>
      <c r="S1100" s="2" t="s">
        <v>10</v>
      </c>
      <c r="T1100" s="2" t="s">
        <v>10</v>
      </c>
      <c r="U1100" s="2" t="s">
        <v>10</v>
      </c>
    </row>
    <row r="1101" spans="1:21" x14ac:dyDescent="0.3">
      <c r="A1101">
        <v>27</v>
      </c>
      <c r="B1101" t="s">
        <v>45</v>
      </c>
      <c r="C1101">
        <v>8</v>
      </c>
      <c r="D1101" t="s">
        <v>21</v>
      </c>
      <c r="E1101">
        <v>2013</v>
      </c>
      <c r="F1101">
        <v>4000</v>
      </c>
      <c r="G1101" s="54">
        <v>0.22900000000000001</v>
      </c>
      <c r="H1101" s="54">
        <v>0.30333333333333334</v>
      </c>
      <c r="I1101" s="54">
        <v>0.27933333333333332</v>
      </c>
      <c r="J1101" s="2">
        <f t="shared" si="348"/>
        <v>5188.0674448767832</v>
      </c>
      <c r="K1101" s="2">
        <f t="shared" si="349"/>
        <v>5741.6267942583736</v>
      </c>
      <c r="L1101" s="2">
        <f t="shared" si="350"/>
        <v>5550.4162812210916</v>
      </c>
      <c r="M1101" s="59">
        <v>0.71359223300999997</v>
      </c>
      <c r="N1101" s="59">
        <v>0.28640776698999998</v>
      </c>
      <c r="O1101" s="59">
        <v>0</v>
      </c>
      <c r="P1101" s="2" t="s">
        <v>10</v>
      </c>
      <c r="Q1101" s="2" t="s">
        <v>10</v>
      </c>
      <c r="R1101" s="2" t="s">
        <v>10</v>
      </c>
      <c r="S1101" s="2" t="s">
        <v>10</v>
      </c>
      <c r="T1101" s="2" t="s">
        <v>10</v>
      </c>
      <c r="U1101" s="2" t="s">
        <v>10</v>
      </c>
    </row>
    <row r="1102" spans="1:21" x14ac:dyDescent="0.3">
      <c r="A1102">
        <v>27</v>
      </c>
      <c r="B1102" t="s">
        <v>45</v>
      </c>
      <c r="C1102">
        <v>8</v>
      </c>
      <c r="D1102" t="s">
        <v>21</v>
      </c>
      <c r="E1102">
        <v>2014</v>
      </c>
      <c r="F1102">
        <v>6300</v>
      </c>
      <c r="G1102" s="54">
        <v>0.14499999999999999</v>
      </c>
      <c r="H1102" s="54">
        <v>0.20433333333333331</v>
      </c>
      <c r="I1102" s="54">
        <v>0.20033333333333331</v>
      </c>
      <c r="J1102" s="2">
        <f t="shared" si="348"/>
        <v>7368.4210526315792</v>
      </c>
      <c r="K1102" s="2">
        <f t="shared" si="349"/>
        <v>7917.8885630498526</v>
      </c>
      <c r="L1102" s="2">
        <f t="shared" si="350"/>
        <v>7878.2826177573979</v>
      </c>
      <c r="M1102" s="59">
        <v>0.71359223300999997</v>
      </c>
      <c r="N1102" s="59">
        <v>0.28640776698999998</v>
      </c>
      <c r="O1102" s="59">
        <v>0</v>
      </c>
      <c r="P1102" s="2" t="s">
        <v>10</v>
      </c>
      <c r="Q1102" s="2" t="s">
        <v>10</v>
      </c>
      <c r="R1102" s="2" t="s">
        <v>10</v>
      </c>
      <c r="S1102" s="2" t="s">
        <v>10</v>
      </c>
      <c r="T1102" s="2" t="s">
        <v>10</v>
      </c>
      <c r="U1102" s="2" t="s">
        <v>10</v>
      </c>
    </row>
    <row r="1103" spans="1:21" x14ac:dyDescent="0.3">
      <c r="A1103">
        <v>27</v>
      </c>
      <c r="B1103" t="s">
        <v>45</v>
      </c>
      <c r="C1103">
        <v>8</v>
      </c>
      <c r="D1103" t="s">
        <v>21</v>
      </c>
      <c r="E1103">
        <v>2015</v>
      </c>
      <c r="F1103">
        <v>3800</v>
      </c>
      <c r="G1103" s="54">
        <v>0.24</v>
      </c>
      <c r="H1103" s="54">
        <v>0.30400000000000005</v>
      </c>
      <c r="I1103" s="54">
        <v>0.28700000000000003</v>
      </c>
      <c r="J1103" s="2">
        <f t="shared" si="348"/>
        <v>5000</v>
      </c>
      <c r="K1103" s="2">
        <f t="shared" si="349"/>
        <v>5459.7701149425293</v>
      </c>
      <c r="L1103" s="2">
        <f t="shared" si="350"/>
        <v>5329.5932678821882</v>
      </c>
      <c r="M1103" s="59">
        <v>0.71359223300999997</v>
      </c>
      <c r="N1103" s="59">
        <v>0.28640776698999998</v>
      </c>
      <c r="O1103" s="59">
        <v>0</v>
      </c>
      <c r="P1103" s="2">
        <f t="shared" si="351"/>
        <v>2022.602257425596</v>
      </c>
      <c r="Q1103" s="2">
        <f t="shared" si="352"/>
        <v>2328.8134050066851</v>
      </c>
      <c r="R1103" s="2">
        <f t="shared" si="353"/>
        <v>2297.6263952903573</v>
      </c>
      <c r="S1103">
        <f t="shared" si="354"/>
        <v>0.53226375195410425</v>
      </c>
      <c r="T1103">
        <f t="shared" si="355"/>
        <v>0.61284563289649607</v>
      </c>
      <c r="U1103">
        <f t="shared" si="356"/>
        <v>0.60463852507640981</v>
      </c>
    </row>
    <row r="1104" spans="1:21" x14ac:dyDescent="0.3">
      <c r="A1104">
        <v>27</v>
      </c>
      <c r="B1104" t="s">
        <v>45</v>
      </c>
      <c r="C1104">
        <v>8</v>
      </c>
      <c r="D1104" t="s">
        <v>21</v>
      </c>
      <c r="E1104">
        <v>2016</v>
      </c>
      <c r="F1104" t="s">
        <v>10</v>
      </c>
      <c r="G1104" s="54">
        <v>0.252</v>
      </c>
      <c r="H1104" s="54">
        <v>0.29700000000000004</v>
      </c>
      <c r="I1104" s="54">
        <v>0.27900000000000003</v>
      </c>
      <c r="J1104" t="s">
        <v>10</v>
      </c>
      <c r="K1104" t="s">
        <v>10</v>
      </c>
      <c r="L1104" t="s">
        <v>10</v>
      </c>
      <c r="M1104" s="59">
        <v>0.71359223300999997</v>
      </c>
      <c r="N1104" s="59">
        <v>0.28640776698999998</v>
      </c>
      <c r="O1104" s="59">
        <v>0</v>
      </c>
      <c r="P1104" s="2">
        <f t="shared" si="351"/>
        <v>1124.6513167949302</v>
      </c>
      <c r="Q1104" s="2">
        <f t="shared" si="352"/>
        <v>1289.787638138889</v>
      </c>
      <c r="R1104" s="2">
        <f t="shared" si="353"/>
        <v>1272.3438747429288</v>
      </c>
      <c r="S1104" s="2" t="s">
        <v>10</v>
      </c>
      <c r="T1104" s="2" t="s">
        <v>10</v>
      </c>
      <c r="U1104" s="2" t="s">
        <v>10</v>
      </c>
    </row>
    <row r="1105" spans="1:21" x14ac:dyDescent="0.3">
      <c r="A1105">
        <v>27</v>
      </c>
      <c r="B1105" t="s">
        <v>45</v>
      </c>
      <c r="C1105">
        <v>8</v>
      </c>
      <c r="D1105" t="s">
        <v>21</v>
      </c>
      <c r="E1105">
        <v>2017</v>
      </c>
      <c r="F1105" t="s">
        <v>10</v>
      </c>
      <c r="G1105" s="54">
        <v>0.26421253355763952</v>
      </c>
      <c r="H1105" s="54">
        <v>0.33404541147798106</v>
      </c>
      <c r="I1105" s="54">
        <v>0.31269765999824639</v>
      </c>
      <c r="J1105" t="s">
        <v>10</v>
      </c>
      <c r="K1105" t="s">
        <v>10</v>
      </c>
      <c r="L1105" t="s">
        <v>10</v>
      </c>
      <c r="M1105" s="59">
        <v>0.71359223300999997</v>
      </c>
      <c r="N1105" s="59">
        <v>0.28640776698999998</v>
      </c>
      <c r="O1105" s="59">
        <v>0</v>
      </c>
      <c r="P1105" s="2" t="s">
        <v>10</v>
      </c>
      <c r="Q1105" s="2" t="s">
        <v>10</v>
      </c>
      <c r="R1105" s="2" t="s">
        <v>10</v>
      </c>
      <c r="S1105" s="2" t="s">
        <v>10</v>
      </c>
      <c r="T1105" s="2" t="s">
        <v>10</v>
      </c>
      <c r="U1105" s="2" t="s">
        <v>10</v>
      </c>
    </row>
    <row r="1106" spans="1:21" x14ac:dyDescent="0.3">
      <c r="A1106">
        <v>27</v>
      </c>
      <c r="B1106" t="s">
        <v>45</v>
      </c>
      <c r="C1106">
        <v>8</v>
      </c>
      <c r="D1106" t="s">
        <v>21</v>
      </c>
      <c r="E1106">
        <v>2018</v>
      </c>
      <c r="F1106">
        <v>1725</v>
      </c>
      <c r="G1106" s="54">
        <v>0.25329250311259038</v>
      </c>
      <c r="H1106" s="54">
        <v>0.35347180943220174</v>
      </c>
      <c r="I1106" s="54">
        <v>0.34504815702446495</v>
      </c>
      <c r="J1106" s="2">
        <f t="shared" si="348"/>
        <v>2310.1415309080521</v>
      </c>
      <c r="K1106" s="2">
        <f t="shared" si="349"/>
        <v>2668.0971149688912</v>
      </c>
      <c r="L1106" s="2">
        <f t="shared" si="350"/>
        <v>2633.7814275979304</v>
      </c>
      <c r="M1106" s="59">
        <v>0.71359223300999997</v>
      </c>
      <c r="N1106" s="59">
        <v>0.28640776698999998</v>
      </c>
      <c r="O1106" s="59">
        <v>0</v>
      </c>
      <c r="P1106" s="2" t="s">
        <v>10</v>
      </c>
      <c r="Q1106" s="2" t="s">
        <v>10</v>
      </c>
      <c r="R1106" s="2" t="s">
        <v>10</v>
      </c>
      <c r="S1106" s="2" t="s">
        <v>10</v>
      </c>
      <c r="T1106" s="2" t="s">
        <v>10</v>
      </c>
      <c r="U1106" s="2" t="s">
        <v>10</v>
      </c>
    </row>
    <row r="1107" spans="1:21" x14ac:dyDescent="0.3">
      <c r="A1107">
        <v>27</v>
      </c>
      <c r="B1107" t="s">
        <v>45</v>
      </c>
      <c r="C1107">
        <v>8</v>
      </c>
      <c r="D1107" t="s">
        <v>21</v>
      </c>
      <c r="E1107">
        <v>2019</v>
      </c>
      <c r="F1107">
        <v>1000</v>
      </c>
      <c r="G1107" s="54">
        <v>0.23441509169475994</v>
      </c>
      <c r="H1107" s="54">
        <v>0.32590908281944742</v>
      </c>
      <c r="I1107" s="54">
        <v>0.31510957999927913</v>
      </c>
      <c r="J1107" s="2">
        <f t="shared" si="348"/>
        <v>1306.1908472225241</v>
      </c>
      <c r="K1107" s="2">
        <f t="shared" si="349"/>
        <v>1483.4794157776109</v>
      </c>
      <c r="L1107" s="2">
        <f t="shared" si="350"/>
        <v>1460.087585980466</v>
      </c>
      <c r="M1107" s="59">
        <v>0.71359223300999997</v>
      </c>
      <c r="N1107" s="59">
        <v>0.28640776698999998</v>
      </c>
      <c r="O1107" s="59">
        <v>0</v>
      </c>
      <c r="P1107" s="2" t="s">
        <v>10</v>
      </c>
      <c r="Q1107" s="2" t="s">
        <v>10</v>
      </c>
      <c r="R1107" s="2" t="s">
        <v>10</v>
      </c>
      <c r="S1107" s="2" t="s">
        <v>10</v>
      </c>
      <c r="T1107" s="2" t="s">
        <v>10</v>
      </c>
      <c r="U1107" s="2" t="s">
        <v>10</v>
      </c>
    </row>
    <row r="1108" spans="1:21" x14ac:dyDescent="0.3">
      <c r="A1108">
        <v>27</v>
      </c>
      <c r="B1108" t="s">
        <v>45</v>
      </c>
      <c r="C1108">
        <v>8</v>
      </c>
      <c r="D1108" t="s">
        <v>21</v>
      </c>
      <c r="E1108">
        <v>2020</v>
      </c>
      <c r="F1108">
        <v>600</v>
      </c>
      <c r="G1108" s="54">
        <v>0.10759564786873591</v>
      </c>
      <c r="H1108" s="54">
        <v>0.25668946937664994</v>
      </c>
      <c r="I1108" s="54">
        <v>0.25426527177111524</v>
      </c>
      <c r="J1108" s="2">
        <f t="shared" si="348"/>
        <v>672.34096132214484</v>
      </c>
      <c r="K1108" s="2">
        <f t="shared" si="349"/>
        <v>807.19964978409769</v>
      </c>
      <c r="L1108" s="2">
        <f t="shared" si="350"/>
        <v>804.57564504873767</v>
      </c>
      <c r="M1108" s="59">
        <v>0.71359223300999997</v>
      </c>
      <c r="N1108" s="59">
        <v>0.28640776698999998</v>
      </c>
      <c r="O1108" s="59">
        <v>0</v>
      </c>
      <c r="P1108" s="2" t="s">
        <v>10</v>
      </c>
      <c r="Q1108" s="2" t="s">
        <v>10</v>
      </c>
      <c r="R1108" s="2" t="s">
        <v>10</v>
      </c>
      <c r="S1108" s="2" t="s">
        <v>10</v>
      </c>
      <c r="T1108" s="2" t="s">
        <v>10</v>
      </c>
      <c r="U1108" s="2" t="s">
        <v>10</v>
      </c>
    </row>
    <row r="1109" spans="1:21" x14ac:dyDescent="0.3">
      <c r="A1109">
        <v>28</v>
      </c>
      <c r="B1109" t="s">
        <v>46</v>
      </c>
      <c r="C1109">
        <v>8</v>
      </c>
      <c r="D1109" t="s">
        <v>21</v>
      </c>
      <c r="E1109">
        <v>1980</v>
      </c>
      <c r="F1109">
        <v>500</v>
      </c>
      <c r="G1109" s="54">
        <v>0.44700000000000001</v>
      </c>
      <c r="H1109" s="54">
        <v>0.46733333333333338</v>
      </c>
      <c r="I1109" s="54">
        <v>0.46133333333333337</v>
      </c>
      <c r="J1109" s="2">
        <f t="shared" si="348"/>
        <v>904.15913200723332</v>
      </c>
      <c r="K1109" s="2">
        <f t="shared" si="349"/>
        <v>938.67334167709646</v>
      </c>
      <c r="L1109" s="2">
        <f t="shared" si="350"/>
        <v>928.21782178217825</v>
      </c>
      <c r="M1109" s="59">
        <v>0.71359223300999997</v>
      </c>
      <c r="N1109" s="59">
        <v>0.28640776698999998</v>
      </c>
      <c r="O1109" s="59">
        <v>0</v>
      </c>
      <c r="P1109" s="2">
        <f t="shared" ref="P1109:P1145" si="357">(J1112*$M1109)+(J1113*$N1109)+(J1114*$O1109)</f>
        <v>1302.8585435378709</v>
      </c>
      <c r="Q1109" s="2">
        <f t="shared" ref="Q1109:Q1145" si="358">(K1112*$M1109)+(K1113*$N1109)+(K1114*$O1109)</f>
        <v>1348.5072725599764</v>
      </c>
      <c r="R1109" s="2">
        <f t="shared" ref="R1109:R1145" si="359">(L1112*$M1109)+(L1113*$N1109)+(L1114*$O1109)</f>
        <v>1330.4617987247002</v>
      </c>
      <c r="S1109">
        <f t="shared" si="354"/>
        <v>2.605717087075742</v>
      </c>
      <c r="T1109">
        <f t="shared" si="355"/>
        <v>2.697014545119953</v>
      </c>
      <c r="U1109">
        <f t="shared" si="356"/>
        <v>2.6609235974494005</v>
      </c>
    </row>
    <row r="1110" spans="1:21" x14ac:dyDescent="0.3">
      <c r="A1110">
        <v>28</v>
      </c>
      <c r="B1110" t="s">
        <v>46</v>
      </c>
      <c r="C1110">
        <v>8</v>
      </c>
      <c r="D1110" t="s">
        <v>21</v>
      </c>
      <c r="E1110">
        <v>1981</v>
      </c>
      <c r="F1110">
        <v>200</v>
      </c>
      <c r="G1110" s="54">
        <v>0.40500000000000003</v>
      </c>
      <c r="H1110" s="54">
        <v>0.4393333333333333</v>
      </c>
      <c r="I1110" s="54">
        <v>0.43383333333333329</v>
      </c>
      <c r="J1110" s="2">
        <f t="shared" si="348"/>
        <v>336.1344537815126</v>
      </c>
      <c r="K1110" s="2">
        <f t="shared" si="349"/>
        <v>356.71819262782401</v>
      </c>
      <c r="L1110" s="2">
        <f t="shared" si="350"/>
        <v>353.25287017957021</v>
      </c>
      <c r="M1110" s="59">
        <v>0.71359223300999997</v>
      </c>
      <c r="N1110" s="59">
        <v>0.28640776698999998</v>
      </c>
      <c r="O1110" s="59">
        <v>0</v>
      </c>
      <c r="P1110" s="2">
        <f>(J1113*$M1110)+(J1114*$N1110)</f>
        <v>670.76735485410768</v>
      </c>
      <c r="Q1110" s="2">
        <f>(K1113*$M1110)+(K1114*$N1110)</f>
        <v>703.25846190427717</v>
      </c>
      <c r="R1110" s="2">
        <f>(L1113*$M1110)+(L1114*$N1110)</f>
        <v>695.50012541706394</v>
      </c>
      <c r="S1110">
        <f t="shared" si="354"/>
        <v>3.3538367742705386</v>
      </c>
      <c r="T1110">
        <f t="shared" si="355"/>
        <v>3.5162923095213858</v>
      </c>
      <c r="U1110">
        <f t="shared" si="356"/>
        <v>3.4775006270853197</v>
      </c>
    </row>
    <row r="1111" spans="1:21" x14ac:dyDescent="0.3">
      <c r="A1111">
        <v>28</v>
      </c>
      <c r="B1111" t="s">
        <v>46</v>
      </c>
      <c r="C1111">
        <v>8</v>
      </c>
      <c r="D1111" t="s">
        <v>21</v>
      </c>
      <c r="E1111">
        <v>1982</v>
      </c>
      <c r="F1111">
        <v>250</v>
      </c>
      <c r="G1111" s="54">
        <v>0.35099999999999998</v>
      </c>
      <c r="H1111" s="54">
        <v>0.40499999999999997</v>
      </c>
      <c r="I1111" s="54">
        <v>0.39999999999999997</v>
      </c>
      <c r="J1111" s="2">
        <f t="shared" si="348"/>
        <v>385.20801232665639</v>
      </c>
      <c r="K1111" s="2">
        <f t="shared" si="349"/>
        <v>420.1680672268908</v>
      </c>
      <c r="L1111" s="2">
        <f t="shared" si="350"/>
        <v>416.66666666666663</v>
      </c>
      <c r="M1111" s="59">
        <v>0.71359223300999997</v>
      </c>
      <c r="N1111" s="59">
        <v>0.28640776698999998</v>
      </c>
      <c r="O1111" s="59">
        <v>0</v>
      </c>
      <c r="P1111" s="2" t="s">
        <v>10</v>
      </c>
      <c r="Q1111" s="2" t="s">
        <v>10</v>
      </c>
      <c r="R1111" s="2" t="s">
        <v>10</v>
      </c>
      <c r="S1111" s="2" t="s">
        <v>10</v>
      </c>
      <c r="T1111" s="2" t="s">
        <v>10</v>
      </c>
      <c r="U1111" s="2" t="s">
        <v>10</v>
      </c>
    </row>
    <row r="1112" spans="1:21" x14ac:dyDescent="0.3">
      <c r="A1112">
        <v>28</v>
      </c>
      <c r="B1112" t="s">
        <v>46</v>
      </c>
      <c r="C1112">
        <v>8</v>
      </c>
      <c r="D1112" t="s">
        <v>21</v>
      </c>
      <c r="E1112">
        <v>1983</v>
      </c>
      <c r="F1112">
        <v>750</v>
      </c>
      <c r="G1112" s="54">
        <v>0.49</v>
      </c>
      <c r="H1112" s="54">
        <v>0.50566666666666671</v>
      </c>
      <c r="I1112" s="54">
        <v>0.4986666666666667</v>
      </c>
      <c r="J1112" s="2">
        <f t="shared" si="348"/>
        <v>1470.5882352941176</v>
      </c>
      <c r="K1112" s="2">
        <f t="shared" si="349"/>
        <v>1517.194875252866</v>
      </c>
      <c r="L1112" s="2">
        <f t="shared" si="350"/>
        <v>1496.0106382978724</v>
      </c>
      <c r="M1112" s="59">
        <v>0.71359223300999997</v>
      </c>
      <c r="N1112" s="59">
        <v>0.28640776698999998</v>
      </c>
      <c r="O1112" s="59">
        <v>0</v>
      </c>
      <c r="P1112" s="2" t="s">
        <v>10</v>
      </c>
      <c r="Q1112" s="2" t="s">
        <v>10</v>
      </c>
      <c r="R1112" s="2" t="s">
        <v>10</v>
      </c>
      <c r="S1112" s="2" t="s">
        <v>10</v>
      </c>
      <c r="T1112" s="2" t="s">
        <v>10</v>
      </c>
      <c r="U1112" s="2" t="s">
        <v>10</v>
      </c>
    </row>
    <row r="1113" spans="1:21" x14ac:dyDescent="0.3">
      <c r="A1113">
        <v>28</v>
      </c>
      <c r="B1113" t="s">
        <v>46</v>
      </c>
      <c r="C1113">
        <v>8</v>
      </c>
      <c r="D1113" t="s">
        <v>21</v>
      </c>
      <c r="E1113">
        <v>1984</v>
      </c>
      <c r="F1113">
        <v>500</v>
      </c>
      <c r="G1113" s="54">
        <v>0.435</v>
      </c>
      <c r="H1113" s="54">
        <v>0.46133333333333326</v>
      </c>
      <c r="I1113" s="54">
        <v>0.45533333333333326</v>
      </c>
      <c r="J1113" s="2">
        <f t="shared" si="348"/>
        <v>884.95575221238948</v>
      </c>
      <c r="K1113" s="2">
        <f t="shared" si="349"/>
        <v>928.21782178217813</v>
      </c>
      <c r="L1113" s="2">
        <f t="shared" si="350"/>
        <v>917.99265605875144</v>
      </c>
      <c r="M1113" s="59">
        <v>0.71359223300999997</v>
      </c>
      <c r="N1113" s="59">
        <v>0.28640776698999998</v>
      </c>
      <c r="O1113" s="59">
        <v>0</v>
      </c>
      <c r="P1113" s="2" t="s">
        <v>10</v>
      </c>
      <c r="Q1113" s="2" t="s">
        <v>10</v>
      </c>
      <c r="R1113" s="2" t="s">
        <v>10</v>
      </c>
      <c r="S1113" s="2" t="s">
        <v>10</v>
      </c>
      <c r="T1113" s="2" t="s">
        <v>10</v>
      </c>
      <c r="U1113" s="2" t="s">
        <v>10</v>
      </c>
    </row>
    <row r="1114" spans="1:21" x14ac:dyDescent="0.3">
      <c r="A1114">
        <v>28</v>
      </c>
      <c r="B1114" t="s">
        <v>46</v>
      </c>
      <c r="C1114">
        <v>8</v>
      </c>
      <c r="D1114" t="s">
        <v>21</v>
      </c>
      <c r="E1114">
        <v>1985</v>
      </c>
      <c r="F1114">
        <v>75</v>
      </c>
      <c r="G1114" s="54">
        <v>0.45300000000000001</v>
      </c>
      <c r="H1114" s="54">
        <v>0.47466666666666668</v>
      </c>
      <c r="I1114" s="54">
        <v>0.46866666666666668</v>
      </c>
      <c r="J1114" s="2">
        <f t="shared" ref="J1114:J1177" si="360">$F1114/(1-G1114)</f>
        <v>137.11151736745887</v>
      </c>
      <c r="K1114" s="2">
        <f t="shared" ref="K1114:K1177" si="361">$F1114/(1-H1114)</f>
        <v>142.76649746192894</v>
      </c>
      <c r="L1114" s="2">
        <f t="shared" ref="L1114:L1177" si="362">$F1114/(1-I1114)</f>
        <v>141.15432873274781</v>
      </c>
      <c r="M1114" s="59">
        <v>0.71359223300999997</v>
      </c>
      <c r="N1114" s="59">
        <v>0.28640776698999998</v>
      </c>
      <c r="O1114" s="59">
        <v>0</v>
      </c>
      <c r="P1114" s="2" t="s">
        <v>10</v>
      </c>
      <c r="Q1114" s="2" t="s">
        <v>10</v>
      </c>
      <c r="R1114" s="2" t="s">
        <v>10</v>
      </c>
      <c r="S1114" s="2" t="s">
        <v>10</v>
      </c>
      <c r="T1114" s="2" t="s">
        <v>10</v>
      </c>
      <c r="U1114" s="2" t="s">
        <v>10</v>
      </c>
    </row>
    <row r="1115" spans="1:21" x14ac:dyDescent="0.3">
      <c r="A1115">
        <v>28</v>
      </c>
      <c r="B1115" t="s">
        <v>46</v>
      </c>
      <c r="C1115">
        <v>8</v>
      </c>
      <c r="D1115" t="s">
        <v>21</v>
      </c>
      <c r="E1115">
        <v>1986</v>
      </c>
      <c r="F1115" t="s">
        <v>10</v>
      </c>
      <c r="G1115" s="54">
        <v>0.502</v>
      </c>
      <c r="H1115" s="54">
        <v>0.50766666666666671</v>
      </c>
      <c r="I1115" s="54">
        <v>0.50066666666666659</v>
      </c>
      <c r="J1115" t="s">
        <v>10</v>
      </c>
      <c r="K1115" t="s">
        <v>10</v>
      </c>
      <c r="L1115" t="s">
        <v>10</v>
      </c>
      <c r="M1115" s="59">
        <v>0.71359223300999997</v>
      </c>
      <c r="N1115" s="59">
        <v>0.28640776698999998</v>
      </c>
      <c r="O1115" s="59">
        <v>0</v>
      </c>
      <c r="P1115" s="2" t="s">
        <v>10</v>
      </c>
      <c r="Q1115" s="2" t="s">
        <v>10</v>
      </c>
      <c r="R1115" s="2" t="s">
        <v>10</v>
      </c>
      <c r="S1115" s="2" t="s">
        <v>10</v>
      </c>
      <c r="T1115" s="2" t="s">
        <v>10</v>
      </c>
      <c r="U1115" s="2" t="s">
        <v>10</v>
      </c>
    </row>
    <row r="1116" spans="1:21" x14ac:dyDescent="0.3">
      <c r="A1116">
        <v>28</v>
      </c>
      <c r="B1116" t="s">
        <v>46</v>
      </c>
      <c r="C1116">
        <v>8</v>
      </c>
      <c r="D1116" t="s">
        <v>21</v>
      </c>
      <c r="E1116">
        <v>1987</v>
      </c>
      <c r="F1116" t="s">
        <v>10</v>
      </c>
      <c r="G1116" s="54">
        <v>0.38700000000000001</v>
      </c>
      <c r="H1116" s="54">
        <v>0.42166666666666669</v>
      </c>
      <c r="I1116" s="54">
        <v>0.41666666666666669</v>
      </c>
      <c r="J1116" t="s">
        <v>10</v>
      </c>
      <c r="K1116" t="s">
        <v>10</v>
      </c>
      <c r="L1116" t="s">
        <v>10</v>
      </c>
      <c r="M1116" s="59">
        <v>0.71359223300999997</v>
      </c>
      <c r="N1116" s="59">
        <v>0.28640776698999998</v>
      </c>
      <c r="O1116" s="59">
        <v>0</v>
      </c>
      <c r="P1116" s="2" t="s">
        <v>10</v>
      </c>
      <c r="Q1116" s="2" t="s">
        <v>10</v>
      </c>
      <c r="R1116" s="2" t="s">
        <v>10</v>
      </c>
      <c r="S1116" s="2" t="s">
        <v>10</v>
      </c>
      <c r="T1116" s="2" t="s">
        <v>10</v>
      </c>
      <c r="U1116" s="2" t="s">
        <v>10</v>
      </c>
    </row>
    <row r="1117" spans="1:21" x14ac:dyDescent="0.3">
      <c r="A1117">
        <v>28</v>
      </c>
      <c r="B1117" t="s">
        <v>46</v>
      </c>
      <c r="C1117">
        <v>8</v>
      </c>
      <c r="D1117" t="s">
        <v>21</v>
      </c>
      <c r="E1117">
        <v>1988</v>
      </c>
      <c r="F1117" t="s">
        <v>10</v>
      </c>
      <c r="G1117" s="54">
        <v>0.38100000000000001</v>
      </c>
      <c r="H1117" s="54">
        <v>0.41433333333333339</v>
      </c>
      <c r="I1117" s="54">
        <v>0.40983333333333338</v>
      </c>
      <c r="J1117" t="s">
        <v>10</v>
      </c>
      <c r="K1117" t="s">
        <v>10</v>
      </c>
      <c r="L1117" t="s">
        <v>10</v>
      </c>
      <c r="M1117" s="59">
        <v>0.71359223300999997</v>
      </c>
      <c r="N1117" s="59">
        <v>0.28640776698999998</v>
      </c>
      <c r="O1117" s="59">
        <v>0</v>
      </c>
      <c r="P1117" s="2">
        <f>(J1120*$M1117)+(J1121*$N1117)</f>
        <v>1352.459041647674</v>
      </c>
      <c r="Q1117" s="2">
        <f>(K1120*$M1117)+(K1121*$N1117)</f>
        <v>1430.3940041146004</v>
      </c>
      <c r="R1117" s="2">
        <f>(L1120*$M1117)+(L1121*$N1117)</f>
        <v>1390.1002936299142</v>
      </c>
      <c r="S1117" s="2" t="s">
        <v>10</v>
      </c>
      <c r="T1117" s="2" t="s">
        <v>10</v>
      </c>
      <c r="U1117" s="2" t="s">
        <v>10</v>
      </c>
    </row>
    <row r="1118" spans="1:21" x14ac:dyDescent="0.3">
      <c r="A1118">
        <v>28</v>
      </c>
      <c r="B1118" t="s">
        <v>46</v>
      </c>
      <c r="C1118">
        <v>8</v>
      </c>
      <c r="D1118" t="s">
        <v>21</v>
      </c>
      <c r="E1118">
        <v>1989</v>
      </c>
      <c r="F1118" t="s">
        <v>10</v>
      </c>
      <c r="G1118" s="54">
        <v>0.372</v>
      </c>
      <c r="H1118" s="54">
        <v>0.41066666666666668</v>
      </c>
      <c r="I1118" s="54">
        <v>0.40566666666666668</v>
      </c>
      <c r="J1118" t="s">
        <v>10</v>
      </c>
      <c r="K1118" t="s">
        <v>10</v>
      </c>
      <c r="L1118" t="s">
        <v>10</v>
      </c>
      <c r="M1118" s="59">
        <v>0.71359223300999997</v>
      </c>
      <c r="N1118" s="59">
        <v>0.28640776698999998</v>
      </c>
      <c r="O1118" s="59">
        <v>0</v>
      </c>
      <c r="P1118" s="2" t="s">
        <v>10</v>
      </c>
      <c r="Q1118" s="2" t="s">
        <v>10</v>
      </c>
      <c r="R1118" s="2" t="s">
        <v>10</v>
      </c>
      <c r="S1118" s="2" t="s">
        <v>10</v>
      </c>
      <c r="T1118" s="2" t="s">
        <v>10</v>
      </c>
      <c r="U1118" s="2" t="s">
        <v>10</v>
      </c>
    </row>
    <row r="1119" spans="1:21" x14ac:dyDescent="0.3">
      <c r="A1119">
        <v>28</v>
      </c>
      <c r="B1119" t="s">
        <v>46</v>
      </c>
      <c r="C1119">
        <v>8</v>
      </c>
      <c r="D1119" t="s">
        <v>21</v>
      </c>
      <c r="E1119">
        <v>1990</v>
      </c>
      <c r="F1119" t="s">
        <v>10</v>
      </c>
      <c r="G1119" s="54">
        <v>0.42099999999999999</v>
      </c>
      <c r="H1119" s="54">
        <v>0.46433333333333326</v>
      </c>
      <c r="I1119" s="54">
        <v>0.45883333333333332</v>
      </c>
      <c r="J1119" t="s">
        <v>10</v>
      </c>
      <c r="K1119" t="s">
        <v>10</v>
      </c>
      <c r="L1119" t="s">
        <v>10</v>
      </c>
      <c r="M1119" s="59">
        <v>0.71359223300999997</v>
      </c>
      <c r="N1119" s="59">
        <v>0.28640776698999998</v>
      </c>
      <c r="O1119" s="59">
        <v>0</v>
      </c>
      <c r="P1119" s="2" t="s">
        <v>10</v>
      </c>
      <c r="Q1119" s="2" t="s">
        <v>10</v>
      </c>
      <c r="R1119" s="2" t="s">
        <v>10</v>
      </c>
      <c r="S1119" s="2" t="s">
        <v>10</v>
      </c>
      <c r="T1119" s="2" t="s">
        <v>10</v>
      </c>
      <c r="U1119" s="2" t="s">
        <v>10</v>
      </c>
    </row>
    <row r="1120" spans="1:21" x14ac:dyDescent="0.3">
      <c r="A1120">
        <v>28</v>
      </c>
      <c r="B1120" t="s">
        <v>46</v>
      </c>
      <c r="C1120">
        <v>8</v>
      </c>
      <c r="D1120" t="s">
        <v>21</v>
      </c>
      <c r="E1120">
        <v>1991</v>
      </c>
      <c r="F1120">
        <v>1100</v>
      </c>
      <c r="G1120" s="54">
        <v>0.376</v>
      </c>
      <c r="H1120" s="54">
        <v>0.41</v>
      </c>
      <c r="I1120" s="54">
        <v>0.39349999999999996</v>
      </c>
      <c r="J1120" s="2">
        <f t="shared" si="360"/>
        <v>1762.8205128205129</v>
      </c>
      <c r="K1120" s="2">
        <f t="shared" si="361"/>
        <v>1864.4067796610168</v>
      </c>
      <c r="L1120" s="2">
        <f t="shared" si="362"/>
        <v>1813.6850783182192</v>
      </c>
      <c r="M1120" s="59">
        <v>0.71359223300999997</v>
      </c>
      <c r="N1120" s="59">
        <v>0.28640776698999998</v>
      </c>
      <c r="O1120" s="59">
        <v>0</v>
      </c>
      <c r="P1120" s="2" t="s">
        <v>10</v>
      </c>
      <c r="Q1120" s="2" t="s">
        <v>10</v>
      </c>
      <c r="R1120" s="2" t="s">
        <v>10</v>
      </c>
      <c r="S1120" s="2" t="s">
        <v>10</v>
      </c>
      <c r="T1120" s="2" t="s">
        <v>10</v>
      </c>
      <c r="U1120" s="2" t="s">
        <v>10</v>
      </c>
    </row>
    <row r="1121" spans="1:21" x14ac:dyDescent="0.3">
      <c r="A1121">
        <v>28</v>
      </c>
      <c r="B1121" t="s">
        <v>46</v>
      </c>
      <c r="C1121">
        <v>8</v>
      </c>
      <c r="D1121" t="s">
        <v>21</v>
      </c>
      <c r="E1121">
        <v>1992</v>
      </c>
      <c r="F1121">
        <v>200</v>
      </c>
      <c r="G1121" s="54">
        <v>0.39400000000000002</v>
      </c>
      <c r="H1121" s="54">
        <v>0.42699999999999999</v>
      </c>
      <c r="I1121" s="54">
        <v>0.40249999999999997</v>
      </c>
      <c r="J1121" s="2">
        <f t="shared" si="360"/>
        <v>330.03300330033005</v>
      </c>
      <c r="K1121" s="2">
        <f t="shared" si="361"/>
        <v>349.04013961605585</v>
      </c>
      <c r="L1121" s="2">
        <f t="shared" si="362"/>
        <v>334.7280334728033</v>
      </c>
      <c r="M1121" s="59">
        <v>0.71359223300999997</v>
      </c>
      <c r="N1121" s="59">
        <v>0.28640776698999998</v>
      </c>
      <c r="O1121" s="59">
        <v>0</v>
      </c>
      <c r="P1121" s="2" t="s">
        <v>10</v>
      </c>
      <c r="Q1121" s="2" t="s">
        <v>10</v>
      </c>
      <c r="R1121" s="2" t="s">
        <v>10</v>
      </c>
      <c r="S1121" s="2" t="s">
        <v>10</v>
      </c>
      <c r="T1121" s="2" t="s">
        <v>10</v>
      </c>
      <c r="U1121" s="2" t="s">
        <v>10</v>
      </c>
    </row>
    <row r="1122" spans="1:21" x14ac:dyDescent="0.3">
      <c r="A1122">
        <v>28</v>
      </c>
      <c r="B1122" t="s">
        <v>46</v>
      </c>
      <c r="C1122">
        <v>8</v>
      </c>
      <c r="D1122" t="s">
        <v>21</v>
      </c>
      <c r="E1122">
        <v>1993</v>
      </c>
      <c r="F1122" t="s">
        <v>10</v>
      </c>
      <c r="G1122" s="54">
        <v>0.34200000000000003</v>
      </c>
      <c r="H1122" s="54">
        <v>0.372</v>
      </c>
      <c r="I1122" s="54">
        <v>0.35550000000000004</v>
      </c>
      <c r="J1122" t="s">
        <v>10</v>
      </c>
      <c r="K1122" t="s">
        <v>10</v>
      </c>
      <c r="L1122" t="s">
        <v>10</v>
      </c>
      <c r="M1122" s="59">
        <v>0.71359223300999997</v>
      </c>
      <c r="N1122" s="59">
        <v>0.28640776698999998</v>
      </c>
      <c r="O1122" s="59">
        <v>0</v>
      </c>
      <c r="P1122" s="2" t="s">
        <v>10</v>
      </c>
      <c r="Q1122" s="2" t="s">
        <v>10</v>
      </c>
      <c r="R1122" s="2" t="s">
        <v>10</v>
      </c>
      <c r="S1122" s="2" t="s">
        <v>10</v>
      </c>
      <c r="T1122" s="2" t="s">
        <v>10</v>
      </c>
      <c r="U1122" s="2" t="s">
        <v>10</v>
      </c>
    </row>
    <row r="1123" spans="1:21" x14ac:dyDescent="0.3">
      <c r="A1123">
        <v>28</v>
      </c>
      <c r="B1123" t="s">
        <v>46</v>
      </c>
      <c r="C1123">
        <v>8</v>
      </c>
      <c r="D1123" t="s">
        <v>21</v>
      </c>
      <c r="E1123">
        <v>1994</v>
      </c>
      <c r="F1123" t="s">
        <v>10</v>
      </c>
      <c r="G1123" s="54">
        <v>0.40200000000000002</v>
      </c>
      <c r="H1123" s="54">
        <v>0.4413333333333333</v>
      </c>
      <c r="I1123" s="54">
        <v>0.42083333333333328</v>
      </c>
      <c r="J1123" t="s">
        <v>10</v>
      </c>
      <c r="K1123" t="s">
        <v>10</v>
      </c>
      <c r="L1123" t="s">
        <v>10</v>
      </c>
      <c r="M1123" s="59">
        <v>0.71359223300999997</v>
      </c>
      <c r="N1123" s="59">
        <v>0.28640776698999998</v>
      </c>
      <c r="O1123" s="59">
        <v>0</v>
      </c>
      <c r="P1123" s="2" t="s">
        <v>10</v>
      </c>
      <c r="Q1123" s="2" t="s">
        <v>10</v>
      </c>
      <c r="R1123" s="2" t="s">
        <v>10</v>
      </c>
      <c r="S1123" s="2" t="s">
        <v>10</v>
      </c>
      <c r="T1123" s="2" t="s">
        <v>10</v>
      </c>
      <c r="U1123" s="2" t="s">
        <v>10</v>
      </c>
    </row>
    <row r="1124" spans="1:21" x14ac:dyDescent="0.3">
      <c r="A1124">
        <v>28</v>
      </c>
      <c r="B1124" t="s">
        <v>46</v>
      </c>
      <c r="C1124">
        <v>8</v>
      </c>
      <c r="D1124" t="s">
        <v>21</v>
      </c>
      <c r="E1124">
        <v>1995</v>
      </c>
      <c r="F1124" t="s">
        <v>10</v>
      </c>
      <c r="G1124" s="54">
        <v>0.245</v>
      </c>
      <c r="H1124" s="54">
        <v>0.27800000000000002</v>
      </c>
      <c r="I1124" s="54">
        <v>0.26950000000000002</v>
      </c>
      <c r="J1124" t="s">
        <v>10</v>
      </c>
      <c r="K1124" t="s">
        <v>10</v>
      </c>
      <c r="L1124" t="s">
        <v>10</v>
      </c>
      <c r="M1124" s="59">
        <v>0.71359223300999997</v>
      </c>
      <c r="N1124" s="59">
        <v>0.28640776698999998</v>
      </c>
      <c r="O1124" s="59">
        <v>0</v>
      </c>
      <c r="P1124" s="2" t="s">
        <v>10</v>
      </c>
      <c r="Q1124" s="2" t="s">
        <v>10</v>
      </c>
      <c r="R1124" s="2" t="s">
        <v>10</v>
      </c>
      <c r="S1124" s="2" t="s">
        <v>10</v>
      </c>
      <c r="T1124" s="2" t="s">
        <v>10</v>
      </c>
      <c r="U1124" s="2" t="s">
        <v>10</v>
      </c>
    </row>
    <row r="1125" spans="1:21" x14ac:dyDescent="0.3">
      <c r="A1125">
        <v>28</v>
      </c>
      <c r="B1125" t="s">
        <v>46</v>
      </c>
      <c r="C1125">
        <v>8</v>
      </c>
      <c r="D1125" t="s">
        <v>21</v>
      </c>
      <c r="E1125">
        <v>1996</v>
      </c>
      <c r="F1125" t="s">
        <v>10</v>
      </c>
      <c r="G1125" s="54">
        <v>0.44700000000000001</v>
      </c>
      <c r="H1125" s="54">
        <v>0.47199999999999998</v>
      </c>
      <c r="I1125" s="54">
        <v>0.46100000000000002</v>
      </c>
      <c r="J1125" t="s">
        <v>10</v>
      </c>
      <c r="K1125" t="s">
        <v>10</v>
      </c>
      <c r="L1125" t="s">
        <v>10</v>
      </c>
      <c r="M1125" s="59">
        <v>0.71359223300999997</v>
      </c>
      <c r="N1125" s="59">
        <v>0.28640776698999998</v>
      </c>
      <c r="O1125" s="59">
        <v>0</v>
      </c>
      <c r="P1125" s="2" t="s">
        <v>10</v>
      </c>
      <c r="Q1125" s="2" t="s">
        <v>10</v>
      </c>
      <c r="R1125" s="2" t="s">
        <v>10</v>
      </c>
      <c r="S1125" s="2" t="s">
        <v>10</v>
      </c>
      <c r="T1125" s="2" t="s">
        <v>10</v>
      </c>
      <c r="U1125" s="2" t="s">
        <v>10</v>
      </c>
    </row>
    <row r="1126" spans="1:21" x14ac:dyDescent="0.3">
      <c r="A1126">
        <v>28</v>
      </c>
      <c r="B1126" t="s">
        <v>46</v>
      </c>
      <c r="C1126">
        <v>8</v>
      </c>
      <c r="D1126" t="s">
        <v>21</v>
      </c>
      <c r="E1126">
        <v>1997</v>
      </c>
      <c r="F1126" t="s">
        <v>10</v>
      </c>
      <c r="G1126" s="54">
        <v>0.437</v>
      </c>
      <c r="H1126" s="54">
        <v>0.36633333333333334</v>
      </c>
      <c r="I1126" s="54">
        <v>0.34783333333333333</v>
      </c>
      <c r="J1126" t="s">
        <v>10</v>
      </c>
      <c r="K1126" t="s">
        <v>10</v>
      </c>
      <c r="L1126" t="s">
        <v>10</v>
      </c>
      <c r="M1126" s="59">
        <v>0.71359223300999997</v>
      </c>
      <c r="N1126" s="59">
        <v>0.28640776698999998</v>
      </c>
      <c r="O1126" s="59">
        <v>0</v>
      </c>
      <c r="P1126" s="2" t="s">
        <v>10</v>
      </c>
      <c r="Q1126" s="2" t="s">
        <v>10</v>
      </c>
      <c r="R1126" s="2" t="s">
        <v>10</v>
      </c>
      <c r="S1126" s="2" t="s">
        <v>10</v>
      </c>
      <c r="T1126" s="2" t="s">
        <v>10</v>
      </c>
      <c r="U1126" s="2" t="s">
        <v>10</v>
      </c>
    </row>
    <row r="1127" spans="1:21" x14ac:dyDescent="0.3">
      <c r="A1127">
        <v>28</v>
      </c>
      <c r="B1127" t="s">
        <v>46</v>
      </c>
      <c r="C1127">
        <v>8</v>
      </c>
      <c r="D1127" t="s">
        <v>21</v>
      </c>
      <c r="E1127">
        <v>1998</v>
      </c>
      <c r="F1127">
        <v>200</v>
      </c>
      <c r="G1127" s="54">
        <v>0.154</v>
      </c>
      <c r="H1127" s="54">
        <v>0.11366666666666667</v>
      </c>
      <c r="I1127" s="54">
        <v>0.11716666666666666</v>
      </c>
      <c r="J1127" s="2">
        <f t="shared" si="360"/>
        <v>236.40661938534279</v>
      </c>
      <c r="K1127" s="2">
        <f t="shared" si="361"/>
        <v>225.64874012786763</v>
      </c>
      <c r="L1127" s="2">
        <f t="shared" si="362"/>
        <v>226.54332641117614</v>
      </c>
      <c r="M1127" s="59">
        <v>0.71359223300999997</v>
      </c>
      <c r="N1127" s="59">
        <v>0.28640776698999998</v>
      </c>
      <c r="O1127" s="59">
        <v>0</v>
      </c>
      <c r="P1127" s="2" t="s">
        <v>10</v>
      </c>
      <c r="Q1127" s="2" t="s">
        <v>10</v>
      </c>
      <c r="R1127" s="2" t="s">
        <v>10</v>
      </c>
      <c r="S1127" s="2" t="s">
        <v>10</v>
      </c>
      <c r="T1127" s="2" t="s">
        <v>10</v>
      </c>
      <c r="U1127" s="2" t="s">
        <v>10</v>
      </c>
    </row>
    <row r="1128" spans="1:21" x14ac:dyDescent="0.3">
      <c r="A1128">
        <v>28</v>
      </c>
      <c r="B1128" t="s">
        <v>46</v>
      </c>
      <c r="C1128">
        <v>8</v>
      </c>
      <c r="D1128" t="s">
        <v>21</v>
      </c>
      <c r="E1128">
        <v>1999</v>
      </c>
      <c r="F1128" t="s">
        <v>10</v>
      </c>
      <c r="G1128" s="54">
        <v>0.156</v>
      </c>
      <c r="H1128" s="54">
        <v>0.12966666666666665</v>
      </c>
      <c r="I1128" s="54">
        <v>0.12016666666666667</v>
      </c>
      <c r="J1128" t="s">
        <v>10</v>
      </c>
      <c r="K1128" t="s">
        <v>10</v>
      </c>
      <c r="L1128" t="s">
        <v>10</v>
      </c>
      <c r="M1128" s="59">
        <v>0.71359223300999997</v>
      </c>
      <c r="N1128" s="59">
        <v>0.28640776698999998</v>
      </c>
      <c r="O1128" s="59">
        <v>0</v>
      </c>
      <c r="P1128" s="2">
        <f t="shared" si="357"/>
        <v>1856.0953937169841</v>
      </c>
      <c r="Q1128" s="2">
        <f t="shared" si="358"/>
        <v>1879.1872468462411</v>
      </c>
      <c r="R1128" s="2">
        <f t="shared" si="359"/>
        <v>1847.5432674044114</v>
      </c>
      <c r="S1128" s="2" t="s">
        <v>10</v>
      </c>
      <c r="T1128" s="2" t="s">
        <v>10</v>
      </c>
      <c r="U1128" s="2" t="s">
        <v>10</v>
      </c>
    </row>
    <row r="1129" spans="1:21" x14ac:dyDescent="0.3">
      <c r="A1129">
        <v>28</v>
      </c>
      <c r="B1129" t="s">
        <v>46</v>
      </c>
      <c r="C1129">
        <v>8</v>
      </c>
      <c r="D1129" t="s">
        <v>21</v>
      </c>
      <c r="E1129">
        <v>2000</v>
      </c>
      <c r="F1129" t="s">
        <v>10</v>
      </c>
      <c r="G1129" s="54">
        <v>0.19400000000000001</v>
      </c>
      <c r="H1129" s="54">
        <v>0.23899999999999999</v>
      </c>
      <c r="I1129" s="54">
        <v>0.21150000000000002</v>
      </c>
      <c r="J1129" t="s">
        <v>10</v>
      </c>
      <c r="K1129" t="s">
        <v>10</v>
      </c>
      <c r="L1129" t="s">
        <v>10</v>
      </c>
      <c r="M1129" s="59">
        <v>0.71359223300999997</v>
      </c>
      <c r="N1129" s="59">
        <v>0.28640776698999998</v>
      </c>
      <c r="O1129" s="59">
        <v>0</v>
      </c>
      <c r="P1129" s="2">
        <f t="shared" si="357"/>
        <v>1381.8093284763361</v>
      </c>
      <c r="Q1129" s="2">
        <f t="shared" si="358"/>
        <v>1535.4980888959176</v>
      </c>
      <c r="R1129" s="2">
        <f t="shared" si="359"/>
        <v>1498.6233915224745</v>
      </c>
      <c r="S1129" s="2" t="s">
        <v>10</v>
      </c>
      <c r="T1129" s="2" t="s">
        <v>10</v>
      </c>
      <c r="U1129" s="2" t="s">
        <v>10</v>
      </c>
    </row>
    <row r="1130" spans="1:21" x14ac:dyDescent="0.3">
      <c r="A1130">
        <v>28</v>
      </c>
      <c r="B1130" t="s">
        <v>46</v>
      </c>
      <c r="C1130">
        <v>8</v>
      </c>
      <c r="D1130" t="s">
        <v>21</v>
      </c>
      <c r="E1130">
        <v>2001</v>
      </c>
      <c r="F1130" t="s">
        <v>10</v>
      </c>
      <c r="G1130" s="54">
        <v>0.19499999999999998</v>
      </c>
      <c r="H1130" s="54">
        <v>0.20133333333333331</v>
      </c>
      <c r="I1130" s="54">
        <v>0.17783333333333332</v>
      </c>
      <c r="J1130" t="s">
        <v>10</v>
      </c>
      <c r="K1130" t="s">
        <v>10</v>
      </c>
      <c r="L1130" t="s">
        <v>10</v>
      </c>
      <c r="M1130" s="59">
        <v>0.71359223300999997</v>
      </c>
      <c r="N1130" s="59">
        <v>0.28640776698999998</v>
      </c>
      <c r="O1130" s="59">
        <v>0</v>
      </c>
      <c r="P1130" s="2">
        <f t="shared" si="357"/>
        <v>1476.5257781164635</v>
      </c>
      <c r="Q1130" s="2">
        <f t="shared" si="358"/>
        <v>1891.3867604106008</v>
      </c>
      <c r="R1130" s="2">
        <f t="shared" si="359"/>
        <v>1897.1892262901238</v>
      </c>
      <c r="S1130" s="2" t="s">
        <v>10</v>
      </c>
      <c r="T1130" s="2" t="s">
        <v>10</v>
      </c>
      <c r="U1130" s="2" t="s">
        <v>10</v>
      </c>
    </row>
    <row r="1131" spans="1:21" x14ac:dyDescent="0.3">
      <c r="A1131">
        <v>28</v>
      </c>
      <c r="B1131" t="s">
        <v>46</v>
      </c>
      <c r="C1131">
        <v>8</v>
      </c>
      <c r="D1131" t="s">
        <v>21</v>
      </c>
      <c r="E1131">
        <v>2002</v>
      </c>
      <c r="F1131">
        <v>1800</v>
      </c>
      <c r="G1131" s="54">
        <v>0.13600000000000001</v>
      </c>
      <c r="H1131" s="54">
        <v>0.14600000000000002</v>
      </c>
      <c r="I1131" s="54">
        <v>0.13250000000000001</v>
      </c>
      <c r="J1131" s="2">
        <f t="shared" si="360"/>
        <v>2083.3333333333335</v>
      </c>
      <c r="K1131" s="2">
        <f t="shared" si="361"/>
        <v>2107.7283372365341</v>
      </c>
      <c r="L1131" s="2">
        <f t="shared" si="362"/>
        <v>2074.9279538904902</v>
      </c>
      <c r="M1131" s="59">
        <v>0.71359223300999997</v>
      </c>
      <c r="N1131" s="59">
        <v>0.28640776698999998</v>
      </c>
      <c r="O1131" s="59">
        <v>0</v>
      </c>
      <c r="P1131" s="2">
        <f t="shared" si="357"/>
        <v>1004.0876518057333</v>
      </c>
      <c r="Q1131" s="2">
        <f t="shared" si="358"/>
        <v>1185.3858152519431</v>
      </c>
      <c r="R1131" s="2">
        <f t="shared" si="359"/>
        <v>1301.0717159151072</v>
      </c>
      <c r="S1131">
        <f t="shared" si="354"/>
        <v>0.55782647322540746</v>
      </c>
      <c r="T1131">
        <f t="shared" si="355"/>
        <v>0.65854767513996837</v>
      </c>
      <c r="U1131">
        <f t="shared" si="356"/>
        <v>0.72281761995283733</v>
      </c>
    </row>
    <row r="1132" spans="1:21" x14ac:dyDescent="0.3">
      <c r="A1132">
        <v>28</v>
      </c>
      <c r="B1132" t="s">
        <v>46</v>
      </c>
      <c r="C1132">
        <v>8</v>
      </c>
      <c r="D1132" t="s">
        <v>21</v>
      </c>
      <c r="E1132">
        <v>2003</v>
      </c>
      <c r="F1132">
        <v>1050</v>
      </c>
      <c r="G1132" s="54">
        <v>0.186</v>
      </c>
      <c r="H1132" s="54">
        <v>0.19833333333333333</v>
      </c>
      <c r="I1132" s="54">
        <v>0.18033333333333335</v>
      </c>
      <c r="J1132" s="2">
        <f t="shared" si="360"/>
        <v>1289.9262899262899</v>
      </c>
      <c r="K1132" s="2">
        <f t="shared" si="361"/>
        <v>1309.7713097713099</v>
      </c>
      <c r="L1132" s="2">
        <f t="shared" si="362"/>
        <v>1281.0085400569337</v>
      </c>
      <c r="M1132" s="59">
        <v>0.71359223300999997</v>
      </c>
      <c r="N1132" s="59">
        <v>0.28640776698999998</v>
      </c>
      <c r="O1132" s="59">
        <v>0</v>
      </c>
      <c r="P1132" s="2">
        <f t="shared" si="357"/>
        <v>790.97910775821993</v>
      </c>
      <c r="Q1132" s="2">
        <f t="shared" si="358"/>
        <v>866.31399093960795</v>
      </c>
      <c r="R1132" s="2">
        <f t="shared" si="359"/>
        <v>856.27482439313258</v>
      </c>
      <c r="S1132">
        <f t="shared" si="354"/>
        <v>0.7533134359602095</v>
      </c>
      <c r="T1132">
        <f t="shared" si="355"/>
        <v>0.82506094375200756</v>
      </c>
      <c r="U1132">
        <f t="shared" si="356"/>
        <v>0.81549983275536431</v>
      </c>
    </row>
    <row r="1133" spans="1:21" x14ac:dyDescent="0.3">
      <c r="A1133">
        <v>28</v>
      </c>
      <c r="B1133" t="s">
        <v>46</v>
      </c>
      <c r="C1133">
        <v>8</v>
      </c>
      <c r="D1133" t="s">
        <v>21</v>
      </c>
      <c r="E1133">
        <v>2004</v>
      </c>
      <c r="F1133">
        <v>1200</v>
      </c>
      <c r="G1133" s="54">
        <v>0.255</v>
      </c>
      <c r="H1133" s="54">
        <v>0.42799999999999999</v>
      </c>
      <c r="I1133" s="54">
        <v>0.41199999999999998</v>
      </c>
      <c r="J1133" s="2">
        <f t="shared" si="360"/>
        <v>1610.7382550335572</v>
      </c>
      <c r="K1133" s="2">
        <f t="shared" si="361"/>
        <v>2097.9020979020975</v>
      </c>
      <c r="L1133" s="2">
        <f t="shared" si="362"/>
        <v>2040.8163265306121</v>
      </c>
      <c r="M1133" s="59">
        <v>0.71359223300999997</v>
      </c>
      <c r="N1133" s="59">
        <v>0.28640776698999998</v>
      </c>
      <c r="O1133" s="59">
        <v>0</v>
      </c>
      <c r="P1133" s="2">
        <f t="shared" si="357"/>
        <v>990.30543180636937</v>
      </c>
      <c r="Q1133" s="2">
        <f t="shared" si="358"/>
        <v>1104.9915741759796</v>
      </c>
      <c r="R1133" s="2">
        <f t="shared" si="359"/>
        <v>1075.3122970805648</v>
      </c>
      <c r="S1133">
        <f t="shared" si="354"/>
        <v>0.82525452650530784</v>
      </c>
      <c r="T1133">
        <f t="shared" si="355"/>
        <v>0.92082631181331631</v>
      </c>
      <c r="U1133">
        <f t="shared" si="356"/>
        <v>0.89609358090047064</v>
      </c>
    </row>
    <row r="1134" spans="1:21" x14ac:dyDescent="0.3">
      <c r="A1134">
        <v>28</v>
      </c>
      <c r="B1134" t="s">
        <v>46</v>
      </c>
      <c r="C1134">
        <v>8</v>
      </c>
      <c r="D1134" t="s">
        <v>21</v>
      </c>
      <c r="E1134">
        <v>2005</v>
      </c>
      <c r="F1134">
        <v>900</v>
      </c>
      <c r="G1134" s="54">
        <v>0.21200000000000002</v>
      </c>
      <c r="H1134" s="54">
        <v>0.34633333333333338</v>
      </c>
      <c r="I1134" s="54">
        <v>0.41533333333333339</v>
      </c>
      <c r="J1134" s="2">
        <f t="shared" si="360"/>
        <v>1142.1319796954315</v>
      </c>
      <c r="K1134" s="2">
        <f t="shared" si="361"/>
        <v>1376.8485466598675</v>
      </c>
      <c r="L1134" s="2">
        <f t="shared" si="362"/>
        <v>1539.3386545039909</v>
      </c>
      <c r="M1134" s="59">
        <v>0.71359223300999997</v>
      </c>
      <c r="N1134" s="59">
        <v>0.28640776698999998</v>
      </c>
      <c r="O1134" s="59">
        <v>0</v>
      </c>
      <c r="P1134" s="2">
        <f t="shared" si="357"/>
        <v>899.89739037877098</v>
      </c>
      <c r="Q1134" s="2">
        <f t="shared" si="358"/>
        <v>955.61351155235945</v>
      </c>
      <c r="R1134" s="2">
        <f t="shared" si="359"/>
        <v>925.73843823651964</v>
      </c>
      <c r="S1134">
        <f t="shared" si="354"/>
        <v>0.99988598930974548</v>
      </c>
      <c r="T1134">
        <f t="shared" si="355"/>
        <v>1.0617927906137328</v>
      </c>
      <c r="U1134">
        <f t="shared" si="356"/>
        <v>1.028598264707244</v>
      </c>
    </row>
    <row r="1135" spans="1:21" x14ac:dyDescent="0.3">
      <c r="A1135">
        <v>28</v>
      </c>
      <c r="B1135" t="s">
        <v>46</v>
      </c>
      <c r="C1135">
        <v>8</v>
      </c>
      <c r="D1135" t="s">
        <v>21</v>
      </c>
      <c r="E1135">
        <v>2006</v>
      </c>
      <c r="F1135">
        <v>540</v>
      </c>
      <c r="G1135" s="54">
        <v>0.182</v>
      </c>
      <c r="H1135" s="54">
        <v>0.23766666666666669</v>
      </c>
      <c r="I1135" s="54">
        <v>0.23666666666666669</v>
      </c>
      <c r="J1135" s="2">
        <f t="shared" si="360"/>
        <v>660.14669926650367</v>
      </c>
      <c r="K1135" s="2">
        <f t="shared" si="361"/>
        <v>708.35155225185838</v>
      </c>
      <c r="L1135" s="2">
        <f t="shared" si="362"/>
        <v>707.42358078602626</v>
      </c>
      <c r="M1135" s="59">
        <v>0.71359223300999997</v>
      </c>
      <c r="N1135" s="59">
        <v>0.28640776698999998</v>
      </c>
      <c r="O1135" s="59">
        <v>0</v>
      </c>
      <c r="P1135" s="2">
        <f t="shared" si="357"/>
        <v>1245.7353600748702</v>
      </c>
      <c r="Q1135" s="2">
        <f t="shared" si="358"/>
        <v>1332.6090090232647</v>
      </c>
      <c r="R1135" s="2">
        <f t="shared" si="359"/>
        <v>1291.5343448256872</v>
      </c>
      <c r="S1135">
        <f t="shared" si="354"/>
        <v>2.3069173334719819</v>
      </c>
      <c r="T1135">
        <f t="shared" si="355"/>
        <v>2.467794461154194</v>
      </c>
      <c r="U1135">
        <f t="shared" si="356"/>
        <v>2.3917302681957171</v>
      </c>
    </row>
    <row r="1136" spans="1:21" x14ac:dyDescent="0.3">
      <c r="A1136">
        <v>28</v>
      </c>
      <c r="B1136" t="s">
        <v>46</v>
      </c>
      <c r="C1136">
        <v>8</v>
      </c>
      <c r="D1136" t="s">
        <v>21</v>
      </c>
      <c r="E1136">
        <v>2007</v>
      </c>
      <c r="F1136">
        <v>850</v>
      </c>
      <c r="G1136" s="54">
        <v>0.23899999999999999</v>
      </c>
      <c r="H1136" s="54">
        <v>0.32533333333333336</v>
      </c>
      <c r="I1136" s="54">
        <v>0.30733333333333335</v>
      </c>
      <c r="J1136" s="2">
        <f t="shared" si="360"/>
        <v>1116.951379763469</v>
      </c>
      <c r="K1136" s="2">
        <f t="shared" si="361"/>
        <v>1259.8814229249012</v>
      </c>
      <c r="L1136" s="2">
        <f t="shared" si="362"/>
        <v>1227.1414821944177</v>
      </c>
      <c r="M1136" s="59">
        <v>0.71359223300999997</v>
      </c>
      <c r="N1136" s="59">
        <v>0.28640776698999998</v>
      </c>
      <c r="O1136" s="59">
        <v>0</v>
      </c>
      <c r="P1136" s="2">
        <f t="shared" si="357"/>
        <v>1082.4218908649655</v>
      </c>
      <c r="Q1136" s="2">
        <f t="shared" si="358"/>
        <v>1152.6739936726021</v>
      </c>
      <c r="R1136" s="2">
        <f t="shared" si="359"/>
        <v>1124.373660051996</v>
      </c>
      <c r="S1136">
        <f t="shared" si="354"/>
        <v>1.2734375186646651</v>
      </c>
      <c r="T1136">
        <f t="shared" si="355"/>
        <v>1.356087051379532</v>
      </c>
      <c r="U1136">
        <f t="shared" si="356"/>
        <v>1.3227925412376424</v>
      </c>
    </row>
    <row r="1137" spans="1:21" x14ac:dyDescent="0.3">
      <c r="A1137">
        <v>28</v>
      </c>
      <c r="B1137" t="s">
        <v>46</v>
      </c>
      <c r="C1137">
        <v>8</v>
      </c>
      <c r="D1137" t="s">
        <v>21</v>
      </c>
      <c r="E1137">
        <v>2008</v>
      </c>
      <c r="F1137">
        <v>500</v>
      </c>
      <c r="G1137" s="54">
        <v>0.25900000000000001</v>
      </c>
      <c r="H1137" s="54">
        <v>0.3046666666666667</v>
      </c>
      <c r="I1137" s="54">
        <v>0.28266666666666668</v>
      </c>
      <c r="J1137" s="2">
        <f t="shared" si="360"/>
        <v>674.76383265856953</v>
      </c>
      <c r="K1137" s="2">
        <f t="shared" si="361"/>
        <v>719.07957813998075</v>
      </c>
      <c r="L1137" s="2">
        <f t="shared" si="362"/>
        <v>697.02602230483262</v>
      </c>
      <c r="M1137" s="59">
        <v>0.71359223300999997</v>
      </c>
      <c r="N1137" s="59">
        <v>0.28640776698999998</v>
      </c>
      <c r="O1137" s="59">
        <v>0</v>
      </c>
      <c r="P1137" s="2">
        <f t="shared" si="357"/>
        <v>1901.4159986761001</v>
      </c>
      <c r="Q1137" s="2">
        <f t="shared" si="358"/>
        <v>1959.628148183403</v>
      </c>
      <c r="R1137" s="2">
        <f t="shared" si="359"/>
        <v>1909.8039406342346</v>
      </c>
      <c r="S1137">
        <f t="shared" si="354"/>
        <v>3.8028319973522002</v>
      </c>
      <c r="T1137">
        <f t="shared" si="355"/>
        <v>3.9192562963668061</v>
      </c>
      <c r="U1137">
        <f t="shared" si="356"/>
        <v>3.8196078812684693</v>
      </c>
    </row>
    <row r="1138" spans="1:21" x14ac:dyDescent="0.3">
      <c r="A1138">
        <v>28</v>
      </c>
      <c r="B1138" t="s">
        <v>46</v>
      </c>
      <c r="C1138">
        <v>8</v>
      </c>
      <c r="D1138" t="s">
        <v>21</v>
      </c>
      <c r="E1138">
        <v>2009</v>
      </c>
      <c r="F1138">
        <v>1100</v>
      </c>
      <c r="G1138" s="54">
        <v>0.247</v>
      </c>
      <c r="H1138" s="54">
        <v>0.28799999999999998</v>
      </c>
      <c r="I1138" s="54">
        <v>0.26449999999999996</v>
      </c>
      <c r="J1138" s="2">
        <f t="shared" si="360"/>
        <v>1460.8233731739708</v>
      </c>
      <c r="K1138" s="2">
        <f t="shared" si="361"/>
        <v>1544.9438202247193</v>
      </c>
      <c r="L1138" s="2">
        <f t="shared" si="362"/>
        <v>1495.5812372535688</v>
      </c>
      <c r="M1138" s="59">
        <v>0.71359223300999997</v>
      </c>
      <c r="N1138" s="59">
        <v>0.28640776698999998</v>
      </c>
      <c r="O1138" s="59">
        <v>0</v>
      </c>
      <c r="P1138" s="2">
        <f t="shared" si="357"/>
        <v>1422.5266047520502</v>
      </c>
      <c r="Q1138" s="2">
        <f t="shared" si="358"/>
        <v>1574.4215550489612</v>
      </c>
      <c r="R1138" s="2">
        <f t="shared" si="359"/>
        <v>1525.9010698876805</v>
      </c>
      <c r="S1138">
        <f t="shared" si="354"/>
        <v>1.2932060043200455</v>
      </c>
      <c r="T1138">
        <f t="shared" si="355"/>
        <v>1.4312923227717829</v>
      </c>
      <c r="U1138">
        <f t="shared" si="356"/>
        <v>1.3871827908069823</v>
      </c>
    </row>
    <row r="1139" spans="1:21" x14ac:dyDescent="0.3">
      <c r="A1139">
        <v>28</v>
      </c>
      <c r="B1139" t="s">
        <v>46</v>
      </c>
      <c r="C1139">
        <v>8</v>
      </c>
      <c r="D1139" t="s">
        <v>21</v>
      </c>
      <c r="E1139">
        <v>2010</v>
      </c>
      <c r="F1139">
        <v>570</v>
      </c>
      <c r="G1139" s="54">
        <v>0.19700000000000001</v>
      </c>
      <c r="H1139" s="54">
        <v>0.29066666666666668</v>
      </c>
      <c r="I1139" s="54">
        <v>0.27216666666666667</v>
      </c>
      <c r="J1139" s="2">
        <f t="shared" si="360"/>
        <v>709.8381070983811</v>
      </c>
      <c r="K1139" s="2">
        <f t="shared" si="361"/>
        <v>803.57142857142856</v>
      </c>
      <c r="L1139" s="2">
        <f t="shared" si="362"/>
        <v>783.14632470803758</v>
      </c>
      <c r="M1139" s="59">
        <v>0.71359223300999997</v>
      </c>
      <c r="N1139" s="59">
        <v>0.28640776698999998</v>
      </c>
      <c r="O1139" s="59">
        <v>0</v>
      </c>
      <c r="P1139" s="2">
        <f t="shared" si="357"/>
        <v>1091.7271046477108</v>
      </c>
      <c r="Q1139" s="2">
        <f t="shared" si="358"/>
        <v>1193.9528732429044</v>
      </c>
      <c r="R1139" s="2">
        <f t="shared" si="359"/>
        <v>1167.6890386035789</v>
      </c>
      <c r="S1139">
        <f t="shared" si="354"/>
        <v>1.9153107099082645</v>
      </c>
      <c r="T1139">
        <f t="shared" si="355"/>
        <v>2.094654163584043</v>
      </c>
      <c r="U1139">
        <f t="shared" si="356"/>
        <v>2.0485772607080333</v>
      </c>
    </row>
    <row r="1140" spans="1:21" x14ac:dyDescent="0.3">
      <c r="A1140">
        <v>28</v>
      </c>
      <c r="B1140" t="s">
        <v>46</v>
      </c>
      <c r="C1140">
        <v>8</v>
      </c>
      <c r="D1140" t="s">
        <v>21</v>
      </c>
      <c r="E1140">
        <v>2011</v>
      </c>
      <c r="F1140">
        <v>1500</v>
      </c>
      <c r="G1140" s="54">
        <v>0.254</v>
      </c>
      <c r="H1140" s="54">
        <v>0.2583333333333333</v>
      </c>
      <c r="I1140" s="54">
        <v>0.24033333333333334</v>
      </c>
      <c r="J1140" s="2">
        <f t="shared" si="360"/>
        <v>2010.7238605898124</v>
      </c>
      <c r="K1140" s="2">
        <f t="shared" si="361"/>
        <v>2022.4719101123594</v>
      </c>
      <c r="L1140" s="2">
        <f t="shared" si="362"/>
        <v>1974.5502413339182</v>
      </c>
      <c r="M1140" s="59">
        <v>0.71359223300999997</v>
      </c>
      <c r="N1140" s="59">
        <v>0.28640776698999998</v>
      </c>
      <c r="O1140" s="59">
        <v>0</v>
      </c>
      <c r="P1140" s="2">
        <f>(J1143*$M1140)+(J1144*$N1140)</f>
        <v>1614.609947198026</v>
      </c>
      <c r="Q1140" s="2">
        <f>(K1143*$M1140)+(K1144*$N1140)</f>
        <v>1743.8561969903976</v>
      </c>
      <c r="R1140" s="2">
        <f>(L1143*$M1140)+(L1144*$N1140)</f>
        <v>1724.6665900140019</v>
      </c>
      <c r="S1140">
        <f t="shared" si="354"/>
        <v>1.0764066314653506</v>
      </c>
      <c r="T1140">
        <f t="shared" si="355"/>
        <v>1.1625707979935984</v>
      </c>
      <c r="U1140">
        <f t="shared" si="356"/>
        <v>1.1497777266760012</v>
      </c>
    </row>
    <row r="1141" spans="1:21" x14ac:dyDescent="0.3">
      <c r="A1141">
        <v>28</v>
      </c>
      <c r="B1141" t="s">
        <v>46</v>
      </c>
      <c r="C1141">
        <v>8</v>
      </c>
      <c r="D1141" t="s">
        <v>21</v>
      </c>
      <c r="E1141">
        <v>2012</v>
      </c>
      <c r="F1141">
        <v>1300</v>
      </c>
      <c r="G1141" s="54">
        <v>0.20199999999999999</v>
      </c>
      <c r="H1141" s="54">
        <v>0.27900000000000003</v>
      </c>
      <c r="I1141" s="54">
        <v>0.25650000000000001</v>
      </c>
      <c r="J1141" s="2">
        <f t="shared" si="360"/>
        <v>1629.0726817042605</v>
      </c>
      <c r="K1141" s="2">
        <f t="shared" si="361"/>
        <v>1803.0513176144245</v>
      </c>
      <c r="L1141" s="2">
        <f t="shared" si="362"/>
        <v>1748.4868863483523</v>
      </c>
      <c r="M1141" s="59">
        <v>0.71359223300999997</v>
      </c>
      <c r="N1141" s="59">
        <v>0.28640776698999998</v>
      </c>
      <c r="O1141" s="59">
        <v>0</v>
      </c>
      <c r="P1141" s="2" t="s">
        <v>10</v>
      </c>
      <c r="Q1141" s="2" t="s">
        <v>10</v>
      </c>
      <c r="R1141" s="2" t="s">
        <v>10</v>
      </c>
      <c r="S1141" s="2" t="s">
        <v>10</v>
      </c>
      <c r="T1141" s="2" t="s">
        <v>10</v>
      </c>
      <c r="U1141" s="2" t="s">
        <v>10</v>
      </c>
    </row>
    <row r="1142" spans="1:21" x14ac:dyDescent="0.3">
      <c r="A1142">
        <v>28</v>
      </c>
      <c r="B1142" t="s">
        <v>46</v>
      </c>
      <c r="C1142">
        <v>8</v>
      </c>
      <c r="D1142" t="s">
        <v>21</v>
      </c>
      <c r="E1142">
        <v>2013</v>
      </c>
      <c r="F1142">
        <v>700</v>
      </c>
      <c r="G1142" s="54">
        <v>0.22900000000000001</v>
      </c>
      <c r="H1142" s="54">
        <v>0.30333333333333334</v>
      </c>
      <c r="I1142" s="54">
        <v>0.27933333333333332</v>
      </c>
      <c r="J1142" s="2">
        <f t="shared" si="360"/>
        <v>907.91180285343705</v>
      </c>
      <c r="K1142" s="2">
        <f t="shared" si="361"/>
        <v>1004.7846889952153</v>
      </c>
      <c r="L1142" s="2">
        <f t="shared" si="362"/>
        <v>971.32284921369103</v>
      </c>
      <c r="M1142" s="59">
        <v>0.71359223300999997</v>
      </c>
      <c r="N1142" s="59">
        <v>0.28640776698999998</v>
      </c>
      <c r="O1142" s="59">
        <v>0</v>
      </c>
      <c r="P1142" s="2" t="s">
        <v>10</v>
      </c>
      <c r="Q1142" s="2" t="s">
        <v>10</v>
      </c>
      <c r="R1142" s="2" t="s">
        <v>10</v>
      </c>
      <c r="S1142" s="2" t="s">
        <v>10</v>
      </c>
      <c r="T1142" s="2" t="s">
        <v>10</v>
      </c>
      <c r="U1142" s="2" t="s">
        <v>10</v>
      </c>
    </row>
    <row r="1143" spans="1:21" x14ac:dyDescent="0.3">
      <c r="A1143">
        <v>28</v>
      </c>
      <c r="B1143" t="s">
        <v>46</v>
      </c>
      <c r="C1143">
        <v>8</v>
      </c>
      <c r="D1143" t="s">
        <v>21</v>
      </c>
      <c r="E1143">
        <v>2014</v>
      </c>
      <c r="F1143">
        <v>1325</v>
      </c>
      <c r="G1143" s="54">
        <v>0.14499999999999999</v>
      </c>
      <c r="H1143" s="54">
        <v>0.20433333333333331</v>
      </c>
      <c r="I1143" s="54">
        <v>0.20033333333333331</v>
      </c>
      <c r="J1143" s="2">
        <f t="shared" si="360"/>
        <v>1549.7076023391812</v>
      </c>
      <c r="K1143" s="2">
        <f t="shared" si="361"/>
        <v>1665.2702136573103</v>
      </c>
      <c r="L1143" s="2">
        <f t="shared" si="362"/>
        <v>1656.940391829929</v>
      </c>
      <c r="M1143" s="59">
        <v>0.71359223300999997</v>
      </c>
      <c r="N1143" s="59">
        <v>0.28640776698999998</v>
      </c>
      <c r="O1143" s="59">
        <v>0</v>
      </c>
      <c r="P1143" s="2" t="s">
        <v>10</v>
      </c>
      <c r="Q1143" s="2" t="s">
        <v>10</v>
      </c>
      <c r="R1143" s="2" t="s">
        <v>10</v>
      </c>
      <c r="S1143" s="2" t="s">
        <v>10</v>
      </c>
      <c r="T1143" s="2" t="s">
        <v>10</v>
      </c>
      <c r="U1143" s="2" t="s">
        <v>10</v>
      </c>
    </row>
    <row r="1144" spans="1:21" x14ac:dyDescent="0.3">
      <c r="A1144">
        <v>28</v>
      </c>
      <c r="B1144" t="s">
        <v>46</v>
      </c>
      <c r="C1144">
        <v>8</v>
      </c>
      <c r="D1144" t="s">
        <v>21</v>
      </c>
      <c r="E1144">
        <v>2015</v>
      </c>
      <c r="F1144">
        <v>1350</v>
      </c>
      <c r="G1144" s="54">
        <v>0.24</v>
      </c>
      <c r="H1144" s="54">
        <v>0.30400000000000005</v>
      </c>
      <c r="I1144" s="54">
        <v>0.28700000000000003</v>
      </c>
      <c r="J1144" s="2">
        <f t="shared" si="360"/>
        <v>1776.3157894736842</v>
      </c>
      <c r="K1144" s="2">
        <f t="shared" si="361"/>
        <v>1939.6551724137933</v>
      </c>
      <c r="L1144" s="2">
        <f t="shared" si="362"/>
        <v>1893.4081346423563</v>
      </c>
      <c r="M1144" s="59">
        <v>0.71359223300999997</v>
      </c>
      <c r="N1144" s="59">
        <v>0.28640776698999998</v>
      </c>
      <c r="O1144" s="59">
        <v>0</v>
      </c>
      <c r="P1144" s="2">
        <f t="shared" si="357"/>
        <v>255.17083262205966</v>
      </c>
      <c r="Q1144" s="2">
        <f t="shared" si="358"/>
        <v>292.19284369295292</v>
      </c>
      <c r="R1144" s="2">
        <f t="shared" si="359"/>
        <v>288.00255523700787</v>
      </c>
      <c r="S1144">
        <f t="shared" si="354"/>
        <v>0.18901543157189604</v>
      </c>
      <c r="T1144">
        <f t="shared" si="355"/>
        <v>0.21643914347626142</v>
      </c>
      <c r="U1144">
        <f t="shared" si="356"/>
        <v>0.21333522610148731</v>
      </c>
    </row>
    <row r="1145" spans="1:21" x14ac:dyDescent="0.3">
      <c r="A1145">
        <v>28</v>
      </c>
      <c r="B1145" t="s">
        <v>46</v>
      </c>
      <c r="C1145">
        <v>8</v>
      </c>
      <c r="D1145" t="s">
        <v>21</v>
      </c>
      <c r="E1145">
        <v>2016</v>
      </c>
      <c r="F1145" t="s">
        <v>10</v>
      </c>
      <c r="G1145" s="54">
        <v>0.252</v>
      </c>
      <c r="H1145" s="54">
        <v>0.29700000000000004</v>
      </c>
      <c r="I1145" s="54">
        <v>0.27900000000000003</v>
      </c>
      <c r="J1145" t="s">
        <v>10</v>
      </c>
      <c r="K1145" t="s">
        <v>10</v>
      </c>
      <c r="L1145" t="s">
        <v>10</v>
      </c>
      <c r="M1145" s="59">
        <v>0.71359223300999997</v>
      </c>
      <c r="N1145" s="59">
        <v>0.28640776698999998</v>
      </c>
      <c r="O1145" s="59">
        <v>0</v>
      </c>
      <c r="P1145" s="2">
        <f t="shared" si="357"/>
        <v>470.65343023349976</v>
      </c>
      <c r="Q1145" s="2">
        <f t="shared" si="358"/>
        <v>543.90097303252048</v>
      </c>
      <c r="R1145" s="2">
        <f t="shared" si="359"/>
        <v>537.4950417092042</v>
      </c>
      <c r="S1145" s="2" t="s">
        <v>10</v>
      </c>
      <c r="T1145" s="2" t="s">
        <v>10</v>
      </c>
      <c r="U1145" s="2" t="s">
        <v>10</v>
      </c>
    </row>
    <row r="1146" spans="1:21" x14ac:dyDescent="0.3">
      <c r="A1146">
        <v>28</v>
      </c>
      <c r="B1146" t="s">
        <v>46</v>
      </c>
      <c r="C1146">
        <v>8</v>
      </c>
      <c r="D1146" t="s">
        <v>21</v>
      </c>
      <c r="E1146">
        <v>2017</v>
      </c>
      <c r="F1146" t="s">
        <v>10</v>
      </c>
      <c r="G1146" s="54">
        <v>0.26421253355763952</v>
      </c>
      <c r="H1146" s="54">
        <v>0.33404541147798106</v>
      </c>
      <c r="I1146" s="54">
        <v>0.31269765999824639</v>
      </c>
      <c r="J1146" t="s">
        <v>10</v>
      </c>
      <c r="K1146" t="s">
        <v>10</v>
      </c>
      <c r="L1146" t="s">
        <v>10</v>
      </c>
      <c r="M1146" s="59">
        <v>0.71359223300999997</v>
      </c>
      <c r="N1146" s="59">
        <v>0.28640776698999998</v>
      </c>
      <c r="O1146" s="59">
        <v>0</v>
      </c>
      <c r="P1146" s="2" t="s">
        <v>10</v>
      </c>
      <c r="Q1146" s="2" t="s">
        <v>10</v>
      </c>
      <c r="R1146" s="2" t="s">
        <v>10</v>
      </c>
      <c r="S1146" s="2" t="s">
        <v>10</v>
      </c>
      <c r="T1146" s="2" t="s">
        <v>10</v>
      </c>
      <c r="U1146" s="2" t="s">
        <v>10</v>
      </c>
    </row>
    <row r="1147" spans="1:21" x14ac:dyDescent="0.3">
      <c r="A1147">
        <v>28</v>
      </c>
      <c r="B1147" t="s">
        <v>46</v>
      </c>
      <c r="C1147">
        <v>8</v>
      </c>
      <c r="D1147" t="s">
        <v>21</v>
      </c>
      <c r="E1147">
        <v>2018</v>
      </c>
      <c r="F1147">
        <v>130</v>
      </c>
      <c r="G1147" s="54">
        <v>0.25329250311259038</v>
      </c>
      <c r="H1147" s="54">
        <v>0.35347180943220174</v>
      </c>
      <c r="I1147" s="54">
        <v>0.34504815702446495</v>
      </c>
      <c r="J1147" s="2">
        <f t="shared" si="360"/>
        <v>174.09762261915753</v>
      </c>
      <c r="K1147" s="2">
        <f t="shared" si="361"/>
        <v>201.07398547591646</v>
      </c>
      <c r="L1147" s="2">
        <f t="shared" si="362"/>
        <v>198.48787570303242</v>
      </c>
      <c r="M1147" s="59">
        <v>0.71359223300999997</v>
      </c>
      <c r="N1147" s="59">
        <v>0.28640776698999998</v>
      </c>
      <c r="O1147" s="59">
        <v>0</v>
      </c>
      <c r="P1147" s="2" t="s">
        <v>10</v>
      </c>
      <c r="Q1147" s="2" t="s">
        <v>10</v>
      </c>
      <c r="R1147" s="2" t="s">
        <v>10</v>
      </c>
      <c r="S1147" s="2" t="s">
        <v>10</v>
      </c>
      <c r="T1147" s="2" t="s">
        <v>10</v>
      </c>
      <c r="U1147" s="2" t="s">
        <v>10</v>
      </c>
    </row>
    <row r="1148" spans="1:21" x14ac:dyDescent="0.3">
      <c r="A1148">
        <v>28</v>
      </c>
      <c r="B1148" t="s">
        <v>46</v>
      </c>
      <c r="C1148">
        <v>8</v>
      </c>
      <c r="D1148" t="s">
        <v>21</v>
      </c>
      <c r="E1148">
        <v>2019</v>
      </c>
      <c r="F1148">
        <v>350</v>
      </c>
      <c r="G1148" s="54">
        <v>0.23441509169475994</v>
      </c>
      <c r="H1148" s="54">
        <v>0.32590908281944742</v>
      </c>
      <c r="I1148" s="54">
        <v>0.31510957999927913</v>
      </c>
      <c r="J1148" s="2">
        <f t="shared" si="360"/>
        <v>457.16679652788343</v>
      </c>
      <c r="K1148" s="2">
        <f t="shared" si="361"/>
        <v>519.21779552216378</v>
      </c>
      <c r="L1148" s="2">
        <f t="shared" si="362"/>
        <v>511.03065509316309</v>
      </c>
      <c r="M1148" s="59">
        <v>0.71359223300999997</v>
      </c>
      <c r="N1148" s="59">
        <v>0.28640776698999998</v>
      </c>
      <c r="O1148" s="59">
        <v>0</v>
      </c>
      <c r="P1148" s="2" t="s">
        <v>10</v>
      </c>
      <c r="Q1148" s="2" t="s">
        <v>10</v>
      </c>
      <c r="R1148" s="2" t="s">
        <v>10</v>
      </c>
      <c r="S1148" s="2" t="s">
        <v>10</v>
      </c>
      <c r="T1148" s="2" t="s">
        <v>10</v>
      </c>
      <c r="U1148" s="2" t="s">
        <v>10</v>
      </c>
    </row>
    <row r="1149" spans="1:21" x14ac:dyDescent="0.3">
      <c r="A1149">
        <v>28</v>
      </c>
      <c r="B1149" t="s">
        <v>46</v>
      </c>
      <c r="C1149">
        <v>8</v>
      </c>
      <c r="D1149" t="s">
        <v>21</v>
      </c>
      <c r="E1149">
        <v>2020</v>
      </c>
      <c r="F1149">
        <v>450</v>
      </c>
      <c r="G1149" s="54">
        <v>0.10759564786873591</v>
      </c>
      <c r="H1149" s="54">
        <v>0.25668946937664994</v>
      </c>
      <c r="I1149" s="54">
        <v>0.25426527177111524</v>
      </c>
      <c r="J1149" s="2">
        <f t="shared" si="360"/>
        <v>504.25572099160865</v>
      </c>
      <c r="K1149" s="2">
        <f t="shared" si="361"/>
        <v>605.39973733807324</v>
      </c>
      <c r="L1149" s="2">
        <f t="shared" si="362"/>
        <v>603.4317337865532</v>
      </c>
      <c r="M1149" s="59">
        <v>0.71359223300999997</v>
      </c>
      <c r="N1149" s="59">
        <v>0.28640776698999998</v>
      </c>
      <c r="O1149" s="59">
        <v>0</v>
      </c>
      <c r="P1149" s="2" t="s">
        <v>10</v>
      </c>
      <c r="Q1149" s="2" t="s">
        <v>10</v>
      </c>
      <c r="R1149" s="2" t="s">
        <v>10</v>
      </c>
      <c r="S1149" s="2" t="s">
        <v>10</v>
      </c>
      <c r="T1149" s="2" t="s">
        <v>10</v>
      </c>
      <c r="U1149" s="2" t="s">
        <v>10</v>
      </c>
    </row>
    <row r="1150" spans="1:21" x14ac:dyDescent="0.3">
      <c r="A1150">
        <v>29</v>
      </c>
      <c r="B1150" t="s">
        <v>47</v>
      </c>
      <c r="C1150">
        <v>8</v>
      </c>
      <c r="D1150" t="s">
        <v>21</v>
      </c>
      <c r="E1150">
        <v>1980</v>
      </c>
      <c r="F1150">
        <v>50</v>
      </c>
      <c r="G1150" s="54">
        <v>0.44700000000000001</v>
      </c>
      <c r="H1150" s="54">
        <v>0.46733333333333338</v>
      </c>
      <c r="I1150" s="54">
        <v>0.46133333333333337</v>
      </c>
      <c r="J1150" s="2">
        <f t="shared" si="360"/>
        <v>90.415913200723338</v>
      </c>
      <c r="K1150" s="2">
        <f t="shared" si="361"/>
        <v>93.867334167709643</v>
      </c>
      <c r="L1150" s="2">
        <f t="shared" si="362"/>
        <v>92.821782178217831</v>
      </c>
      <c r="M1150" s="59">
        <v>0.71359223300999997</v>
      </c>
      <c r="N1150" s="59">
        <v>0.28640776698999998</v>
      </c>
      <c r="O1150" s="59">
        <v>0</v>
      </c>
      <c r="P1150" s="2">
        <f t="shared" ref="P1150:P1186" si="363">(J1153*$M1150)+(J1154*$N1150)+(J1155*$O1150)</f>
        <v>206.32331461661897</v>
      </c>
      <c r="Q1150" s="2">
        <f t="shared" ref="Q1150:Q1186" si="364">(K1153*$M1150)+(K1154*$N1150)+(K1155*$O1150)</f>
        <v>214.60536534108425</v>
      </c>
      <c r="R1150" s="2">
        <f t="shared" ref="R1150:R1186" si="365">(L1153*$M1150)+(L1154*$N1150)+(L1155*$O1150)</f>
        <v>211.92224789297182</v>
      </c>
      <c r="S1150">
        <f t="shared" si="354"/>
        <v>4.1264662923323794</v>
      </c>
      <c r="T1150">
        <f t="shared" si="355"/>
        <v>4.2921073068216851</v>
      </c>
      <c r="U1150">
        <f t="shared" si="356"/>
        <v>4.2384449578594365</v>
      </c>
    </row>
    <row r="1151" spans="1:21" x14ac:dyDescent="0.3">
      <c r="A1151">
        <v>29</v>
      </c>
      <c r="B1151" t="s">
        <v>47</v>
      </c>
      <c r="C1151">
        <v>8</v>
      </c>
      <c r="D1151" t="s">
        <v>21</v>
      </c>
      <c r="E1151">
        <v>1981</v>
      </c>
      <c r="F1151" t="s">
        <v>10</v>
      </c>
      <c r="G1151" s="54">
        <v>0.40500000000000003</v>
      </c>
      <c r="H1151" s="54">
        <v>0.4393333333333333</v>
      </c>
      <c r="I1151" s="54">
        <v>0.43383333333333329</v>
      </c>
      <c r="J1151" t="s">
        <v>10</v>
      </c>
      <c r="K1151" t="s">
        <v>10</v>
      </c>
      <c r="L1151" t="s">
        <v>10</v>
      </c>
      <c r="M1151" s="59">
        <v>0.71359223300999997</v>
      </c>
      <c r="N1151" s="59">
        <v>0.28640776698999998</v>
      </c>
      <c r="O1151" s="59">
        <v>0</v>
      </c>
      <c r="P1151" s="2">
        <f>(J1154*$M1151)+(J1155*$N1151)</f>
        <v>304.95875855827933</v>
      </c>
      <c r="Q1151" s="2">
        <f>(K1154*$M1151)+(K1155*$N1151)</f>
        <v>319.46685625149519</v>
      </c>
      <c r="R1151" s="2">
        <f>(L1154*$M1151)+(L1155*$N1151)</f>
        <v>315.93256652058972</v>
      </c>
      <c r="S1151" s="2" t="s">
        <v>10</v>
      </c>
      <c r="T1151" s="2" t="s">
        <v>10</v>
      </c>
      <c r="U1151" s="2" t="s">
        <v>10</v>
      </c>
    </row>
    <row r="1152" spans="1:21" x14ac:dyDescent="0.3">
      <c r="A1152">
        <v>29</v>
      </c>
      <c r="B1152" t="s">
        <v>47</v>
      </c>
      <c r="C1152">
        <v>8</v>
      </c>
      <c r="D1152" t="s">
        <v>21</v>
      </c>
      <c r="E1152">
        <v>1982</v>
      </c>
      <c r="F1152" t="s">
        <v>10</v>
      </c>
      <c r="G1152" s="54">
        <v>0.35099999999999998</v>
      </c>
      <c r="H1152" s="54">
        <v>0.40499999999999997</v>
      </c>
      <c r="I1152" s="54">
        <v>0.39999999999999997</v>
      </c>
      <c r="J1152" t="s">
        <v>10</v>
      </c>
      <c r="K1152" t="s">
        <v>10</v>
      </c>
      <c r="L1152" t="s">
        <v>10</v>
      </c>
      <c r="M1152" s="59">
        <v>0.71359223300999997</v>
      </c>
      <c r="N1152" s="59">
        <v>0.28640776698999998</v>
      </c>
      <c r="O1152" s="59">
        <v>0</v>
      </c>
      <c r="P1152" s="2" t="s">
        <v>10</v>
      </c>
      <c r="Q1152" s="2" t="s">
        <v>10</v>
      </c>
      <c r="R1152" s="2" t="s">
        <v>10</v>
      </c>
      <c r="S1152" s="2" t="s">
        <v>10</v>
      </c>
      <c r="T1152" s="2" t="s">
        <v>10</v>
      </c>
      <c r="U1152" s="2" t="s">
        <v>10</v>
      </c>
    </row>
    <row r="1153" spans="1:21" x14ac:dyDescent="0.3">
      <c r="A1153">
        <v>29</v>
      </c>
      <c r="B1153" t="s">
        <v>47</v>
      </c>
      <c r="C1153">
        <v>8</v>
      </c>
      <c r="D1153" t="s">
        <v>21</v>
      </c>
      <c r="E1153">
        <v>1983</v>
      </c>
      <c r="F1153">
        <v>75</v>
      </c>
      <c r="G1153" s="54">
        <v>0.49</v>
      </c>
      <c r="H1153" s="54">
        <v>0.50566666666666671</v>
      </c>
      <c r="I1153" s="54">
        <v>0.4986666666666667</v>
      </c>
      <c r="J1153" s="2">
        <f t="shared" si="360"/>
        <v>147.05882352941177</v>
      </c>
      <c r="K1153" s="2">
        <f t="shared" si="361"/>
        <v>151.71948752528658</v>
      </c>
      <c r="L1153" s="2">
        <f t="shared" si="362"/>
        <v>149.60106382978725</v>
      </c>
      <c r="M1153" s="59">
        <v>0.71359223300999997</v>
      </c>
      <c r="N1153" s="59">
        <v>0.28640776698999998</v>
      </c>
      <c r="O1153" s="59">
        <v>0</v>
      </c>
      <c r="P1153" s="2" t="s">
        <v>10</v>
      </c>
      <c r="Q1153" s="2" t="s">
        <v>10</v>
      </c>
      <c r="R1153" s="2" t="s">
        <v>10</v>
      </c>
      <c r="S1153" s="2" t="s">
        <v>10</v>
      </c>
      <c r="T1153" s="2" t="s">
        <v>10</v>
      </c>
      <c r="U1153" s="2" t="s">
        <v>10</v>
      </c>
    </row>
    <row r="1154" spans="1:21" x14ac:dyDescent="0.3">
      <c r="A1154">
        <v>29</v>
      </c>
      <c r="B1154" t="s">
        <v>47</v>
      </c>
      <c r="C1154">
        <v>8</v>
      </c>
      <c r="D1154" t="s">
        <v>21</v>
      </c>
      <c r="E1154">
        <v>1984</v>
      </c>
      <c r="F1154">
        <v>200</v>
      </c>
      <c r="G1154" s="54">
        <v>0.435</v>
      </c>
      <c r="H1154" s="54">
        <v>0.46133333333333326</v>
      </c>
      <c r="I1154" s="54">
        <v>0.45533333333333326</v>
      </c>
      <c r="J1154" s="2">
        <f t="shared" si="360"/>
        <v>353.98230088495581</v>
      </c>
      <c r="K1154" s="2">
        <f t="shared" si="361"/>
        <v>371.28712871287127</v>
      </c>
      <c r="L1154" s="2">
        <f t="shared" si="362"/>
        <v>367.19706242350054</v>
      </c>
      <c r="M1154" s="59">
        <v>0.71359223300999997</v>
      </c>
      <c r="N1154" s="59">
        <v>0.28640776698999998</v>
      </c>
      <c r="O1154" s="59">
        <v>0</v>
      </c>
      <c r="P1154" s="2" t="s">
        <v>10</v>
      </c>
      <c r="Q1154" s="2" t="s">
        <v>10</v>
      </c>
      <c r="R1154" s="2" t="s">
        <v>10</v>
      </c>
      <c r="S1154" s="2" t="s">
        <v>10</v>
      </c>
      <c r="T1154" s="2" t="s">
        <v>10</v>
      </c>
      <c r="U1154" s="2" t="s">
        <v>10</v>
      </c>
    </row>
    <row r="1155" spans="1:21" x14ac:dyDescent="0.3">
      <c r="A1155">
        <v>29</v>
      </c>
      <c r="B1155" t="s">
        <v>47</v>
      </c>
      <c r="C1155">
        <v>8</v>
      </c>
      <c r="D1155" t="s">
        <v>21</v>
      </c>
      <c r="E1155">
        <v>1985</v>
      </c>
      <c r="F1155">
        <v>100</v>
      </c>
      <c r="G1155" s="54">
        <v>0.45300000000000001</v>
      </c>
      <c r="H1155" s="54">
        <v>0.47466666666666668</v>
      </c>
      <c r="I1155" s="54">
        <v>0.46866666666666668</v>
      </c>
      <c r="J1155" s="2">
        <f t="shared" si="360"/>
        <v>182.81535648994517</v>
      </c>
      <c r="K1155" s="2">
        <f t="shared" si="361"/>
        <v>190.35532994923858</v>
      </c>
      <c r="L1155" s="2">
        <f t="shared" si="362"/>
        <v>188.20577164366375</v>
      </c>
      <c r="M1155" s="59">
        <v>0.71359223300999997</v>
      </c>
      <c r="N1155" s="59">
        <v>0.28640776698999998</v>
      </c>
      <c r="O1155" s="59">
        <v>0</v>
      </c>
      <c r="P1155" s="2" t="s">
        <v>10</v>
      </c>
      <c r="Q1155" s="2" t="s">
        <v>10</v>
      </c>
      <c r="R1155" s="2" t="s">
        <v>10</v>
      </c>
      <c r="S1155" s="2" t="s">
        <v>10</v>
      </c>
      <c r="T1155" s="2" t="s">
        <v>10</v>
      </c>
      <c r="U1155" s="2" t="s">
        <v>10</v>
      </c>
    </row>
    <row r="1156" spans="1:21" x14ac:dyDescent="0.3">
      <c r="A1156">
        <v>29</v>
      </c>
      <c r="B1156" t="s">
        <v>47</v>
      </c>
      <c r="C1156">
        <v>8</v>
      </c>
      <c r="D1156" t="s">
        <v>21</v>
      </c>
      <c r="E1156">
        <v>1986</v>
      </c>
      <c r="F1156" t="s">
        <v>10</v>
      </c>
      <c r="G1156" s="54">
        <v>0.502</v>
      </c>
      <c r="H1156" s="54">
        <v>0.50766666666666671</v>
      </c>
      <c r="I1156" s="54">
        <v>0.50066666666666659</v>
      </c>
      <c r="J1156" t="s">
        <v>10</v>
      </c>
      <c r="K1156" t="s">
        <v>10</v>
      </c>
      <c r="L1156" t="s">
        <v>10</v>
      </c>
      <c r="M1156" s="59">
        <v>0.71359223300999997</v>
      </c>
      <c r="N1156" s="59">
        <v>0.28640776698999998</v>
      </c>
      <c r="O1156" s="59">
        <v>0</v>
      </c>
      <c r="P1156" s="2" t="s">
        <v>10</v>
      </c>
      <c r="Q1156" s="2" t="s">
        <v>10</v>
      </c>
      <c r="R1156" s="2" t="s">
        <v>10</v>
      </c>
      <c r="S1156" s="2" t="s">
        <v>10</v>
      </c>
      <c r="T1156" s="2" t="s">
        <v>10</v>
      </c>
      <c r="U1156" s="2" t="s">
        <v>10</v>
      </c>
    </row>
    <row r="1157" spans="1:21" x14ac:dyDescent="0.3">
      <c r="A1157">
        <v>29</v>
      </c>
      <c r="B1157" t="s">
        <v>47</v>
      </c>
      <c r="C1157">
        <v>8</v>
      </c>
      <c r="D1157" t="s">
        <v>21</v>
      </c>
      <c r="E1157">
        <v>1987</v>
      </c>
      <c r="F1157">
        <v>250</v>
      </c>
      <c r="G1157" s="54">
        <v>0.38700000000000001</v>
      </c>
      <c r="H1157" s="54">
        <v>0.42166666666666669</v>
      </c>
      <c r="I1157" s="54">
        <v>0.41666666666666669</v>
      </c>
      <c r="J1157" s="2">
        <f t="shared" si="360"/>
        <v>407.83034257748778</v>
      </c>
      <c r="K1157" s="2">
        <f t="shared" si="361"/>
        <v>432.27665706051869</v>
      </c>
      <c r="L1157" s="2">
        <f t="shared" si="362"/>
        <v>428.57142857142861</v>
      </c>
      <c r="M1157" s="59">
        <v>0.71359223300999997</v>
      </c>
      <c r="N1157" s="59">
        <v>0.28640776698999998</v>
      </c>
      <c r="O1157" s="59">
        <v>0</v>
      </c>
      <c r="P1157" s="2" t="s">
        <v>10</v>
      </c>
      <c r="Q1157" s="2" t="s">
        <v>10</v>
      </c>
      <c r="R1157" s="2" t="s">
        <v>10</v>
      </c>
      <c r="S1157" s="2" t="s">
        <v>10</v>
      </c>
      <c r="T1157" s="2" t="s">
        <v>10</v>
      </c>
      <c r="U1157" s="2" t="s">
        <v>10</v>
      </c>
    </row>
    <row r="1158" spans="1:21" x14ac:dyDescent="0.3">
      <c r="A1158">
        <v>29</v>
      </c>
      <c r="B1158" t="s">
        <v>47</v>
      </c>
      <c r="C1158">
        <v>8</v>
      </c>
      <c r="D1158" t="s">
        <v>21</v>
      </c>
      <c r="E1158">
        <v>1988</v>
      </c>
      <c r="F1158" t="s">
        <v>10</v>
      </c>
      <c r="G1158" s="54">
        <v>0.38100000000000001</v>
      </c>
      <c r="H1158" s="54">
        <v>0.41433333333333339</v>
      </c>
      <c r="I1158" s="54">
        <v>0.40983333333333338</v>
      </c>
      <c r="J1158" t="s">
        <v>10</v>
      </c>
      <c r="K1158" t="s">
        <v>10</v>
      </c>
      <c r="L1158" t="s">
        <v>10</v>
      </c>
      <c r="M1158" s="59">
        <v>0.71359223300999997</v>
      </c>
      <c r="N1158" s="59">
        <v>0.28640776698999998</v>
      </c>
      <c r="O1158" s="59">
        <v>0</v>
      </c>
      <c r="P1158" s="2" t="s">
        <v>10</v>
      </c>
      <c r="Q1158" s="2" t="s">
        <v>10</v>
      </c>
      <c r="R1158" s="2" t="s">
        <v>10</v>
      </c>
      <c r="S1158" s="2" t="s">
        <v>10</v>
      </c>
      <c r="T1158" s="2" t="s">
        <v>10</v>
      </c>
      <c r="U1158" s="2" t="s">
        <v>10</v>
      </c>
    </row>
    <row r="1159" spans="1:21" x14ac:dyDescent="0.3">
      <c r="A1159">
        <v>29</v>
      </c>
      <c r="B1159" t="s">
        <v>47</v>
      </c>
      <c r="C1159">
        <v>8</v>
      </c>
      <c r="D1159" t="s">
        <v>21</v>
      </c>
      <c r="E1159">
        <v>1989</v>
      </c>
      <c r="F1159" t="s">
        <v>10</v>
      </c>
      <c r="G1159" s="54">
        <v>0.372</v>
      </c>
      <c r="H1159" s="54">
        <v>0.41066666666666668</v>
      </c>
      <c r="I1159" s="54">
        <v>0.40566666666666668</v>
      </c>
      <c r="J1159" t="s">
        <v>10</v>
      </c>
      <c r="K1159" t="s">
        <v>10</v>
      </c>
      <c r="L1159" t="s">
        <v>10</v>
      </c>
      <c r="M1159" s="59">
        <v>0.71359223300999997</v>
      </c>
      <c r="N1159" s="59">
        <v>0.28640776698999998</v>
      </c>
      <c r="O1159" s="59">
        <v>0</v>
      </c>
      <c r="P1159" s="2" t="s">
        <v>10</v>
      </c>
      <c r="Q1159" s="2" t="s">
        <v>10</v>
      </c>
      <c r="R1159" s="2" t="s">
        <v>10</v>
      </c>
      <c r="S1159" s="2" t="s">
        <v>10</v>
      </c>
      <c r="T1159" s="2" t="s">
        <v>10</v>
      </c>
      <c r="U1159" s="2" t="s">
        <v>10</v>
      </c>
    </row>
    <row r="1160" spans="1:21" x14ac:dyDescent="0.3">
      <c r="A1160">
        <v>29</v>
      </c>
      <c r="B1160" t="s">
        <v>47</v>
      </c>
      <c r="C1160">
        <v>8</v>
      </c>
      <c r="D1160" t="s">
        <v>21</v>
      </c>
      <c r="E1160">
        <v>1990</v>
      </c>
      <c r="F1160" t="s">
        <v>10</v>
      </c>
      <c r="G1160" s="54">
        <v>0.42099999999999999</v>
      </c>
      <c r="H1160" s="54">
        <v>0.46433333333333326</v>
      </c>
      <c r="I1160" s="54">
        <v>0.45883333333333332</v>
      </c>
      <c r="J1160" t="s">
        <v>10</v>
      </c>
      <c r="K1160" t="s">
        <v>10</v>
      </c>
      <c r="L1160" t="s">
        <v>10</v>
      </c>
      <c r="M1160" s="59">
        <v>0.71359223300999997</v>
      </c>
      <c r="N1160" s="59">
        <v>0.28640776698999998</v>
      </c>
      <c r="O1160" s="59">
        <v>0</v>
      </c>
      <c r="P1160" s="2" t="s">
        <v>10</v>
      </c>
      <c r="Q1160" s="2" t="s">
        <v>10</v>
      </c>
      <c r="R1160" s="2" t="s">
        <v>10</v>
      </c>
      <c r="S1160" s="2" t="s">
        <v>10</v>
      </c>
      <c r="T1160" s="2" t="s">
        <v>10</v>
      </c>
      <c r="U1160" s="2" t="s">
        <v>10</v>
      </c>
    </row>
    <row r="1161" spans="1:21" x14ac:dyDescent="0.3">
      <c r="A1161">
        <v>29</v>
      </c>
      <c r="B1161" t="s">
        <v>47</v>
      </c>
      <c r="C1161">
        <v>8</v>
      </c>
      <c r="D1161" t="s">
        <v>21</v>
      </c>
      <c r="E1161">
        <v>1991</v>
      </c>
      <c r="F1161">
        <v>375</v>
      </c>
      <c r="G1161" s="54">
        <v>0.376</v>
      </c>
      <c r="H1161" s="54">
        <v>0.41</v>
      </c>
      <c r="I1161" s="54">
        <v>0.39349999999999996</v>
      </c>
      <c r="J1161" s="2">
        <f t="shared" si="360"/>
        <v>600.96153846153845</v>
      </c>
      <c r="K1161" s="2">
        <f t="shared" si="361"/>
        <v>635.59322033898297</v>
      </c>
      <c r="L1161" s="2">
        <f t="shared" si="362"/>
        <v>618.30173124484747</v>
      </c>
      <c r="M1161" s="59">
        <v>0.71359223300999997</v>
      </c>
      <c r="N1161" s="59">
        <v>0.28640776698999998</v>
      </c>
      <c r="O1161" s="59">
        <v>0</v>
      </c>
      <c r="P1161" s="2" t="s">
        <v>10</v>
      </c>
      <c r="Q1161" s="2" t="s">
        <v>10</v>
      </c>
      <c r="R1161" s="2" t="s">
        <v>10</v>
      </c>
      <c r="S1161" s="2" t="s">
        <v>10</v>
      </c>
      <c r="T1161" s="2" t="s">
        <v>10</v>
      </c>
      <c r="U1161" s="2" t="s">
        <v>10</v>
      </c>
    </row>
    <row r="1162" spans="1:21" x14ac:dyDescent="0.3">
      <c r="A1162">
        <v>29</v>
      </c>
      <c r="B1162" t="s">
        <v>47</v>
      </c>
      <c r="C1162">
        <v>8</v>
      </c>
      <c r="D1162" t="s">
        <v>21</v>
      </c>
      <c r="E1162">
        <v>1992</v>
      </c>
      <c r="F1162" t="s">
        <v>10</v>
      </c>
      <c r="G1162" s="54">
        <v>0.39400000000000002</v>
      </c>
      <c r="H1162" s="54">
        <v>0.42699999999999999</v>
      </c>
      <c r="I1162" s="54">
        <v>0.40249999999999997</v>
      </c>
      <c r="J1162" t="s">
        <v>10</v>
      </c>
      <c r="K1162" t="s">
        <v>10</v>
      </c>
      <c r="L1162" t="s">
        <v>10</v>
      </c>
      <c r="M1162" s="59">
        <v>0.71359223300999997</v>
      </c>
      <c r="N1162" s="59">
        <v>0.28640776698999998</v>
      </c>
      <c r="O1162" s="59">
        <v>0</v>
      </c>
      <c r="P1162" s="2" t="s">
        <v>10</v>
      </c>
      <c r="Q1162" s="2" t="s">
        <v>10</v>
      </c>
      <c r="R1162" s="2" t="s">
        <v>10</v>
      </c>
      <c r="S1162" s="2" t="s">
        <v>10</v>
      </c>
      <c r="T1162" s="2" t="s">
        <v>10</v>
      </c>
      <c r="U1162" s="2" t="s">
        <v>10</v>
      </c>
    </row>
    <row r="1163" spans="1:21" x14ac:dyDescent="0.3">
      <c r="A1163">
        <v>29</v>
      </c>
      <c r="B1163" t="s">
        <v>47</v>
      </c>
      <c r="C1163">
        <v>8</v>
      </c>
      <c r="D1163" t="s">
        <v>21</v>
      </c>
      <c r="E1163">
        <v>1993</v>
      </c>
      <c r="F1163">
        <v>38</v>
      </c>
      <c r="G1163" s="54">
        <v>0.34200000000000003</v>
      </c>
      <c r="H1163" s="54">
        <v>0.372</v>
      </c>
      <c r="I1163" s="54">
        <v>0.35550000000000004</v>
      </c>
      <c r="J1163" s="2">
        <f t="shared" si="360"/>
        <v>57.750759878419458</v>
      </c>
      <c r="K1163" s="2">
        <f t="shared" si="361"/>
        <v>60.509554140127385</v>
      </c>
      <c r="L1163" s="2">
        <f t="shared" si="362"/>
        <v>58.96043444530644</v>
      </c>
      <c r="M1163" s="59">
        <v>0.71359223300999997</v>
      </c>
      <c r="N1163" s="59">
        <v>0.28640776698999998</v>
      </c>
      <c r="O1163" s="59">
        <v>0</v>
      </c>
      <c r="P1163" s="2" t="s">
        <v>10</v>
      </c>
      <c r="Q1163" s="2" t="s">
        <v>10</v>
      </c>
      <c r="R1163" s="2" t="s">
        <v>10</v>
      </c>
      <c r="S1163" s="2" t="s">
        <v>10</v>
      </c>
      <c r="T1163" s="2" t="s">
        <v>10</v>
      </c>
      <c r="U1163" s="2" t="s">
        <v>10</v>
      </c>
    </row>
    <row r="1164" spans="1:21" x14ac:dyDescent="0.3">
      <c r="A1164">
        <v>29</v>
      </c>
      <c r="B1164" t="s">
        <v>47</v>
      </c>
      <c r="C1164">
        <v>8</v>
      </c>
      <c r="D1164" t="s">
        <v>21</v>
      </c>
      <c r="E1164">
        <v>1994</v>
      </c>
      <c r="F1164" t="s">
        <v>10</v>
      </c>
      <c r="G1164" s="54">
        <v>0.40200000000000002</v>
      </c>
      <c r="H1164" s="54">
        <v>0.4413333333333333</v>
      </c>
      <c r="I1164" s="54">
        <v>0.42083333333333328</v>
      </c>
      <c r="J1164" t="s">
        <v>10</v>
      </c>
      <c r="K1164" t="s">
        <v>10</v>
      </c>
      <c r="L1164" t="s">
        <v>10</v>
      </c>
      <c r="M1164" s="59">
        <v>0.71359223300999997</v>
      </c>
      <c r="N1164" s="59">
        <v>0.28640776698999998</v>
      </c>
      <c r="O1164" s="59">
        <v>0</v>
      </c>
      <c r="P1164" s="2" t="s">
        <v>10</v>
      </c>
      <c r="Q1164" s="2" t="s">
        <v>10</v>
      </c>
      <c r="R1164" s="2" t="s">
        <v>10</v>
      </c>
      <c r="S1164" s="2" t="s">
        <v>10</v>
      </c>
      <c r="T1164" s="2" t="s">
        <v>10</v>
      </c>
      <c r="U1164" s="2" t="s">
        <v>10</v>
      </c>
    </row>
    <row r="1165" spans="1:21" x14ac:dyDescent="0.3">
      <c r="A1165">
        <v>29</v>
      </c>
      <c r="B1165" t="s">
        <v>47</v>
      </c>
      <c r="C1165">
        <v>8</v>
      </c>
      <c r="D1165" t="s">
        <v>21</v>
      </c>
      <c r="E1165">
        <v>1995</v>
      </c>
      <c r="F1165" t="s">
        <v>10</v>
      </c>
      <c r="G1165" s="54">
        <v>0.245</v>
      </c>
      <c r="H1165" s="54">
        <v>0.27800000000000002</v>
      </c>
      <c r="I1165" s="54">
        <v>0.26950000000000002</v>
      </c>
      <c r="J1165" t="s">
        <v>10</v>
      </c>
      <c r="K1165" t="s">
        <v>10</v>
      </c>
      <c r="L1165" t="s">
        <v>10</v>
      </c>
      <c r="M1165" s="59">
        <v>0.71359223300999997</v>
      </c>
      <c r="N1165" s="59">
        <v>0.28640776698999998</v>
      </c>
      <c r="O1165" s="59">
        <v>0</v>
      </c>
      <c r="P1165" s="2" t="s">
        <v>10</v>
      </c>
      <c r="Q1165" s="2" t="s">
        <v>10</v>
      </c>
      <c r="R1165" s="2" t="s">
        <v>10</v>
      </c>
      <c r="S1165" s="2" t="s">
        <v>10</v>
      </c>
      <c r="T1165" s="2" t="s">
        <v>10</v>
      </c>
      <c r="U1165" s="2" t="s">
        <v>10</v>
      </c>
    </row>
    <row r="1166" spans="1:21" x14ac:dyDescent="0.3">
      <c r="A1166">
        <v>29</v>
      </c>
      <c r="B1166" t="s">
        <v>47</v>
      </c>
      <c r="C1166">
        <v>8</v>
      </c>
      <c r="D1166" t="s">
        <v>21</v>
      </c>
      <c r="E1166">
        <v>1996</v>
      </c>
      <c r="F1166" t="s">
        <v>10</v>
      </c>
      <c r="G1166" s="54">
        <v>0.44700000000000001</v>
      </c>
      <c r="H1166" s="54">
        <v>0.47199999999999998</v>
      </c>
      <c r="I1166" s="54">
        <v>0.46100000000000002</v>
      </c>
      <c r="J1166" t="s">
        <v>10</v>
      </c>
      <c r="K1166" t="s">
        <v>10</v>
      </c>
      <c r="L1166" t="s">
        <v>10</v>
      </c>
      <c r="M1166" s="59">
        <v>0.71359223300999997</v>
      </c>
      <c r="N1166" s="59">
        <v>0.28640776698999998</v>
      </c>
      <c r="O1166" s="59">
        <v>0</v>
      </c>
      <c r="P1166" s="2" t="s">
        <v>10</v>
      </c>
      <c r="Q1166" s="2" t="s">
        <v>10</v>
      </c>
      <c r="R1166" s="2" t="s">
        <v>10</v>
      </c>
      <c r="S1166" s="2" t="s">
        <v>10</v>
      </c>
      <c r="T1166" s="2" t="s">
        <v>10</v>
      </c>
      <c r="U1166" s="2" t="s">
        <v>10</v>
      </c>
    </row>
    <row r="1167" spans="1:21" x14ac:dyDescent="0.3">
      <c r="A1167">
        <v>29</v>
      </c>
      <c r="B1167" t="s">
        <v>47</v>
      </c>
      <c r="C1167">
        <v>8</v>
      </c>
      <c r="D1167" t="s">
        <v>21</v>
      </c>
      <c r="E1167">
        <v>1997</v>
      </c>
      <c r="F1167" t="s">
        <v>10</v>
      </c>
      <c r="G1167" s="54">
        <v>0.437</v>
      </c>
      <c r="H1167" s="54">
        <v>0.36633333333333334</v>
      </c>
      <c r="I1167" s="54">
        <v>0.34783333333333333</v>
      </c>
      <c r="J1167" t="s">
        <v>10</v>
      </c>
      <c r="K1167" t="s">
        <v>10</v>
      </c>
      <c r="L1167" t="s">
        <v>10</v>
      </c>
      <c r="M1167" s="59">
        <v>0.71359223300999997</v>
      </c>
      <c r="N1167" s="59">
        <v>0.28640776698999998</v>
      </c>
      <c r="O1167" s="59">
        <v>0</v>
      </c>
      <c r="P1167" s="2">
        <f t="shared" si="363"/>
        <v>177.48152799005902</v>
      </c>
      <c r="Q1167" s="2">
        <f t="shared" si="364"/>
        <v>183.42217978208231</v>
      </c>
      <c r="R1167" s="2">
        <f t="shared" si="365"/>
        <v>177.58929321937563</v>
      </c>
      <c r="S1167" s="2" t="s">
        <v>10</v>
      </c>
      <c r="T1167" s="2" t="s">
        <v>10</v>
      </c>
      <c r="U1167" s="2" t="s">
        <v>10</v>
      </c>
    </row>
    <row r="1168" spans="1:21" x14ac:dyDescent="0.3">
      <c r="A1168">
        <v>29</v>
      </c>
      <c r="B1168" t="s">
        <v>47</v>
      </c>
      <c r="C1168">
        <v>8</v>
      </c>
      <c r="D1168" t="s">
        <v>21</v>
      </c>
      <c r="E1168">
        <v>1998</v>
      </c>
      <c r="F1168">
        <v>200</v>
      </c>
      <c r="G1168" s="54">
        <v>0.154</v>
      </c>
      <c r="H1168" s="54">
        <v>0.11366666666666667</v>
      </c>
      <c r="I1168" s="54">
        <v>0.11716666666666666</v>
      </c>
      <c r="J1168" s="2">
        <f t="shared" si="360"/>
        <v>236.40661938534279</v>
      </c>
      <c r="K1168" s="2">
        <f t="shared" si="361"/>
        <v>225.64874012786763</v>
      </c>
      <c r="L1168" s="2">
        <f t="shared" si="362"/>
        <v>226.54332641117614</v>
      </c>
      <c r="M1168" s="59">
        <v>0.71359223300999997</v>
      </c>
      <c r="N1168" s="59">
        <v>0.28640776698999998</v>
      </c>
      <c r="O1168" s="59">
        <v>0</v>
      </c>
      <c r="P1168" s="2">
        <f t="shared" si="363"/>
        <v>274.65097009212099</v>
      </c>
      <c r="Q1168" s="2">
        <f t="shared" si="364"/>
        <v>277.02939070786954</v>
      </c>
      <c r="R1168" s="2">
        <f t="shared" si="365"/>
        <v>269.80975983869843</v>
      </c>
      <c r="S1168">
        <f t="shared" ref="S1168:S1215" si="366">P1168/$F1168</f>
        <v>1.373254850460605</v>
      </c>
      <c r="T1168">
        <f t="shared" ref="T1168:T1215" si="367">Q1168/$F1168</f>
        <v>1.3851469535393477</v>
      </c>
      <c r="U1168">
        <f t="shared" ref="U1168:U1215" si="368">R1168/$F1168</f>
        <v>1.3490487991934921</v>
      </c>
    </row>
    <row r="1169" spans="1:21" x14ac:dyDescent="0.3">
      <c r="A1169">
        <v>29</v>
      </c>
      <c r="B1169" t="s">
        <v>47</v>
      </c>
      <c r="C1169">
        <v>8</v>
      </c>
      <c r="D1169" t="s">
        <v>21</v>
      </c>
      <c r="E1169">
        <v>1999</v>
      </c>
      <c r="F1169" t="s">
        <v>10</v>
      </c>
      <c r="G1169" s="54">
        <v>0.156</v>
      </c>
      <c r="H1169" s="54">
        <v>0.12966666666666665</v>
      </c>
      <c r="I1169" s="54">
        <v>0.12016666666666667</v>
      </c>
      <c r="J1169" t="s">
        <v>10</v>
      </c>
      <c r="K1169" t="s">
        <v>10</v>
      </c>
      <c r="L1169" t="s">
        <v>10</v>
      </c>
      <c r="M1169" s="59">
        <v>0.71359223300999997</v>
      </c>
      <c r="N1169" s="59">
        <v>0.28640776698999998</v>
      </c>
      <c r="O1169" s="59">
        <v>0</v>
      </c>
      <c r="P1169" s="2">
        <f t="shared" si="363"/>
        <v>227.14682908853396</v>
      </c>
      <c r="Q1169" s="2">
        <f t="shared" si="364"/>
        <v>230.15575474587516</v>
      </c>
      <c r="R1169" s="2">
        <f t="shared" si="365"/>
        <v>225.95690046451844</v>
      </c>
      <c r="S1169" s="2" t="s">
        <v>10</v>
      </c>
      <c r="T1169" s="2" t="s">
        <v>10</v>
      </c>
      <c r="U1169" s="2" t="s">
        <v>10</v>
      </c>
    </row>
    <row r="1170" spans="1:21" x14ac:dyDescent="0.3">
      <c r="A1170">
        <v>29</v>
      </c>
      <c r="B1170" t="s">
        <v>47</v>
      </c>
      <c r="C1170">
        <v>8</v>
      </c>
      <c r="D1170" t="s">
        <v>21</v>
      </c>
      <c r="E1170">
        <v>2000</v>
      </c>
      <c r="F1170">
        <v>100</v>
      </c>
      <c r="G1170" s="54">
        <v>0.19400000000000001</v>
      </c>
      <c r="H1170" s="54">
        <v>0.23899999999999999</v>
      </c>
      <c r="I1170" s="54">
        <v>0.21150000000000002</v>
      </c>
      <c r="J1170" s="2">
        <f t="shared" si="360"/>
        <v>124.06947890818857</v>
      </c>
      <c r="K1170" s="2">
        <f t="shared" si="361"/>
        <v>131.4060446780552</v>
      </c>
      <c r="L1170" s="2">
        <f t="shared" si="362"/>
        <v>126.82308180088776</v>
      </c>
      <c r="M1170" s="59">
        <v>0.71359223300999997</v>
      </c>
      <c r="N1170" s="59">
        <v>0.28640776698999998</v>
      </c>
      <c r="O1170" s="59">
        <v>0</v>
      </c>
      <c r="P1170" s="2">
        <f t="shared" si="363"/>
        <v>428.91519026910191</v>
      </c>
      <c r="Q1170" s="2">
        <f t="shared" si="364"/>
        <v>490.69311690655263</v>
      </c>
      <c r="R1170" s="2">
        <f t="shared" si="365"/>
        <v>478.60286816180439</v>
      </c>
      <c r="S1170">
        <f t="shared" si="366"/>
        <v>4.2891519026910192</v>
      </c>
      <c r="T1170">
        <f t="shared" si="367"/>
        <v>4.9069311690655262</v>
      </c>
      <c r="U1170">
        <f t="shared" si="368"/>
        <v>4.7860286816180437</v>
      </c>
    </row>
    <row r="1171" spans="1:21" x14ac:dyDescent="0.3">
      <c r="A1171">
        <v>29</v>
      </c>
      <c r="B1171" t="s">
        <v>47</v>
      </c>
      <c r="C1171">
        <v>8</v>
      </c>
      <c r="D1171" t="s">
        <v>21</v>
      </c>
      <c r="E1171">
        <v>2001</v>
      </c>
      <c r="F1171">
        <v>250</v>
      </c>
      <c r="G1171" s="54">
        <v>0.19499999999999998</v>
      </c>
      <c r="H1171" s="54">
        <v>0.20133333333333331</v>
      </c>
      <c r="I1171" s="54">
        <v>0.17783333333333332</v>
      </c>
      <c r="J1171" s="2">
        <f t="shared" si="360"/>
        <v>310.55900621118013</v>
      </c>
      <c r="K1171" s="2">
        <f t="shared" si="361"/>
        <v>313.02170283806345</v>
      </c>
      <c r="L1171" s="2">
        <f t="shared" si="362"/>
        <v>304.07459963511047</v>
      </c>
      <c r="M1171" s="59">
        <v>0.71359223300999997</v>
      </c>
      <c r="N1171" s="59">
        <v>0.28640776698999998</v>
      </c>
      <c r="O1171" s="59">
        <v>0</v>
      </c>
      <c r="P1171" s="2">
        <f t="shared" si="363"/>
        <v>569.78637006068789</v>
      </c>
      <c r="Q1171" s="2">
        <f t="shared" si="364"/>
        <v>733.3083560416004</v>
      </c>
      <c r="R1171" s="2">
        <f t="shared" si="365"/>
        <v>729.26237947117943</v>
      </c>
      <c r="S1171">
        <f t="shared" si="366"/>
        <v>2.2791454802427515</v>
      </c>
      <c r="T1171">
        <f t="shared" si="367"/>
        <v>2.9332334241664015</v>
      </c>
      <c r="U1171">
        <f t="shared" si="368"/>
        <v>2.9170495178847178</v>
      </c>
    </row>
    <row r="1172" spans="1:21" x14ac:dyDescent="0.3">
      <c r="A1172">
        <v>29</v>
      </c>
      <c r="B1172" t="s">
        <v>47</v>
      </c>
      <c r="C1172">
        <v>8</v>
      </c>
      <c r="D1172" t="s">
        <v>21</v>
      </c>
      <c r="E1172">
        <v>2002</v>
      </c>
      <c r="F1172">
        <v>160</v>
      </c>
      <c r="G1172" s="54">
        <v>0.13600000000000001</v>
      </c>
      <c r="H1172" s="54">
        <v>0.14600000000000002</v>
      </c>
      <c r="I1172" s="54">
        <v>0.13250000000000001</v>
      </c>
      <c r="J1172" s="2">
        <f t="shared" si="360"/>
        <v>185.18518518518519</v>
      </c>
      <c r="K1172" s="2">
        <f t="shared" si="361"/>
        <v>187.35362997658081</v>
      </c>
      <c r="L1172" s="2">
        <f t="shared" si="362"/>
        <v>184.43804034582135</v>
      </c>
      <c r="M1172" s="59">
        <v>0.71359223300999997</v>
      </c>
      <c r="N1172" s="59">
        <v>0.28640776698999998</v>
      </c>
      <c r="O1172" s="59">
        <v>0</v>
      </c>
      <c r="P1172" s="2">
        <f t="shared" si="363"/>
        <v>261.40664938837602</v>
      </c>
      <c r="Q1172" s="2">
        <f t="shared" si="364"/>
        <v>310.48889439180311</v>
      </c>
      <c r="R1172" s="2">
        <f t="shared" si="365"/>
        <v>342.64847589410431</v>
      </c>
      <c r="S1172">
        <f t="shared" si="366"/>
        <v>1.6337915586773502</v>
      </c>
      <c r="T1172">
        <f t="shared" si="367"/>
        <v>1.9405555899487694</v>
      </c>
      <c r="U1172">
        <f t="shared" si="368"/>
        <v>2.1415529743381518</v>
      </c>
    </row>
    <row r="1173" spans="1:21" x14ac:dyDescent="0.3">
      <c r="A1173">
        <v>29</v>
      </c>
      <c r="B1173" t="s">
        <v>47</v>
      </c>
      <c r="C1173">
        <v>8</v>
      </c>
      <c r="D1173" t="s">
        <v>21</v>
      </c>
      <c r="E1173">
        <v>2003</v>
      </c>
      <c r="F1173">
        <v>270</v>
      </c>
      <c r="G1173" s="54">
        <v>0.186</v>
      </c>
      <c r="H1173" s="54">
        <v>0.19833333333333333</v>
      </c>
      <c r="I1173" s="54">
        <v>0.18033333333333335</v>
      </c>
      <c r="J1173" s="2">
        <f t="shared" si="360"/>
        <v>331.69533169533167</v>
      </c>
      <c r="K1173" s="2">
        <f t="shared" si="361"/>
        <v>336.79833679833683</v>
      </c>
      <c r="L1173" s="2">
        <f t="shared" si="362"/>
        <v>329.40219601464008</v>
      </c>
      <c r="M1173" s="59">
        <v>0.71359223300999997</v>
      </c>
      <c r="N1173" s="59">
        <v>0.28640776698999998</v>
      </c>
      <c r="O1173" s="59">
        <v>0</v>
      </c>
      <c r="P1173" s="2">
        <f>(J1176*$M1173)+(J1177*$N1173)</f>
        <v>124.87192612963092</v>
      </c>
      <c r="Q1173" s="2">
        <f>(K1176*$M1173)+(K1177*$N1173)</f>
        <v>136.05807114268288</v>
      </c>
      <c r="R1173" s="2">
        <f>(L1176*$M1173)+(L1177*$N1173)</f>
        <v>134.83226943537497</v>
      </c>
      <c r="S1173">
        <f t="shared" si="366"/>
        <v>0.46248861529492935</v>
      </c>
      <c r="T1173">
        <f t="shared" si="367"/>
        <v>0.50391878200993656</v>
      </c>
      <c r="U1173">
        <f t="shared" si="368"/>
        <v>0.49937877568657396</v>
      </c>
    </row>
    <row r="1174" spans="1:21" x14ac:dyDescent="0.3">
      <c r="A1174">
        <v>29</v>
      </c>
      <c r="B1174" t="s">
        <v>47</v>
      </c>
      <c r="C1174">
        <v>8</v>
      </c>
      <c r="D1174" t="s">
        <v>21</v>
      </c>
      <c r="E1174">
        <v>2004</v>
      </c>
      <c r="F1174">
        <v>500</v>
      </c>
      <c r="G1174" s="54">
        <v>0.255</v>
      </c>
      <c r="H1174" s="54">
        <v>0.42799999999999999</v>
      </c>
      <c r="I1174" s="54">
        <v>0.41199999999999998</v>
      </c>
      <c r="J1174" s="2">
        <f t="shared" si="360"/>
        <v>671.14093959731542</v>
      </c>
      <c r="K1174" s="2">
        <f t="shared" si="361"/>
        <v>874.12587412587402</v>
      </c>
      <c r="L1174" s="2">
        <f t="shared" si="362"/>
        <v>850.34013605442169</v>
      </c>
      <c r="M1174" s="59">
        <v>0.71359223300999997</v>
      </c>
      <c r="N1174" s="59">
        <v>0.28640776698999998</v>
      </c>
      <c r="O1174" s="59">
        <v>0</v>
      </c>
      <c r="P1174" s="2" t="s">
        <v>10</v>
      </c>
      <c r="Q1174" s="2" t="s">
        <v>10</v>
      </c>
      <c r="R1174" s="2" t="s">
        <v>10</v>
      </c>
      <c r="S1174" s="2" t="s">
        <v>10</v>
      </c>
      <c r="T1174" s="2" t="s">
        <v>10</v>
      </c>
      <c r="U1174" s="2" t="s">
        <v>10</v>
      </c>
    </row>
    <row r="1175" spans="1:21" x14ac:dyDescent="0.3">
      <c r="A1175">
        <v>29</v>
      </c>
      <c r="B1175" t="s">
        <v>47</v>
      </c>
      <c r="C1175">
        <v>8</v>
      </c>
      <c r="D1175" t="s">
        <v>21</v>
      </c>
      <c r="E1175">
        <v>2005</v>
      </c>
      <c r="F1175">
        <v>250</v>
      </c>
      <c r="G1175" s="54">
        <v>0.21200000000000002</v>
      </c>
      <c r="H1175" s="54">
        <v>0.34633333333333338</v>
      </c>
      <c r="I1175" s="54">
        <v>0.41533333333333339</v>
      </c>
      <c r="J1175" s="2">
        <f t="shared" si="360"/>
        <v>317.25888324873097</v>
      </c>
      <c r="K1175" s="2">
        <f t="shared" si="361"/>
        <v>382.45792962774095</v>
      </c>
      <c r="L1175" s="2">
        <f t="shared" si="362"/>
        <v>427.594070695553</v>
      </c>
      <c r="M1175" s="59">
        <v>0.71359223300999997</v>
      </c>
      <c r="N1175" s="59">
        <v>0.28640776698999998</v>
      </c>
      <c r="O1175" s="59">
        <v>0</v>
      </c>
      <c r="P1175" s="2" t="s">
        <v>10</v>
      </c>
      <c r="Q1175" s="2" t="s">
        <v>10</v>
      </c>
      <c r="R1175" s="2" t="s">
        <v>10</v>
      </c>
      <c r="S1175" s="2" t="s">
        <v>10</v>
      </c>
      <c r="T1175" s="2" t="s">
        <v>10</v>
      </c>
      <c r="U1175" s="2" t="s">
        <v>10</v>
      </c>
    </row>
    <row r="1176" spans="1:21" x14ac:dyDescent="0.3">
      <c r="A1176">
        <v>29</v>
      </c>
      <c r="B1176" t="s">
        <v>47</v>
      </c>
      <c r="C1176">
        <v>8</v>
      </c>
      <c r="D1176" t="s">
        <v>21</v>
      </c>
      <c r="E1176">
        <v>2006</v>
      </c>
      <c r="F1176">
        <v>100</v>
      </c>
      <c r="G1176" s="54">
        <v>0.182</v>
      </c>
      <c r="H1176" s="54">
        <v>0.23766666666666669</v>
      </c>
      <c r="I1176" s="54">
        <v>0.23666666666666669</v>
      </c>
      <c r="J1176" s="2">
        <f t="shared" si="360"/>
        <v>122.24938875305622</v>
      </c>
      <c r="K1176" s="2">
        <f t="shared" si="361"/>
        <v>131.17621337997377</v>
      </c>
      <c r="L1176" s="2">
        <f t="shared" si="362"/>
        <v>131.00436681222709</v>
      </c>
      <c r="M1176" s="59">
        <v>0.71359223300999997</v>
      </c>
      <c r="N1176" s="59">
        <v>0.28640776698999998</v>
      </c>
      <c r="O1176" s="59">
        <v>0</v>
      </c>
      <c r="P1176" s="2">
        <f t="shared" si="363"/>
        <v>450.40069684153542</v>
      </c>
      <c r="Q1176" s="2">
        <f t="shared" si="364"/>
        <v>481.64858256700387</v>
      </c>
      <c r="R1176" s="2">
        <f t="shared" si="365"/>
        <v>466.78698102004506</v>
      </c>
      <c r="S1176">
        <f t="shared" si="366"/>
        <v>4.5040069684153545</v>
      </c>
      <c r="T1176">
        <f t="shared" si="367"/>
        <v>4.8164858256700391</v>
      </c>
      <c r="U1176">
        <f t="shared" si="368"/>
        <v>4.6678698102004503</v>
      </c>
    </row>
    <row r="1177" spans="1:21" x14ac:dyDescent="0.3">
      <c r="A1177">
        <v>29</v>
      </c>
      <c r="B1177" t="s">
        <v>47</v>
      </c>
      <c r="C1177">
        <v>8</v>
      </c>
      <c r="D1177" t="s">
        <v>21</v>
      </c>
      <c r="E1177">
        <v>2007</v>
      </c>
      <c r="F1177">
        <v>100</v>
      </c>
      <c r="G1177" s="54">
        <v>0.23899999999999999</v>
      </c>
      <c r="H1177" s="54">
        <v>0.32533333333333336</v>
      </c>
      <c r="I1177" s="54">
        <v>0.30733333333333335</v>
      </c>
      <c r="J1177" s="2">
        <f t="shared" si="360"/>
        <v>131.4060446780552</v>
      </c>
      <c r="K1177" s="2">
        <f t="shared" si="361"/>
        <v>148.22134387351778</v>
      </c>
      <c r="L1177" s="2">
        <f t="shared" si="362"/>
        <v>144.36958614051974</v>
      </c>
      <c r="M1177" s="59">
        <v>0.71359223300999997</v>
      </c>
      <c r="N1177" s="59">
        <v>0.28640776698999998</v>
      </c>
      <c r="O1177" s="59">
        <v>0</v>
      </c>
      <c r="P1177" s="2">
        <f t="shared" si="363"/>
        <v>216.12402694718699</v>
      </c>
      <c r="Q1177" s="2">
        <f t="shared" si="364"/>
        <v>239.81759514969289</v>
      </c>
      <c r="R1177" s="2">
        <f t="shared" si="365"/>
        <v>233.78848226445103</v>
      </c>
      <c r="S1177">
        <f t="shared" si="366"/>
        <v>2.16124026947187</v>
      </c>
      <c r="T1177">
        <f t="shared" si="367"/>
        <v>2.398175951496929</v>
      </c>
      <c r="U1177">
        <f t="shared" si="368"/>
        <v>2.3378848226445101</v>
      </c>
    </row>
    <row r="1178" spans="1:21" x14ac:dyDescent="0.3">
      <c r="A1178">
        <v>29</v>
      </c>
      <c r="B1178" t="s">
        <v>47</v>
      </c>
      <c r="C1178">
        <v>8</v>
      </c>
      <c r="D1178" t="s">
        <v>21</v>
      </c>
      <c r="E1178">
        <v>2008</v>
      </c>
      <c r="F1178" t="s">
        <v>10</v>
      </c>
      <c r="G1178" s="54">
        <v>0.25900000000000001</v>
      </c>
      <c r="H1178" s="54">
        <v>0.3046666666666667</v>
      </c>
      <c r="I1178" s="54">
        <v>0.28266666666666668</v>
      </c>
      <c r="J1178" t="s">
        <v>10</v>
      </c>
      <c r="K1178" t="s">
        <v>10</v>
      </c>
      <c r="L1178" t="s">
        <v>10</v>
      </c>
      <c r="M1178" s="59">
        <v>0.71359223300999997</v>
      </c>
      <c r="N1178" s="59">
        <v>0.28640776698999998</v>
      </c>
      <c r="O1178" s="59">
        <v>0</v>
      </c>
      <c r="P1178" s="2">
        <f t="shared" si="363"/>
        <v>131.54649292744594</v>
      </c>
      <c r="Q1178" s="2">
        <f t="shared" si="364"/>
        <v>135.93836784449687</v>
      </c>
      <c r="R1178" s="2">
        <f t="shared" si="365"/>
        <v>132.45647014208058</v>
      </c>
      <c r="S1178" s="2" t="s">
        <v>10</v>
      </c>
      <c r="T1178" s="2" t="s">
        <v>10</v>
      </c>
      <c r="U1178" s="2" t="s">
        <v>10</v>
      </c>
    </row>
    <row r="1179" spans="1:21" x14ac:dyDescent="0.3">
      <c r="A1179">
        <v>29</v>
      </c>
      <c r="B1179" t="s">
        <v>47</v>
      </c>
      <c r="C1179">
        <v>8</v>
      </c>
      <c r="D1179" t="s">
        <v>21</v>
      </c>
      <c r="E1179">
        <v>2009</v>
      </c>
      <c r="F1179">
        <v>400</v>
      </c>
      <c r="G1179" s="54">
        <v>0.247</v>
      </c>
      <c r="H1179" s="54">
        <v>0.28799999999999998</v>
      </c>
      <c r="I1179" s="54">
        <v>0.26449999999999996</v>
      </c>
      <c r="J1179" s="2">
        <f t="shared" ref="J1179:J1190" si="369">$F1179/(1-G1179)</f>
        <v>531.20849933598936</v>
      </c>
      <c r="K1179" s="2">
        <f t="shared" ref="K1179:K1190" si="370">$F1179/(1-H1179)</f>
        <v>561.79775280898878</v>
      </c>
      <c r="L1179" s="2">
        <f t="shared" ref="L1179:L1190" si="371">$F1179/(1-I1179)</f>
        <v>543.84772263766138</v>
      </c>
      <c r="M1179" s="59">
        <v>0.71359223300999997</v>
      </c>
      <c r="N1179" s="59">
        <v>0.28640776698999998</v>
      </c>
      <c r="O1179" s="59">
        <v>0</v>
      </c>
      <c r="P1179" s="2">
        <f t="shared" si="363"/>
        <v>156.28821212485587</v>
      </c>
      <c r="Q1179" s="2">
        <f t="shared" si="364"/>
        <v>172.97266336559179</v>
      </c>
      <c r="R1179" s="2">
        <f t="shared" si="365"/>
        <v>167.51314049270493</v>
      </c>
      <c r="S1179">
        <f t="shared" si="366"/>
        <v>0.39072053031213971</v>
      </c>
      <c r="T1179">
        <f t="shared" si="367"/>
        <v>0.43243165841397946</v>
      </c>
      <c r="U1179">
        <f t="shared" si="368"/>
        <v>0.41878285123176234</v>
      </c>
    </row>
    <row r="1180" spans="1:21" x14ac:dyDescent="0.3">
      <c r="A1180">
        <v>29</v>
      </c>
      <c r="B1180" t="s">
        <v>47</v>
      </c>
      <c r="C1180">
        <v>8</v>
      </c>
      <c r="D1180" t="s">
        <v>21</v>
      </c>
      <c r="E1180">
        <v>2010</v>
      </c>
      <c r="F1180">
        <v>200</v>
      </c>
      <c r="G1180" s="54">
        <v>0.19700000000000001</v>
      </c>
      <c r="H1180" s="54">
        <v>0.29066666666666668</v>
      </c>
      <c r="I1180" s="54">
        <v>0.27216666666666667</v>
      </c>
      <c r="J1180" s="2">
        <f t="shared" si="369"/>
        <v>249.06600249066005</v>
      </c>
      <c r="K1180" s="2">
        <f t="shared" si="370"/>
        <v>281.95488721804509</v>
      </c>
      <c r="L1180" s="2">
        <f t="shared" si="371"/>
        <v>274.78818410808333</v>
      </c>
      <c r="M1180" s="59">
        <v>0.71359223300999997</v>
      </c>
      <c r="N1180" s="59">
        <v>0.28640776698999998</v>
      </c>
      <c r="O1180" s="59">
        <v>0</v>
      </c>
      <c r="P1180" s="2">
        <f t="shared" si="363"/>
        <v>233.59337737137457</v>
      </c>
      <c r="Q1180" s="2">
        <f t="shared" si="364"/>
        <v>256.36501069603287</v>
      </c>
      <c r="R1180" s="2">
        <f t="shared" si="365"/>
        <v>249.86481599729194</v>
      </c>
      <c r="S1180">
        <f t="shared" si="366"/>
        <v>1.1679668868568729</v>
      </c>
      <c r="T1180">
        <f t="shared" si="367"/>
        <v>1.2818250534801643</v>
      </c>
      <c r="U1180">
        <f t="shared" si="368"/>
        <v>1.2493240799864598</v>
      </c>
    </row>
    <row r="1181" spans="1:21" x14ac:dyDescent="0.3">
      <c r="A1181">
        <v>29</v>
      </c>
      <c r="B1181" t="s">
        <v>47</v>
      </c>
      <c r="C1181">
        <v>8</v>
      </c>
      <c r="D1181" t="s">
        <v>21</v>
      </c>
      <c r="E1181">
        <v>2011</v>
      </c>
      <c r="F1181">
        <v>100</v>
      </c>
      <c r="G1181" s="54">
        <v>0.254</v>
      </c>
      <c r="H1181" s="54">
        <v>0.2583333333333333</v>
      </c>
      <c r="I1181" s="54">
        <v>0.24033333333333334</v>
      </c>
      <c r="J1181" s="2">
        <f t="shared" si="369"/>
        <v>134.04825737265415</v>
      </c>
      <c r="K1181" s="2">
        <f t="shared" si="370"/>
        <v>134.83146067415728</v>
      </c>
      <c r="L1181" s="2">
        <f t="shared" si="371"/>
        <v>131.63668275559456</v>
      </c>
      <c r="M1181" s="59">
        <v>0.71359223300999997</v>
      </c>
      <c r="N1181" s="59">
        <v>0.28640776698999998</v>
      </c>
      <c r="O1181" s="59">
        <v>0</v>
      </c>
      <c r="P1181" s="2">
        <f>(J1184*$M1181)+(J1185*$N1181)</f>
        <v>276.20933401460525</v>
      </c>
      <c r="Q1181" s="2">
        <f>(K1184*$M1181)+(K1185*$N1181)</f>
        <v>298.70621340237568</v>
      </c>
      <c r="R1181" s="2">
        <f>(L1184*$M1181)+(L1185*$N1181)</f>
        <v>294.96365938723352</v>
      </c>
      <c r="S1181">
        <f t="shared" si="366"/>
        <v>2.7620933401460523</v>
      </c>
      <c r="T1181">
        <f t="shared" si="367"/>
        <v>2.9870621340237569</v>
      </c>
      <c r="U1181">
        <f t="shared" si="368"/>
        <v>2.9496365938723352</v>
      </c>
    </row>
    <row r="1182" spans="1:21" x14ac:dyDescent="0.3">
      <c r="A1182">
        <v>29</v>
      </c>
      <c r="B1182" t="s">
        <v>47</v>
      </c>
      <c r="C1182">
        <v>8</v>
      </c>
      <c r="D1182" t="s">
        <v>21</v>
      </c>
      <c r="E1182">
        <v>2012</v>
      </c>
      <c r="F1182">
        <v>100</v>
      </c>
      <c r="G1182" s="54">
        <v>0.20199999999999999</v>
      </c>
      <c r="H1182" s="54">
        <v>0.27900000000000003</v>
      </c>
      <c r="I1182" s="54">
        <v>0.25650000000000001</v>
      </c>
      <c r="J1182" s="2">
        <f t="shared" si="369"/>
        <v>125.31328320802004</v>
      </c>
      <c r="K1182" s="2">
        <f t="shared" si="370"/>
        <v>138.69625520110958</v>
      </c>
      <c r="L1182" s="2">
        <f t="shared" si="371"/>
        <v>134.49899125756556</v>
      </c>
      <c r="M1182" s="59">
        <v>0.71359223300999997</v>
      </c>
      <c r="N1182" s="59">
        <v>0.28640776698999998</v>
      </c>
      <c r="O1182" s="59">
        <v>0</v>
      </c>
      <c r="P1182" s="2" t="s">
        <v>10</v>
      </c>
      <c r="Q1182" s="2" t="s">
        <v>10</v>
      </c>
      <c r="R1182" s="2" t="s">
        <v>10</v>
      </c>
      <c r="S1182" s="2" t="s">
        <v>10</v>
      </c>
      <c r="T1182" s="2" t="s">
        <v>10</v>
      </c>
      <c r="U1182" s="2" t="s">
        <v>10</v>
      </c>
    </row>
    <row r="1183" spans="1:21" x14ac:dyDescent="0.3">
      <c r="A1183">
        <v>29</v>
      </c>
      <c r="B1183" t="s">
        <v>47</v>
      </c>
      <c r="C1183">
        <v>8</v>
      </c>
      <c r="D1183" t="s">
        <v>21</v>
      </c>
      <c r="E1183">
        <v>2013</v>
      </c>
      <c r="F1183">
        <v>180</v>
      </c>
      <c r="G1183" s="54">
        <v>0.22900000000000001</v>
      </c>
      <c r="H1183" s="54">
        <v>0.30333333333333334</v>
      </c>
      <c r="I1183" s="54">
        <v>0.27933333333333332</v>
      </c>
      <c r="J1183" s="2">
        <f t="shared" si="369"/>
        <v>233.46303501945525</v>
      </c>
      <c r="K1183" s="2">
        <f t="shared" si="370"/>
        <v>258.3732057416268</v>
      </c>
      <c r="L1183" s="2">
        <f t="shared" si="371"/>
        <v>249.7687326549491</v>
      </c>
      <c r="M1183" s="59">
        <v>0.71359223300999997</v>
      </c>
      <c r="N1183" s="59">
        <v>0.28640776698999998</v>
      </c>
      <c r="O1183" s="59">
        <v>0</v>
      </c>
      <c r="P1183" s="2" t="s">
        <v>10</v>
      </c>
      <c r="Q1183" s="2" t="s">
        <v>10</v>
      </c>
      <c r="R1183" s="2" t="s">
        <v>10</v>
      </c>
      <c r="S1183" s="2" t="s">
        <v>10</v>
      </c>
      <c r="T1183" s="2" t="s">
        <v>10</v>
      </c>
      <c r="U1183" s="2" t="s">
        <v>10</v>
      </c>
    </row>
    <row r="1184" spans="1:21" x14ac:dyDescent="0.3">
      <c r="A1184">
        <v>29</v>
      </c>
      <c r="B1184" t="s">
        <v>47</v>
      </c>
      <c r="C1184">
        <v>8</v>
      </c>
      <c r="D1184" t="s">
        <v>21</v>
      </c>
      <c r="E1184">
        <v>2014</v>
      </c>
      <c r="F1184">
        <v>200</v>
      </c>
      <c r="G1184" s="54">
        <v>0.14499999999999999</v>
      </c>
      <c r="H1184" s="54">
        <v>0.20433333333333331</v>
      </c>
      <c r="I1184" s="54">
        <v>0.20033333333333331</v>
      </c>
      <c r="J1184" s="2">
        <f t="shared" si="369"/>
        <v>233.91812865497076</v>
      </c>
      <c r="K1184" s="2">
        <f t="shared" si="370"/>
        <v>251.3615416841223</v>
      </c>
      <c r="L1184" s="2">
        <f t="shared" si="371"/>
        <v>250.10421008753644</v>
      </c>
      <c r="M1184" s="59">
        <v>0.71359223300999997</v>
      </c>
      <c r="N1184" s="59">
        <v>0.28640776698999998</v>
      </c>
      <c r="O1184" s="59">
        <v>0</v>
      </c>
      <c r="P1184" s="2" t="s">
        <v>10</v>
      </c>
      <c r="Q1184" s="2" t="s">
        <v>10</v>
      </c>
      <c r="R1184" s="2" t="s">
        <v>10</v>
      </c>
      <c r="S1184" s="2" t="s">
        <v>10</v>
      </c>
      <c r="T1184" s="2" t="s">
        <v>10</v>
      </c>
      <c r="U1184" s="2" t="s">
        <v>10</v>
      </c>
    </row>
    <row r="1185" spans="1:21" x14ac:dyDescent="0.3">
      <c r="A1185">
        <v>29</v>
      </c>
      <c r="B1185" t="s">
        <v>47</v>
      </c>
      <c r="C1185">
        <v>8</v>
      </c>
      <c r="D1185" t="s">
        <v>21</v>
      </c>
      <c r="E1185">
        <v>2015</v>
      </c>
      <c r="F1185">
        <v>290</v>
      </c>
      <c r="G1185" s="54">
        <v>0.24</v>
      </c>
      <c r="H1185" s="54">
        <v>0.30400000000000005</v>
      </c>
      <c r="I1185" s="54">
        <v>0.28700000000000003</v>
      </c>
      <c r="J1185" s="2">
        <f t="shared" si="369"/>
        <v>381.57894736842104</v>
      </c>
      <c r="K1185" s="2">
        <f t="shared" si="370"/>
        <v>416.66666666666669</v>
      </c>
      <c r="L1185" s="2">
        <f t="shared" si="371"/>
        <v>406.73211781206174</v>
      </c>
      <c r="M1185" s="59">
        <v>0.71359223300999997</v>
      </c>
      <c r="N1185" s="59">
        <v>0.28640776698999998</v>
      </c>
      <c r="O1185" s="59">
        <v>0</v>
      </c>
      <c r="P1185" s="2">
        <f t="shared" si="363"/>
        <v>76.469675323651472</v>
      </c>
      <c r="Q1185" s="2">
        <f t="shared" si="364"/>
        <v>87.491735398032972</v>
      </c>
      <c r="R1185" s="2">
        <f t="shared" si="365"/>
        <v>86.224435239181432</v>
      </c>
      <c r="S1185">
        <f t="shared" si="366"/>
        <v>0.26368853559879818</v>
      </c>
      <c r="T1185">
        <f t="shared" si="367"/>
        <v>0.30169563930356197</v>
      </c>
      <c r="U1185">
        <f t="shared" si="368"/>
        <v>0.29732563875579804</v>
      </c>
    </row>
    <row r="1186" spans="1:21" x14ac:dyDescent="0.3">
      <c r="A1186">
        <v>29</v>
      </c>
      <c r="B1186" t="s">
        <v>47</v>
      </c>
      <c r="C1186">
        <v>8</v>
      </c>
      <c r="D1186" t="s">
        <v>21</v>
      </c>
      <c r="E1186">
        <v>2016</v>
      </c>
      <c r="F1186" t="s">
        <v>10</v>
      </c>
      <c r="G1186" s="54">
        <v>0.252</v>
      </c>
      <c r="H1186" s="54">
        <v>0.29700000000000004</v>
      </c>
      <c r="I1186" s="54">
        <v>0.27900000000000003</v>
      </c>
      <c r="J1186" t="s">
        <v>10</v>
      </c>
      <c r="K1186" t="s">
        <v>10</v>
      </c>
      <c r="L1186" t="s">
        <v>10</v>
      </c>
      <c r="M1186" s="59">
        <v>0.71359223300999997</v>
      </c>
      <c r="N1186" s="59">
        <v>0.28640776698999998</v>
      </c>
      <c r="O1186" s="59">
        <v>0</v>
      </c>
      <c r="P1186" s="2">
        <f t="shared" si="363"/>
        <v>267.65980681526349</v>
      </c>
      <c r="Q1186" s="2">
        <f t="shared" si="364"/>
        <v>314.39580406832613</v>
      </c>
      <c r="R1186" s="2">
        <f t="shared" si="365"/>
        <v>311.84991839417097</v>
      </c>
      <c r="S1186" s="2" t="s">
        <v>10</v>
      </c>
      <c r="T1186" s="2" t="s">
        <v>10</v>
      </c>
      <c r="U1186" s="2" t="s">
        <v>10</v>
      </c>
    </row>
    <row r="1187" spans="1:21" x14ac:dyDescent="0.3">
      <c r="A1187">
        <v>29</v>
      </c>
      <c r="B1187" t="s">
        <v>47</v>
      </c>
      <c r="C1187">
        <v>8</v>
      </c>
      <c r="D1187" t="s">
        <v>21</v>
      </c>
      <c r="E1187">
        <v>2017</v>
      </c>
      <c r="F1187" t="s">
        <v>10</v>
      </c>
      <c r="G1187" s="54">
        <v>0.26421253355763952</v>
      </c>
      <c r="H1187" s="54">
        <v>0.33404541147798106</v>
      </c>
      <c r="I1187" s="54">
        <v>0.31269765999824639</v>
      </c>
      <c r="J1187" t="s">
        <v>10</v>
      </c>
      <c r="K1187" t="s">
        <v>10</v>
      </c>
      <c r="L1187" t="s">
        <v>10</v>
      </c>
      <c r="M1187" s="59">
        <v>0.71359223300999997</v>
      </c>
      <c r="N1187" s="59">
        <v>0.28640776698999998</v>
      </c>
      <c r="O1187" s="59">
        <v>0</v>
      </c>
      <c r="P1187" s="2" t="s">
        <v>10</v>
      </c>
      <c r="Q1187" s="2" t="s">
        <v>10</v>
      </c>
      <c r="R1187" s="2" t="s">
        <v>10</v>
      </c>
      <c r="S1187" s="2" t="s">
        <v>10</v>
      </c>
      <c r="T1187" s="2" t="s">
        <v>10</v>
      </c>
      <c r="U1187" s="2" t="s">
        <v>10</v>
      </c>
    </row>
    <row r="1188" spans="1:21" x14ac:dyDescent="0.3">
      <c r="A1188">
        <v>29</v>
      </c>
      <c r="B1188" t="s">
        <v>47</v>
      </c>
      <c r="C1188">
        <v>8</v>
      </c>
      <c r="D1188" t="s">
        <v>21</v>
      </c>
      <c r="E1188">
        <v>2018</v>
      </c>
      <c r="F1188">
        <v>35</v>
      </c>
      <c r="G1188" s="54">
        <v>0.25329250311259038</v>
      </c>
      <c r="H1188" s="54">
        <v>0.35347180943220174</v>
      </c>
      <c r="I1188" s="54">
        <v>0.34504815702446495</v>
      </c>
      <c r="J1188" s="2">
        <f t="shared" si="369"/>
        <v>46.872436859003955</v>
      </c>
      <c r="K1188" s="2">
        <f t="shared" si="370"/>
        <v>54.135303781977505</v>
      </c>
      <c r="L1188" s="2">
        <f t="shared" si="371"/>
        <v>53.439043458508728</v>
      </c>
      <c r="M1188" s="59">
        <v>0.71359223300999997</v>
      </c>
      <c r="N1188" s="59">
        <v>0.28640776698999998</v>
      </c>
      <c r="O1188" s="59">
        <v>0</v>
      </c>
      <c r="P1188" s="2" t="s">
        <v>10</v>
      </c>
      <c r="Q1188" s="2" t="s">
        <v>10</v>
      </c>
      <c r="R1188" s="2" t="s">
        <v>10</v>
      </c>
      <c r="S1188" s="2" t="s">
        <v>10</v>
      </c>
      <c r="T1188" s="2" t="s">
        <v>10</v>
      </c>
      <c r="U1188" s="2" t="s">
        <v>10</v>
      </c>
    </row>
    <row r="1189" spans="1:21" x14ac:dyDescent="0.3">
      <c r="A1189">
        <v>29</v>
      </c>
      <c r="B1189" t="s">
        <v>47</v>
      </c>
      <c r="C1189">
        <v>8</v>
      </c>
      <c r="D1189" t="s">
        <v>21</v>
      </c>
      <c r="E1189">
        <v>2019</v>
      </c>
      <c r="F1189">
        <v>115</v>
      </c>
      <c r="G1189" s="54">
        <v>0.23441509169475994</v>
      </c>
      <c r="H1189" s="54">
        <v>0.32590908281944742</v>
      </c>
      <c r="I1189" s="54">
        <v>0.31510957999927913</v>
      </c>
      <c r="J1189" s="2">
        <f t="shared" si="369"/>
        <v>150.21194743059027</v>
      </c>
      <c r="K1189" s="2">
        <f t="shared" si="370"/>
        <v>170.60013281442525</v>
      </c>
      <c r="L1189" s="2">
        <f t="shared" si="371"/>
        <v>167.91007238775359</v>
      </c>
      <c r="M1189" s="59">
        <v>0.71359223300999997</v>
      </c>
      <c r="N1189" s="59">
        <v>0.28640776698999998</v>
      </c>
      <c r="O1189" s="59">
        <v>0</v>
      </c>
      <c r="P1189" s="2" t="s">
        <v>10</v>
      </c>
      <c r="Q1189" s="2" t="s">
        <v>10</v>
      </c>
      <c r="R1189" s="2" t="s">
        <v>10</v>
      </c>
      <c r="S1189" s="2" t="s">
        <v>10</v>
      </c>
      <c r="T1189" s="2" t="s">
        <v>10</v>
      </c>
      <c r="U1189" s="2" t="s">
        <v>10</v>
      </c>
    </row>
    <row r="1190" spans="1:21" x14ac:dyDescent="0.3">
      <c r="A1190">
        <v>29</v>
      </c>
      <c r="B1190" t="s">
        <v>47</v>
      </c>
      <c r="C1190">
        <v>8</v>
      </c>
      <c r="D1190" t="s">
        <v>21</v>
      </c>
      <c r="E1190">
        <v>2020</v>
      </c>
      <c r="F1190">
        <v>500</v>
      </c>
      <c r="G1190" s="54">
        <v>0.10759564786873591</v>
      </c>
      <c r="H1190" s="54">
        <v>0.25668946937664994</v>
      </c>
      <c r="I1190" s="54">
        <v>0.25426527177111524</v>
      </c>
      <c r="J1190" s="2">
        <f t="shared" si="369"/>
        <v>560.28413443512068</v>
      </c>
      <c r="K1190" s="2">
        <f t="shared" si="370"/>
        <v>672.66637482008139</v>
      </c>
      <c r="L1190" s="2">
        <f t="shared" si="371"/>
        <v>670.47970420728132</v>
      </c>
      <c r="M1190" s="59">
        <v>0.71359223300999997</v>
      </c>
      <c r="N1190" s="59">
        <v>0.28640776698999998</v>
      </c>
      <c r="O1190" s="59">
        <v>0</v>
      </c>
      <c r="P1190" s="2" t="s">
        <v>10</v>
      </c>
      <c r="Q1190" s="2" t="s">
        <v>10</v>
      </c>
      <c r="R1190" s="2" t="s">
        <v>10</v>
      </c>
      <c r="S1190" s="2" t="s">
        <v>10</v>
      </c>
      <c r="T1190" s="2" t="s">
        <v>10</v>
      </c>
      <c r="U1190" s="2" t="s">
        <v>10</v>
      </c>
    </row>
    <row r="1191" spans="1:21" x14ac:dyDescent="0.3">
      <c r="A1191">
        <v>30</v>
      </c>
      <c r="B1191" t="s">
        <v>48</v>
      </c>
      <c r="C1191">
        <v>8</v>
      </c>
      <c r="D1191" t="s">
        <v>49</v>
      </c>
      <c r="E1191">
        <v>1980</v>
      </c>
      <c r="F1191">
        <v>12500</v>
      </c>
      <c r="G1191">
        <v>0.45700000000000002</v>
      </c>
      <c r="H1191" s="54">
        <v>0.46733333333333338</v>
      </c>
      <c r="I1191" s="54">
        <v>0.46133333333333337</v>
      </c>
      <c r="J1191" s="2">
        <f>$F1191/(1-G1191)</f>
        <v>23020.257826887664</v>
      </c>
      <c r="K1191" s="2">
        <f>$F1191/(1-H1191)</f>
        <v>23466.833541927412</v>
      </c>
      <c r="L1191" s="2">
        <f t="shared" ref="L1191:L1218" si="372">$F1191/(1-I1191)</f>
        <v>23205.445544554455</v>
      </c>
      <c r="M1191">
        <v>0.94594594595000003</v>
      </c>
      <c r="N1191">
        <v>5.4054054054000003E-2</v>
      </c>
      <c r="O1191">
        <v>0</v>
      </c>
      <c r="P1191" s="2">
        <f t="shared" ref="P1191:P1213" si="373">(J1194*$M1191)+(J1195*$N1191)+(J1196*$O1191)</f>
        <v>51672.175773093528</v>
      </c>
      <c r="Q1191" s="2">
        <f t="shared" ref="Q1191:Q1213" si="374">(K1194*$M1191)+(K1195*$N1191)+(K1196*$O1191)</f>
        <v>52355.132316843825</v>
      </c>
      <c r="R1191" s="2">
        <f t="shared" ref="R1191:R1213" si="375">(L1194*$M1191)+(L1195*$N1191)+(L1196*$O1191)</f>
        <v>51637.416831857874</v>
      </c>
      <c r="S1191">
        <f t="shared" si="366"/>
        <v>4.1337740618474825</v>
      </c>
      <c r="T1191">
        <f t="shared" si="367"/>
        <v>4.1884105853475058</v>
      </c>
      <c r="U1191">
        <f t="shared" si="368"/>
        <v>4.1309933465486299</v>
      </c>
    </row>
    <row r="1192" spans="1:21" x14ac:dyDescent="0.3">
      <c r="A1192">
        <v>30</v>
      </c>
      <c r="B1192" t="s">
        <v>48</v>
      </c>
      <c r="C1192">
        <v>8</v>
      </c>
      <c r="D1192" t="s">
        <v>49</v>
      </c>
      <c r="E1192">
        <v>1981</v>
      </c>
      <c r="F1192">
        <v>10000</v>
      </c>
      <c r="G1192">
        <v>0.41399999999999998</v>
      </c>
      <c r="H1192" s="54">
        <v>0.4393333333333333</v>
      </c>
      <c r="I1192" s="54">
        <v>0.43383333333333329</v>
      </c>
      <c r="J1192" s="2">
        <f t="shared" ref="J1192:J1218" si="376">F1192/(1-G1192)</f>
        <v>17064.84641638225</v>
      </c>
      <c r="K1192" s="2">
        <f t="shared" ref="K1192:K1218" si="377">$F1192/(1-H1192)</f>
        <v>17835.909631391201</v>
      </c>
      <c r="L1192" s="2">
        <f t="shared" si="372"/>
        <v>17662.643508978508</v>
      </c>
      <c r="M1192">
        <v>0.94594594595000003</v>
      </c>
      <c r="N1192">
        <v>5.4054054054000003E-2</v>
      </c>
      <c r="O1192">
        <v>0</v>
      </c>
      <c r="P1192" s="2">
        <f t="shared" si="373"/>
        <v>78070.263101336051</v>
      </c>
      <c r="Q1192" s="2">
        <f t="shared" si="374"/>
        <v>80567.371286786656</v>
      </c>
      <c r="R1192" s="2">
        <f t="shared" si="375"/>
        <v>79679.421570013568</v>
      </c>
      <c r="S1192">
        <f t="shared" si="366"/>
        <v>7.8070263101336055</v>
      </c>
      <c r="T1192">
        <f t="shared" si="367"/>
        <v>8.056737128678666</v>
      </c>
      <c r="U1192">
        <f t="shared" si="368"/>
        <v>7.9679421570013567</v>
      </c>
    </row>
    <row r="1193" spans="1:21" x14ac:dyDescent="0.3">
      <c r="A1193">
        <v>30</v>
      </c>
      <c r="B1193" t="s">
        <v>48</v>
      </c>
      <c r="C1193">
        <v>8</v>
      </c>
      <c r="D1193" t="s">
        <v>49</v>
      </c>
      <c r="E1193">
        <v>1982</v>
      </c>
      <c r="F1193">
        <v>6000</v>
      </c>
      <c r="G1193">
        <v>0.35799999999999998</v>
      </c>
      <c r="H1193" s="54">
        <v>0.40499999999999997</v>
      </c>
      <c r="I1193" s="54">
        <v>0.39999999999999997</v>
      </c>
      <c r="J1193" s="2">
        <f t="shared" si="376"/>
        <v>9345.7943925233649</v>
      </c>
      <c r="K1193" s="2">
        <f t="shared" si="377"/>
        <v>10084.033613445379</v>
      </c>
      <c r="L1193" s="2">
        <f t="shared" si="372"/>
        <v>9999.9999999999982</v>
      </c>
      <c r="M1193">
        <v>0.94594594595000003</v>
      </c>
      <c r="N1193">
        <v>5.4054054054000003E-2</v>
      </c>
      <c r="O1193">
        <v>0</v>
      </c>
      <c r="P1193" s="2">
        <f t="shared" si="373"/>
        <v>29690.682990087778</v>
      </c>
      <c r="Q1193" s="2">
        <f t="shared" si="374"/>
        <v>30248.729478399098</v>
      </c>
      <c r="R1193" s="2">
        <f t="shared" si="375"/>
        <v>29898.320122284847</v>
      </c>
      <c r="S1193">
        <f t="shared" si="366"/>
        <v>4.9484471650146293</v>
      </c>
      <c r="T1193">
        <f t="shared" si="367"/>
        <v>5.0414549130665165</v>
      </c>
      <c r="U1193">
        <f t="shared" si="368"/>
        <v>4.9830533537141415</v>
      </c>
    </row>
    <row r="1194" spans="1:21" x14ac:dyDescent="0.3">
      <c r="A1194">
        <v>30</v>
      </c>
      <c r="B1194" t="s">
        <v>48</v>
      </c>
      <c r="C1194">
        <v>8</v>
      </c>
      <c r="D1194" t="s">
        <v>49</v>
      </c>
      <c r="E1194">
        <v>1983</v>
      </c>
      <c r="F1194">
        <v>25000</v>
      </c>
      <c r="G1194">
        <v>0.5</v>
      </c>
      <c r="H1194" s="54">
        <v>0.50566666666666671</v>
      </c>
      <c r="I1194" s="54">
        <v>0.4986666666666667</v>
      </c>
      <c r="J1194" s="2">
        <f t="shared" si="376"/>
        <v>50000</v>
      </c>
      <c r="K1194" s="2">
        <f t="shared" si="377"/>
        <v>50573.162508428868</v>
      </c>
      <c r="L1194" s="2">
        <f t="shared" si="372"/>
        <v>49867.021276595748</v>
      </c>
      <c r="M1194">
        <v>0.94594594595000003</v>
      </c>
      <c r="N1194">
        <v>5.4054054054000003E-2</v>
      </c>
      <c r="O1194">
        <v>0</v>
      </c>
      <c r="P1194" s="2">
        <f t="shared" si="373"/>
        <v>57852.85264966933</v>
      </c>
      <c r="Q1194" s="2">
        <f t="shared" si="374"/>
        <v>57380.424499204768</v>
      </c>
      <c r="R1194" s="2">
        <f t="shared" si="375"/>
        <v>56579.841951669543</v>
      </c>
      <c r="S1194">
        <f t="shared" si="366"/>
        <v>2.3141141059867731</v>
      </c>
      <c r="T1194">
        <f t="shared" si="367"/>
        <v>2.2952169799681905</v>
      </c>
      <c r="U1194">
        <f t="shared" si="368"/>
        <v>2.2631936780667816</v>
      </c>
    </row>
    <row r="1195" spans="1:21" x14ac:dyDescent="0.3">
      <c r="A1195">
        <v>30</v>
      </c>
      <c r="B1195" t="s">
        <v>48</v>
      </c>
      <c r="C1195">
        <v>8</v>
      </c>
      <c r="D1195" t="s">
        <v>49</v>
      </c>
      <c r="E1195">
        <v>1984</v>
      </c>
      <c r="F1195">
        <v>45000</v>
      </c>
      <c r="G1195">
        <v>0.44400000000000001</v>
      </c>
      <c r="H1195" s="54">
        <v>0.46133333333333326</v>
      </c>
      <c r="I1195" s="54">
        <v>0.45533333333333326</v>
      </c>
      <c r="J1195" s="2">
        <f t="shared" si="376"/>
        <v>80935.251798561148</v>
      </c>
      <c r="K1195" s="2">
        <f t="shared" si="377"/>
        <v>83539.603960396023</v>
      </c>
      <c r="L1195" s="2">
        <f t="shared" si="372"/>
        <v>82619.339045287619</v>
      </c>
      <c r="M1195">
        <v>0.94594594595000003</v>
      </c>
      <c r="N1195">
        <v>5.4054054054000003E-2</v>
      </c>
      <c r="O1195">
        <v>0</v>
      </c>
      <c r="P1195" s="2">
        <f t="shared" si="373"/>
        <v>13488.148372142668</v>
      </c>
      <c r="Q1195" s="2">
        <f t="shared" si="374"/>
        <v>14105.030591470024</v>
      </c>
      <c r="R1195" s="2">
        <f t="shared" si="375"/>
        <v>13985.87740527248</v>
      </c>
      <c r="S1195">
        <f t="shared" si="366"/>
        <v>0.29973663049205929</v>
      </c>
      <c r="T1195">
        <f t="shared" si="367"/>
        <v>0.31344512425488941</v>
      </c>
      <c r="U1195">
        <f t="shared" si="368"/>
        <v>0.31079727567272181</v>
      </c>
    </row>
    <row r="1196" spans="1:21" x14ac:dyDescent="0.3">
      <c r="A1196">
        <v>30</v>
      </c>
      <c r="B1196" t="s">
        <v>48</v>
      </c>
      <c r="C1196">
        <v>8</v>
      </c>
      <c r="D1196" t="s">
        <v>49</v>
      </c>
      <c r="E1196">
        <v>1985</v>
      </c>
      <c r="F1196">
        <v>15000</v>
      </c>
      <c r="G1196">
        <v>0.46300000000000002</v>
      </c>
      <c r="H1196" s="54">
        <v>0.47466666666666668</v>
      </c>
      <c r="I1196" s="54">
        <v>0.46866666666666668</v>
      </c>
      <c r="J1196" s="2">
        <f t="shared" si="376"/>
        <v>27932.960893854754</v>
      </c>
      <c r="K1196" s="2">
        <f t="shared" si="377"/>
        <v>28553.299492385788</v>
      </c>
      <c r="L1196" s="2">
        <f t="shared" si="372"/>
        <v>28230.86574654956</v>
      </c>
      <c r="M1196">
        <v>0.94594594595000003</v>
      </c>
      <c r="N1196">
        <v>5.4054054054000003E-2</v>
      </c>
      <c r="O1196">
        <v>0</v>
      </c>
      <c r="P1196" s="2">
        <f t="shared" si="373"/>
        <v>32008.383534879671</v>
      </c>
      <c r="Q1196" s="2">
        <f t="shared" si="374"/>
        <v>33403.867713824613</v>
      </c>
      <c r="R1196" s="2">
        <f t="shared" si="375"/>
        <v>33148.297286042492</v>
      </c>
      <c r="S1196">
        <f t="shared" si="366"/>
        <v>2.1338922356586449</v>
      </c>
      <c r="T1196">
        <f t="shared" si="367"/>
        <v>2.2269245142549741</v>
      </c>
      <c r="U1196">
        <f t="shared" si="368"/>
        <v>2.209886485736166</v>
      </c>
    </row>
    <row r="1197" spans="1:21" x14ac:dyDescent="0.3">
      <c r="A1197">
        <v>30</v>
      </c>
      <c r="B1197" t="s">
        <v>48</v>
      </c>
      <c r="C1197">
        <v>8</v>
      </c>
      <c r="D1197" t="s">
        <v>49</v>
      </c>
      <c r="E1197">
        <v>1986</v>
      </c>
      <c r="F1197">
        <v>29500</v>
      </c>
      <c r="G1197">
        <v>0.51200000000000001</v>
      </c>
      <c r="H1197" s="54">
        <v>0.50766666666666671</v>
      </c>
      <c r="I1197" s="54">
        <v>0.50066666666666659</v>
      </c>
      <c r="J1197" s="2">
        <f t="shared" si="376"/>
        <v>60450.819672131147</v>
      </c>
      <c r="K1197" s="2">
        <f t="shared" si="377"/>
        <v>59918.754231550447</v>
      </c>
      <c r="L1197" s="2">
        <f t="shared" si="372"/>
        <v>59078.771695594114</v>
      </c>
      <c r="M1197">
        <v>0.94594594595000003</v>
      </c>
      <c r="N1197">
        <v>5.4054054054000003E-2</v>
      </c>
      <c r="O1197">
        <v>0</v>
      </c>
      <c r="P1197" s="2">
        <f t="shared" si="373"/>
        <v>20270.613863367558</v>
      </c>
      <c r="Q1197" s="2">
        <f t="shared" si="374"/>
        <v>21380.450074845816</v>
      </c>
      <c r="R1197" s="2">
        <f t="shared" si="375"/>
        <v>21196.871522572186</v>
      </c>
      <c r="S1197">
        <f t="shared" si="366"/>
        <v>0.68713945299551049</v>
      </c>
      <c r="T1197">
        <f t="shared" si="367"/>
        <v>0.7247610194862989</v>
      </c>
      <c r="U1197">
        <f t="shared" si="368"/>
        <v>0.71853801771431136</v>
      </c>
    </row>
    <row r="1198" spans="1:21" x14ac:dyDescent="0.3">
      <c r="A1198">
        <v>30</v>
      </c>
      <c r="B1198" t="s">
        <v>48</v>
      </c>
      <c r="C1198">
        <v>8</v>
      </c>
      <c r="D1198" t="s">
        <v>49</v>
      </c>
      <c r="E1198">
        <v>1987</v>
      </c>
      <c r="F1198">
        <v>7495</v>
      </c>
      <c r="G1198">
        <v>0.39500000000000002</v>
      </c>
      <c r="H1198" s="54">
        <v>0.42166666666666669</v>
      </c>
      <c r="I1198" s="54">
        <v>0.41666666666666669</v>
      </c>
      <c r="J1198" s="2">
        <f t="shared" si="376"/>
        <v>12388.429752066117</v>
      </c>
      <c r="K1198" s="2">
        <f t="shared" si="377"/>
        <v>12959.654178674351</v>
      </c>
      <c r="L1198" s="2">
        <f t="shared" si="372"/>
        <v>12848.571428571429</v>
      </c>
      <c r="M1198">
        <v>0.94594594595000003</v>
      </c>
      <c r="N1198">
        <v>5.4054054054000003E-2</v>
      </c>
      <c r="O1198">
        <v>0</v>
      </c>
      <c r="P1198" s="2">
        <f t="shared" si="373"/>
        <v>36690.405324861465</v>
      </c>
      <c r="Q1198" s="2">
        <f t="shared" si="374"/>
        <v>39008.335326507797</v>
      </c>
      <c r="R1198" s="2">
        <f t="shared" si="375"/>
        <v>38579.096553243333</v>
      </c>
      <c r="S1198">
        <f t="shared" si="366"/>
        <v>4.8953175883737776</v>
      </c>
      <c r="T1198">
        <f t="shared" si="367"/>
        <v>5.2045810975994389</v>
      </c>
      <c r="U1198">
        <f t="shared" si="368"/>
        <v>5.1473110811532132</v>
      </c>
    </row>
    <row r="1199" spans="1:21" x14ac:dyDescent="0.3">
      <c r="A1199">
        <v>30</v>
      </c>
      <c r="B1199" t="s">
        <v>48</v>
      </c>
      <c r="C1199">
        <v>8</v>
      </c>
      <c r="D1199" t="s">
        <v>49</v>
      </c>
      <c r="E1199">
        <v>1988</v>
      </c>
      <c r="F1199">
        <v>20000</v>
      </c>
      <c r="G1199">
        <v>0.38900000000000001</v>
      </c>
      <c r="H1199" s="54">
        <v>0.41433333333333339</v>
      </c>
      <c r="I1199" s="54">
        <v>0.40983333333333338</v>
      </c>
      <c r="J1199" s="2">
        <f t="shared" si="376"/>
        <v>32733.224222585926</v>
      </c>
      <c r="K1199" s="2">
        <f t="shared" si="377"/>
        <v>34149.117814456469</v>
      </c>
      <c r="L1199" s="2">
        <f t="shared" si="372"/>
        <v>33888.731996611132</v>
      </c>
      <c r="M1199">
        <v>0.94594594595000003</v>
      </c>
      <c r="N1199">
        <v>5.4054054054000003E-2</v>
      </c>
      <c r="O1199">
        <v>0</v>
      </c>
      <c r="P1199" s="2">
        <f t="shared" si="373"/>
        <v>33544.994037772594</v>
      </c>
      <c r="Q1199" s="2">
        <f t="shared" si="374"/>
        <v>35084.290076002748</v>
      </c>
      <c r="R1199" s="2">
        <f t="shared" si="375"/>
        <v>34110.286439620679</v>
      </c>
      <c r="S1199">
        <f t="shared" si="366"/>
        <v>1.6772497018886297</v>
      </c>
      <c r="T1199">
        <f t="shared" si="367"/>
        <v>1.7542145038001373</v>
      </c>
      <c r="U1199">
        <f t="shared" si="368"/>
        <v>1.705514321981034</v>
      </c>
    </row>
    <row r="1200" spans="1:21" x14ac:dyDescent="0.3">
      <c r="A1200">
        <v>30</v>
      </c>
      <c r="B1200" t="s">
        <v>48</v>
      </c>
      <c r="C1200">
        <v>8</v>
      </c>
      <c r="D1200" t="s">
        <v>49</v>
      </c>
      <c r="E1200">
        <v>1989</v>
      </c>
      <c r="F1200">
        <v>12000</v>
      </c>
      <c r="G1200">
        <v>0.379</v>
      </c>
      <c r="H1200" s="54">
        <v>0.41066666666666668</v>
      </c>
      <c r="I1200" s="54">
        <v>0.40566666666666668</v>
      </c>
      <c r="J1200" s="2">
        <f t="shared" si="376"/>
        <v>19323.671497584543</v>
      </c>
      <c r="K1200" s="2">
        <f t="shared" si="377"/>
        <v>20361.990950226245</v>
      </c>
      <c r="L1200" s="2">
        <f t="shared" si="372"/>
        <v>20190.689848569826</v>
      </c>
      <c r="M1200">
        <v>0.94594594595000003</v>
      </c>
      <c r="N1200">
        <v>5.4054054054000003E-2</v>
      </c>
      <c r="O1200">
        <v>0</v>
      </c>
      <c r="P1200" s="2">
        <f t="shared" si="373"/>
        <v>24852.874678929318</v>
      </c>
      <c r="Q1200" s="2">
        <f t="shared" si="374"/>
        <v>26054.08289548563</v>
      </c>
      <c r="R1200" s="2">
        <f t="shared" si="375"/>
        <v>25005.643223622086</v>
      </c>
      <c r="S1200">
        <f t="shared" si="366"/>
        <v>2.0710728899107766</v>
      </c>
      <c r="T1200">
        <f t="shared" si="367"/>
        <v>2.1711735746238023</v>
      </c>
      <c r="U1200">
        <f t="shared" si="368"/>
        <v>2.0838036019685071</v>
      </c>
    </row>
    <row r="1201" spans="1:21" x14ac:dyDescent="0.3">
      <c r="A1201">
        <v>30</v>
      </c>
      <c r="B1201" t="s">
        <v>48</v>
      </c>
      <c r="C1201">
        <v>8</v>
      </c>
      <c r="D1201" t="s">
        <v>49</v>
      </c>
      <c r="E1201">
        <v>1990</v>
      </c>
      <c r="F1201">
        <v>21000</v>
      </c>
      <c r="G1201">
        <v>0.43</v>
      </c>
      <c r="H1201" s="54">
        <v>0.46433333333333326</v>
      </c>
      <c r="I1201" s="54">
        <v>0.45883333333333332</v>
      </c>
      <c r="J1201" s="2">
        <f t="shared" si="376"/>
        <v>36842.105263157893</v>
      </c>
      <c r="K1201" s="2">
        <f t="shared" si="377"/>
        <v>39203.48475420037</v>
      </c>
      <c r="L1201" s="2">
        <f t="shared" si="372"/>
        <v>38805.050816137969</v>
      </c>
      <c r="M1201">
        <v>0.94594594595000003</v>
      </c>
      <c r="N1201">
        <v>5.4054054054000003E-2</v>
      </c>
      <c r="O1201">
        <v>0</v>
      </c>
      <c r="P1201" s="2">
        <f t="shared" si="373"/>
        <v>23591.800514130442</v>
      </c>
      <c r="Q1201" s="2">
        <f t="shared" si="374"/>
        <v>24529.359635028919</v>
      </c>
      <c r="R1201" s="2">
        <f t="shared" si="375"/>
        <v>23882.424264274963</v>
      </c>
      <c r="S1201">
        <f t="shared" si="366"/>
        <v>1.1234190721014496</v>
      </c>
      <c r="T1201">
        <f t="shared" si="367"/>
        <v>1.1680647445251866</v>
      </c>
      <c r="U1201">
        <f t="shared" si="368"/>
        <v>1.1372582982988078</v>
      </c>
    </row>
    <row r="1202" spans="1:21" x14ac:dyDescent="0.3">
      <c r="A1202">
        <v>30</v>
      </c>
      <c r="B1202" t="s">
        <v>48</v>
      </c>
      <c r="C1202">
        <v>8</v>
      </c>
      <c r="D1202" t="s">
        <v>49</v>
      </c>
      <c r="E1202">
        <v>1991</v>
      </c>
      <c r="F1202">
        <v>21000</v>
      </c>
      <c r="G1202">
        <v>0.38300000000000001</v>
      </c>
      <c r="H1202" s="54">
        <v>0.41</v>
      </c>
      <c r="I1202" s="54">
        <v>0.39349999999999996</v>
      </c>
      <c r="J1202" s="2">
        <f t="shared" si="376"/>
        <v>34035.656401944892</v>
      </c>
      <c r="K1202" s="2">
        <f t="shared" si="377"/>
        <v>35593.220338983047</v>
      </c>
      <c r="L1202" s="2">
        <f t="shared" si="372"/>
        <v>34624.896949711459</v>
      </c>
      <c r="M1202">
        <v>0.94594594595000003</v>
      </c>
      <c r="N1202">
        <v>5.4054054054000003E-2</v>
      </c>
      <c r="O1202">
        <v>0</v>
      </c>
      <c r="P1202" s="2">
        <f t="shared" si="373"/>
        <v>34170.990256750556</v>
      </c>
      <c r="Q1202" s="2">
        <f t="shared" si="374"/>
        <v>36110.4266658423</v>
      </c>
      <c r="R1202" s="2">
        <f t="shared" si="375"/>
        <v>34885.638301195686</v>
      </c>
      <c r="S1202">
        <f t="shared" si="366"/>
        <v>1.6271900122262168</v>
      </c>
      <c r="T1202">
        <f t="shared" si="367"/>
        <v>1.7195441269448715</v>
      </c>
      <c r="U1202">
        <f t="shared" si="368"/>
        <v>1.6612208714855088</v>
      </c>
    </row>
    <row r="1203" spans="1:21" x14ac:dyDescent="0.3">
      <c r="A1203">
        <v>30</v>
      </c>
      <c r="B1203" t="s">
        <v>48</v>
      </c>
      <c r="C1203">
        <v>8</v>
      </c>
      <c r="D1203" t="s">
        <v>49</v>
      </c>
      <c r="E1203">
        <v>1992</v>
      </c>
      <c r="F1203">
        <v>15000</v>
      </c>
      <c r="G1203">
        <v>0.39900000000000002</v>
      </c>
      <c r="H1203" s="54">
        <v>0.42699999999999999</v>
      </c>
      <c r="I1203" s="54">
        <v>0.40249999999999997</v>
      </c>
      <c r="J1203" s="2">
        <f t="shared" si="376"/>
        <v>24958.402662229619</v>
      </c>
      <c r="K1203" s="2">
        <f t="shared" si="377"/>
        <v>26178.01047120419</v>
      </c>
      <c r="L1203" s="2">
        <f t="shared" si="372"/>
        <v>25104.602510460249</v>
      </c>
      <c r="M1203">
        <v>0.94594594595000003</v>
      </c>
      <c r="N1203">
        <v>5.4054054054000003E-2</v>
      </c>
      <c r="O1203">
        <v>0</v>
      </c>
      <c r="P1203" s="2">
        <f t="shared" si="373"/>
        <v>38781.095264768403</v>
      </c>
      <c r="Q1203" s="2">
        <f t="shared" si="374"/>
        <v>40328.984234968841</v>
      </c>
      <c r="R1203" s="2">
        <f t="shared" si="375"/>
        <v>39850.740936268703</v>
      </c>
      <c r="S1203">
        <f t="shared" si="366"/>
        <v>2.58540635098456</v>
      </c>
      <c r="T1203">
        <f t="shared" si="367"/>
        <v>2.6885989489979227</v>
      </c>
      <c r="U1203">
        <f t="shared" si="368"/>
        <v>2.6567160624179134</v>
      </c>
    </row>
    <row r="1204" spans="1:21" x14ac:dyDescent="0.3">
      <c r="A1204">
        <v>30</v>
      </c>
      <c r="B1204" t="s">
        <v>48</v>
      </c>
      <c r="C1204">
        <v>8</v>
      </c>
      <c r="D1204" t="s">
        <v>49</v>
      </c>
      <c r="E1204">
        <v>1993</v>
      </c>
      <c r="F1204">
        <v>15000</v>
      </c>
      <c r="G1204">
        <v>0.34799999999999998</v>
      </c>
      <c r="H1204" s="54">
        <v>0.372</v>
      </c>
      <c r="I1204" s="54">
        <v>0.35550000000000004</v>
      </c>
      <c r="J1204" s="2">
        <f t="shared" si="376"/>
        <v>23006.134969325154</v>
      </c>
      <c r="K1204" s="2">
        <f t="shared" si="377"/>
        <v>23885.350318471337</v>
      </c>
      <c r="L1204" s="2">
        <f t="shared" si="372"/>
        <v>23273.85570209465</v>
      </c>
      <c r="M1204">
        <v>0.94594594595000003</v>
      </c>
      <c r="N1204">
        <v>5.4054054054000003E-2</v>
      </c>
      <c r="O1204">
        <v>0</v>
      </c>
      <c r="P1204" s="2">
        <f t="shared" si="373"/>
        <v>18362.659161619831</v>
      </c>
      <c r="Q1204" s="2">
        <f t="shared" si="374"/>
        <v>18768.679013363042</v>
      </c>
      <c r="R1204" s="2">
        <f t="shared" si="375"/>
        <v>18378.855588232302</v>
      </c>
      <c r="S1204">
        <f t="shared" si="366"/>
        <v>1.224177277441322</v>
      </c>
      <c r="T1204">
        <f t="shared" si="367"/>
        <v>1.2512452675575361</v>
      </c>
      <c r="U1204">
        <f t="shared" si="368"/>
        <v>1.2252570392154867</v>
      </c>
    </row>
    <row r="1205" spans="1:21" x14ac:dyDescent="0.3">
      <c r="A1205">
        <v>30</v>
      </c>
      <c r="B1205" t="s">
        <v>48</v>
      </c>
      <c r="C1205">
        <v>8</v>
      </c>
      <c r="D1205" t="s">
        <v>49</v>
      </c>
      <c r="E1205">
        <v>1994</v>
      </c>
      <c r="F1205">
        <v>20000</v>
      </c>
      <c r="G1205">
        <v>0.40899999999999997</v>
      </c>
      <c r="H1205" s="54">
        <v>0.4413333333333333</v>
      </c>
      <c r="I1205" s="54">
        <v>0.42083333333333328</v>
      </c>
      <c r="J1205" s="2">
        <f t="shared" si="376"/>
        <v>33840.947546531308</v>
      </c>
      <c r="K1205" s="2">
        <f t="shared" si="377"/>
        <v>35799.522673031024</v>
      </c>
      <c r="L1205" s="2">
        <f t="shared" si="372"/>
        <v>34532.374100719418</v>
      </c>
      <c r="M1205">
        <v>0.94594594595000003</v>
      </c>
      <c r="N1205">
        <v>5.4054054054000003E-2</v>
      </c>
      <c r="O1205">
        <v>0</v>
      </c>
      <c r="P1205" s="2">
        <f t="shared" si="373"/>
        <v>22198.212128376985</v>
      </c>
      <c r="Q1205" s="2">
        <f t="shared" si="374"/>
        <v>19807.023387272959</v>
      </c>
      <c r="R1205" s="2">
        <f t="shared" si="375"/>
        <v>19402.899752079604</v>
      </c>
      <c r="S1205">
        <f t="shared" si="366"/>
        <v>1.1099106064188493</v>
      </c>
      <c r="T1205">
        <f t="shared" si="367"/>
        <v>0.99035116936364798</v>
      </c>
      <c r="U1205">
        <f t="shared" si="368"/>
        <v>0.97014498760398016</v>
      </c>
    </row>
    <row r="1206" spans="1:21" x14ac:dyDescent="0.3">
      <c r="A1206">
        <v>30</v>
      </c>
      <c r="B1206" t="s">
        <v>48</v>
      </c>
      <c r="C1206">
        <v>8</v>
      </c>
      <c r="D1206" t="s">
        <v>49</v>
      </c>
      <c r="E1206">
        <v>1995</v>
      </c>
      <c r="F1206">
        <v>30000</v>
      </c>
      <c r="G1206">
        <v>0.249</v>
      </c>
      <c r="H1206" s="54">
        <v>0.27800000000000002</v>
      </c>
      <c r="I1206" s="54">
        <v>0.26950000000000002</v>
      </c>
      <c r="J1206" s="2">
        <f t="shared" si="376"/>
        <v>39946.737683089217</v>
      </c>
      <c r="K1206" s="2">
        <f t="shared" si="377"/>
        <v>41551.246537396124</v>
      </c>
      <c r="L1206" s="2">
        <f t="shared" si="372"/>
        <v>41067.761806981522</v>
      </c>
      <c r="M1206">
        <v>0.94594594595000003</v>
      </c>
      <c r="N1206">
        <v>5.4054054054000003E-2</v>
      </c>
      <c r="O1206">
        <v>0</v>
      </c>
      <c r="P1206" s="2">
        <f t="shared" si="373"/>
        <v>92070.308611121611</v>
      </c>
      <c r="Q1206" s="2">
        <f t="shared" si="374"/>
        <v>87181.716093753552</v>
      </c>
      <c r="R1206" s="2">
        <f t="shared" si="375"/>
        <v>87500.76069800173</v>
      </c>
      <c r="S1206">
        <f t="shared" si="366"/>
        <v>3.0690102870373872</v>
      </c>
      <c r="T1206">
        <f t="shared" si="367"/>
        <v>2.9060572031251186</v>
      </c>
      <c r="U1206">
        <f t="shared" si="368"/>
        <v>2.9166920232667244</v>
      </c>
    </row>
    <row r="1207" spans="1:21" x14ac:dyDescent="0.3">
      <c r="A1207">
        <v>30</v>
      </c>
      <c r="B1207" t="s">
        <v>48</v>
      </c>
      <c r="C1207">
        <v>8</v>
      </c>
      <c r="D1207" t="s">
        <v>49</v>
      </c>
      <c r="E1207">
        <v>1996</v>
      </c>
      <c r="F1207">
        <v>10000</v>
      </c>
      <c r="G1207">
        <v>0.45600000000000002</v>
      </c>
      <c r="H1207" s="54">
        <v>0.47199999999999998</v>
      </c>
      <c r="I1207" s="54">
        <v>0.46100000000000002</v>
      </c>
      <c r="J1207" s="2">
        <f t="shared" si="376"/>
        <v>18382.352941176468</v>
      </c>
      <c r="K1207" s="2">
        <f t="shared" si="377"/>
        <v>18939.39393939394</v>
      </c>
      <c r="L1207" s="2">
        <f t="shared" si="372"/>
        <v>18552.875695732841</v>
      </c>
      <c r="M1207">
        <v>0.94594594595000003</v>
      </c>
      <c r="N1207">
        <v>5.4054054054000003E-2</v>
      </c>
      <c r="O1207">
        <v>0</v>
      </c>
      <c r="P1207" s="2">
        <f t="shared" si="373"/>
        <v>34432.187446174205</v>
      </c>
      <c r="Q1207" s="2">
        <f t="shared" si="374"/>
        <v>33259.697325385729</v>
      </c>
      <c r="R1207" s="2">
        <f t="shared" si="375"/>
        <v>32858.672731582796</v>
      </c>
      <c r="S1207">
        <f t="shared" si="366"/>
        <v>3.4432187446174205</v>
      </c>
      <c r="T1207">
        <f t="shared" si="367"/>
        <v>3.3259697325385726</v>
      </c>
      <c r="U1207">
        <f t="shared" si="368"/>
        <v>3.2858672731582796</v>
      </c>
    </row>
    <row r="1208" spans="1:21" x14ac:dyDescent="0.3">
      <c r="A1208">
        <v>30</v>
      </c>
      <c r="B1208" t="s">
        <v>48</v>
      </c>
      <c r="C1208">
        <v>8</v>
      </c>
      <c r="D1208" t="s">
        <v>49</v>
      </c>
      <c r="E1208">
        <v>1997</v>
      </c>
      <c r="F1208">
        <v>10000</v>
      </c>
      <c r="G1208">
        <v>0.44500000000000001</v>
      </c>
      <c r="H1208" s="54">
        <v>0.36633333333333334</v>
      </c>
      <c r="I1208" s="54">
        <v>0.34783333333333333</v>
      </c>
      <c r="J1208" s="2">
        <f t="shared" si="376"/>
        <v>18018.018018018021</v>
      </c>
      <c r="K1208" s="2">
        <f t="shared" si="377"/>
        <v>15781.167806417676</v>
      </c>
      <c r="L1208" s="2">
        <f t="shared" si="372"/>
        <v>15333.50370559673</v>
      </c>
      <c r="M1208">
        <v>0.94594594595000003</v>
      </c>
      <c r="N1208">
        <v>5.4054054054000003E-2</v>
      </c>
      <c r="O1208">
        <v>0</v>
      </c>
      <c r="P1208" s="2">
        <f t="shared" si="373"/>
        <v>34683.227398296323</v>
      </c>
      <c r="Q1208" s="2">
        <f t="shared" si="374"/>
        <v>36105.549476074855</v>
      </c>
      <c r="R1208" s="2">
        <f t="shared" si="375"/>
        <v>34881.885378468221</v>
      </c>
      <c r="S1208">
        <f t="shared" si="366"/>
        <v>3.4683227398296324</v>
      </c>
      <c r="T1208">
        <f t="shared" si="367"/>
        <v>3.6105549476074854</v>
      </c>
      <c r="U1208">
        <f t="shared" si="368"/>
        <v>3.4881885378468223</v>
      </c>
    </row>
    <row r="1209" spans="1:21" x14ac:dyDescent="0.3">
      <c r="A1209">
        <v>30</v>
      </c>
      <c r="B1209" t="s">
        <v>48</v>
      </c>
      <c r="C1209">
        <v>8</v>
      </c>
      <c r="D1209" t="s">
        <v>49</v>
      </c>
      <c r="E1209">
        <v>1998</v>
      </c>
      <c r="F1209">
        <v>80000</v>
      </c>
      <c r="G1209">
        <v>0.161</v>
      </c>
      <c r="H1209" s="54">
        <v>0.11366666666666667</v>
      </c>
      <c r="I1209" s="54">
        <v>0.11716666666666666</v>
      </c>
      <c r="J1209" s="2">
        <f t="shared" si="376"/>
        <v>95351.609058402857</v>
      </c>
      <c r="K1209" s="2">
        <f t="shared" si="377"/>
        <v>90259.496051147056</v>
      </c>
      <c r="L1209" s="2">
        <f t="shared" si="372"/>
        <v>90617.330564470452</v>
      </c>
      <c r="M1209">
        <v>0.94594594595000003</v>
      </c>
      <c r="N1209">
        <v>5.4054054054000003E-2</v>
      </c>
      <c r="O1209">
        <v>0</v>
      </c>
      <c r="P1209" s="2">
        <f t="shared" si="373"/>
        <v>101187.48341233637</v>
      </c>
      <c r="Q1209" s="2">
        <f t="shared" si="374"/>
        <v>100733.49721781317</v>
      </c>
      <c r="R1209" s="2">
        <f t="shared" si="375"/>
        <v>97878.131334458623</v>
      </c>
      <c r="S1209">
        <f t="shared" si="366"/>
        <v>1.2648435426542046</v>
      </c>
      <c r="T1209">
        <f t="shared" si="367"/>
        <v>1.2591687152226647</v>
      </c>
      <c r="U1209">
        <f t="shared" si="368"/>
        <v>1.2234766416807328</v>
      </c>
    </row>
    <row r="1210" spans="1:21" x14ac:dyDescent="0.3">
      <c r="A1210">
        <v>30</v>
      </c>
      <c r="B1210" t="s">
        <v>48</v>
      </c>
      <c r="C1210">
        <v>8</v>
      </c>
      <c r="D1210" t="s">
        <v>49</v>
      </c>
      <c r="E1210">
        <v>1999</v>
      </c>
      <c r="F1210">
        <v>29000</v>
      </c>
      <c r="G1210">
        <v>0.16299999999999998</v>
      </c>
      <c r="H1210" s="54">
        <v>0.12966666666666665</v>
      </c>
      <c r="I1210" s="54">
        <v>0.12016666666666667</v>
      </c>
      <c r="J1210" s="2">
        <f t="shared" si="376"/>
        <v>34647.550776583033</v>
      </c>
      <c r="K1210" s="2">
        <f t="shared" si="377"/>
        <v>33320.566832631172</v>
      </c>
      <c r="L1210" s="2">
        <f t="shared" si="372"/>
        <v>32960.788028035611</v>
      </c>
      <c r="M1210">
        <v>0.94594594595000003</v>
      </c>
      <c r="N1210">
        <v>5.4054054054000003E-2</v>
      </c>
      <c r="O1210">
        <v>0</v>
      </c>
      <c r="P1210" s="2">
        <f t="shared" si="373"/>
        <v>34336.968547630117</v>
      </c>
      <c r="Q1210" s="2">
        <f t="shared" si="374"/>
        <v>34381.09388499536</v>
      </c>
      <c r="R1210" s="2">
        <f t="shared" si="375"/>
        <v>33831.604415829817</v>
      </c>
      <c r="S1210">
        <f t="shared" si="366"/>
        <v>1.184033398194142</v>
      </c>
      <c r="T1210">
        <f t="shared" si="367"/>
        <v>1.1855549615515641</v>
      </c>
      <c r="U1210">
        <f t="shared" si="368"/>
        <v>1.1666070488217177</v>
      </c>
    </row>
    <row r="1211" spans="1:21" x14ac:dyDescent="0.3">
      <c r="A1211">
        <v>30</v>
      </c>
      <c r="B1211" t="s">
        <v>48</v>
      </c>
      <c r="C1211">
        <v>8</v>
      </c>
      <c r="D1211" t="s">
        <v>49</v>
      </c>
      <c r="E1211">
        <v>2000</v>
      </c>
      <c r="F1211">
        <v>24500</v>
      </c>
      <c r="G1211">
        <v>0.20100000000000001</v>
      </c>
      <c r="H1211" s="54">
        <v>0.23899999999999999</v>
      </c>
      <c r="I1211" s="54">
        <v>0.21150000000000002</v>
      </c>
      <c r="J1211" s="2">
        <f t="shared" si="376"/>
        <v>30663.329161451817</v>
      </c>
      <c r="K1211" s="2">
        <f t="shared" si="377"/>
        <v>32194.48094612352</v>
      </c>
      <c r="L1211" s="2">
        <f t="shared" si="372"/>
        <v>31071.655041217502</v>
      </c>
      <c r="M1211">
        <v>0.94594594595000003</v>
      </c>
      <c r="N1211">
        <v>5.4054054054000003E-2</v>
      </c>
      <c r="O1211">
        <v>0</v>
      </c>
      <c r="P1211" s="2">
        <f t="shared" si="373"/>
        <v>41617.704661349635</v>
      </c>
      <c r="Q1211" s="2">
        <f t="shared" si="374"/>
        <v>42364.136958898132</v>
      </c>
      <c r="R1211" s="2">
        <f t="shared" si="375"/>
        <v>41418.928452147797</v>
      </c>
      <c r="S1211">
        <f t="shared" si="366"/>
        <v>1.69868182291223</v>
      </c>
      <c r="T1211">
        <f t="shared" si="367"/>
        <v>1.7291484473019645</v>
      </c>
      <c r="U1211">
        <f t="shared" si="368"/>
        <v>1.6905685082509305</v>
      </c>
    </row>
    <row r="1212" spans="1:21" x14ac:dyDescent="0.3">
      <c r="A1212">
        <v>30</v>
      </c>
      <c r="B1212" t="s">
        <v>48</v>
      </c>
      <c r="C1212">
        <v>8</v>
      </c>
      <c r="D1212" t="s">
        <v>49</v>
      </c>
      <c r="E1212">
        <v>2001</v>
      </c>
      <c r="F1212">
        <v>83500</v>
      </c>
      <c r="G1212">
        <v>0.20499999999999999</v>
      </c>
      <c r="H1212" s="54">
        <v>0.20133333333333331</v>
      </c>
      <c r="I1212" s="54">
        <v>0.17783333333333332</v>
      </c>
      <c r="J1212" s="2">
        <f t="shared" si="376"/>
        <v>105031.4465408805</v>
      </c>
      <c r="K1212" s="2">
        <f t="shared" si="377"/>
        <v>104549.2487479132</v>
      </c>
      <c r="L1212" s="2">
        <f t="shared" si="372"/>
        <v>101560.9162781269</v>
      </c>
      <c r="M1212">
        <v>0.94594594595000003</v>
      </c>
      <c r="N1212">
        <v>5.4054054054000003E-2</v>
      </c>
      <c r="O1212">
        <v>0</v>
      </c>
      <c r="P1212" s="2">
        <f t="shared" si="373"/>
        <v>39530.274378711816</v>
      </c>
      <c r="Q1212" s="2">
        <f t="shared" si="374"/>
        <v>50770.260102445056</v>
      </c>
      <c r="R1212" s="2">
        <f t="shared" si="375"/>
        <v>49556.887071345744</v>
      </c>
      <c r="S1212">
        <f t="shared" si="366"/>
        <v>0.47341645962529122</v>
      </c>
      <c r="T1212">
        <f t="shared" si="367"/>
        <v>0.60802706709515042</v>
      </c>
      <c r="U1212">
        <f t="shared" si="368"/>
        <v>0.59349565354905087</v>
      </c>
    </row>
    <row r="1213" spans="1:21" x14ac:dyDescent="0.3">
      <c r="A1213">
        <v>30</v>
      </c>
      <c r="B1213" t="s">
        <v>48</v>
      </c>
      <c r="C1213">
        <v>8</v>
      </c>
      <c r="D1213" t="s">
        <v>49</v>
      </c>
      <c r="E1213">
        <v>2002</v>
      </c>
      <c r="F1213">
        <v>29000</v>
      </c>
      <c r="G1213">
        <v>0.14500000000000002</v>
      </c>
      <c r="H1213" s="54">
        <v>0.14600000000000002</v>
      </c>
      <c r="I1213" s="54">
        <v>0.13250000000000001</v>
      </c>
      <c r="J1213" s="2">
        <f t="shared" si="376"/>
        <v>33918.128654970758</v>
      </c>
      <c r="K1213" s="2">
        <f t="shared" si="377"/>
        <v>33957.845433255272</v>
      </c>
      <c r="L1213" s="2">
        <f t="shared" si="372"/>
        <v>33429.394812680119</v>
      </c>
      <c r="M1213">
        <v>0.94594594595000003</v>
      </c>
      <c r="N1213">
        <v>5.4054054054000003E-2</v>
      </c>
      <c r="O1213">
        <v>0</v>
      </c>
      <c r="P1213" s="2">
        <f t="shared" si="373"/>
        <v>17576.735428991327</v>
      </c>
      <c r="Q1213" s="2">
        <f t="shared" si="374"/>
        <v>20848.453878233486</v>
      </c>
      <c r="R1213" s="2">
        <f t="shared" si="375"/>
        <v>23238.678471829287</v>
      </c>
      <c r="S1213">
        <f t="shared" si="366"/>
        <v>0.60609432513763195</v>
      </c>
      <c r="T1213">
        <f t="shared" si="367"/>
        <v>0.71891220269770639</v>
      </c>
      <c r="U1213">
        <f t="shared" si="368"/>
        <v>0.8013337404079065</v>
      </c>
    </row>
    <row r="1214" spans="1:21" x14ac:dyDescent="0.3">
      <c r="A1214">
        <v>30</v>
      </c>
      <c r="B1214" t="s">
        <v>48</v>
      </c>
      <c r="C1214">
        <v>8</v>
      </c>
      <c r="D1214" t="s">
        <v>49</v>
      </c>
      <c r="E1214">
        <v>2003</v>
      </c>
      <c r="F1214">
        <v>33500</v>
      </c>
      <c r="G1214">
        <v>0.19600000000000001</v>
      </c>
      <c r="H1214" s="54">
        <v>0.19833333333333333</v>
      </c>
      <c r="I1214" s="54">
        <v>0.18033333333333335</v>
      </c>
      <c r="J1214" s="2">
        <f t="shared" si="376"/>
        <v>41666.666666666664</v>
      </c>
      <c r="K1214" s="2">
        <f t="shared" si="377"/>
        <v>41787.941787941789</v>
      </c>
      <c r="L1214" s="2">
        <f t="shared" si="372"/>
        <v>40870.272468483126</v>
      </c>
      <c r="M1214">
        <v>0.94594594595000003</v>
      </c>
      <c r="N1214">
        <v>5.4054054054000003E-2</v>
      </c>
      <c r="O1214">
        <v>0</v>
      </c>
      <c r="P1214" s="2">
        <f>(J1217*$M1214)+(J1218*$N1214)</f>
        <v>10926.974498405869</v>
      </c>
      <c r="Q1214" s="2">
        <f>(K1217*$M1214)+(K1218*$N1214)</f>
        <v>11661.139372632504</v>
      </c>
      <c r="R1214" s="2">
        <f>(L1217*$M1214)+(L1218*$N1214)</f>
        <v>11612.252564294007</v>
      </c>
      <c r="S1214">
        <f t="shared" si="366"/>
        <v>0.32617834323599609</v>
      </c>
      <c r="T1214">
        <f t="shared" si="367"/>
        <v>0.34809371261589567</v>
      </c>
      <c r="U1214">
        <f t="shared" si="368"/>
        <v>0.3466344049042987</v>
      </c>
    </row>
    <row r="1215" spans="1:21" x14ac:dyDescent="0.3">
      <c r="A1215">
        <v>30</v>
      </c>
      <c r="B1215" t="s">
        <v>48</v>
      </c>
      <c r="C1215">
        <v>8</v>
      </c>
      <c r="D1215" t="s">
        <v>49</v>
      </c>
      <c r="E1215">
        <v>2004</v>
      </c>
      <c r="F1215">
        <v>30000</v>
      </c>
      <c r="G1215">
        <v>0.26400000000000001</v>
      </c>
      <c r="H1215" s="54">
        <v>0.42799999999999999</v>
      </c>
      <c r="I1215" s="54">
        <v>0.41199999999999998</v>
      </c>
      <c r="J1215" s="2">
        <f t="shared" si="376"/>
        <v>40760.869565217392</v>
      </c>
      <c r="K1215" s="2">
        <f t="shared" si="377"/>
        <v>52447.552447552443</v>
      </c>
      <c r="L1215" s="2">
        <f t="shared" si="372"/>
        <v>51020.408163265296</v>
      </c>
      <c r="M1215">
        <v>0.94594594595000003</v>
      </c>
      <c r="N1215">
        <v>5.4054054054000003E-2</v>
      </c>
      <c r="O1215">
        <v>0</v>
      </c>
      <c r="P1215" s="2">
        <f>(J1218*1)</f>
        <v>22606.382978723403</v>
      </c>
      <c r="Q1215" s="2">
        <f>(K1218*1)</f>
        <v>25197.628458498024</v>
      </c>
      <c r="R1215" s="2">
        <f>(L1218*1)</f>
        <v>24542.829643888355</v>
      </c>
      <c r="S1215">
        <f t="shared" si="366"/>
        <v>0.75354609929078009</v>
      </c>
      <c r="T1215">
        <f t="shared" si="367"/>
        <v>0.83992094861660083</v>
      </c>
      <c r="U1215">
        <f t="shared" si="368"/>
        <v>0.81809432146294514</v>
      </c>
    </row>
    <row r="1216" spans="1:21" x14ac:dyDescent="0.3">
      <c r="A1216">
        <v>30</v>
      </c>
      <c r="B1216" t="s">
        <v>48</v>
      </c>
      <c r="C1216">
        <v>8</v>
      </c>
      <c r="D1216" t="s">
        <v>49</v>
      </c>
      <c r="E1216">
        <v>2005</v>
      </c>
      <c r="F1216">
        <v>14000</v>
      </c>
      <c r="G1216">
        <v>0.222</v>
      </c>
      <c r="H1216" s="54">
        <v>0.34633333333333338</v>
      </c>
      <c r="I1216" s="54">
        <v>0.41533333333333339</v>
      </c>
      <c r="J1216" s="2">
        <f t="shared" si="376"/>
        <v>17994.858611825191</v>
      </c>
      <c r="K1216" s="2">
        <f t="shared" si="377"/>
        <v>21417.644059153496</v>
      </c>
      <c r="L1216" s="2">
        <f t="shared" si="372"/>
        <v>23945.267958950968</v>
      </c>
      <c r="M1216">
        <v>0.94594594595000003</v>
      </c>
      <c r="N1216">
        <v>5.4054054054000003E-2</v>
      </c>
      <c r="O1216">
        <v>0</v>
      </c>
      <c r="P1216" s="2" t="s">
        <v>10</v>
      </c>
      <c r="Q1216" s="2" t="s">
        <v>10</v>
      </c>
      <c r="R1216" s="2" t="s">
        <v>10</v>
      </c>
      <c r="S1216" s="2" t="s">
        <v>10</v>
      </c>
      <c r="T1216" s="2" t="s">
        <v>10</v>
      </c>
      <c r="U1216" s="2" t="s">
        <v>10</v>
      </c>
    </row>
    <row r="1217" spans="1:21" x14ac:dyDescent="0.3">
      <c r="A1217">
        <v>30</v>
      </c>
      <c r="B1217" t="s">
        <v>48</v>
      </c>
      <c r="C1217">
        <v>8</v>
      </c>
      <c r="D1217" t="s">
        <v>49</v>
      </c>
      <c r="E1217">
        <v>2006</v>
      </c>
      <c r="F1217">
        <v>8300</v>
      </c>
      <c r="G1217">
        <v>0.191</v>
      </c>
      <c r="H1217" s="54">
        <v>0.23766666666666669</v>
      </c>
      <c r="I1217" s="54">
        <v>0.23666666666666669</v>
      </c>
      <c r="J1217" s="2">
        <f t="shared" si="376"/>
        <v>10259.579728059332</v>
      </c>
      <c r="K1217" s="2">
        <f t="shared" si="377"/>
        <v>10887.625710537823</v>
      </c>
      <c r="L1217" s="2">
        <f t="shared" si="372"/>
        <v>10873.362445414847</v>
      </c>
      <c r="M1217">
        <v>0.94594594595000003</v>
      </c>
      <c r="N1217">
        <v>5.4054054054000003E-2</v>
      </c>
      <c r="O1217">
        <v>0</v>
      </c>
      <c r="P1217" s="2" t="s">
        <v>10</v>
      </c>
      <c r="Q1217" s="2" t="s">
        <v>10</v>
      </c>
      <c r="R1217" s="2" t="s">
        <v>10</v>
      </c>
      <c r="S1217" s="2" t="s">
        <v>10</v>
      </c>
      <c r="T1217" s="2" t="s">
        <v>10</v>
      </c>
      <c r="U1217" s="2" t="s">
        <v>10</v>
      </c>
    </row>
    <row r="1218" spans="1:21" x14ac:dyDescent="0.3">
      <c r="A1218">
        <v>30</v>
      </c>
      <c r="B1218" t="s">
        <v>48</v>
      </c>
      <c r="C1218">
        <v>8</v>
      </c>
      <c r="D1218" t="s">
        <v>49</v>
      </c>
      <c r="E1218">
        <v>2007</v>
      </c>
      <c r="F1218">
        <v>17000</v>
      </c>
      <c r="G1218">
        <v>0.248</v>
      </c>
      <c r="H1218" s="54">
        <v>0.32533333333333336</v>
      </c>
      <c r="I1218" s="54">
        <v>0.30733333333333335</v>
      </c>
      <c r="J1218" s="2">
        <f t="shared" si="376"/>
        <v>22606.382978723403</v>
      </c>
      <c r="K1218" s="2">
        <f t="shared" si="377"/>
        <v>25197.628458498024</v>
      </c>
      <c r="L1218" s="2">
        <f t="shared" si="372"/>
        <v>24542.829643888355</v>
      </c>
      <c r="M1218">
        <v>0.94594594595000003</v>
      </c>
      <c r="N1218">
        <v>5.4054054054000003E-2</v>
      </c>
      <c r="O1218">
        <v>0</v>
      </c>
      <c r="P1218" s="2" t="s">
        <v>10</v>
      </c>
      <c r="Q1218" s="2" t="s">
        <v>10</v>
      </c>
      <c r="R1218" s="2" t="s">
        <v>10</v>
      </c>
      <c r="S1218" s="2" t="s">
        <v>10</v>
      </c>
      <c r="T1218" s="2" t="s">
        <v>10</v>
      </c>
      <c r="U1218" s="2" t="s">
        <v>10</v>
      </c>
    </row>
    <row r="1219" spans="1:21" x14ac:dyDescent="0.3">
      <c r="A1219">
        <v>30</v>
      </c>
      <c r="B1219" t="s">
        <v>48</v>
      </c>
      <c r="C1219">
        <v>8</v>
      </c>
      <c r="D1219" t="s">
        <v>49</v>
      </c>
      <c r="E1219">
        <v>2008</v>
      </c>
      <c r="F1219" t="s">
        <v>10</v>
      </c>
      <c r="G1219">
        <v>0.26800000000000002</v>
      </c>
      <c r="H1219" s="54">
        <v>0.3046666666666667</v>
      </c>
      <c r="I1219" s="54">
        <v>0.28266666666666668</v>
      </c>
      <c r="J1219" t="s">
        <v>10</v>
      </c>
      <c r="K1219" t="s">
        <v>10</v>
      </c>
      <c r="L1219" t="s">
        <v>10</v>
      </c>
      <c r="M1219">
        <v>0.94594594595000003</v>
      </c>
      <c r="N1219">
        <v>5.4054054054000003E-2</v>
      </c>
      <c r="O1219">
        <v>0</v>
      </c>
      <c r="P1219" s="2" t="s">
        <v>10</v>
      </c>
      <c r="Q1219" s="2" t="s">
        <v>10</v>
      </c>
      <c r="R1219" s="2" t="s">
        <v>10</v>
      </c>
      <c r="S1219" s="2" t="s">
        <v>10</v>
      </c>
      <c r="T1219" s="2" t="s">
        <v>10</v>
      </c>
      <c r="U1219" s="2" t="s">
        <v>10</v>
      </c>
    </row>
    <row r="1220" spans="1:21" x14ac:dyDescent="0.3">
      <c r="A1220">
        <v>30</v>
      </c>
      <c r="B1220" t="s">
        <v>48</v>
      </c>
      <c r="C1220">
        <v>8</v>
      </c>
      <c r="D1220" t="s">
        <v>49</v>
      </c>
      <c r="E1220">
        <v>2009</v>
      </c>
      <c r="F1220" t="s">
        <v>10</v>
      </c>
      <c r="G1220">
        <v>0.25600000000000001</v>
      </c>
      <c r="H1220" s="54">
        <v>0.28799999999999998</v>
      </c>
      <c r="I1220" s="54">
        <v>0.26449999999999996</v>
      </c>
      <c r="J1220" t="s">
        <v>10</v>
      </c>
      <c r="K1220" t="s">
        <v>10</v>
      </c>
      <c r="L1220" t="s">
        <v>10</v>
      </c>
      <c r="M1220">
        <v>0.94594594595000003</v>
      </c>
      <c r="N1220">
        <v>5.4054054054000003E-2</v>
      </c>
      <c r="O1220">
        <v>0</v>
      </c>
      <c r="P1220" s="2" t="s">
        <v>10</v>
      </c>
      <c r="Q1220" s="2" t="s">
        <v>10</v>
      </c>
      <c r="R1220" s="2" t="s">
        <v>10</v>
      </c>
      <c r="S1220" s="2" t="s">
        <v>10</v>
      </c>
      <c r="T1220" s="2" t="s">
        <v>10</v>
      </c>
      <c r="U1220" s="2" t="s">
        <v>10</v>
      </c>
    </row>
    <row r="1221" spans="1:21" x14ac:dyDescent="0.3">
      <c r="A1221">
        <v>30</v>
      </c>
      <c r="B1221" t="s">
        <v>48</v>
      </c>
      <c r="C1221">
        <v>8</v>
      </c>
      <c r="D1221" t="s">
        <v>49</v>
      </c>
      <c r="E1221">
        <v>2010</v>
      </c>
      <c r="F1221" t="s">
        <v>10</v>
      </c>
      <c r="G1221">
        <v>0.20600000000000002</v>
      </c>
      <c r="H1221" s="54">
        <v>0.29066666666666668</v>
      </c>
      <c r="I1221" s="54">
        <v>0.27216666666666667</v>
      </c>
      <c r="J1221" t="s">
        <v>10</v>
      </c>
      <c r="K1221" t="s">
        <v>10</v>
      </c>
      <c r="L1221" t="s">
        <v>10</v>
      </c>
      <c r="M1221">
        <v>0.94594594595000003</v>
      </c>
      <c r="N1221">
        <v>5.4054054054000003E-2</v>
      </c>
      <c r="O1221">
        <v>0</v>
      </c>
      <c r="P1221" s="2" t="s">
        <v>10</v>
      </c>
      <c r="Q1221" s="2" t="s">
        <v>10</v>
      </c>
      <c r="R1221" s="2" t="s">
        <v>10</v>
      </c>
      <c r="S1221" s="2" t="s">
        <v>10</v>
      </c>
      <c r="T1221" s="2" t="s">
        <v>10</v>
      </c>
      <c r="U1221" s="2" t="s">
        <v>10</v>
      </c>
    </row>
    <row r="1222" spans="1:21" x14ac:dyDescent="0.3">
      <c r="A1222">
        <v>30</v>
      </c>
      <c r="B1222" t="s">
        <v>48</v>
      </c>
      <c r="C1222">
        <v>8</v>
      </c>
      <c r="D1222" t="s">
        <v>49</v>
      </c>
      <c r="E1222">
        <v>2011</v>
      </c>
      <c r="F1222" t="s">
        <v>10</v>
      </c>
      <c r="G1222">
        <v>0.254</v>
      </c>
      <c r="H1222" s="54">
        <v>0.2583333333333333</v>
      </c>
      <c r="I1222" s="54">
        <v>0.24033333333333334</v>
      </c>
      <c r="J1222" t="s">
        <v>10</v>
      </c>
      <c r="K1222" t="s">
        <v>10</v>
      </c>
      <c r="L1222" t="s">
        <v>10</v>
      </c>
      <c r="M1222">
        <v>0.94594594595000003</v>
      </c>
      <c r="N1222">
        <v>5.4054054054000003E-2</v>
      </c>
      <c r="O1222">
        <v>0</v>
      </c>
      <c r="P1222" s="2" t="s">
        <v>10</v>
      </c>
      <c r="Q1222" s="2" t="s">
        <v>10</v>
      </c>
      <c r="R1222" s="2" t="s">
        <v>10</v>
      </c>
      <c r="S1222" s="2" t="s">
        <v>10</v>
      </c>
      <c r="T1222" s="2" t="s">
        <v>10</v>
      </c>
      <c r="U1222" s="2" t="s">
        <v>10</v>
      </c>
    </row>
    <row r="1223" spans="1:21" x14ac:dyDescent="0.3">
      <c r="A1223">
        <v>30</v>
      </c>
      <c r="B1223" t="s">
        <v>48</v>
      </c>
      <c r="C1223">
        <v>8</v>
      </c>
      <c r="D1223" t="s">
        <v>49</v>
      </c>
      <c r="E1223">
        <v>2012</v>
      </c>
      <c r="F1223" t="s">
        <v>10</v>
      </c>
      <c r="G1223">
        <v>0.20199999999999999</v>
      </c>
      <c r="H1223" s="54">
        <v>0.27900000000000003</v>
      </c>
      <c r="I1223" s="54">
        <v>0.25650000000000001</v>
      </c>
      <c r="J1223" t="s">
        <v>10</v>
      </c>
      <c r="K1223" t="s">
        <v>10</v>
      </c>
      <c r="L1223" t="s">
        <v>10</v>
      </c>
      <c r="M1223">
        <v>0.94594594595000003</v>
      </c>
      <c r="N1223">
        <v>5.4054054054000003E-2</v>
      </c>
      <c r="O1223">
        <v>0</v>
      </c>
      <c r="P1223" s="2" t="s">
        <v>10</v>
      </c>
      <c r="Q1223" s="2" t="s">
        <v>10</v>
      </c>
      <c r="R1223" s="2" t="s">
        <v>10</v>
      </c>
      <c r="S1223" s="2" t="s">
        <v>10</v>
      </c>
      <c r="T1223" s="2" t="s">
        <v>10</v>
      </c>
      <c r="U1223" s="2" t="s">
        <v>10</v>
      </c>
    </row>
    <row r="1224" spans="1:21" x14ac:dyDescent="0.3">
      <c r="A1224">
        <v>30</v>
      </c>
      <c r="B1224" t="s">
        <v>48</v>
      </c>
      <c r="C1224">
        <v>8</v>
      </c>
      <c r="D1224" t="s">
        <v>49</v>
      </c>
      <c r="E1224">
        <v>2013</v>
      </c>
      <c r="F1224" t="s">
        <v>10</v>
      </c>
      <c r="G1224">
        <v>0.22900000000000001</v>
      </c>
      <c r="H1224" s="54">
        <v>0.30333333333333334</v>
      </c>
      <c r="I1224" s="54">
        <v>0.27933333333333332</v>
      </c>
      <c r="J1224" t="s">
        <v>10</v>
      </c>
      <c r="K1224" t="s">
        <v>10</v>
      </c>
      <c r="L1224" t="s">
        <v>10</v>
      </c>
      <c r="M1224">
        <v>0.94594594595000003</v>
      </c>
      <c r="N1224">
        <v>5.4054054054000003E-2</v>
      </c>
      <c r="O1224">
        <v>0</v>
      </c>
      <c r="P1224" s="2" t="s">
        <v>10</v>
      </c>
      <c r="Q1224" s="2" t="s">
        <v>10</v>
      </c>
      <c r="R1224" s="2" t="s">
        <v>10</v>
      </c>
      <c r="S1224" s="2" t="s">
        <v>10</v>
      </c>
      <c r="T1224" s="2" t="s">
        <v>10</v>
      </c>
      <c r="U1224" s="2" t="s">
        <v>10</v>
      </c>
    </row>
    <row r="1225" spans="1:21" x14ac:dyDescent="0.3">
      <c r="A1225">
        <v>30</v>
      </c>
      <c r="B1225" t="s">
        <v>48</v>
      </c>
      <c r="C1225">
        <v>8</v>
      </c>
      <c r="D1225" t="s">
        <v>49</v>
      </c>
      <c r="E1225">
        <v>2014</v>
      </c>
      <c r="F1225" t="s">
        <v>10</v>
      </c>
      <c r="G1225">
        <v>0.14499999999999999</v>
      </c>
      <c r="H1225" s="54">
        <v>0.20433333333333331</v>
      </c>
      <c r="I1225" s="54">
        <v>0.20033333333333331</v>
      </c>
      <c r="J1225" t="s">
        <v>10</v>
      </c>
      <c r="K1225" t="s">
        <v>10</v>
      </c>
      <c r="L1225" t="s">
        <v>10</v>
      </c>
      <c r="M1225">
        <v>0.94594594595000003</v>
      </c>
      <c r="N1225">
        <v>5.4054054054000003E-2</v>
      </c>
      <c r="O1225">
        <v>0</v>
      </c>
      <c r="P1225" s="2" t="s">
        <v>10</v>
      </c>
      <c r="Q1225" s="2" t="s">
        <v>10</v>
      </c>
      <c r="R1225" s="2" t="s">
        <v>10</v>
      </c>
      <c r="S1225" s="2" t="s">
        <v>10</v>
      </c>
      <c r="T1225" s="2" t="s">
        <v>10</v>
      </c>
      <c r="U1225" s="2" t="s">
        <v>10</v>
      </c>
    </row>
    <row r="1226" spans="1:21" x14ac:dyDescent="0.3">
      <c r="A1226">
        <v>30</v>
      </c>
      <c r="B1226" t="s">
        <v>48</v>
      </c>
      <c r="C1226">
        <v>8</v>
      </c>
      <c r="D1226" t="s">
        <v>49</v>
      </c>
      <c r="E1226">
        <v>2015</v>
      </c>
      <c r="F1226" t="s">
        <v>10</v>
      </c>
      <c r="G1226">
        <v>0.24</v>
      </c>
      <c r="H1226" s="54">
        <v>0.30400000000000005</v>
      </c>
      <c r="I1226" s="54">
        <v>0.28700000000000003</v>
      </c>
      <c r="J1226" t="s">
        <v>10</v>
      </c>
      <c r="K1226" t="s">
        <v>10</v>
      </c>
      <c r="L1226" t="s">
        <v>10</v>
      </c>
      <c r="M1226">
        <v>0.94594594595000003</v>
      </c>
      <c r="N1226">
        <v>5.4054054054000003E-2</v>
      </c>
      <c r="O1226">
        <v>0</v>
      </c>
      <c r="P1226" s="2" t="s">
        <v>10</v>
      </c>
      <c r="Q1226" s="2" t="s">
        <v>10</v>
      </c>
      <c r="R1226" s="2" t="s">
        <v>10</v>
      </c>
      <c r="S1226" s="2" t="s">
        <v>10</v>
      </c>
      <c r="T1226" s="2" t="s">
        <v>10</v>
      </c>
      <c r="U1226" s="2" t="s">
        <v>10</v>
      </c>
    </row>
    <row r="1227" spans="1:21" x14ac:dyDescent="0.3">
      <c r="A1227">
        <v>30</v>
      </c>
      <c r="B1227" t="s">
        <v>48</v>
      </c>
      <c r="C1227">
        <v>8</v>
      </c>
      <c r="D1227" t="s">
        <v>49</v>
      </c>
      <c r="E1227">
        <v>2016</v>
      </c>
      <c r="F1227" t="s">
        <v>10</v>
      </c>
      <c r="G1227">
        <v>0.252</v>
      </c>
      <c r="H1227" s="54">
        <v>0.29700000000000004</v>
      </c>
      <c r="I1227" s="54">
        <v>0.27900000000000003</v>
      </c>
      <c r="J1227" t="s">
        <v>10</v>
      </c>
      <c r="K1227" t="s">
        <v>10</v>
      </c>
      <c r="L1227" t="s">
        <v>10</v>
      </c>
      <c r="M1227">
        <v>0.94594594595000003</v>
      </c>
      <c r="N1227">
        <v>5.4054054054000003E-2</v>
      </c>
      <c r="O1227">
        <v>0</v>
      </c>
      <c r="P1227" s="2" t="s">
        <v>10</v>
      </c>
      <c r="Q1227" s="2" t="s">
        <v>10</v>
      </c>
      <c r="R1227" s="2" t="s">
        <v>10</v>
      </c>
      <c r="S1227" s="2" t="s">
        <v>10</v>
      </c>
      <c r="T1227" s="2" t="s">
        <v>10</v>
      </c>
      <c r="U1227" s="2" t="s">
        <v>10</v>
      </c>
    </row>
    <row r="1228" spans="1:21" x14ac:dyDescent="0.3">
      <c r="A1228">
        <v>30</v>
      </c>
      <c r="B1228" t="s">
        <v>48</v>
      </c>
      <c r="C1228">
        <v>8</v>
      </c>
      <c r="D1228" t="s">
        <v>49</v>
      </c>
      <c r="E1228">
        <v>2017</v>
      </c>
      <c r="F1228" t="s">
        <v>10</v>
      </c>
      <c r="G1228" s="54">
        <v>0.26421253355763952</v>
      </c>
      <c r="H1228" s="54">
        <v>0.33404541147798106</v>
      </c>
      <c r="I1228" s="54">
        <v>0.31269765999824639</v>
      </c>
      <c r="J1228" t="s">
        <v>10</v>
      </c>
      <c r="K1228" t="s">
        <v>10</v>
      </c>
      <c r="L1228" t="s">
        <v>10</v>
      </c>
      <c r="M1228">
        <v>0.94594594595000003</v>
      </c>
      <c r="N1228">
        <v>5.4054054054000003E-2</v>
      </c>
      <c r="O1228">
        <v>0</v>
      </c>
      <c r="P1228" s="2" t="s">
        <v>10</v>
      </c>
      <c r="Q1228" s="2" t="s">
        <v>10</v>
      </c>
      <c r="R1228" s="2" t="s">
        <v>10</v>
      </c>
      <c r="S1228" s="2" t="s">
        <v>10</v>
      </c>
      <c r="T1228" s="2" t="s">
        <v>10</v>
      </c>
      <c r="U1228" s="2" t="s">
        <v>10</v>
      </c>
    </row>
    <row r="1229" spans="1:21" x14ac:dyDescent="0.3">
      <c r="A1229">
        <v>30</v>
      </c>
      <c r="B1229" t="s">
        <v>48</v>
      </c>
      <c r="C1229">
        <v>8</v>
      </c>
      <c r="D1229" t="s">
        <v>49</v>
      </c>
      <c r="E1229">
        <v>2018</v>
      </c>
      <c r="F1229" t="s">
        <v>10</v>
      </c>
      <c r="G1229" s="54">
        <v>0.25329250311259038</v>
      </c>
      <c r="H1229" s="54">
        <v>0.35347180943220174</v>
      </c>
      <c r="I1229" s="54">
        <v>0.34504815702446495</v>
      </c>
      <c r="J1229" t="s">
        <v>10</v>
      </c>
      <c r="K1229" t="s">
        <v>10</v>
      </c>
      <c r="L1229" t="s">
        <v>10</v>
      </c>
      <c r="M1229">
        <v>0.94594594595000003</v>
      </c>
      <c r="N1229">
        <v>5.4054054054000003E-2</v>
      </c>
      <c r="O1229">
        <v>0</v>
      </c>
      <c r="P1229" s="2" t="s">
        <v>10</v>
      </c>
      <c r="Q1229" s="2" t="s">
        <v>10</v>
      </c>
      <c r="R1229" s="2" t="s">
        <v>10</v>
      </c>
      <c r="S1229" s="2" t="s">
        <v>10</v>
      </c>
      <c r="T1229" s="2" t="s">
        <v>10</v>
      </c>
      <c r="U1229" s="2" t="s">
        <v>10</v>
      </c>
    </row>
    <row r="1230" spans="1:21" x14ac:dyDescent="0.3">
      <c r="A1230">
        <v>30</v>
      </c>
      <c r="B1230" t="s">
        <v>48</v>
      </c>
      <c r="C1230">
        <v>8</v>
      </c>
      <c r="D1230" t="s">
        <v>49</v>
      </c>
      <c r="E1230">
        <v>2019</v>
      </c>
      <c r="F1230" t="s">
        <v>10</v>
      </c>
      <c r="G1230" s="54">
        <v>0.23441509169475994</v>
      </c>
      <c r="H1230" s="54">
        <v>0.32590908281944742</v>
      </c>
      <c r="I1230" s="54">
        <v>0.31510957999927913</v>
      </c>
      <c r="J1230" t="s">
        <v>10</v>
      </c>
      <c r="K1230" t="s">
        <v>10</v>
      </c>
      <c r="L1230" t="s">
        <v>10</v>
      </c>
      <c r="M1230">
        <v>0.94594594595000003</v>
      </c>
      <c r="N1230">
        <v>5.4054054054000003E-2</v>
      </c>
      <c r="O1230">
        <v>0</v>
      </c>
      <c r="P1230" s="2" t="s">
        <v>10</v>
      </c>
      <c r="Q1230" s="2" t="s">
        <v>10</v>
      </c>
      <c r="R1230" s="2" t="s">
        <v>10</v>
      </c>
      <c r="S1230" s="2" t="s">
        <v>10</v>
      </c>
      <c r="T1230" s="2" t="s">
        <v>10</v>
      </c>
      <c r="U1230" s="2" t="s">
        <v>10</v>
      </c>
    </row>
    <row r="1231" spans="1:21" x14ac:dyDescent="0.3">
      <c r="A1231">
        <v>30</v>
      </c>
      <c r="B1231" t="s">
        <v>48</v>
      </c>
      <c r="C1231">
        <v>8</v>
      </c>
      <c r="D1231" t="s">
        <v>49</v>
      </c>
      <c r="E1231">
        <v>2020</v>
      </c>
      <c r="F1231" t="s">
        <v>10</v>
      </c>
      <c r="G1231" s="54">
        <v>0.10759564786873591</v>
      </c>
      <c r="H1231" s="54">
        <v>0.25668946937664994</v>
      </c>
      <c r="I1231" s="54">
        <v>0.25426527177111524</v>
      </c>
      <c r="J1231" t="s">
        <v>10</v>
      </c>
      <c r="K1231" t="s">
        <v>10</v>
      </c>
      <c r="L1231" t="s">
        <v>10</v>
      </c>
      <c r="M1231">
        <v>0.94594594595000003</v>
      </c>
      <c r="N1231">
        <v>5.4054054054000003E-2</v>
      </c>
      <c r="O1231">
        <v>0</v>
      </c>
      <c r="P1231" s="2" t="s">
        <v>10</v>
      </c>
      <c r="Q1231" s="2" t="s">
        <v>10</v>
      </c>
      <c r="R1231" s="2" t="s">
        <v>10</v>
      </c>
      <c r="S1231" s="2" t="s">
        <v>10</v>
      </c>
      <c r="T1231" s="2" t="s">
        <v>10</v>
      </c>
      <c r="U1231" s="2" t="s">
        <v>10</v>
      </c>
    </row>
    <row r="1232" spans="1:21" x14ac:dyDescent="0.3">
      <c r="A1232">
        <v>31</v>
      </c>
      <c r="B1232" t="s">
        <v>50</v>
      </c>
      <c r="C1232">
        <v>8</v>
      </c>
      <c r="D1232" t="s">
        <v>49</v>
      </c>
      <c r="E1232">
        <v>1980</v>
      </c>
      <c r="F1232">
        <v>100</v>
      </c>
      <c r="G1232">
        <v>0.45700000000000002</v>
      </c>
      <c r="H1232" s="54">
        <v>0.46733333333333338</v>
      </c>
      <c r="I1232" s="54">
        <v>0.46133333333333337</v>
      </c>
      <c r="J1232" s="2">
        <f>$F1232/(1-G1232)</f>
        <v>184.16206261510132</v>
      </c>
      <c r="K1232" s="2">
        <f>$F1232/(1-H1232)</f>
        <v>187.73466833541929</v>
      </c>
      <c r="L1232" s="2">
        <f t="shared" ref="L1232" si="378">$F1232/(1-I1232)</f>
        <v>185.64356435643566</v>
      </c>
      <c r="M1232">
        <v>0.94594594595000003</v>
      </c>
      <c r="N1232">
        <v>5.4054054054000003E-2</v>
      </c>
      <c r="O1232">
        <v>0</v>
      </c>
      <c r="P1232" s="2">
        <f>(J1235*1)</f>
        <v>300</v>
      </c>
      <c r="Q1232" s="2">
        <f>(K1235*1)</f>
        <v>303.43897505057316</v>
      </c>
      <c r="R1232" s="2">
        <f>(L1235*1)</f>
        <v>299.2021276595745</v>
      </c>
      <c r="S1232">
        <f t="shared" ref="S1232:S1275" si="379">P1232/$F1232</f>
        <v>3</v>
      </c>
      <c r="T1232">
        <f t="shared" ref="T1232:T1275" si="380">Q1232/$F1232</f>
        <v>3.0343897505057318</v>
      </c>
      <c r="U1232">
        <f t="shared" ref="U1232:U1275" si="381">R1232/$F1232</f>
        <v>2.9920212765957448</v>
      </c>
    </row>
    <row r="1233" spans="1:21" x14ac:dyDescent="0.3">
      <c r="A1233">
        <v>31</v>
      </c>
      <c r="B1233" t="s">
        <v>50</v>
      </c>
      <c r="C1233">
        <v>8</v>
      </c>
      <c r="D1233" t="s">
        <v>49</v>
      </c>
      <c r="E1233">
        <v>1981</v>
      </c>
      <c r="F1233" t="s">
        <v>10</v>
      </c>
      <c r="G1233">
        <v>0.41399999999999998</v>
      </c>
      <c r="H1233" s="54">
        <v>0.4393333333333333</v>
      </c>
      <c r="I1233" s="54">
        <v>0.43383333333333329</v>
      </c>
      <c r="J1233" t="s">
        <v>10</v>
      </c>
      <c r="K1233" t="s">
        <v>10</v>
      </c>
      <c r="L1233" t="s">
        <v>10</v>
      </c>
      <c r="M1233">
        <v>0.94594594595000003</v>
      </c>
      <c r="N1233">
        <v>5.4054054054000003E-2</v>
      </c>
      <c r="O1233">
        <v>0</v>
      </c>
      <c r="P1233" s="2" t="s">
        <v>10</v>
      </c>
      <c r="Q1233" s="2" t="s">
        <v>10</v>
      </c>
      <c r="R1233" s="2" t="s">
        <v>10</v>
      </c>
      <c r="S1233" s="2" t="s">
        <v>10</v>
      </c>
      <c r="T1233" s="2" t="s">
        <v>10</v>
      </c>
      <c r="U1233" s="2" t="s">
        <v>10</v>
      </c>
    </row>
    <row r="1234" spans="1:21" x14ac:dyDescent="0.3">
      <c r="A1234">
        <v>31</v>
      </c>
      <c r="B1234" t="s">
        <v>50</v>
      </c>
      <c r="C1234">
        <v>8</v>
      </c>
      <c r="D1234" t="s">
        <v>49</v>
      </c>
      <c r="E1234">
        <v>1982</v>
      </c>
      <c r="F1234">
        <v>65</v>
      </c>
      <c r="G1234">
        <v>0.35799999999999998</v>
      </c>
      <c r="H1234" s="54">
        <v>0.40499999999999997</v>
      </c>
      <c r="I1234" s="54">
        <v>0.39999999999999997</v>
      </c>
      <c r="J1234" s="2">
        <f t="shared" ref="J1234:J1272" si="382">$F1234/(1-G1234)</f>
        <v>101.24610591900311</v>
      </c>
      <c r="K1234" s="2">
        <f t="shared" ref="K1234:K1273" si="383">$F1234/(1-H1234)</f>
        <v>109.24369747899161</v>
      </c>
      <c r="L1234" s="2">
        <f t="shared" ref="L1234:L1273" si="384">$F1234/(1-I1234)</f>
        <v>108.33333333333331</v>
      </c>
      <c r="M1234">
        <v>0.94594594595000003</v>
      </c>
      <c r="N1234">
        <v>5.4054054054000003E-2</v>
      </c>
      <c r="O1234">
        <v>0</v>
      </c>
      <c r="P1234" s="2" t="s">
        <v>10</v>
      </c>
      <c r="Q1234" s="2" t="s">
        <v>10</v>
      </c>
      <c r="R1234" s="2" t="s">
        <v>10</v>
      </c>
      <c r="S1234" s="2" t="s">
        <v>10</v>
      </c>
      <c r="T1234" s="2" t="s">
        <v>10</v>
      </c>
      <c r="U1234" s="2" t="s">
        <v>10</v>
      </c>
    </row>
    <row r="1235" spans="1:21" x14ac:dyDescent="0.3">
      <c r="A1235">
        <v>31</v>
      </c>
      <c r="B1235" t="s">
        <v>50</v>
      </c>
      <c r="C1235">
        <v>8</v>
      </c>
      <c r="D1235" t="s">
        <v>49</v>
      </c>
      <c r="E1235">
        <v>1983</v>
      </c>
      <c r="F1235">
        <v>150</v>
      </c>
      <c r="G1235">
        <v>0.5</v>
      </c>
      <c r="H1235" s="54">
        <v>0.50566666666666671</v>
      </c>
      <c r="I1235" s="54">
        <v>0.4986666666666667</v>
      </c>
      <c r="J1235" s="2">
        <f t="shared" si="382"/>
        <v>300</v>
      </c>
      <c r="K1235" s="2">
        <f t="shared" si="383"/>
        <v>303.43897505057316</v>
      </c>
      <c r="L1235" s="2">
        <f t="shared" si="384"/>
        <v>299.2021276595745</v>
      </c>
      <c r="M1235">
        <v>0.94594594595000003</v>
      </c>
      <c r="N1235">
        <v>5.4054054054000003E-2</v>
      </c>
      <c r="O1235">
        <v>0</v>
      </c>
      <c r="P1235" s="2" t="s">
        <v>10</v>
      </c>
      <c r="Q1235" s="2" t="s">
        <v>10</v>
      </c>
      <c r="R1235" s="2" t="s">
        <v>10</v>
      </c>
      <c r="S1235" s="2" t="s">
        <v>10</v>
      </c>
      <c r="T1235" s="2" t="s">
        <v>10</v>
      </c>
      <c r="U1235" s="2" t="s">
        <v>10</v>
      </c>
    </row>
    <row r="1236" spans="1:21" x14ac:dyDescent="0.3">
      <c r="A1236">
        <v>31</v>
      </c>
      <c r="B1236" t="s">
        <v>50</v>
      </c>
      <c r="C1236">
        <v>8</v>
      </c>
      <c r="D1236" t="s">
        <v>49</v>
      </c>
      <c r="E1236">
        <v>1984</v>
      </c>
      <c r="F1236" t="s">
        <v>10</v>
      </c>
      <c r="G1236">
        <v>0.44400000000000001</v>
      </c>
      <c r="H1236" s="54">
        <v>0.46133333333333326</v>
      </c>
      <c r="I1236" s="54">
        <v>0.45533333333333326</v>
      </c>
      <c r="J1236" t="s">
        <v>10</v>
      </c>
      <c r="K1236" t="s">
        <v>10</v>
      </c>
      <c r="L1236" t="s">
        <v>10</v>
      </c>
      <c r="M1236">
        <v>0.94594594595000003</v>
      </c>
      <c r="N1236">
        <v>5.4054054054000003E-2</v>
      </c>
      <c r="O1236">
        <v>0</v>
      </c>
      <c r="P1236" s="2" t="s">
        <v>10</v>
      </c>
      <c r="Q1236" s="2" t="s">
        <v>10</v>
      </c>
      <c r="R1236" s="2" t="s">
        <v>10</v>
      </c>
      <c r="S1236" s="2" t="s">
        <v>10</v>
      </c>
      <c r="T1236" s="2" t="s">
        <v>10</v>
      </c>
      <c r="U1236" s="2" t="s">
        <v>10</v>
      </c>
    </row>
    <row r="1237" spans="1:21" x14ac:dyDescent="0.3">
      <c r="A1237">
        <v>31</v>
      </c>
      <c r="B1237" t="s">
        <v>50</v>
      </c>
      <c r="C1237">
        <v>8</v>
      </c>
      <c r="D1237" t="s">
        <v>49</v>
      </c>
      <c r="E1237">
        <v>1985</v>
      </c>
      <c r="F1237" t="s">
        <v>10</v>
      </c>
      <c r="G1237">
        <v>0.46300000000000002</v>
      </c>
      <c r="H1237" s="54">
        <v>0.47466666666666668</v>
      </c>
      <c r="I1237" s="54">
        <v>0.46866666666666668</v>
      </c>
      <c r="J1237" t="s">
        <v>10</v>
      </c>
      <c r="K1237" t="s">
        <v>10</v>
      </c>
      <c r="L1237" t="s">
        <v>10</v>
      </c>
      <c r="M1237">
        <v>0.94594594595000003</v>
      </c>
      <c r="N1237">
        <v>5.4054054054000003E-2</v>
      </c>
      <c r="O1237">
        <v>0</v>
      </c>
      <c r="P1237" s="2" t="s">
        <v>10</v>
      </c>
      <c r="Q1237" s="2" t="s">
        <v>10</v>
      </c>
      <c r="R1237" s="2" t="s">
        <v>10</v>
      </c>
      <c r="S1237" s="2" t="s">
        <v>10</v>
      </c>
      <c r="T1237" s="2" t="s">
        <v>10</v>
      </c>
      <c r="U1237" s="2" t="s">
        <v>10</v>
      </c>
    </row>
    <row r="1238" spans="1:21" x14ac:dyDescent="0.3">
      <c r="A1238">
        <v>31</v>
      </c>
      <c r="B1238" t="s">
        <v>50</v>
      </c>
      <c r="C1238">
        <v>8</v>
      </c>
      <c r="D1238" t="s">
        <v>49</v>
      </c>
      <c r="E1238">
        <v>1986</v>
      </c>
      <c r="F1238" t="s">
        <v>10</v>
      </c>
      <c r="G1238">
        <v>0.51200000000000001</v>
      </c>
      <c r="H1238" s="54">
        <v>0.50766666666666671</v>
      </c>
      <c r="I1238" s="54">
        <v>0.50066666666666659</v>
      </c>
      <c r="J1238" t="s">
        <v>10</v>
      </c>
      <c r="K1238" t="s">
        <v>10</v>
      </c>
      <c r="L1238" t="s">
        <v>10</v>
      </c>
      <c r="M1238">
        <v>0.94594594595000003</v>
      </c>
      <c r="N1238">
        <v>5.4054054054000003E-2</v>
      </c>
      <c r="O1238">
        <v>0</v>
      </c>
      <c r="P1238" s="2" t="s">
        <v>10</v>
      </c>
      <c r="Q1238" s="2" t="s">
        <v>10</v>
      </c>
      <c r="R1238" s="2" t="s">
        <v>10</v>
      </c>
      <c r="S1238" s="2" t="s">
        <v>10</v>
      </c>
      <c r="T1238" s="2" t="s">
        <v>10</v>
      </c>
      <c r="U1238" s="2" t="s">
        <v>10</v>
      </c>
    </row>
    <row r="1239" spans="1:21" x14ac:dyDescent="0.3">
      <c r="A1239">
        <v>31</v>
      </c>
      <c r="B1239" t="s">
        <v>50</v>
      </c>
      <c r="C1239">
        <v>8</v>
      </c>
      <c r="D1239" t="s">
        <v>49</v>
      </c>
      <c r="E1239">
        <v>1987</v>
      </c>
      <c r="F1239" t="s">
        <v>10</v>
      </c>
      <c r="G1239">
        <v>0.39500000000000002</v>
      </c>
      <c r="H1239" s="54">
        <v>0.42166666666666669</v>
      </c>
      <c r="I1239" s="54">
        <v>0.41666666666666669</v>
      </c>
      <c r="J1239" t="s">
        <v>10</v>
      </c>
      <c r="K1239" t="s">
        <v>10</v>
      </c>
      <c r="L1239" t="s">
        <v>10</v>
      </c>
      <c r="M1239">
        <v>0.94594594595000003</v>
      </c>
      <c r="N1239">
        <v>5.4054054054000003E-2</v>
      </c>
      <c r="O1239">
        <v>0</v>
      </c>
      <c r="P1239" s="2" t="s">
        <v>10</v>
      </c>
      <c r="Q1239" s="2" t="s">
        <v>10</v>
      </c>
      <c r="R1239" s="2" t="s">
        <v>10</v>
      </c>
      <c r="S1239" s="2" t="s">
        <v>10</v>
      </c>
      <c r="T1239" s="2" t="s">
        <v>10</v>
      </c>
      <c r="U1239" s="2" t="s">
        <v>10</v>
      </c>
    </row>
    <row r="1240" spans="1:21" x14ac:dyDescent="0.3">
      <c r="A1240">
        <v>31</v>
      </c>
      <c r="B1240" t="s">
        <v>50</v>
      </c>
      <c r="C1240">
        <v>8</v>
      </c>
      <c r="D1240" t="s">
        <v>49</v>
      </c>
      <c r="E1240">
        <v>1988</v>
      </c>
      <c r="F1240" t="s">
        <v>10</v>
      </c>
      <c r="G1240">
        <v>0.38900000000000001</v>
      </c>
      <c r="H1240" s="54">
        <v>0.41433333333333339</v>
      </c>
      <c r="I1240" s="54">
        <v>0.40983333333333338</v>
      </c>
      <c r="J1240" t="s">
        <v>10</v>
      </c>
      <c r="K1240" t="s">
        <v>10</v>
      </c>
      <c r="L1240" t="s">
        <v>10</v>
      </c>
      <c r="M1240">
        <v>0.94594594595000003</v>
      </c>
      <c r="N1240">
        <v>5.4054054054000003E-2</v>
      </c>
      <c r="O1240">
        <v>0</v>
      </c>
      <c r="P1240" s="2" t="s">
        <v>10</v>
      </c>
      <c r="Q1240" s="2" t="s">
        <v>10</v>
      </c>
      <c r="R1240" s="2" t="s">
        <v>10</v>
      </c>
      <c r="S1240" s="2" t="s">
        <v>10</v>
      </c>
      <c r="T1240" s="2" t="s">
        <v>10</v>
      </c>
      <c r="U1240" s="2" t="s">
        <v>10</v>
      </c>
    </row>
    <row r="1241" spans="1:21" x14ac:dyDescent="0.3">
      <c r="A1241">
        <v>31</v>
      </c>
      <c r="B1241" t="s">
        <v>50</v>
      </c>
      <c r="C1241">
        <v>8</v>
      </c>
      <c r="D1241" t="s">
        <v>49</v>
      </c>
      <c r="E1241">
        <v>1989</v>
      </c>
      <c r="F1241" t="s">
        <v>10</v>
      </c>
      <c r="G1241">
        <v>0.379</v>
      </c>
      <c r="H1241" s="54">
        <v>0.41066666666666668</v>
      </c>
      <c r="I1241" s="54">
        <v>0.40566666666666668</v>
      </c>
      <c r="J1241" t="s">
        <v>10</v>
      </c>
      <c r="K1241" t="s">
        <v>10</v>
      </c>
      <c r="L1241" t="s">
        <v>10</v>
      </c>
      <c r="M1241">
        <v>0.94594594595000003</v>
      </c>
      <c r="N1241">
        <v>5.4054054054000003E-2</v>
      </c>
      <c r="O1241">
        <v>0</v>
      </c>
      <c r="P1241" s="2" t="s">
        <v>10</v>
      </c>
      <c r="Q1241" s="2" t="s">
        <v>10</v>
      </c>
      <c r="R1241" s="2" t="s">
        <v>10</v>
      </c>
      <c r="S1241" s="2" t="s">
        <v>10</v>
      </c>
      <c r="T1241" s="2" t="s">
        <v>10</v>
      </c>
      <c r="U1241" s="2" t="s">
        <v>10</v>
      </c>
    </row>
    <row r="1242" spans="1:21" x14ac:dyDescent="0.3">
      <c r="A1242">
        <v>31</v>
      </c>
      <c r="B1242" t="s">
        <v>50</v>
      </c>
      <c r="C1242">
        <v>8</v>
      </c>
      <c r="D1242" t="s">
        <v>49</v>
      </c>
      <c r="E1242">
        <v>1990</v>
      </c>
      <c r="F1242" t="s">
        <v>10</v>
      </c>
      <c r="G1242">
        <v>0.43</v>
      </c>
      <c r="H1242" s="54">
        <v>0.46433333333333326</v>
      </c>
      <c r="I1242" s="54">
        <v>0.45883333333333332</v>
      </c>
      <c r="J1242" t="s">
        <v>10</v>
      </c>
      <c r="K1242" t="s">
        <v>10</v>
      </c>
      <c r="L1242" t="s">
        <v>10</v>
      </c>
      <c r="M1242">
        <v>0.94594594595000003</v>
      </c>
      <c r="N1242">
        <v>5.4054054054000003E-2</v>
      </c>
      <c r="O1242">
        <v>0</v>
      </c>
      <c r="P1242" s="2" t="s">
        <v>10</v>
      </c>
      <c r="Q1242" s="2" t="s">
        <v>10</v>
      </c>
      <c r="R1242" s="2" t="s">
        <v>10</v>
      </c>
      <c r="S1242" s="2" t="s">
        <v>10</v>
      </c>
      <c r="T1242" s="2" t="s">
        <v>10</v>
      </c>
      <c r="U1242" s="2" t="s">
        <v>10</v>
      </c>
    </row>
    <row r="1243" spans="1:21" x14ac:dyDescent="0.3">
      <c r="A1243">
        <v>31</v>
      </c>
      <c r="B1243" t="s">
        <v>50</v>
      </c>
      <c r="C1243">
        <v>8</v>
      </c>
      <c r="D1243" t="s">
        <v>49</v>
      </c>
      <c r="E1243">
        <v>1991</v>
      </c>
      <c r="F1243" t="s">
        <v>10</v>
      </c>
      <c r="G1243">
        <v>0.38300000000000001</v>
      </c>
      <c r="H1243" s="54">
        <v>0.41</v>
      </c>
      <c r="I1243" s="54">
        <v>0.39349999999999996</v>
      </c>
      <c r="J1243" t="s">
        <v>10</v>
      </c>
      <c r="K1243" t="s">
        <v>10</v>
      </c>
      <c r="L1243" t="s">
        <v>10</v>
      </c>
      <c r="M1243">
        <v>0.94594594595000003</v>
      </c>
      <c r="N1243">
        <v>5.4054054054000003E-2</v>
      </c>
      <c r="O1243">
        <v>0</v>
      </c>
      <c r="P1243" s="2" t="s">
        <v>10</v>
      </c>
      <c r="Q1243" s="2" t="s">
        <v>10</v>
      </c>
      <c r="R1243" s="2" t="s">
        <v>10</v>
      </c>
      <c r="S1243" s="2" t="s">
        <v>10</v>
      </c>
      <c r="T1243" s="2" t="s">
        <v>10</v>
      </c>
      <c r="U1243" s="2" t="s">
        <v>10</v>
      </c>
    </row>
    <row r="1244" spans="1:21" x14ac:dyDescent="0.3">
      <c r="A1244">
        <v>31</v>
      </c>
      <c r="B1244" t="s">
        <v>50</v>
      </c>
      <c r="C1244">
        <v>8</v>
      </c>
      <c r="D1244" t="s">
        <v>49</v>
      </c>
      <c r="E1244">
        <v>1992</v>
      </c>
      <c r="F1244" t="s">
        <v>10</v>
      </c>
      <c r="G1244">
        <v>0.39900000000000002</v>
      </c>
      <c r="H1244" s="54">
        <v>0.42699999999999999</v>
      </c>
      <c r="I1244" s="54">
        <v>0.40249999999999997</v>
      </c>
      <c r="J1244" t="s">
        <v>10</v>
      </c>
      <c r="K1244" t="s">
        <v>10</v>
      </c>
      <c r="L1244" t="s">
        <v>10</v>
      </c>
      <c r="M1244">
        <v>0.94594594595000003</v>
      </c>
      <c r="N1244">
        <v>5.4054054054000003E-2</v>
      </c>
      <c r="O1244">
        <v>0</v>
      </c>
      <c r="P1244" s="2" t="s">
        <v>10</v>
      </c>
      <c r="Q1244" s="2" t="s">
        <v>10</v>
      </c>
      <c r="R1244" s="2" t="s">
        <v>10</v>
      </c>
      <c r="S1244" s="2" t="s">
        <v>10</v>
      </c>
      <c r="T1244" s="2" t="s">
        <v>10</v>
      </c>
      <c r="U1244" s="2" t="s">
        <v>10</v>
      </c>
    </row>
    <row r="1245" spans="1:21" x14ac:dyDescent="0.3">
      <c r="A1245">
        <v>31</v>
      </c>
      <c r="B1245" t="s">
        <v>50</v>
      </c>
      <c r="C1245">
        <v>8</v>
      </c>
      <c r="D1245" t="s">
        <v>49</v>
      </c>
      <c r="E1245">
        <v>1993</v>
      </c>
      <c r="F1245" t="s">
        <v>10</v>
      </c>
      <c r="G1245">
        <v>0.34799999999999998</v>
      </c>
      <c r="H1245" s="54">
        <v>0.372</v>
      </c>
      <c r="I1245" s="54">
        <v>0.35550000000000004</v>
      </c>
      <c r="J1245" t="s">
        <v>10</v>
      </c>
      <c r="K1245" t="s">
        <v>10</v>
      </c>
      <c r="L1245" t="s">
        <v>10</v>
      </c>
      <c r="M1245">
        <v>0.94594594595000003</v>
      </c>
      <c r="N1245">
        <v>5.4054054054000003E-2</v>
      </c>
      <c r="O1245">
        <v>0</v>
      </c>
      <c r="P1245" s="2" t="s">
        <v>10</v>
      </c>
      <c r="Q1245" s="2" t="s">
        <v>10</v>
      </c>
      <c r="R1245" s="2" t="s">
        <v>10</v>
      </c>
      <c r="S1245" s="2" t="s">
        <v>10</v>
      </c>
      <c r="T1245" s="2" t="s">
        <v>10</v>
      </c>
      <c r="U1245" s="2" t="s">
        <v>10</v>
      </c>
    </row>
    <row r="1246" spans="1:21" x14ac:dyDescent="0.3">
      <c r="A1246">
        <v>31</v>
      </c>
      <c r="B1246" t="s">
        <v>50</v>
      </c>
      <c r="C1246">
        <v>8</v>
      </c>
      <c r="D1246" t="s">
        <v>49</v>
      </c>
      <c r="E1246">
        <v>1994</v>
      </c>
      <c r="F1246" t="s">
        <v>10</v>
      </c>
      <c r="G1246">
        <v>0.40899999999999997</v>
      </c>
      <c r="H1246" s="54">
        <v>0.4413333333333333</v>
      </c>
      <c r="I1246" s="54">
        <v>0.42083333333333328</v>
      </c>
      <c r="J1246" t="s">
        <v>10</v>
      </c>
      <c r="K1246" t="s">
        <v>10</v>
      </c>
      <c r="L1246" t="s">
        <v>10</v>
      </c>
      <c r="M1246">
        <v>0.94594594595000003</v>
      </c>
      <c r="N1246">
        <v>5.4054054054000003E-2</v>
      </c>
      <c r="O1246">
        <v>0</v>
      </c>
      <c r="P1246" s="2" t="s">
        <v>10</v>
      </c>
      <c r="Q1246" s="2" t="s">
        <v>10</v>
      </c>
      <c r="R1246" s="2" t="s">
        <v>10</v>
      </c>
      <c r="S1246" s="2" t="s">
        <v>10</v>
      </c>
      <c r="T1246" s="2" t="s">
        <v>10</v>
      </c>
      <c r="U1246" s="2" t="s">
        <v>10</v>
      </c>
    </row>
    <row r="1247" spans="1:21" x14ac:dyDescent="0.3">
      <c r="A1247">
        <v>31</v>
      </c>
      <c r="B1247" t="s">
        <v>50</v>
      </c>
      <c r="C1247">
        <v>8</v>
      </c>
      <c r="D1247" t="s">
        <v>49</v>
      </c>
      <c r="E1247">
        <v>1995</v>
      </c>
      <c r="F1247" t="s">
        <v>10</v>
      </c>
      <c r="G1247">
        <v>0.249</v>
      </c>
      <c r="H1247" s="54">
        <v>0.27800000000000002</v>
      </c>
      <c r="I1247" s="54">
        <v>0.26950000000000002</v>
      </c>
      <c r="J1247" t="s">
        <v>10</v>
      </c>
      <c r="K1247" t="s">
        <v>10</v>
      </c>
      <c r="L1247" t="s">
        <v>10</v>
      </c>
      <c r="M1247">
        <v>0.94594594595000003</v>
      </c>
      <c r="N1247">
        <v>5.4054054054000003E-2</v>
      </c>
      <c r="O1247">
        <v>0</v>
      </c>
      <c r="P1247" s="2">
        <f t="shared" ref="P1247:P1268" si="385">(J1250*$M1247)+(J1251*$N1247)+(J1252*$O1247)</f>
        <v>1192.049060099504</v>
      </c>
      <c r="Q1247" s="2">
        <f t="shared" ref="Q1247:Q1268" si="386">(K1250*$M1247)+(K1251*$N1247)+(K1252*$O1247)</f>
        <v>1129.364855376544</v>
      </c>
      <c r="R1247" s="2">
        <f t="shared" ref="R1247:R1268" si="387">(L1250*$M1247)+(L1251*$N1247)+(L1252*$O1247)</f>
        <v>1132.9254031664973</v>
      </c>
      <c r="S1247" s="2" t="s">
        <v>10</v>
      </c>
      <c r="T1247" s="2" t="s">
        <v>10</v>
      </c>
      <c r="U1247" s="2" t="s">
        <v>10</v>
      </c>
    </row>
    <row r="1248" spans="1:21" x14ac:dyDescent="0.3">
      <c r="A1248">
        <v>31</v>
      </c>
      <c r="B1248" t="s">
        <v>50</v>
      </c>
      <c r="C1248">
        <v>8</v>
      </c>
      <c r="D1248" t="s">
        <v>49</v>
      </c>
      <c r="E1248">
        <v>1996</v>
      </c>
      <c r="F1248" t="s">
        <v>10</v>
      </c>
      <c r="G1248">
        <v>0.45600000000000002</v>
      </c>
      <c r="H1248" s="54">
        <v>0.47199999999999998</v>
      </c>
      <c r="I1248" s="54">
        <v>0.46100000000000002</v>
      </c>
      <c r="J1248" t="s">
        <v>10</v>
      </c>
      <c r="K1248" t="s">
        <v>10</v>
      </c>
      <c r="L1248" t="s">
        <v>10</v>
      </c>
      <c r="M1248">
        <v>0.94594594595000003</v>
      </c>
      <c r="N1248">
        <v>5.4054054054000003E-2</v>
      </c>
      <c r="O1248">
        <v>0</v>
      </c>
      <c r="P1248" s="2">
        <f t="shared" si="385"/>
        <v>1163.9884868565532</v>
      </c>
      <c r="Q1248" s="2">
        <f t="shared" si="386"/>
        <v>1122.3929096958873</v>
      </c>
      <c r="R1248" s="2">
        <f t="shared" si="387"/>
        <v>1109.418708954717</v>
      </c>
      <c r="S1248" s="2" t="s">
        <v>10</v>
      </c>
      <c r="T1248" s="2" t="s">
        <v>10</v>
      </c>
      <c r="U1248" s="2" t="s">
        <v>10</v>
      </c>
    </row>
    <row r="1249" spans="1:21" x14ac:dyDescent="0.3">
      <c r="A1249">
        <v>31</v>
      </c>
      <c r="B1249" t="s">
        <v>50</v>
      </c>
      <c r="C1249">
        <v>8</v>
      </c>
      <c r="D1249" t="s">
        <v>49</v>
      </c>
      <c r="E1249">
        <v>1997</v>
      </c>
      <c r="F1249" t="s">
        <v>10</v>
      </c>
      <c r="G1249">
        <v>0.44500000000000001</v>
      </c>
      <c r="H1249" s="54">
        <v>0.36633333333333334</v>
      </c>
      <c r="I1249" s="54">
        <v>0.34783333333333333</v>
      </c>
      <c r="J1249" t="s">
        <v>10</v>
      </c>
      <c r="K1249" t="s">
        <v>10</v>
      </c>
      <c r="L1249" t="s">
        <v>10</v>
      </c>
      <c r="M1249">
        <v>0.94594594595000003</v>
      </c>
      <c r="N1249">
        <v>5.4054054054000003E-2</v>
      </c>
      <c r="O1249">
        <v>0</v>
      </c>
      <c r="P1249" s="2">
        <f t="shared" si="385"/>
        <v>693.94494265448805</v>
      </c>
      <c r="Q1249" s="2">
        <f t="shared" si="386"/>
        <v>723.03562845435727</v>
      </c>
      <c r="R1249" s="2">
        <f t="shared" si="387"/>
        <v>698.457689482923</v>
      </c>
      <c r="S1249" s="2" t="s">
        <v>10</v>
      </c>
      <c r="T1249" s="2" t="s">
        <v>10</v>
      </c>
      <c r="U1249" s="2" t="s">
        <v>10</v>
      </c>
    </row>
    <row r="1250" spans="1:21" x14ac:dyDescent="0.3">
      <c r="A1250">
        <v>31</v>
      </c>
      <c r="B1250" t="s">
        <v>50</v>
      </c>
      <c r="C1250">
        <v>8</v>
      </c>
      <c r="D1250" t="s">
        <v>49</v>
      </c>
      <c r="E1250">
        <v>1998</v>
      </c>
      <c r="F1250">
        <v>1000</v>
      </c>
      <c r="G1250">
        <v>0.161</v>
      </c>
      <c r="H1250" s="54">
        <v>0.11366666666666667</v>
      </c>
      <c r="I1250" s="54">
        <v>0.11716666666666666</v>
      </c>
      <c r="J1250" s="2">
        <f t="shared" si="382"/>
        <v>1191.8951132300358</v>
      </c>
      <c r="K1250" s="2">
        <f t="shared" si="383"/>
        <v>1128.2437006393382</v>
      </c>
      <c r="L1250" s="2">
        <f t="shared" si="384"/>
        <v>1132.7166320558806</v>
      </c>
      <c r="M1250">
        <v>0.94594594595000003</v>
      </c>
      <c r="N1250">
        <v>5.4054054054000003E-2</v>
      </c>
      <c r="O1250">
        <v>0</v>
      </c>
      <c r="P1250" s="2">
        <f t="shared" si="385"/>
        <v>1848.024787456405</v>
      </c>
      <c r="Q1250" s="2">
        <f t="shared" si="386"/>
        <v>1839.9048100264856</v>
      </c>
      <c r="R1250" s="2">
        <f t="shared" si="387"/>
        <v>1788.1389575126304</v>
      </c>
      <c r="S1250">
        <f t="shared" si="379"/>
        <v>1.8480247874564049</v>
      </c>
      <c r="T1250">
        <f t="shared" si="380"/>
        <v>1.8399048100264856</v>
      </c>
      <c r="U1250">
        <f t="shared" si="381"/>
        <v>1.7881389575126305</v>
      </c>
    </row>
    <row r="1251" spans="1:21" x14ac:dyDescent="0.3">
      <c r="A1251">
        <v>31</v>
      </c>
      <c r="B1251" t="s">
        <v>50</v>
      </c>
      <c r="C1251">
        <v>8</v>
      </c>
      <c r="D1251" t="s">
        <v>49</v>
      </c>
      <c r="E1251">
        <v>1999</v>
      </c>
      <c r="F1251">
        <v>1000</v>
      </c>
      <c r="G1251">
        <v>0.16299999999999998</v>
      </c>
      <c r="H1251" s="54">
        <v>0.12966666666666665</v>
      </c>
      <c r="I1251" s="54">
        <v>0.12016666666666667</v>
      </c>
      <c r="J1251" s="2">
        <f t="shared" si="382"/>
        <v>1194.7431302270013</v>
      </c>
      <c r="K1251" s="2">
        <f t="shared" si="383"/>
        <v>1148.9850631941783</v>
      </c>
      <c r="L1251" s="2">
        <f t="shared" si="384"/>
        <v>1136.5788975184694</v>
      </c>
      <c r="M1251">
        <v>0.94594594595000003</v>
      </c>
      <c r="N1251">
        <v>5.4054054054000003E-2</v>
      </c>
      <c r="O1251">
        <v>0</v>
      </c>
      <c r="P1251" s="2">
        <f t="shared" si="385"/>
        <v>1207.2166431992887</v>
      </c>
      <c r="Q1251" s="2">
        <f t="shared" si="386"/>
        <v>1208.8056837771001</v>
      </c>
      <c r="R1251" s="2">
        <f t="shared" si="387"/>
        <v>1189.3471817832524</v>
      </c>
      <c r="S1251">
        <f t="shared" si="379"/>
        <v>1.2072166431992888</v>
      </c>
      <c r="T1251">
        <f t="shared" si="380"/>
        <v>1.2088056837771</v>
      </c>
      <c r="U1251">
        <f t="shared" si="381"/>
        <v>1.1893471817832524</v>
      </c>
    </row>
    <row r="1252" spans="1:21" x14ac:dyDescent="0.3">
      <c r="A1252">
        <v>31</v>
      </c>
      <c r="B1252" t="s">
        <v>50</v>
      </c>
      <c r="C1252">
        <v>8</v>
      </c>
      <c r="D1252" t="s">
        <v>49</v>
      </c>
      <c r="E1252">
        <v>2000</v>
      </c>
      <c r="F1252">
        <v>500</v>
      </c>
      <c r="G1252">
        <v>0.20100000000000001</v>
      </c>
      <c r="H1252" s="54">
        <v>0.23899999999999999</v>
      </c>
      <c r="I1252" s="54">
        <v>0.21150000000000002</v>
      </c>
      <c r="J1252" s="2">
        <f t="shared" si="382"/>
        <v>625.78222778473094</v>
      </c>
      <c r="K1252" s="2">
        <f t="shared" si="383"/>
        <v>657.03022339027598</v>
      </c>
      <c r="L1252" s="2">
        <f t="shared" si="384"/>
        <v>634.11540900443879</v>
      </c>
      <c r="M1252">
        <v>0.94594594595000003</v>
      </c>
      <c r="N1252">
        <v>5.4054054054000003E-2</v>
      </c>
      <c r="O1252">
        <v>0</v>
      </c>
      <c r="P1252" s="2">
        <f t="shared" si="385"/>
        <v>1838.2675342516629</v>
      </c>
      <c r="Q1252" s="2">
        <f t="shared" si="386"/>
        <v>1864.4613239282746</v>
      </c>
      <c r="R1252" s="2">
        <f t="shared" si="387"/>
        <v>1823.021285063121</v>
      </c>
      <c r="S1252">
        <f t="shared" si="379"/>
        <v>3.676535068503326</v>
      </c>
      <c r="T1252">
        <f t="shared" si="380"/>
        <v>3.7289226478565491</v>
      </c>
      <c r="U1252">
        <f t="shared" si="381"/>
        <v>3.6460425701262422</v>
      </c>
    </row>
    <row r="1253" spans="1:21" x14ac:dyDescent="0.3">
      <c r="A1253">
        <v>31</v>
      </c>
      <c r="B1253" t="s">
        <v>50</v>
      </c>
      <c r="C1253">
        <v>8</v>
      </c>
      <c r="D1253" t="s">
        <v>49</v>
      </c>
      <c r="E1253">
        <v>2001</v>
      </c>
      <c r="F1253">
        <v>1500</v>
      </c>
      <c r="G1253">
        <v>0.20499999999999999</v>
      </c>
      <c r="H1253" s="54">
        <v>0.20133333333333331</v>
      </c>
      <c r="I1253" s="54">
        <v>0.17783333333333332</v>
      </c>
      <c r="J1253" s="2">
        <f t="shared" si="382"/>
        <v>1886.7924528301885</v>
      </c>
      <c r="K1253" s="2">
        <f t="shared" si="383"/>
        <v>1878.1302170283807</v>
      </c>
      <c r="L1253" s="2">
        <f t="shared" si="384"/>
        <v>1824.4475978106627</v>
      </c>
      <c r="M1253">
        <v>0.94594594595000003</v>
      </c>
      <c r="N1253">
        <v>5.4054054054000003E-2</v>
      </c>
      <c r="O1253">
        <v>0</v>
      </c>
      <c r="P1253" s="2">
        <f>(J1256*$M1253)+(J1257*$N1253)</f>
        <v>1302.6221985984059</v>
      </c>
      <c r="Q1253" s="2">
        <f>(K1256*$M1253)+(K1257*$N1253)</f>
        <v>1674.4250553602201</v>
      </c>
      <c r="R1253" s="2">
        <f>(L1256*$M1253)+(L1257*$N1253)</f>
        <v>1631.8648017690507</v>
      </c>
      <c r="S1253">
        <f t="shared" si="379"/>
        <v>0.86841479906560393</v>
      </c>
      <c r="T1253">
        <f t="shared" si="380"/>
        <v>1.1162833702401467</v>
      </c>
      <c r="U1253">
        <f t="shared" si="381"/>
        <v>1.0879098678460337</v>
      </c>
    </row>
    <row r="1254" spans="1:21" x14ac:dyDescent="0.3">
      <c r="A1254">
        <v>31</v>
      </c>
      <c r="B1254" t="s">
        <v>50</v>
      </c>
      <c r="C1254">
        <v>8</v>
      </c>
      <c r="D1254" t="s">
        <v>49</v>
      </c>
      <c r="E1254">
        <v>2002</v>
      </c>
      <c r="F1254">
        <v>1000</v>
      </c>
      <c r="G1254">
        <v>0.14500000000000002</v>
      </c>
      <c r="H1254" s="54">
        <v>0.14600000000000002</v>
      </c>
      <c r="I1254" s="54">
        <v>0.13250000000000001</v>
      </c>
      <c r="J1254" s="2">
        <f t="shared" si="382"/>
        <v>1169.5906432748538</v>
      </c>
      <c r="K1254" s="2">
        <f t="shared" si="383"/>
        <v>1170.9601873536301</v>
      </c>
      <c r="L1254" s="2">
        <f t="shared" si="384"/>
        <v>1152.7377521613835</v>
      </c>
      <c r="M1254">
        <v>0.94594594595000003</v>
      </c>
      <c r="N1254">
        <v>5.4054054054000003E-2</v>
      </c>
      <c r="O1254">
        <v>0</v>
      </c>
      <c r="P1254" s="2">
        <f>(J1257*1)</f>
        <v>321.33676092544988</v>
      </c>
      <c r="Q1254" s="2">
        <f>(K1257*1)</f>
        <v>382.45792962774095</v>
      </c>
      <c r="R1254" s="2">
        <f>(L1257*1)</f>
        <v>427.594070695553</v>
      </c>
      <c r="S1254">
        <f t="shared" si="379"/>
        <v>0.32133676092544988</v>
      </c>
      <c r="T1254">
        <f t="shared" si="380"/>
        <v>0.38245792962774094</v>
      </c>
      <c r="U1254">
        <f t="shared" si="381"/>
        <v>0.427594070695553</v>
      </c>
    </row>
    <row r="1255" spans="1:21" x14ac:dyDescent="0.3">
      <c r="A1255">
        <v>31</v>
      </c>
      <c r="B1255" t="s">
        <v>50</v>
      </c>
      <c r="C1255">
        <v>8</v>
      </c>
      <c r="D1255" t="s">
        <v>49</v>
      </c>
      <c r="E1255">
        <v>2003</v>
      </c>
      <c r="F1255">
        <v>1500</v>
      </c>
      <c r="G1255">
        <v>0.19600000000000001</v>
      </c>
      <c r="H1255" s="54">
        <v>0.19833333333333333</v>
      </c>
      <c r="I1255" s="54">
        <v>0.18033333333333335</v>
      </c>
      <c r="J1255" s="2">
        <f t="shared" si="382"/>
        <v>1865.6716417910447</v>
      </c>
      <c r="K1255" s="2">
        <f t="shared" si="383"/>
        <v>1871.1018711018712</v>
      </c>
      <c r="L1255" s="2">
        <f t="shared" si="384"/>
        <v>1830.012200081334</v>
      </c>
      <c r="M1255">
        <v>0.94594594595000003</v>
      </c>
      <c r="N1255">
        <v>5.4054054054000003E-2</v>
      </c>
      <c r="O1255">
        <v>0</v>
      </c>
      <c r="P1255" s="2" t="s">
        <v>10</v>
      </c>
      <c r="Q1255" s="2" t="s">
        <v>10</v>
      </c>
      <c r="R1255" s="2" t="s">
        <v>10</v>
      </c>
      <c r="S1255" s="2" t="s">
        <v>10</v>
      </c>
      <c r="T1255" s="2" t="s">
        <v>10</v>
      </c>
      <c r="U1255" s="2" t="s">
        <v>10</v>
      </c>
    </row>
    <row r="1256" spans="1:21" x14ac:dyDescent="0.3">
      <c r="A1256">
        <v>31</v>
      </c>
      <c r="B1256" t="s">
        <v>50</v>
      </c>
      <c r="C1256">
        <v>8</v>
      </c>
      <c r="D1256" t="s">
        <v>49</v>
      </c>
      <c r="E1256">
        <v>2004</v>
      </c>
      <c r="F1256">
        <v>1000</v>
      </c>
      <c r="G1256">
        <v>0.26400000000000001</v>
      </c>
      <c r="H1256" s="54">
        <v>0.42799999999999999</v>
      </c>
      <c r="I1256" s="54">
        <v>0.41199999999999998</v>
      </c>
      <c r="J1256" s="2">
        <f t="shared" si="382"/>
        <v>1358.695652173913</v>
      </c>
      <c r="K1256" s="2">
        <f t="shared" si="383"/>
        <v>1748.251748251748</v>
      </c>
      <c r="L1256" s="2">
        <f t="shared" si="384"/>
        <v>1700.6802721088434</v>
      </c>
      <c r="M1256">
        <v>0.94594594595000003</v>
      </c>
      <c r="N1256">
        <v>5.4054054054000003E-2</v>
      </c>
      <c r="O1256">
        <v>0</v>
      </c>
      <c r="P1256" s="2" t="s">
        <v>10</v>
      </c>
      <c r="Q1256" s="2" t="s">
        <v>10</v>
      </c>
      <c r="R1256" s="2" t="s">
        <v>10</v>
      </c>
      <c r="S1256" s="2" t="s">
        <v>10</v>
      </c>
      <c r="T1256" s="2" t="s">
        <v>10</v>
      </c>
      <c r="U1256" s="2" t="s">
        <v>10</v>
      </c>
    </row>
    <row r="1257" spans="1:21" x14ac:dyDescent="0.3">
      <c r="A1257">
        <v>31</v>
      </c>
      <c r="B1257" t="s">
        <v>50</v>
      </c>
      <c r="C1257">
        <v>8</v>
      </c>
      <c r="D1257" t="s">
        <v>49</v>
      </c>
      <c r="E1257">
        <v>2005</v>
      </c>
      <c r="F1257">
        <v>250</v>
      </c>
      <c r="G1257">
        <v>0.222</v>
      </c>
      <c r="H1257" s="54">
        <v>0.34633333333333338</v>
      </c>
      <c r="I1257" s="54">
        <v>0.41533333333333339</v>
      </c>
      <c r="J1257" s="2">
        <f t="shared" si="382"/>
        <v>321.33676092544988</v>
      </c>
      <c r="K1257" s="2">
        <f t="shared" si="383"/>
        <v>382.45792962774095</v>
      </c>
      <c r="L1257" s="2">
        <f t="shared" si="384"/>
        <v>427.594070695553</v>
      </c>
      <c r="M1257">
        <v>0.94594594595000003</v>
      </c>
      <c r="N1257">
        <v>5.4054054054000003E-2</v>
      </c>
      <c r="O1257">
        <v>0</v>
      </c>
      <c r="P1257" s="2">
        <f t="shared" si="385"/>
        <v>337.54007841867622</v>
      </c>
      <c r="Q1257" s="2">
        <f t="shared" si="386"/>
        <v>354.32083920211198</v>
      </c>
      <c r="R1257" s="2">
        <f t="shared" si="387"/>
        <v>343.27894469139574</v>
      </c>
      <c r="S1257">
        <f t="shared" si="379"/>
        <v>1.3501603136747049</v>
      </c>
      <c r="T1257">
        <f t="shared" si="380"/>
        <v>1.417283356808448</v>
      </c>
      <c r="U1257">
        <f t="shared" si="381"/>
        <v>1.373115778765583</v>
      </c>
    </row>
    <row r="1258" spans="1:21" x14ac:dyDescent="0.3">
      <c r="A1258">
        <v>31</v>
      </c>
      <c r="B1258" t="s">
        <v>50</v>
      </c>
      <c r="C1258">
        <v>8</v>
      </c>
      <c r="D1258" t="s">
        <v>49</v>
      </c>
      <c r="E1258">
        <v>2006</v>
      </c>
      <c r="F1258" t="s">
        <v>10</v>
      </c>
      <c r="G1258">
        <v>0.191</v>
      </c>
      <c r="H1258" s="54">
        <v>0.23766666666666669</v>
      </c>
      <c r="I1258" s="54">
        <v>0.23666666666666669</v>
      </c>
      <c r="J1258" t="s">
        <v>10</v>
      </c>
      <c r="K1258" t="s">
        <v>10</v>
      </c>
      <c r="L1258" t="s">
        <v>10</v>
      </c>
      <c r="M1258">
        <v>0.94594594595000003</v>
      </c>
      <c r="N1258">
        <v>5.4054054054000003E-2</v>
      </c>
      <c r="O1258">
        <v>0</v>
      </c>
      <c r="P1258" s="2">
        <f t="shared" si="385"/>
        <v>2332.8297014101977</v>
      </c>
      <c r="Q1258" s="2">
        <f t="shared" si="386"/>
        <v>2440.9689955327135</v>
      </c>
      <c r="R1258" s="2">
        <f t="shared" si="387"/>
        <v>2363.3010679053928</v>
      </c>
      <c r="S1258" s="2" t="s">
        <v>10</v>
      </c>
      <c r="T1258" s="2" t="s">
        <v>10</v>
      </c>
      <c r="U1258" s="2" t="s">
        <v>10</v>
      </c>
    </row>
    <row r="1259" spans="1:21" x14ac:dyDescent="0.3">
      <c r="A1259">
        <v>31</v>
      </c>
      <c r="B1259" t="s">
        <v>50</v>
      </c>
      <c r="C1259">
        <v>8</v>
      </c>
      <c r="D1259" t="s">
        <v>49</v>
      </c>
      <c r="E1259">
        <v>2007</v>
      </c>
      <c r="F1259" t="s">
        <v>10</v>
      </c>
      <c r="G1259">
        <v>0.248</v>
      </c>
      <c r="H1259" s="54">
        <v>0.32533333333333336</v>
      </c>
      <c r="I1259" s="54">
        <v>0.30733333333333335</v>
      </c>
      <c r="J1259" t="s">
        <v>10</v>
      </c>
      <c r="K1259" t="s">
        <v>10</v>
      </c>
      <c r="L1259" t="s">
        <v>10</v>
      </c>
      <c r="M1259">
        <v>0.94594594595000003</v>
      </c>
      <c r="N1259">
        <v>5.4054054054000003E-2</v>
      </c>
      <c r="O1259">
        <v>0</v>
      </c>
      <c r="P1259" s="2">
        <f t="shared" si="385"/>
        <v>846.84751607233704</v>
      </c>
      <c r="Q1259" s="2">
        <f t="shared" si="386"/>
        <v>939.70263877487923</v>
      </c>
      <c r="R1259" s="2">
        <f t="shared" si="387"/>
        <v>915.94296209561344</v>
      </c>
      <c r="S1259" s="2" t="s">
        <v>10</v>
      </c>
      <c r="T1259" s="2" t="s">
        <v>10</v>
      </c>
      <c r="U1259" s="2" t="s">
        <v>10</v>
      </c>
    </row>
    <row r="1260" spans="1:21" x14ac:dyDescent="0.3">
      <c r="A1260">
        <v>31</v>
      </c>
      <c r="B1260" t="s">
        <v>50</v>
      </c>
      <c r="C1260">
        <v>8</v>
      </c>
      <c r="D1260" t="s">
        <v>49</v>
      </c>
      <c r="E1260">
        <v>2008</v>
      </c>
      <c r="F1260">
        <v>160</v>
      </c>
      <c r="G1260">
        <v>0.26800000000000002</v>
      </c>
      <c r="H1260" s="54">
        <v>0.3046666666666667</v>
      </c>
      <c r="I1260" s="54">
        <v>0.28266666666666668</v>
      </c>
      <c r="J1260" s="2">
        <f t="shared" si="382"/>
        <v>218.5792349726776</v>
      </c>
      <c r="K1260" s="2">
        <f t="shared" si="383"/>
        <v>230.10546500479384</v>
      </c>
      <c r="L1260" s="2">
        <f t="shared" si="384"/>
        <v>223.04832713754647</v>
      </c>
      <c r="M1260">
        <v>0.94594594595000003</v>
      </c>
      <c r="N1260">
        <v>5.4054054054000003E-2</v>
      </c>
      <c r="O1260">
        <v>0</v>
      </c>
      <c r="P1260" s="2">
        <f t="shared" si="385"/>
        <v>1301.8925111542969</v>
      </c>
      <c r="Q1260" s="2">
        <f t="shared" si="386"/>
        <v>1312.9182104910003</v>
      </c>
      <c r="R1260" s="2">
        <f t="shared" si="387"/>
        <v>1281.5629426278342</v>
      </c>
      <c r="S1260">
        <f t="shared" si="379"/>
        <v>8.1368281947143561</v>
      </c>
      <c r="T1260">
        <f t="shared" si="380"/>
        <v>8.2057388155687523</v>
      </c>
      <c r="U1260">
        <f t="shared" si="381"/>
        <v>8.0097683914239646</v>
      </c>
    </row>
    <row r="1261" spans="1:21" x14ac:dyDescent="0.3">
      <c r="A1261">
        <v>31</v>
      </c>
      <c r="B1261" t="s">
        <v>50</v>
      </c>
      <c r="C1261">
        <v>8</v>
      </c>
      <c r="D1261" t="s">
        <v>49</v>
      </c>
      <c r="E1261">
        <v>2009</v>
      </c>
      <c r="F1261">
        <v>1800</v>
      </c>
      <c r="G1261">
        <v>0.25600000000000001</v>
      </c>
      <c r="H1261" s="54">
        <v>0.28799999999999998</v>
      </c>
      <c r="I1261" s="54">
        <v>0.26449999999999996</v>
      </c>
      <c r="J1261" s="2">
        <f t="shared" si="382"/>
        <v>2419.3548387096776</v>
      </c>
      <c r="K1261" s="2">
        <f t="shared" si="383"/>
        <v>2528.0898876404494</v>
      </c>
      <c r="L1261" s="2">
        <f t="shared" si="384"/>
        <v>2447.3147518694764</v>
      </c>
      <c r="M1261">
        <v>0.94594594595000003</v>
      </c>
      <c r="N1261">
        <v>5.4054054054000003E-2</v>
      </c>
      <c r="O1261">
        <v>0</v>
      </c>
      <c r="P1261" s="2">
        <f t="shared" si="385"/>
        <v>718.89419626707911</v>
      </c>
      <c r="Q1261" s="2">
        <f t="shared" si="386"/>
        <v>795.65699392231272</v>
      </c>
      <c r="R1261" s="2">
        <f t="shared" si="387"/>
        <v>771.15400333159005</v>
      </c>
      <c r="S1261">
        <f t="shared" si="379"/>
        <v>0.39938566459282171</v>
      </c>
      <c r="T1261">
        <f t="shared" si="380"/>
        <v>0.44203166329017374</v>
      </c>
      <c r="U1261">
        <f t="shared" si="381"/>
        <v>0.42841889073977224</v>
      </c>
    </row>
    <row r="1262" spans="1:21" x14ac:dyDescent="0.3">
      <c r="A1262">
        <v>31</v>
      </c>
      <c r="B1262" t="s">
        <v>50</v>
      </c>
      <c r="C1262">
        <v>8</v>
      </c>
      <c r="D1262" t="s">
        <v>49</v>
      </c>
      <c r="E1262">
        <v>2010</v>
      </c>
      <c r="F1262">
        <v>650</v>
      </c>
      <c r="G1262">
        <v>0.20600000000000002</v>
      </c>
      <c r="H1262" s="54">
        <v>0.29066666666666668</v>
      </c>
      <c r="I1262" s="54">
        <v>0.27216666666666667</v>
      </c>
      <c r="J1262" s="2">
        <f t="shared" si="382"/>
        <v>818.63979848866495</v>
      </c>
      <c r="K1262" s="2">
        <f t="shared" si="383"/>
        <v>916.35338345864659</v>
      </c>
      <c r="L1262" s="2">
        <f t="shared" si="384"/>
        <v>893.06159835127085</v>
      </c>
      <c r="M1262">
        <v>0.94594594595000003</v>
      </c>
      <c r="N1262">
        <v>5.4054054054000003E-2</v>
      </c>
      <c r="O1262">
        <v>0</v>
      </c>
      <c r="P1262" s="2">
        <f t="shared" si="385"/>
        <v>2237.0100594237556</v>
      </c>
      <c r="Q1262" s="2">
        <f t="shared" si="386"/>
        <v>2474.7777345504874</v>
      </c>
      <c r="R1262" s="2">
        <f t="shared" si="387"/>
        <v>2393.2304718703076</v>
      </c>
      <c r="S1262">
        <f t="shared" si="379"/>
        <v>3.4415539375750086</v>
      </c>
      <c r="T1262">
        <f t="shared" si="380"/>
        <v>3.8073503608469035</v>
      </c>
      <c r="U1262">
        <f t="shared" si="381"/>
        <v>3.6818930336466269</v>
      </c>
    </row>
    <row r="1263" spans="1:21" x14ac:dyDescent="0.3">
      <c r="A1263">
        <v>31</v>
      </c>
      <c r="B1263" t="s">
        <v>50</v>
      </c>
      <c r="C1263">
        <v>8</v>
      </c>
      <c r="D1263" t="s">
        <v>49</v>
      </c>
      <c r="E1263">
        <v>2011</v>
      </c>
      <c r="F1263">
        <v>1000</v>
      </c>
      <c r="G1263">
        <v>0.254</v>
      </c>
      <c r="H1263" s="54">
        <v>0.2583333333333333</v>
      </c>
      <c r="I1263" s="54">
        <v>0.24033333333333334</v>
      </c>
      <c r="J1263" s="2">
        <f t="shared" si="382"/>
        <v>1340.4825737265417</v>
      </c>
      <c r="K1263" s="2">
        <f t="shared" si="383"/>
        <v>1348.314606741573</v>
      </c>
      <c r="L1263" s="2">
        <f t="shared" si="384"/>
        <v>1316.3668275559455</v>
      </c>
      <c r="M1263">
        <v>0.94594594595000003</v>
      </c>
      <c r="N1263">
        <v>5.4054054054000003E-2</v>
      </c>
      <c r="O1263">
        <v>0</v>
      </c>
      <c r="P1263" s="2">
        <f t="shared" si="385"/>
        <v>546.59396238553279</v>
      </c>
      <c r="Q1263" s="2">
        <f t="shared" si="386"/>
        <v>588.16238627364851</v>
      </c>
      <c r="R1263" s="2">
        <f t="shared" si="387"/>
        <v>584.26338167010545</v>
      </c>
      <c r="S1263">
        <f t="shared" si="379"/>
        <v>0.54659396238553282</v>
      </c>
      <c r="T1263">
        <f t="shared" si="380"/>
        <v>0.58816238627364847</v>
      </c>
      <c r="U1263">
        <f t="shared" si="381"/>
        <v>0.5842633816701055</v>
      </c>
    </row>
    <row r="1264" spans="1:21" x14ac:dyDescent="0.3">
      <c r="A1264">
        <v>31</v>
      </c>
      <c r="B1264" t="s">
        <v>50</v>
      </c>
      <c r="C1264">
        <v>8</v>
      </c>
      <c r="D1264" t="s">
        <v>49</v>
      </c>
      <c r="E1264">
        <v>2012</v>
      </c>
      <c r="F1264">
        <v>500</v>
      </c>
      <c r="G1264">
        <v>0.20199999999999999</v>
      </c>
      <c r="H1264" s="54">
        <v>0.27900000000000003</v>
      </c>
      <c r="I1264" s="54">
        <v>0.25650000000000001</v>
      </c>
      <c r="J1264" s="2">
        <f t="shared" si="382"/>
        <v>626.56641604010019</v>
      </c>
      <c r="K1264" s="2">
        <f t="shared" si="383"/>
        <v>693.4812760055479</v>
      </c>
      <c r="L1264" s="2">
        <f t="shared" si="384"/>
        <v>672.49495628782779</v>
      </c>
      <c r="M1264">
        <v>0.94594594595000003</v>
      </c>
      <c r="N1264">
        <v>5.4054054054000003E-2</v>
      </c>
      <c r="O1264">
        <v>0</v>
      </c>
      <c r="P1264" s="2">
        <f t="shared" si="385"/>
        <v>822.68315318198916</v>
      </c>
      <c r="Q1264" s="2">
        <f t="shared" si="386"/>
        <v>898.08986649264648</v>
      </c>
      <c r="R1264" s="2">
        <f t="shared" si="387"/>
        <v>876.66642780781638</v>
      </c>
      <c r="S1264">
        <f t="shared" si="379"/>
        <v>1.6453663063639783</v>
      </c>
      <c r="T1264">
        <f t="shared" si="380"/>
        <v>1.7961797329852929</v>
      </c>
      <c r="U1264">
        <f t="shared" si="381"/>
        <v>1.7533328556156327</v>
      </c>
    </row>
    <row r="1265" spans="1:21" x14ac:dyDescent="0.3">
      <c r="A1265">
        <v>31</v>
      </c>
      <c r="B1265" t="s">
        <v>50</v>
      </c>
      <c r="C1265">
        <v>8</v>
      </c>
      <c r="D1265" t="s">
        <v>49</v>
      </c>
      <c r="E1265">
        <v>2013</v>
      </c>
      <c r="F1265">
        <v>1800</v>
      </c>
      <c r="G1265">
        <v>0.22900000000000001</v>
      </c>
      <c r="H1265" s="54">
        <v>0.30333333333333334</v>
      </c>
      <c r="I1265" s="54">
        <v>0.27933333333333332</v>
      </c>
      <c r="J1265" s="2">
        <f t="shared" si="382"/>
        <v>2334.6303501945526</v>
      </c>
      <c r="K1265" s="2">
        <f t="shared" si="383"/>
        <v>2583.7320574162682</v>
      </c>
      <c r="L1265" s="2">
        <f t="shared" si="384"/>
        <v>2497.687326549491</v>
      </c>
      <c r="M1265">
        <v>0.94594594595000003</v>
      </c>
      <c r="N1265">
        <v>5.4054054054000003E-2</v>
      </c>
      <c r="O1265">
        <v>0</v>
      </c>
      <c r="P1265" s="2">
        <f t="shared" si="385"/>
        <v>232.56667871994387</v>
      </c>
      <c r="Q1265" s="2">
        <f t="shared" si="386"/>
        <v>250.75470280619163</v>
      </c>
      <c r="R1265" s="2">
        <f t="shared" si="387"/>
        <v>243.95035136488789</v>
      </c>
      <c r="S1265">
        <f t="shared" si="379"/>
        <v>0.12920371039996881</v>
      </c>
      <c r="T1265">
        <f t="shared" si="380"/>
        <v>0.13930816822566203</v>
      </c>
      <c r="U1265">
        <f t="shared" si="381"/>
        <v>0.13552797298049327</v>
      </c>
    </row>
    <row r="1266" spans="1:21" x14ac:dyDescent="0.3">
      <c r="A1266">
        <v>31</v>
      </c>
      <c r="B1266" t="s">
        <v>50</v>
      </c>
      <c r="C1266">
        <v>8</v>
      </c>
      <c r="D1266" t="s">
        <v>49</v>
      </c>
      <c r="E1266">
        <v>2014</v>
      </c>
      <c r="F1266">
        <v>452</v>
      </c>
      <c r="G1266">
        <v>0.14499999999999999</v>
      </c>
      <c r="H1266" s="54">
        <v>0.20433333333333331</v>
      </c>
      <c r="I1266" s="54">
        <v>0.20033333333333331</v>
      </c>
      <c r="J1266" s="2">
        <f t="shared" si="382"/>
        <v>528.65497076023394</v>
      </c>
      <c r="K1266" s="2">
        <f t="shared" si="383"/>
        <v>568.07708420611641</v>
      </c>
      <c r="L1266" s="2">
        <f t="shared" si="384"/>
        <v>565.23551479783237</v>
      </c>
      <c r="M1266">
        <v>0.94594594595000003</v>
      </c>
      <c r="N1266">
        <v>5.4054054054000003E-2</v>
      </c>
      <c r="O1266">
        <v>0</v>
      </c>
      <c r="P1266" s="2">
        <f t="shared" si="385"/>
        <v>1433.297204751</v>
      </c>
      <c r="Q1266" s="2">
        <f t="shared" si="386"/>
        <v>1584.551877056675</v>
      </c>
      <c r="R1266" s="2">
        <f t="shared" si="387"/>
        <v>1535.7370561385048</v>
      </c>
      <c r="S1266">
        <f t="shared" si="379"/>
        <v>3.1710115149358407</v>
      </c>
      <c r="T1266">
        <f t="shared" si="380"/>
        <v>3.5056457457006083</v>
      </c>
      <c r="U1266">
        <f t="shared" si="381"/>
        <v>3.3976483542887275</v>
      </c>
    </row>
    <row r="1267" spans="1:21" x14ac:dyDescent="0.3">
      <c r="A1267">
        <v>31</v>
      </c>
      <c r="B1267" t="s">
        <v>50</v>
      </c>
      <c r="C1267">
        <v>8</v>
      </c>
      <c r="D1267" t="s">
        <v>49</v>
      </c>
      <c r="E1267">
        <v>2015</v>
      </c>
      <c r="F1267">
        <v>654</v>
      </c>
      <c r="G1267">
        <v>0.24</v>
      </c>
      <c r="H1267" s="54">
        <v>0.30400000000000005</v>
      </c>
      <c r="I1267" s="54">
        <v>0.28700000000000003</v>
      </c>
      <c r="J1267" s="2">
        <f t="shared" si="382"/>
        <v>860.52631578947364</v>
      </c>
      <c r="K1267" s="2">
        <f t="shared" si="383"/>
        <v>939.65517241379314</v>
      </c>
      <c r="L1267" s="2">
        <f t="shared" si="384"/>
        <v>917.2510518934082</v>
      </c>
      <c r="M1267">
        <v>0.94594594595000003</v>
      </c>
      <c r="N1267">
        <v>5.4054054054000003E-2</v>
      </c>
      <c r="O1267">
        <v>0</v>
      </c>
      <c r="P1267" s="2">
        <f t="shared" si="385"/>
        <v>388.10090320557646</v>
      </c>
      <c r="Q1267" s="2">
        <f t="shared" si="386"/>
        <v>447.20564622927094</v>
      </c>
      <c r="R1267" s="2">
        <f t="shared" si="387"/>
        <v>441.27677307553665</v>
      </c>
      <c r="S1267">
        <f t="shared" si="379"/>
        <v>0.59342645750088141</v>
      </c>
      <c r="T1267">
        <f t="shared" si="380"/>
        <v>0.6838006823077537</v>
      </c>
      <c r="U1267">
        <f t="shared" si="381"/>
        <v>0.67473512702681449</v>
      </c>
    </row>
    <row r="1268" spans="1:21" x14ac:dyDescent="0.3">
      <c r="A1268">
        <v>31</v>
      </c>
      <c r="B1268" t="s">
        <v>50</v>
      </c>
      <c r="C1268">
        <v>8</v>
      </c>
      <c r="D1268" t="s">
        <v>49</v>
      </c>
      <c r="E1268">
        <v>2016</v>
      </c>
      <c r="F1268">
        <v>120</v>
      </c>
      <c r="G1268">
        <v>0.252</v>
      </c>
      <c r="H1268" s="54">
        <v>0.29700000000000004</v>
      </c>
      <c r="I1268" s="54">
        <v>0.27900000000000003</v>
      </c>
      <c r="J1268" s="2">
        <f t="shared" si="382"/>
        <v>160.42780748663102</v>
      </c>
      <c r="K1268" s="2">
        <f t="shared" si="383"/>
        <v>170.69701280227596</v>
      </c>
      <c r="L1268" s="2">
        <f t="shared" si="384"/>
        <v>166.4355062413315</v>
      </c>
      <c r="M1268">
        <v>0.94594594595000003</v>
      </c>
      <c r="N1268">
        <v>5.4054054054000003E-2</v>
      </c>
      <c r="O1268">
        <v>0</v>
      </c>
      <c r="P1268" s="2">
        <f t="shared" si="385"/>
        <v>945.1024375686992</v>
      </c>
      <c r="Q1268" s="2">
        <f t="shared" si="386"/>
        <v>1073.7734867508468</v>
      </c>
      <c r="R1268" s="2">
        <f t="shared" si="387"/>
        <v>1056.9330180791753</v>
      </c>
      <c r="S1268">
        <f t="shared" si="379"/>
        <v>7.8758536464058269</v>
      </c>
      <c r="T1268">
        <f t="shared" si="380"/>
        <v>8.9481123895903902</v>
      </c>
      <c r="U1268">
        <f t="shared" si="381"/>
        <v>8.8077751506597952</v>
      </c>
    </row>
    <row r="1269" spans="1:21" x14ac:dyDescent="0.3">
      <c r="A1269">
        <v>31</v>
      </c>
      <c r="B1269" t="s">
        <v>50</v>
      </c>
      <c r="C1269">
        <v>8</v>
      </c>
      <c r="D1269" t="s">
        <v>49</v>
      </c>
      <c r="E1269">
        <v>2017</v>
      </c>
      <c r="F1269">
        <v>1100</v>
      </c>
      <c r="G1269">
        <v>0.26421253355763952</v>
      </c>
      <c r="H1269" s="54">
        <v>0.33404541147798106</v>
      </c>
      <c r="I1269" s="54">
        <v>0.31269765999824639</v>
      </c>
      <c r="J1269" s="2">
        <f t="shared" si="382"/>
        <v>1494.9969252923811</v>
      </c>
      <c r="K1269" s="2">
        <f t="shared" si="383"/>
        <v>1651.7642778635648</v>
      </c>
      <c r="L1269" s="2">
        <f t="shared" si="384"/>
        <v>1600.4601410162425</v>
      </c>
      <c r="M1269">
        <v>0.94594594595000003</v>
      </c>
      <c r="N1269">
        <v>5.4054054054000003E-2</v>
      </c>
      <c r="O1269">
        <v>0</v>
      </c>
      <c r="P1269" s="2">
        <f>(J1272*1)</f>
        <v>112.05682688702414</v>
      </c>
      <c r="Q1269" s="2">
        <f>(K1272*1)</f>
        <v>134.53327496401627</v>
      </c>
      <c r="R1269" s="2">
        <f>(L1272*1)</f>
        <v>134.09594084145627</v>
      </c>
      <c r="S1269">
        <f t="shared" si="379"/>
        <v>0.1018698426245674</v>
      </c>
      <c r="T1269">
        <f t="shared" si="380"/>
        <v>0.12230297724001479</v>
      </c>
      <c r="U1269">
        <f t="shared" si="381"/>
        <v>0.12190540076496025</v>
      </c>
    </row>
    <row r="1270" spans="1:21" x14ac:dyDescent="0.3">
      <c r="A1270">
        <v>31</v>
      </c>
      <c r="B1270" t="s">
        <v>50</v>
      </c>
      <c r="C1270">
        <v>8</v>
      </c>
      <c r="D1270" t="s">
        <v>49</v>
      </c>
      <c r="E1270">
        <v>2018</v>
      </c>
      <c r="F1270">
        <v>264</v>
      </c>
      <c r="G1270">
        <v>0.25329250311259038</v>
      </c>
      <c r="H1270" s="54">
        <v>0.35347180943220174</v>
      </c>
      <c r="I1270" s="54">
        <v>0.34504815702446495</v>
      </c>
      <c r="J1270" s="2">
        <f t="shared" si="382"/>
        <v>353.5520951650584</v>
      </c>
      <c r="K1270" s="2">
        <f t="shared" si="383"/>
        <v>408.33486281263032</v>
      </c>
      <c r="L1270" s="2">
        <f t="shared" si="384"/>
        <v>403.08307065846583</v>
      </c>
      <c r="M1270">
        <v>0.94594594595000003</v>
      </c>
      <c r="N1270">
        <v>5.4054054054000003E-2</v>
      </c>
      <c r="O1270">
        <v>0</v>
      </c>
      <c r="P1270" t="s">
        <v>10</v>
      </c>
      <c r="Q1270" t="s">
        <v>10</v>
      </c>
      <c r="R1270" t="s">
        <v>10</v>
      </c>
      <c r="S1270" s="2" t="s">
        <v>10</v>
      </c>
      <c r="T1270" s="2" t="s">
        <v>10</v>
      </c>
      <c r="U1270" s="2" t="s">
        <v>10</v>
      </c>
    </row>
    <row r="1271" spans="1:21" x14ac:dyDescent="0.3">
      <c r="A1271">
        <v>31</v>
      </c>
      <c r="B1271" t="s">
        <v>50</v>
      </c>
      <c r="C1271">
        <v>8</v>
      </c>
      <c r="D1271" t="s">
        <v>49</v>
      </c>
      <c r="E1271">
        <v>2019</v>
      </c>
      <c r="F1271">
        <v>760</v>
      </c>
      <c r="G1271">
        <v>0.23441509169475994</v>
      </c>
      <c r="H1271" s="54">
        <v>0.32590908281944742</v>
      </c>
      <c r="I1271" s="54">
        <v>0.31510957999927913</v>
      </c>
      <c r="J1271" s="2">
        <f t="shared" si="382"/>
        <v>992.70504388911831</v>
      </c>
      <c r="K1271" s="2">
        <f t="shared" si="383"/>
        <v>1127.4443559909841</v>
      </c>
      <c r="L1271" s="2">
        <f t="shared" si="384"/>
        <v>1109.6665653451541</v>
      </c>
      <c r="M1271">
        <v>0.94594594595000003</v>
      </c>
      <c r="N1271">
        <v>5.4054054054000003E-2</v>
      </c>
      <c r="O1271">
        <v>0</v>
      </c>
      <c r="P1271" t="s">
        <v>10</v>
      </c>
      <c r="Q1271" t="s">
        <v>10</v>
      </c>
      <c r="R1271" t="s">
        <v>10</v>
      </c>
      <c r="S1271" s="2" t="s">
        <v>10</v>
      </c>
      <c r="T1271" s="2" t="s">
        <v>10</v>
      </c>
      <c r="U1271" s="2" t="s">
        <v>10</v>
      </c>
    </row>
    <row r="1272" spans="1:21" x14ac:dyDescent="0.3">
      <c r="A1272">
        <v>31</v>
      </c>
      <c r="B1272" t="s">
        <v>50</v>
      </c>
      <c r="C1272">
        <v>8</v>
      </c>
      <c r="D1272" t="s">
        <v>49</v>
      </c>
      <c r="E1272">
        <v>2020</v>
      </c>
      <c r="F1272">
        <v>100</v>
      </c>
      <c r="G1272">
        <v>0.10759564786873591</v>
      </c>
      <c r="H1272" s="54">
        <v>0.25668946937664994</v>
      </c>
      <c r="I1272" s="54">
        <v>0.25426527177111524</v>
      </c>
      <c r="J1272" s="2">
        <f t="shared" si="382"/>
        <v>112.05682688702414</v>
      </c>
      <c r="K1272" s="2">
        <f t="shared" si="383"/>
        <v>134.53327496401627</v>
      </c>
      <c r="L1272" s="2">
        <f t="shared" si="384"/>
        <v>134.09594084145627</v>
      </c>
      <c r="M1272">
        <v>0.94594594595000003</v>
      </c>
      <c r="N1272">
        <v>5.4054054054000003E-2</v>
      </c>
      <c r="O1272">
        <v>0</v>
      </c>
      <c r="P1272" t="s">
        <v>10</v>
      </c>
      <c r="Q1272" t="s">
        <v>10</v>
      </c>
      <c r="R1272" t="s">
        <v>10</v>
      </c>
      <c r="S1272" s="2" t="s">
        <v>10</v>
      </c>
      <c r="T1272" s="2" t="s">
        <v>10</v>
      </c>
      <c r="U1272" s="2" t="s">
        <v>10</v>
      </c>
    </row>
    <row r="1273" spans="1:21" x14ac:dyDescent="0.3">
      <c r="A1273">
        <v>32</v>
      </c>
      <c r="B1273" t="s">
        <v>51</v>
      </c>
      <c r="C1273">
        <v>9</v>
      </c>
      <c r="D1273" t="s">
        <v>52</v>
      </c>
      <c r="E1273">
        <v>1980</v>
      </c>
      <c r="F1273">
        <v>300</v>
      </c>
      <c r="G1273" s="54">
        <v>0.34799999999999998</v>
      </c>
      <c r="H1273" s="54">
        <v>0.36433333333333334</v>
      </c>
      <c r="I1273" s="54">
        <v>0.46133333333333337</v>
      </c>
      <c r="J1273" s="2">
        <f>$F1273/(1-G1273)</f>
        <v>460.12269938650303</v>
      </c>
      <c r="K1273" s="2">
        <f t="shared" si="383"/>
        <v>471.94546407970637</v>
      </c>
      <c r="L1273" s="2">
        <f t="shared" si="384"/>
        <v>556.93069306930693</v>
      </c>
      <c r="M1273" s="59">
        <v>0.79411764705999999</v>
      </c>
      <c r="N1273" s="59">
        <v>0.20588235294000001</v>
      </c>
      <c r="O1273" s="59">
        <v>0</v>
      </c>
      <c r="P1273" s="2">
        <f t="shared" ref="P1273:P1301" si="388">(J1276*$M1273)+(J1277*$N1273)+(J1278*$O1273)</f>
        <v>3985.9378699754866</v>
      </c>
      <c r="Q1273" s="2">
        <f t="shared" ref="Q1273" si="389">(K1276*$M1273)+(K1277*$N1273)+(K1278*$O1273)</f>
        <v>4074.7775796336641</v>
      </c>
      <c r="R1273" s="2">
        <f t="shared" ref="R1273" si="390">(L1276*$M1273)+(L1277*$N1273)+(L1278*$O1273)</f>
        <v>4905.0206002611967</v>
      </c>
      <c r="S1273">
        <f t="shared" si="379"/>
        <v>13.286459566584956</v>
      </c>
      <c r="T1273">
        <f t="shared" si="380"/>
        <v>13.582591932112214</v>
      </c>
      <c r="U1273">
        <f t="shared" si="381"/>
        <v>16.350068667537322</v>
      </c>
    </row>
    <row r="1274" spans="1:21" x14ac:dyDescent="0.3">
      <c r="A1274">
        <v>32</v>
      </c>
      <c r="B1274" t="s">
        <v>51</v>
      </c>
      <c r="C1274">
        <v>9</v>
      </c>
      <c r="D1274" t="s">
        <v>52</v>
      </c>
      <c r="E1274">
        <v>1981</v>
      </c>
      <c r="F1274">
        <v>450</v>
      </c>
      <c r="G1274" s="54">
        <v>0.315</v>
      </c>
      <c r="H1274" s="54">
        <v>0.34633333333333327</v>
      </c>
      <c r="I1274" s="54">
        <v>0.43383333333333329</v>
      </c>
      <c r="J1274" s="2">
        <f t="shared" ref="J1274:J1306" si="391">$F1274/(1-G1274)</f>
        <v>656.93430656934299</v>
      </c>
      <c r="K1274" s="2">
        <f t="shared" ref="K1274:K1306" si="392">$F1274/(1-H1274)</f>
        <v>688.42427332993361</v>
      </c>
      <c r="L1274" s="2">
        <f t="shared" ref="L1274:L1306" si="393">$F1274/(1-I1274)</f>
        <v>794.81895790403291</v>
      </c>
      <c r="M1274" s="59">
        <v>0.79411764705999999</v>
      </c>
      <c r="N1274" s="59">
        <v>0.20588235294000001</v>
      </c>
      <c r="O1274" s="59">
        <v>0</v>
      </c>
      <c r="P1274" s="2">
        <f t="shared" si="388"/>
        <v>3130.7549758033379</v>
      </c>
      <c r="Q1274" s="2">
        <f t="shared" ref="Q1274:Q1301" si="394">(K1277*$M1274)+(K1278*$N1274)+(K1279*$O1274)</f>
        <v>3239.3555242453294</v>
      </c>
      <c r="R1274" s="2">
        <f t="shared" ref="R1274:R1301" si="395">(L1277*$M1274)+(L1278*$N1274)+(L1279*$O1274)</f>
        <v>3799.9638286502204</v>
      </c>
      <c r="S1274">
        <f t="shared" si="379"/>
        <v>6.9572332795629732</v>
      </c>
      <c r="T1274">
        <f t="shared" si="380"/>
        <v>7.1985678316562876</v>
      </c>
      <c r="U1274">
        <f t="shared" si="381"/>
        <v>8.4443640636671571</v>
      </c>
    </row>
    <row r="1275" spans="1:21" x14ac:dyDescent="0.3">
      <c r="A1275">
        <v>32</v>
      </c>
      <c r="B1275" t="s">
        <v>51</v>
      </c>
      <c r="C1275">
        <v>9</v>
      </c>
      <c r="D1275" t="s">
        <v>52</v>
      </c>
      <c r="E1275">
        <v>1982</v>
      </c>
      <c r="F1275">
        <v>1000</v>
      </c>
      <c r="G1275" s="54">
        <v>0.27300000000000002</v>
      </c>
      <c r="H1275" s="54">
        <v>0.32399999999999995</v>
      </c>
      <c r="I1275" s="54">
        <v>0.39999999999999997</v>
      </c>
      <c r="J1275" s="2">
        <f t="shared" si="391"/>
        <v>1375.5158184319121</v>
      </c>
      <c r="K1275" s="2">
        <f t="shared" si="392"/>
        <v>1479.2899408284022</v>
      </c>
      <c r="L1275" s="2">
        <f t="shared" si="393"/>
        <v>1666.6666666666665</v>
      </c>
      <c r="M1275" s="59">
        <v>0.79411764705999999</v>
      </c>
      <c r="N1275" s="59">
        <v>0.20588235294000001</v>
      </c>
      <c r="O1275" s="59">
        <v>0</v>
      </c>
      <c r="P1275" s="2">
        <f>(J1278*$M1275)+(J1279*$N1275)</f>
        <v>558.45613386646062</v>
      </c>
      <c r="Q1275" s="2">
        <f>(K1278*$M1275)+(K1279*$N1275)</f>
        <v>572.53459161519754</v>
      </c>
      <c r="R1275" s="2">
        <f>(L1278*$M1275)+(L1279*$N1275)</f>
        <v>680.2929898613761</v>
      </c>
      <c r="S1275">
        <f t="shared" si="379"/>
        <v>0.55845613386646065</v>
      </c>
      <c r="T1275">
        <f t="shared" si="380"/>
        <v>0.5725345916151976</v>
      </c>
      <c r="U1275">
        <f t="shared" si="381"/>
        <v>0.6802929898613761</v>
      </c>
    </row>
    <row r="1276" spans="1:21" x14ac:dyDescent="0.3">
      <c r="A1276">
        <v>32</v>
      </c>
      <c r="B1276" t="s">
        <v>51</v>
      </c>
      <c r="C1276">
        <v>9</v>
      </c>
      <c r="D1276" t="s">
        <v>52</v>
      </c>
      <c r="E1276">
        <v>1983</v>
      </c>
      <c r="F1276">
        <v>2500</v>
      </c>
      <c r="G1276" s="54">
        <v>0.38100000000000001</v>
      </c>
      <c r="H1276" s="54">
        <v>0.39266666666666666</v>
      </c>
      <c r="I1276" s="54">
        <v>0.4986666666666667</v>
      </c>
      <c r="J1276" s="2">
        <f t="shared" si="391"/>
        <v>4038.7722132471731</v>
      </c>
      <c r="K1276" s="2">
        <f t="shared" si="392"/>
        <v>4116.3556531284303</v>
      </c>
      <c r="L1276" s="2">
        <f t="shared" si="393"/>
        <v>4986.7021276595751</v>
      </c>
      <c r="M1276" s="59">
        <v>0.79411764705999999</v>
      </c>
      <c r="N1276" s="59">
        <v>0.20588235294000001</v>
      </c>
      <c r="O1276" s="59">
        <v>0</v>
      </c>
      <c r="P1276" s="2" t="s">
        <v>10</v>
      </c>
      <c r="Q1276" s="2" t="s">
        <v>10</v>
      </c>
      <c r="R1276" s="2" t="s">
        <v>10</v>
      </c>
      <c r="S1276" s="2" t="s">
        <v>10</v>
      </c>
      <c r="T1276" s="2" t="s">
        <v>10</v>
      </c>
      <c r="U1276" s="2" t="s">
        <v>10</v>
      </c>
    </row>
    <row r="1277" spans="1:21" x14ac:dyDescent="0.3">
      <c r="A1277">
        <v>32</v>
      </c>
      <c r="B1277" t="s">
        <v>51</v>
      </c>
      <c r="C1277">
        <v>9</v>
      </c>
      <c r="D1277" t="s">
        <v>52</v>
      </c>
      <c r="E1277">
        <v>1984</v>
      </c>
      <c r="F1277">
        <v>2500</v>
      </c>
      <c r="G1277" s="54">
        <v>0.33900000000000002</v>
      </c>
      <c r="H1277" s="54">
        <v>0.36133333333333328</v>
      </c>
      <c r="I1277" s="54">
        <v>0.45533333333333326</v>
      </c>
      <c r="J1277" s="2">
        <f t="shared" si="391"/>
        <v>3782.1482602118003</v>
      </c>
      <c r="K1277" s="2">
        <f t="shared" si="392"/>
        <v>3914.4050104384132</v>
      </c>
      <c r="L1277" s="2">
        <f t="shared" si="393"/>
        <v>4589.9632802937567</v>
      </c>
      <c r="M1277" s="59">
        <v>0.79411764705999999</v>
      </c>
      <c r="N1277" s="59">
        <v>0.20588235294000001</v>
      </c>
      <c r="O1277" s="59">
        <v>0</v>
      </c>
      <c r="P1277" s="2" t="s">
        <v>10</v>
      </c>
      <c r="Q1277" s="2" t="s">
        <v>10</v>
      </c>
      <c r="R1277" s="2" t="s">
        <v>10</v>
      </c>
      <c r="S1277" s="2" t="s">
        <v>10</v>
      </c>
      <c r="T1277" s="2" t="s">
        <v>10</v>
      </c>
      <c r="U1277" s="2" t="s">
        <v>10</v>
      </c>
    </row>
    <row r="1278" spans="1:21" x14ac:dyDescent="0.3">
      <c r="A1278">
        <v>32</v>
      </c>
      <c r="B1278" t="s">
        <v>51</v>
      </c>
      <c r="C1278">
        <v>9</v>
      </c>
      <c r="D1278" t="s">
        <v>52</v>
      </c>
      <c r="E1278">
        <v>1985</v>
      </c>
      <c r="F1278">
        <v>400</v>
      </c>
      <c r="G1278" s="54">
        <v>0.35299999999999998</v>
      </c>
      <c r="H1278" s="54">
        <v>0.37066666666666664</v>
      </c>
      <c r="I1278" s="54">
        <v>0.46866666666666668</v>
      </c>
      <c r="J1278" s="2">
        <f t="shared" si="391"/>
        <v>618.23802163833079</v>
      </c>
      <c r="K1278" s="2">
        <f t="shared" si="392"/>
        <v>635.59322033898309</v>
      </c>
      <c r="L1278" s="2">
        <f t="shared" si="393"/>
        <v>752.82308657465501</v>
      </c>
      <c r="M1278" s="59">
        <v>0.79411764705999999</v>
      </c>
      <c r="N1278" s="59">
        <v>0.20588235294000001</v>
      </c>
      <c r="O1278" s="59">
        <v>0</v>
      </c>
      <c r="P1278" s="2" t="s">
        <v>10</v>
      </c>
      <c r="Q1278" s="2" t="s">
        <v>10</v>
      </c>
      <c r="R1278" s="2" t="s">
        <v>10</v>
      </c>
      <c r="S1278" s="2" t="s">
        <v>10</v>
      </c>
      <c r="T1278" s="2" t="s">
        <v>10</v>
      </c>
      <c r="U1278" s="2" t="s">
        <v>10</v>
      </c>
    </row>
    <row r="1279" spans="1:21" x14ac:dyDescent="0.3">
      <c r="A1279">
        <v>32</v>
      </c>
      <c r="B1279" t="s">
        <v>51</v>
      </c>
      <c r="C1279">
        <v>9</v>
      </c>
      <c r="D1279" t="s">
        <v>52</v>
      </c>
      <c r="E1279">
        <v>1986</v>
      </c>
      <c r="F1279">
        <v>200</v>
      </c>
      <c r="G1279" s="54">
        <v>0.39</v>
      </c>
      <c r="H1279" s="54">
        <v>0.39266666666666666</v>
      </c>
      <c r="I1279" s="54">
        <v>0.50066666666666659</v>
      </c>
      <c r="J1279" s="2">
        <f t="shared" si="391"/>
        <v>327.86885245901641</v>
      </c>
      <c r="K1279" s="2">
        <f t="shared" si="392"/>
        <v>329.30845225027446</v>
      </c>
      <c r="L1279" s="2">
        <f t="shared" si="393"/>
        <v>400.53404539385843</v>
      </c>
      <c r="M1279" s="59">
        <v>0.79411764705999999</v>
      </c>
      <c r="N1279" s="59">
        <v>0.20588235294000001</v>
      </c>
      <c r="O1279" s="59">
        <v>0</v>
      </c>
      <c r="P1279" s="2" t="s">
        <v>10</v>
      </c>
      <c r="Q1279" s="2" t="s">
        <v>10</v>
      </c>
      <c r="R1279" s="2" t="s">
        <v>10</v>
      </c>
      <c r="S1279" s="2" t="s">
        <v>10</v>
      </c>
      <c r="T1279" s="2" t="s">
        <v>10</v>
      </c>
      <c r="U1279" s="2" t="s">
        <v>10</v>
      </c>
    </row>
    <row r="1280" spans="1:21" x14ac:dyDescent="0.3">
      <c r="A1280">
        <v>32</v>
      </c>
      <c r="B1280" t="s">
        <v>51</v>
      </c>
      <c r="C1280">
        <v>9</v>
      </c>
      <c r="D1280" t="s">
        <v>52</v>
      </c>
      <c r="E1280">
        <v>1987</v>
      </c>
      <c r="F1280" t="s">
        <v>10</v>
      </c>
      <c r="G1280" s="54">
        <v>0.30099999999999999</v>
      </c>
      <c r="H1280" s="54">
        <v>0.33266666666666667</v>
      </c>
      <c r="I1280" s="54">
        <v>0.41666666666666669</v>
      </c>
      <c r="J1280" t="s">
        <v>10</v>
      </c>
      <c r="K1280" t="s">
        <v>10</v>
      </c>
      <c r="L1280" t="s">
        <v>10</v>
      </c>
      <c r="M1280" s="59">
        <v>0.79411764705999999</v>
      </c>
      <c r="N1280" s="59">
        <v>0.20588235294000001</v>
      </c>
      <c r="O1280" s="59">
        <v>0</v>
      </c>
      <c r="P1280" s="2" t="s">
        <v>10</v>
      </c>
      <c r="Q1280" s="2" t="s">
        <v>10</v>
      </c>
      <c r="R1280" s="2" t="s">
        <v>10</v>
      </c>
      <c r="S1280" s="2" t="s">
        <v>10</v>
      </c>
      <c r="T1280" s="2" t="s">
        <v>10</v>
      </c>
      <c r="U1280" s="2" t="s">
        <v>10</v>
      </c>
    </row>
    <row r="1281" spans="1:21" x14ac:dyDescent="0.3">
      <c r="A1281">
        <v>32</v>
      </c>
      <c r="B1281" t="s">
        <v>51</v>
      </c>
      <c r="C1281">
        <v>9</v>
      </c>
      <c r="D1281" t="s">
        <v>52</v>
      </c>
      <c r="E1281">
        <v>1988</v>
      </c>
      <c r="F1281">
        <v>550</v>
      </c>
      <c r="G1281" s="54">
        <v>0.29599999999999999</v>
      </c>
      <c r="H1281" s="54">
        <v>0.32733333333333337</v>
      </c>
      <c r="I1281" s="54">
        <v>0.40983333333333338</v>
      </c>
      <c r="J1281" s="2">
        <f t="shared" si="391"/>
        <v>781.25</v>
      </c>
      <c r="K1281" s="2">
        <f t="shared" si="392"/>
        <v>817.64122893954413</v>
      </c>
      <c r="L1281" s="2">
        <f t="shared" si="393"/>
        <v>931.94012990680608</v>
      </c>
      <c r="M1281" s="59">
        <v>0.79411764705999999</v>
      </c>
      <c r="N1281" s="59">
        <v>0.20588235294000001</v>
      </c>
      <c r="O1281" s="59">
        <v>0</v>
      </c>
      <c r="P1281" s="2" t="s">
        <v>10</v>
      </c>
      <c r="Q1281" s="2" t="s">
        <v>10</v>
      </c>
      <c r="R1281" s="2" t="s">
        <v>10</v>
      </c>
      <c r="S1281" s="2" t="s">
        <v>10</v>
      </c>
      <c r="T1281" s="2" t="s">
        <v>10</v>
      </c>
      <c r="U1281" s="2" t="s">
        <v>10</v>
      </c>
    </row>
    <row r="1282" spans="1:21" x14ac:dyDescent="0.3">
      <c r="A1282">
        <v>32</v>
      </c>
      <c r="B1282" t="s">
        <v>51</v>
      </c>
      <c r="C1282">
        <v>9</v>
      </c>
      <c r="D1282" t="s">
        <v>52</v>
      </c>
      <c r="E1282">
        <v>1989</v>
      </c>
      <c r="F1282" t="s">
        <v>10</v>
      </c>
      <c r="G1282" s="54">
        <v>0.28899999999999998</v>
      </c>
      <c r="H1282" s="54">
        <v>0.32566666666666666</v>
      </c>
      <c r="I1282" s="54">
        <v>0.40566666666666668</v>
      </c>
      <c r="J1282" t="s">
        <v>10</v>
      </c>
      <c r="K1282" t="s">
        <v>10</v>
      </c>
      <c r="L1282" t="s">
        <v>10</v>
      </c>
      <c r="M1282" s="59">
        <v>0.79411764705999999</v>
      </c>
      <c r="N1282" s="59">
        <v>0.20588235294000001</v>
      </c>
      <c r="O1282" s="59">
        <v>0</v>
      </c>
      <c r="P1282" s="2" t="s">
        <v>10</v>
      </c>
      <c r="Q1282" s="2" t="s">
        <v>10</v>
      </c>
      <c r="R1282" s="2" t="s">
        <v>10</v>
      </c>
      <c r="S1282" s="2" t="s">
        <v>10</v>
      </c>
      <c r="T1282" s="2" t="s">
        <v>10</v>
      </c>
      <c r="U1282" s="2" t="s">
        <v>10</v>
      </c>
    </row>
    <row r="1283" spans="1:21" x14ac:dyDescent="0.3">
      <c r="A1283">
        <v>32</v>
      </c>
      <c r="B1283" t="s">
        <v>51</v>
      </c>
      <c r="C1283">
        <v>9</v>
      </c>
      <c r="D1283" t="s">
        <v>52</v>
      </c>
      <c r="E1283">
        <v>1990</v>
      </c>
      <c r="F1283">
        <v>500</v>
      </c>
      <c r="G1283" s="54">
        <v>0.32800000000000001</v>
      </c>
      <c r="H1283" s="54">
        <v>0.36733333333333329</v>
      </c>
      <c r="I1283" s="54">
        <v>0.45883333333333332</v>
      </c>
      <c r="J1283" s="2">
        <f t="shared" si="391"/>
        <v>744.04761904761915</v>
      </c>
      <c r="K1283" s="2">
        <f t="shared" si="392"/>
        <v>790.30558482613276</v>
      </c>
      <c r="L1283" s="2">
        <f t="shared" si="393"/>
        <v>923.92978133661836</v>
      </c>
      <c r="M1283" s="59">
        <v>0.79411764705999999</v>
      </c>
      <c r="N1283" s="59">
        <v>0.20588235294000001</v>
      </c>
      <c r="O1283" s="59">
        <v>0</v>
      </c>
      <c r="P1283" s="2" t="s">
        <v>10</v>
      </c>
      <c r="Q1283" s="2" t="s">
        <v>10</v>
      </c>
      <c r="R1283" s="2" t="s">
        <v>10</v>
      </c>
      <c r="S1283" s="2" t="s">
        <v>10</v>
      </c>
      <c r="T1283" s="2" t="s">
        <v>10</v>
      </c>
      <c r="U1283" s="2" t="s">
        <v>10</v>
      </c>
    </row>
    <row r="1284" spans="1:21" x14ac:dyDescent="0.3">
      <c r="A1284">
        <v>32</v>
      </c>
      <c r="B1284" t="s">
        <v>51</v>
      </c>
      <c r="C1284">
        <v>9</v>
      </c>
      <c r="D1284" t="s">
        <v>52</v>
      </c>
      <c r="E1284">
        <v>1991</v>
      </c>
      <c r="F1284" t="s">
        <v>10</v>
      </c>
      <c r="G1284" s="54">
        <v>0.26</v>
      </c>
      <c r="H1284" s="54">
        <v>0.29099999999999998</v>
      </c>
      <c r="I1284" s="54">
        <v>0.39349999999999996</v>
      </c>
      <c r="J1284" t="s">
        <v>10</v>
      </c>
      <c r="K1284" t="s">
        <v>10</v>
      </c>
      <c r="L1284" t="s">
        <v>10</v>
      </c>
      <c r="M1284" s="59">
        <v>0.79411764705999999</v>
      </c>
      <c r="N1284" s="59">
        <v>0.20588235294000001</v>
      </c>
      <c r="O1284" s="59">
        <v>0</v>
      </c>
      <c r="P1284" s="2" t="s">
        <v>10</v>
      </c>
      <c r="Q1284" s="2" t="s">
        <v>10</v>
      </c>
      <c r="R1284" s="2" t="s">
        <v>10</v>
      </c>
      <c r="S1284" s="2" t="s">
        <v>10</v>
      </c>
      <c r="T1284" s="2" t="s">
        <v>10</v>
      </c>
      <c r="U1284" s="2" t="s">
        <v>10</v>
      </c>
    </row>
    <row r="1285" spans="1:21" x14ac:dyDescent="0.3">
      <c r="A1285">
        <v>32</v>
      </c>
      <c r="B1285" t="s">
        <v>51</v>
      </c>
      <c r="C1285">
        <v>9</v>
      </c>
      <c r="D1285" t="s">
        <v>52</v>
      </c>
      <c r="E1285">
        <v>1992</v>
      </c>
      <c r="F1285" t="s">
        <v>10</v>
      </c>
      <c r="G1285" s="54">
        <v>0.25</v>
      </c>
      <c r="H1285" s="54">
        <v>0.28099999999999997</v>
      </c>
      <c r="I1285" s="54">
        <v>0.40249999999999997</v>
      </c>
      <c r="J1285" t="s">
        <v>10</v>
      </c>
      <c r="K1285" t="s">
        <v>10</v>
      </c>
      <c r="L1285" t="s">
        <v>10</v>
      </c>
      <c r="M1285" s="59">
        <v>0.79411764705999999</v>
      </c>
      <c r="N1285" s="59">
        <v>0.20588235294000001</v>
      </c>
      <c r="O1285" s="59">
        <v>0</v>
      </c>
      <c r="P1285" s="2" t="s">
        <v>10</v>
      </c>
      <c r="Q1285" s="2" t="s">
        <v>10</v>
      </c>
      <c r="R1285" s="2" t="s">
        <v>10</v>
      </c>
      <c r="S1285" s="2" t="s">
        <v>10</v>
      </c>
      <c r="T1285" s="2" t="s">
        <v>10</v>
      </c>
      <c r="U1285" s="2" t="s">
        <v>10</v>
      </c>
    </row>
    <row r="1286" spans="1:21" x14ac:dyDescent="0.3">
      <c r="A1286">
        <v>32</v>
      </c>
      <c r="B1286" t="s">
        <v>51</v>
      </c>
      <c r="C1286">
        <v>9</v>
      </c>
      <c r="D1286" t="s">
        <v>52</v>
      </c>
      <c r="E1286">
        <v>1993</v>
      </c>
      <c r="F1286" t="s">
        <v>10</v>
      </c>
      <c r="G1286" s="54">
        <v>0.23200000000000001</v>
      </c>
      <c r="H1286" s="54">
        <v>0.26</v>
      </c>
      <c r="I1286" s="54">
        <v>0.35550000000000004</v>
      </c>
      <c r="J1286" t="s">
        <v>10</v>
      </c>
      <c r="K1286" t="s">
        <v>10</v>
      </c>
      <c r="L1286" t="s">
        <v>10</v>
      </c>
      <c r="M1286" s="59">
        <v>0.79411764705999999</v>
      </c>
      <c r="N1286" s="59">
        <v>0.20588235294000001</v>
      </c>
      <c r="O1286" s="59">
        <v>0</v>
      </c>
      <c r="P1286" s="2" t="s">
        <v>10</v>
      </c>
      <c r="Q1286" s="2" t="s">
        <v>10</v>
      </c>
      <c r="R1286" s="2" t="s">
        <v>10</v>
      </c>
      <c r="S1286" s="2" t="s">
        <v>10</v>
      </c>
      <c r="T1286" s="2" t="s">
        <v>10</v>
      </c>
      <c r="U1286" s="2" t="s">
        <v>10</v>
      </c>
    </row>
    <row r="1287" spans="1:21" x14ac:dyDescent="0.3">
      <c r="A1287">
        <v>32</v>
      </c>
      <c r="B1287" t="s">
        <v>51</v>
      </c>
      <c r="C1287">
        <v>9</v>
      </c>
      <c r="D1287" t="s">
        <v>52</v>
      </c>
      <c r="E1287">
        <v>1994</v>
      </c>
      <c r="F1287" t="s">
        <v>10</v>
      </c>
      <c r="G1287" s="54">
        <v>0.26600000000000001</v>
      </c>
      <c r="H1287" s="54">
        <v>0.30233333333333334</v>
      </c>
      <c r="I1287" s="54">
        <v>0.42083333333333328</v>
      </c>
      <c r="J1287" t="s">
        <v>10</v>
      </c>
      <c r="K1287" t="s">
        <v>10</v>
      </c>
      <c r="L1287" t="s">
        <v>10</v>
      </c>
      <c r="M1287" s="59">
        <v>0.79411764705999999</v>
      </c>
      <c r="N1287" s="59">
        <v>0.20588235294000001</v>
      </c>
      <c r="O1287" s="59">
        <v>0</v>
      </c>
      <c r="P1287" s="2" t="s">
        <v>10</v>
      </c>
      <c r="Q1287" s="2" t="s">
        <v>10</v>
      </c>
      <c r="R1287" s="2" t="s">
        <v>10</v>
      </c>
      <c r="S1287" s="2" t="s">
        <v>10</v>
      </c>
      <c r="T1287" s="2" t="s">
        <v>10</v>
      </c>
      <c r="U1287" s="2" t="s">
        <v>10</v>
      </c>
    </row>
    <row r="1288" spans="1:21" x14ac:dyDescent="0.3">
      <c r="A1288">
        <v>32</v>
      </c>
      <c r="B1288" t="s">
        <v>51</v>
      </c>
      <c r="C1288">
        <v>9</v>
      </c>
      <c r="D1288" t="s">
        <v>52</v>
      </c>
      <c r="E1288">
        <v>1995</v>
      </c>
      <c r="F1288" t="s">
        <v>10</v>
      </c>
      <c r="G1288" s="54">
        <v>0.17199999999999999</v>
      </c>
      <c r="H1288" s="54">
        <v>0.20300000000000001</v>
      </c>
      <c r="I1288" s="54">
        <v>0.26950000000000002</v>
      </c>
      <c r="J1288" t="s">
        <v>10</v>
      </c>
      <c r="K1288" t="s">
        <v>10</v>
      </c>
      <c r="L1288" t="s">
        <v>10</v>
      </c>
      <c r="M1288" s="59">
        <v>0.79411764705999999</v>
      </c>
      <c r="N1288" s="59">
        <v>0.20588235294000001</v>
      </c>
      <c r="O1288" s="59">
        <v>0</v>
      </c>
      <c r="P1288" s="2">
        <f t="shared" si="388"/>
        <v>2570.3058412519149</v>
      </c>
      <c r="Q1288" s="2">
        <f t="shared" si="394"/>
        <v>2456.3717670731075</v>
      </c>
      <c r="R1288" s="2">
        <f t="shared" si="395"/>
        <v>2662.9369944311584</v>
      </c>
      <c r="S1288" s="2" t="s">
        <v>10</v>
      </c>
      <c r="T1288" s="2" t="s">
        <v>10</v>
      </c>
      <c r="U1288" s="2" t="s">
        <v>10</v>
      </c>
    </row>
    <row r="1289" spans="1:21" x14ac:dyDescent="0.3">
      <c r="A1289">
        <v>32</v>
      </c>
      <c r="B1289" t="s">
        <v>51</v>
      </c>
      <c r="C1289">
        <v>9</v>
      </c>
      <c r="D1289" t="s">
        <v>52</v>
      </c>
      <c r="E1289">
        <v>1996</v>
      </c>
      <c r="F1289" t="s">
        <v>10</v>
      </c>
      <c r="G1289" s="54">
        <v>0.33800000000000002</v>
      </c>
      <c r="H1289" s="54">
        <v>0.36</v>
      </c>
      <c r="I1289" s="54">
        <v>0.46100000000000002</v>
      </c>
      <c r="J1289" t="s">
        <v>10</v>
      </c>
      <c r="K1289" t="s">
        <v>10</v>
      </c>
      <c r="L1289" t="s">
        <v>10</v>
      </c>
      <c r="M1289" s="59">
        <v>0.79411764705999999</v>
      </c>
      <c r="N1289" s="59">
        <v>0.20588235294000001</v>
      </c>
      <c r="O1289" s="59">
        <v>0</v>
      </c>
      <c r="P1289" s="2">
        <f>(J1292*$M1289)+(J1293*$N1289)</f>
        <v>2841.474379790136</v>
      </c>
      <c r="Q1289" s="2">
        <f>(K1292*$M1289)+(K1293*$N1289)</f>
        <v>2767.4709113073982</v>
      </c>
      <c r="R1289" s="2">
        <f>(L1292*$M1289)+(L1293*$N1289)</f>
        <v>2994.949058757205</v>
      </c>
      <c r="S1289" s="2" t="s">
        <v>10</v>
      </c>
      <c r="T1289" s="2" t="s">
        <v>10</v>
      </c>
      <c r="U1289" s="2" t="s">
        <v>10</v>
      </c>
    </row>
    <row r="1290" spans="1:21" x14ac:dyDescent="0.3">
      <c r="A1290">
        <v>32</v>
      </c>
      <c r="B1290" t="s">
        <v>51</v>
      </c>
      <c r="C1290">
        <v>9</v>
      </c>
      <c r="D1290" t="s">
        <v>52</v>
      </c>
      <c r="E1290">
        <v>1997</v>
      </c>
      <c r="F1290" t="s">
        <v>10</v>
      </c>
      <c r="G1290" s="54">
        <v>0.29899999999999999</v>
      </c>
      <c r="H1290" s="54">
        <v>0.22533333333333333</v>
      </c>
      <c r="I1290" s="54">
        <v>0.34783333333333333</v>
      </c>
      <c r="J1290" t="s">
        <v>10</v>
      </c>
      <c r="K1290" t="s">
        <v>10</v>
      </c>
      <c r="L1290" t="s">
        <v>10</v>
      </c>
      <c r="M1290" s="59">
        <v>0.79411764705999999</v>
      </c>
      <c r="N1290" s="59">
        <v>0.20588235294000001</v>
      </c>
      <c r="O1290" s="59">
        <v>0</v>
      </c>
      <c r="P1290" s="2" t="s">
        <v>10</v>
      </c>
      <c r="Q1290" s="2" t="s">
        <v>10</v>
      </c>
      <c r="R1290" s="2" t="s">
        <v>10</v>
      </c>
      <c r="S1290" s="2" t="s">
        <v>10</v>
      </c>
      <c r="T1290" s="2" t="s">
        <v>10</v>
      </c>
      <c r="U1290" s="2" t="s">
        <v>10</v>
      </c>
    </row>
    <row r="1291" spans="1:21" x14ac:dyDescent="0.3">
      <c r="A1291">
        <v>32</v>
      </c>
      <c r="B1291" t="s">
        <v>51</v>
      </c>
      <c r="C1291">
        <v>9</v>
      </c>
      <c r="D1291" t="s">
        <v>52</v>
      </c>
      <c r="E1291">
        <v>1998</v>
      </c>
      <c r="F1291">
        <v>2180</v>
      </c>
      <c r="G1291" s="54">
        <v>8.7999999999999995E-2</v>
      </c>
      <c r="H1291" s="54">
        <v>4.1666666666666664E-2</v>
      </c>
      <c r="I1291" s="54">
        <v>0.11716666666666666</v>
      </c>
      <c r="J1291" s="2">
        <f t="shared" si="391"/>
        <v>2390.3508771929824</v>
      </c>
      <c r="K1291" s="2">
        <f t="shared" si="392"/>
        <v>2274.782608695652</v>
      </c>
      <c r="L1291" s="2">
        <f t="shared" si="393"/>
        <v>2469.32225788182</v>
      </c>
      <c r="M1291" s="59">
        <v>0.79411764705999999</v>
      </c>
      <c r="N1291" s="59">
        <v>0.20588235294000001</v>
      </c>
      <c r="O1291" s="59">
        <v>0</v>
      </c>
      <c r="P1291" s="2" t="s">
        <v>10</v>
      </c>
      <c r="Q1291" s="2" t="s">
        <v>10</v>
      </c>
      <c r="R1291" s="2" t="s">
        <v>10</v>
      </c>
      <c r="S1291" s="2" t="s">
        <v>10</v>
      </c>
      <c r="T1291" s="2" t="s">
        <v>10</v>
      </c>
      <c r="U1291" s="2" t="s">
        <v>10</v>
      </c>
    </row>
    <row r="1292" spans="1:21" x14ac:dyDescent="0.3">
      <c r="A1292">
        <v>32</v>
      </c>
      <c r="B1292" t="s">
        <v>51</v>
      </c>
      <c r="C1292">
        <v>9</v>
      </c>
      <c r="D1292" t="s">
        <v>52</v>
      </c>
      <c r="E1292">
        <v>1999</v>
      </c>
      <c r="F1292">
        <v>3000</v>
      </c>
      <c r="G1292" s="54">
        <v>8.1000000000000003E-2</v>
      </c>
      <c r="H1292" s="54">
        <v>4.9666666666666665E-2</v>
      </c>
      <c r="I1292" s="54">
        <v>0.12016666666666667</v>
      </c>
      <c r="J1292" s="2">
        <f t="shared" si="391"/>
        <v>3264.4178454842217</v>
      </c>
      <c r="K1292" s="2">
        <f t="shared" si="392"/>
        <v>3156.7870922483339</v>
      </c>
      <c r="L1292" s="2">
        <f t="shared" si="393"/>
        <v>3409.7366925554084</v>
      </c>
      <c r="M1292" s="59">
        <v>0.79411764705999999</v>
      </c>
      <c r="N1292" s="59">
        <v>0.20588235294000001</v>
      </c>
      <c r="O1292" s="59">
        <v>0</v>
      </c>
      <c r="P1292" s="2" t="s">
        <v>10</v>
      </c>
      <c r="Q1292" s="2" t="s">
        <v>10</v>
      </c>
      <c r="R1292" s="2" t="s">
        <v>10</v>
      </c>
      <c r="S1292" s="2" t="s">
        <v>10</v>
      </c>
      <c r="T1292" s="2" t="s">
        <v>10</v>
      </c>
      <c r="U1292" s="2" t="s">
        <v>10</v>
      </c>
    </row>
    <row r="1293" spans="1:21" x14ac:dyDescent="0.3">
      <c r="A1293">
        <v>32</v>
      </c>
      <c r="B1293" t="s">
        <v>51</v>
      </c>
      <c r="C1293">
        <v>9</v>
      </c>
      <c r="D1293" t="s">
        <v>52</v>
      </c>
      <c r="E1293">
        <v>2000</v>
      </c>
      <c r="F1293">
        <v>1100</v>
      </c>
      <c r="G1293" s="54">
        <v>9.0999999999999998E-2</v>
      </c>
      <c r="H1293" s="54">
        <v>0.13100000000000001</v>
      </c>
      <c r="I1293" s="54">
        <v>0.21150000000000002</v>
      </c>
      <c r="J1293" s="2">
        <f t="shared" si="391"/>
        <v>1210.12101210121</v>
      </c>
      <c r="K1293" s="2">
        <f t="shared" si="392"/>
        <v>1265.8227848101267</v>
      </c>
      <c r="L1293" s="2">
        <f t="shared" si="393"/>
        <v>1395.0538998097654</v>
      </c>
      <c r="M1293" s="59">
        <v>0.79411764705999999</v>
      </c>
      <c r="N1293" s="59">
        <v>0.20588235294000001</v>
      </c>
      <c r="O1293" s="59">
        <v>0</v>
      </c>
      <c r="P1293" s="2" t="s">
        <v>10</v>
      </c>
      <c r="Q1293" s="2" t="s">
        <v>10</v>
      </c>
      <c r="R1293" s="2" t="s">
        <v>10</v>
      </c>
      <c r="S1293" s="2" t="s">
        <v>10</v>
      </c>
      <c r="T1293" s="2" t="s">
        <v>10</v>
      </c>
      <c r="U1293" s="2" t="s">
        <v>10</v>
      </c>
    </row>
    <row r="1294" spans="1:21" x14ac:dyDescent="0.3">
      <c r="A1294">
        <v>32</v>
      </c>
      <c r="B1294" t="s">
        <v>51</v>
      </c>
      <c r="C1294">
        <v>9</v>
      </c>
      <c r="D1294" t="s">
        <v>52</v>
      </c>
      <c r="E1294">
        <v>2001</v>
      </c>
      <c r="F1294" t="s">
        <v>10</v>
      </c>
      <c r="G1294" s="54">
        <v>0.104</v>
      </c>
      <c r="H1294" s="54">
        <v>0.10633333333333334</v>
      </c>
      <c r="I1294" s="54">
        <v>0.17783333333333332</v>
      </c>
      <c r="J1294" t="s">
        <v>10</v>
      </c>
      <c r="K1294" t="s">
        <v>10</v>
      </c>
      <c r="L1294" t="s">
        <v>10</v>
      </c>
      <c r="M1294" s="59">
        <v>0.79411764705999999</v>
      </c>
      <c r="N1294" s="59">
        <v>0.20588235294000001</v>
      </c>
      <c r="O1294" s="59">
        <v>0</v>
      </c>
      <c r="P1294" s="2">
        <f>(J1297*$M1294)+(J1298*$N1294)</f>
        <v>2390.3657992915391</v>
      </c>
      <c r="Q1294" s="2">
        <f>(K1297*$M1294)+(K1298*$N1294)</f>
        <v>2964.5095384335382</v>
      </c>
      <c r="R1294" s="2">
        <f>(L1297*$M1294)+(L1298*$N1294)</f>
        <v>3405.3530192008157</v>
      </c>
      <c r="S1294" s="2" t="s">
        <v>10</v>
      </c>
      <c r="T1294" s="2" t="s">
        <v>10</v>
      </c>
      <c r="U1294" s="2" t="s">
        <v>10</v>
      </c>
    </row>
    <row r="1295" spans="1:21" x14ac:dyDescent="0.3">
      <c r="A1295">
        <v>32</v>
      </c>
      <c r="B1295" t="s">
        <v>51</v>
      </c>
      <c r="C1295">
        <v>9</v>
      </c>
      <c r="D1295" t="s">
        <v>52</v>
      </c>
      <c r="E1295">
        <v>2002</v>
      </c>
      <c r="F1295">
        <v>1200</v>
      </c>
      <c r="G1295" s="54">
        <v>8.6999999999999994E-2</v>
      </c>
      <c r="H1295" s="54">
        <v>9.2999999999999999E-2</v>
      </c>
      <c r="I1295" s="54">
        <v>0.13250000000000001</v>
      </c>
      <c r="J1295" s="2">
        <f t="shared" si="391"/>
        <v>1314.3483023001095</v>
      </c>
      <c r="K1295" s="2">
        <f t="shared" si="392"/>
        <v>1323.042998897464</v>
      </c>
      <c r="L1295" s="2">
        <f t="shared" si="393"/>
        <v>1383.2853025936599</v>
      </c>
      <c r="M1295" s="59">
        <v>0.79411764705999999</v>
      </c>
      <c r="N1295" s="59">
        <v>0.20588235294000001</v>
      </c>
      <c r="O1295" s="59">
        <v>0</v>
      </c>
      <c r="P1295" s="2" t="s">
        <v>10</v>
      </c>
      <c r="Q1295" s="2" t="s">
        <v>10</v>
      </c>
      <c r="R1295" s="2" t="s">
        <v>10</v>
      </c>
      <c r="S1295" s="2" t="s">
        <v>10</v>
      </c>
      <c r="T1295" s="2" t="s">
        <v>10</v>
      </c>
      <c r="U1295" s="2" t="s">
        <v>10</v>
      </c>
    </row>
    <row r="1296" spans="1:21" x14ac:dyDescent="0.3">
      <c r="A1296">
        <v>32</v>
      </c>
      <c r="B1296" t="s">
        <v>51</v>
      </c>
      <c r="C1296">
        <v>9</v>
      </c>
      <c r="D1296" t="s">
        <v>52</v>
      </c>
      <c r="E1296">
        <v>2003</v>
      </c>
      <c r="F1296" t="s">
        <v>10</v>
      </c>
      <c r="G1296" s="54">
        <v>0.11600000000000001</v>
      </c>
      <c r="H1296" s="54">
        <v>0.12333333333333332</v>
      </c>
      <c r="I1296" s="54">
        <v>0.18033333333333335</v>
      </c>
      <c r="J1296" t="s">
        <v>10</v>
      </c>
      <c r="K1296" t="s">
        <v>10</v>
      </c>
      <c r="L1296" t="s">
        <v>10</v>
      </c>
      <c r="M1296" s="59">
        <v>0.79411764705999999</v>
      </c>
      <c r="N1296" s="59">
        <v>0.20588235294000001</v>
      </c>
      <c r="O1296" s="59">
        <v>0</v>
      </c>
      <c r="P1296" s="2" t="s">
        <v>10</v>
      </c>
      <c r="Q1296" s="2" t="s">
        <v>10</v>
      </c>
      <c r="R1296" s="2" t="s">
        <v>10</v>
      </c>
      <c r="S1296" s="2" t="s">
        <v>10</v>
      </c>
      <c r="T1296" s="2" t="s">
        <v>10</v>
      </c>
      <c r="U1296" s="2" t="s">
        <v>10</v>
      </c>
    </row>
    <row r="1297" spans="1:21" x14ac:dyDescent="0.3">
      <c r="A1297">
        <v>32</v>
      </c>
      <c r="B1297" t="s">
        <v>51</v>
      </c>
      <c r="C1297">
        <v>9</v>
      </c>
      <c r="D1297" t="s">
        <v>52</v>
      </c>
      <c r="E1297">
        <v>2004</v>
      </c>
      <c r="F1297">
        <v>2000</v>
      </c>
      <c r="G1297" s="54">
        <v>0.17199999999999999</v>
      </c>
      <c r="H1297" s="54">
        <v>0.34099999999999997</v>
      </c>
      <c r="I1297" s="54">
        <v>0.41199999999999998</v>
      </c>
      <c r="J1297" s="2">
        <f t="shared" si="391"/>
        <v>2415.4589371980674</v>
      </c>
      <c r="K1297" s="2">
        <f t="shared" si="392"/>
        <v>3034.9013657056144</v>
      </c>
      <c r="L1297" s="2">
        <f t="shared" si="393"/>
        <v>3401.3605442176868</v>
      </c>
      <c r="M1297" s="59">
        <v>0.79411764705999999</v>
      </c>
      <c r="N1297" s="59">
        <v>0.20588235294000001</v>
      </c>
      <c r="O1297" s="59">
        <v>0</v>
      </c>
      <c r="P1297" s="2">
        <f t="shared" si="388"/>
        <v>1142.6306101176112</v>
      </c>
      <c r="Q1297" s="2">
        <f t="shared" si="394"/>
        <v>1248.519672674598</v>
      </c>
      <c r="R1297" s="2">
        <f t="shared" si="395"/>
        <v>1433.475075594411</v>
      </c>
      <c r="S1297">
        <f t="shared" ref="S1297:S1344" si="396">P1297/$F1297</f>
        <v>0.57131530505880557</v>
      </c>
      <c r="T1297">
        <f t="shared" ref="T1297:T1344" si="397">Q1297/$F1297</f>
        <v>0.62425983633729898</v>
      </c>
      <c r="U1297">
        <f t="shared" ref="U1297:U1344" si="398">R1297/$F1297</f>
        <v>0.7167375377972055</v>
      </c>
    </row>
    <row r="1298" spans="1:21" x14ac:dyDescent="0.3">
      <c r="A1298">
        <v>32</v>
      </c>
      <c r="B1298" t="s">
        <v>51</v>
      </c>
      <c r="C1298">
        <v>9</v>
      </c>
      <c r="D1298" t="s">
        <v>52</v>
      </c>
      <c r="E1298">
        <v>2005</v>
      </c>
      <c r="F1298">
        <v>2000</v>
      </c>
      <c r="G1298" s="54">
        <v>0.128</v>
      </c>
      <c r="H1298" s="54">
        <v>0.25733333333333336</v>
      </c>
      <c r="I1298" s="54">
        <v>0.41533333333333339</v>
      </c>
      <c r="J1298" s="2">
        <f t="shared" si="391"/>
        <v>2293.5779816513764</v>
      </c>
      <c r="K1298" s="2">
        <f t="shared" si="392"/>
        <v>2692.9982046678638</v>
      </c>
      <c r="L1298" s="2">
        <f t="shared" si="393"/>
        <v>3420.752565564424</v>
      </c>
      <c r="M1298" s="59">
        <v>0.79411764705999999</v>
      </c>
      <c r="N1298" s="59">
        <v>0.20588235294000001</v>
      </c>
      <c r="O1298" s="59">
        <v>0</v>
      </c>
      <c r="P1298" s="2">
        <f t="shared" si="388"/>
        <v>3522.8028864182884</v>
      </c>
      <c r="Q1298" s="2">
        <f t="shared" si="394"/>
        <v>3684.9454634701019</v>
      </c>
      <c r="R1298" s="2">
        <f t="shared" si="395"/>
        <v>4186.1791709314211</v>
      </c>
      <c r="S1298">
        <f t="shared" si="396"/>
        <v>1.7614014432091443</v>
      </c>
      <c r="T1298">
        <f t="shared" si="397"/>
        <v>1.8424727317350509</v>
      </c>
      <c r="U1298">
        <f t="shared" si="398"/>
        <v>2.0930895854657106</v>
      </c>
    </row>
    <row r="1299" spans="1:21" x14ac:dyDescent="0.3">
      <c r="A1299">
        <v>32</v>
      </c>
      <c r="B1299" t="s">
        <v>51</v>
      </c>
      <c r="C1299">
        <v>9</v>
      </c>
      <c r="D1299" t="s">
        <v>52</v>
      </c>
      <c r="E1299">
        <v>2006</v>
      </c>
      <c r="F1299" t="s">
        <v>10</v>
      </c>
      <c r="G1299" s="54">
        <v>0.11</v>
      </c>
      <c r="H1299" s="54">
        <v>0.16166666666666668</v>
      </c>
      <c r="I1299" s="54">
        <v>0.23666666666666669</v>
      </c>
      <c r="J1299" t="s">
        <v>10</v>
      </c>
      <c r="K1299" t="s">
        <v>10</v>
      </c>
      <c r="L1299" t="s">
        <v>10</v>
      </c>
      <c r="M1299" s="59">
        <v>0.79411764705999999</v>
      </c>
      <c r="N1299" s="59">
        <v>0.20588235294000001</v>
      </c>
      <c r="O1299" s="59">
        <v>0</v>
      </c>
      <c r="P1299" s="2">
        <f t="shared" si="388"/>
        <v>10545.361435101515</v>
      </c>
      <c r="Q1299" s="2">
        <f t="shared" si="394"/>
        <v>11048.102341303053</v>
      </c>
      <c r="R1299" s="2">
        <f t="shared" si="395"/>
        <v>12442.414910191699</v>
      </c>
      <c r="S1299" s="2" t="s">
        <v>10</v>
      </c>
      <c r="T1299" s="2" t="s">
        <v>10</v>
      </c>
      <c r="U1299" s="2" t="s">
        <v>10</v>
      </c>
    </row>
    <row r="1300" spans="1:21" x14ac:dyDescent="0.3">
      <c r="A1300">
        <v>32</v>
      </c>
      <c r="B1300" t="s">
        <v>51</v>
      </c>
      <c r="C1300">
        <v>9</v>
      </c>
      <c r="D1300" t="s">
        <v>52</v>
      </c>
      <c r="E1300">
        <v>2007</v>
      </c>
      <c r="F1300">
        <v>1000</v>
      </c>
      <c r="G1300" s="54">
        <v>0.124</v>
      </c>
      <c r="H1300" s="54">
        <v>0.20633333333333334</v>
      </c>
      <c r="I1300" s="54">
        <v>0.30733333333333335</v>
      </c>
      <c r="J1300" s="2">
        <f t="shared" si="391"/>
        <v>1141.552511415525</v>
      </c>
      <c r="K1300" s="2">
        <f t="shared" si="392"/>
        <v>1259.9748005039901</v>
      </c>
      <c r="L1300" s="2">
        <f t="shared" si="393"/>
        <v>1443.6958614051973</v>
      </c>
      <c r="M1300" s="59">
        <v>0.79411764705999999</v>
      </c>
      <c r="N1300" s="59">
        <v>0.20588235294000001</v>
      </c>
      <c r="O1300" s="59">
        <v>0</v>
      </c>
      <c r="P1300" s="2">
        <f t="shared" si="388"/>
        <v>2641.3163281352545</v>
      </c>
      <c r="Q1300" s="2">
        <f t="shared" si="394"/>
        <v>2897.8512944906106</v>
      </c>
      <c r="R1300" s="2">
        <f t="shared" si="395"/>
        <v>3130.6999113008469</v>
      </c>
      <c r="S1300">
        <f t="shared" si="396"/>
        <v>2.6413163281352543</v>
      </c>
      <c r="T1300">
        <f t="shared" si="397"/>
        <v>2.8978512944906107</v>
      </c>
      <c r="U1300">
        <f t="shared" si="398"/>
        <v>3.1306999113008471</v>
      </c>
    </row>
    <row r="1301" spans="1:21" x14ac:dyDescent="0.3">
      <c r="A1301">
        <v>32</v>
      </c>
      <c r="B1301" t="s">
        <v>51</v>
      </c>
      <c r="C1301">
        <v>9</v>
      </c>
      <c r="D1301" t="s">
        <v>52</v>
      </c>
      <c r="E1301">
        <v>2008</v>
      </c>
      <c r="F1301">
        <v>1000</v>
      </c>
      <c r="G1301" s="54">
        <v>0.128</v>
      </c>
      <c r="H1301" s="54">
        <v>0.16966666666666669</v>
      </c>
      <c r="I1301" s="54">
        <v>0.28266666666666668</v>
      </c>
      <c r="J1301" s="2">
        <f t="shared" si="391"/>
        <v>1146.7889908256882</v>
      </c>
      <c r="K1301" s="2">
        <f t="shared" si="392"/>
        <v>1204.3356081894822</v>
      </c>
      <c r="L1301" s="2">
        <f t="shared" si="393"/>
        <v>1394.0520446096652</v>
      </c>
      <c r="M1301" s="59">
        <v>0.79411764705999999</v>
      </c>
      <c r="N1301" s="59">
        <v>0.20588235294000001</v>
      </c>
      <c r="O1301" s="59">
        <v>0</v>
      </c>
      <c r="P1301" s="2">
        <f t="shared" si="388"/>
        <v>3757.8617050094822</v>
      </c>
      <c r="Q1301" s="2">
        <f t="shared" si="394"/>
        <v>4015.2295790958688</v>
      </c>
      <c r="R1301" s="2">
        <f t="shared" si="395"/>
        <v>4350.9996668870772</v>
      </c>
      <c r="S1301">
        <f t="shared" si="396"/>
        <v>3.757861705009482</v>
      </c>
      <c r="T1301">
        <f t="shared" si="397"/>
        <v>4.0152295790958688</v>
      </c>
      <c r="U1301">
        <f t="shared" si="398"/>
        <v>4.350999666887077</v>
      </c>
    </row>
    <row r="1302" spans="1:21" x14ac:dyDescent="0.3">
      <c r="A1302">
        <v>32</v>
      </c>
      <c r="B1302" t="s">
        <v>51</v>
      </c>
      <c r="C1302">
        <v>9</v>
      </c>
      <c r="D1302" t="s">
        <v>52</v>
      </c>
      <c r="E1302">
        <v>2009</v>
      </c>
      <c r="F1302">
        <v>11000</v>
      </c>
      <c r="G1302" s="54">
        <v>0.13300000000000001</v>
      </c>
      <c r="H1302" s="54">
        <v>0.16999999999999998</v>
      </c>
      <c r="I1302" s="54">
        <v>0.26449999999999996</v>
      </c>
      <c r="J1302" s="2">
        <f t="shared" si="391"/>
        <v>12687.427912341407</v>
      </c>
      <c r="K1302" s="2">
        <f t="shared" si="392"/>
        <v>13253.01204819277</v>
      </c>
      <c r="L1302" s="2">
        <f t="shared" si="393"/>
        <v>14955.812372535689</v>
      </c>
      <c r="M1302" s="59">
        <v>0.79411764705999999</v>
      </c>
      <c r="N1302" s="59">
        <v>0.20588235294000001</v>
      </c>
      <c r="O1302" s="59">
        <v>0</v>
      </c>
      <c r="P1302" s="2">
        <f>(J1305*$M1302)+(J1306*$N1302)</f>
        <v>2446.2993521752414</v>
      </c>
      <c r="Q1302" s="2">
        <f>(K1305*$M1302)+(K1306*$N1302)</f>
        <v>2731.4610877710202</v>
      </c>
      <c r="R1302" s="2">
        <f>(L1305*$M1302)+(L1306*$N1302)</f>
        <v>3013.020390867322</v>
      </c>
      <c r="S1302">
        <f t="shared" si="396"/>
        <v>0.22239085019774923</v>
      </c>
      <c r="T1302">
        <f t="shared" si="397"/>
        <v>0.24831464434282002</v>
      </c>
      <c r="U1302">
        <f t="shared" si="398"/>
        <v>0.27391094462430199</v>
      </c>
    </row>
    <row r="1303" spans="1:21" x14ac:dyDescent="0.3">
      <c r="A1303">
        <v>32</v>
      </c>
      <c r="B1303" t="s">
        <v>51</v>
      </c>
      <c r="C1303">
        <v>9</v>
      </c>
      <c r="D1303" t="s">
        <v>52</v>
      </c>
      <c r="E1303">
        <v>2010</v>
      </c>
      <c r="F1303">
        <v>2000</v>
      </c>
      <c r="G1303" s="54">
        <v>0.124</v>
      </c>
      <c r="H1303" s="54">
        <v>0.21366666666666667</v>
      </c>
      <c r="I1303" s="54">
        <v>0.27216666666666667</v>
      </c>
      <c r="J1303" s="2">
        <f t="shared" si="391"/>
        <v>2283.1050228310501</v>
      </c>
      <c r="K1303" s="2">
        <f t="shared" si="392"/>
        <v>2543.450614667232</v>
      </c>
      <c r="L1303" s="2">
        <f t="shared" si="393"/>
        <v>2747.8818410808335</v>
      </c>
      <c r="M1303" s="59">
        <v>0.79411764705999999</v>
      </c>
      <c r="N1303" s="59">
        <v>0.20588235294000001</v>
      </c>
      <c r="O1303" s="59">
        <v>0</v>
      </c>
      <c r="P1303" s="2" t="s">
        <v>10</v>
      </c>
      <c r="Q1303" s="2" t="s">
        <v>10</v>
      </c>
      <c r="R1303" s="2" t="s">
        <v>10</v>
      </c>
      <c r="S1303" s="2" t="s">
        <v>10</v>
      </c>
      <c r="T1303" s="2" t="s">
        <v>10</v>
      </c>
      <c r="U1303" s="2" t="s">
        <v>10</v>
      </c>
    </row>
    <row r="1304" spans="1:21" x14ac:dyDescent="0.3">
      <c r="A1304">
        <v>32</v>
      </c>
      <c r="B1304" t="s">
        <v>51</v>
      </c>
      <c r="C1304">
        <v>9</v>
      </c>
      <c r="D1304" t="s">
        <v>52</v>
      </c>
      <c r="E1304">
        <v>2011</v>
      </c>
      <c r="F1304">
        <v>3500</v>
      </c>
      <c r="G1304" s="54">
        <v>0.13</v>
      </c>
      <c r="H1304" s="54">
        <v>0.17933333333333334</v>
      </c>
      <c r="I1304" s="54">
        <v>0.24033333333333334</v>
      </c>
      <c r="J1304" s="2">
        <f t="shared" si="391"/>
        <v>4022.9885057471265</v>
      </c>
      <c r="K1304" s="2">
        <f t="shared" si="392"/>
        <v>4264.8253452477657</v>
      </c>
      <c r="L1304" s="2">
        <f t="shared" si="393"/>
        <v>4607.2838964458097</v>
      </c>
      <c r="M1304" s="59">
        <v>0.79411764705999999</v>
      </c>
      <c r="N1304" s="59">
        <v>0.20588235294000001</v>
      </c>
      <c r="O1304" s="59">
        <v>0</v>
      </c>
      <c r="P1304" s="2" t="s">
        <v>10</v>
      </c>
      <c r="Q1304" s="2" t="s">
        <v>10</v>
      </c>
      <c r="R1304" s="2" t="s">
        <v>10</v>
      </c>
      <c r="S1304" s="2" t="s">
        <v>10</v>
      </c>
      <c r="T1304" s="2" t="s">
        <v>10</v>
      </c>
      <c r="U1304" s="2" t="s">
        <v>10</v>
      </c>
    </row>
    <row r="1305" spans="1:21" x14ac:dyDescent="0.3">
      <c r="A1305">
        <v>32</v>
      </c>
      <c r="B1305" t="s">
        <v>51</v>
      </c>
      <c r="C1305">
        <v>9</v>
      </c>
      <c r="D1305" t="s">
        <v>52</v>
      </c>
      <c r="E1305">
        <v>2012</v>
      </c>
      <c r="F1305">
        <v>2500</v>
      </c>
      <c r="G1305" s="54">
        <v>8.5999999999999993E-2</v>
      </c>
      <c r="H1305" s="54">
        <v>0.18099999999999999</v>
      </c>
      <c r="I1305" s="54">
        <v>0.25650000000000001</v>
      </c>
      <c r="J1305" s="2">
        <f t="shared" si="391"/>
        <v>2735.2297592997811</v>
      </c>
      <c r="K1305" s="2">
        <f t="shared" si="392"/>
        <v>3052.5030525030529</v>
      </c>
      <c r="L1305" s="2">
        <f t="shared" si="393"/>
        <v>3362.474781439139</v>
      </c>
      <c r="M1305" s="59">
        <v>0.79411764705999999</v>
      </c>
      <c r="N1305" s="59">
        <v>0.20588235294000001</v>
      </c>
      <c r="O1305" s="59">
        <v>0</v>
      </c>
      <c r="P1305" s="2" t="s">
        <v>10</v>
      </c>
      <c r="Q1305" s="2" t="s">
        <v>10</v>
      </c>
      <c r="R1305" s="2" t="s">
        <v>10</v>
      </c>
      <c r="S1305" s="2" t="s">
        <v>10</v>
      </c>
      <c r="T1305" s="2" t="s">
        <v>10</v>
      </c>
      <c r="U1305" s="2" t="s">
        <v>10</v>
      </c>
    </row>
    <row r="1306" spans="1:21" x14ac:dyDescent="0.3">
      <c r="A1306">
        <v>32</v>
      </c>
      <c r="B1306" t="s">
        <v>51</v>
      </c>
      <c r="C1306">
        <v>9</v>
      </c>
      <c r="D1306" t="s">
        <v>52</v>
      </c>
      <c r="E1306">
        <v>2013</v>
      </c>
      <c r="F1306">
        <v>1200</v>
      </c>
      <c r="G1306" s="54">
        <v>9.9000000000000005E-2</v>
      </c>
      <c r="H1306" s="54">
        <v>0.1963333333333333</v>
      </c>
      <c r="I1306" s="54">
        <v>0.27933333333333332</v>
      </c>
      <c r="J1306" s="2">
        <f t="shared" si="391"/>
        <v>1331.8534961154273</v>
      </c>
      <c r="K1306" s="2">
        <f t="shared" si="392"/>
        <v>1493.1563666528409</v>
      </c>
      <c r="L1306" s="2">
        <f t="shared" si="393"/>
        <v>1665.1248843663275</v>
      </c>
      <c r="M1306" s="59">
        <v>0.79411764705999999</v>
      </c>
      <c r="N1306" s="59">
        <v>0.20588235294000001</v>
      </c>
      <c r="O1306" s="59">
        <v>0</v>
      </c>
      <c r="P1306" s="2" t="s">
        <v>10</v>
      </c>
      <c r="Q1306" s="2" t="s">
        <v>10</v>
      </c>
      <c r="R1306" s="2" t="s">
        <v>10</v>
      </c>
      <c r="S1306" s="2" t="s">
        <v>10</v>
      </c>
      <c r="T1306" s="2" t="s">
        <v>10</v>
      </c>
      <c r="U1306" s="2" t="s">
        <v>10</v>
      </c>
    </row>
    <row r="1307" spans="1:21" x14ac:dyDescent="0.3">
      <c r="A1307">
        <v>32</v>
      </c>
      <c r="B1307" t="s">
        <v>51</v>
      </c>
      <c r="C1307">
        <v>9</v>
      </c>
      <c r="D1307" t="s">
        <v>52</v>
      </c>
      <c r="E1307">
        <v>2014</v>
      </c>
      <c r="F1307" t="s">
        <v>10</v>
      </c>
      <c r="G1307" s="54">
        <v>6.2E-2</v>
      </c>
      <c r="H1307" s="54">
        <v>0.13533333333333333</v>
      </c>
      <c r="I1307" s="54">
        <v>0.20033333333333331</v>
      </c>
      <c r="J1307" t="s">
        <v>10</v>
      </c>
      <c r="K1307" t="s">
        <v>10</v>
      </c>
      <c r="L1307" t="s">
        <v>10</v>
      </c>
      <c r="M1307" s="59">
        <v>0.79411764705999999</v>
      </c>
      <c r="N1307" s="59">
        <v>0.20588235294000001</v>
      </c>
      <c r="O1307" s="59">
        <v>0</v>
      </c>
      <c r="P1307" s="2" t="s">
        <v>10</v>
      </c>
      <c r="Q1307" s="2" t="s">
        <v>10</v>
      </c>
      <c r="R1307" s="2" t="s">
        <v>10</v>
      </c>
      <c r="S1307" s="2" t="s">
        <v>10</v>
      </c>
      <c r="T1307" s="2" t="s">
        <v>10</v>
      </c>
      <c r="U1307" s="2" t="s">
        <v>10</v>
      </c>
    </row>
    <row r="1308" spans="1:21" x14ac:dyDescent="0.3">
      <c r="A1308">
        <v>32</v>
      </c>
      <c r="B1308" t="s">
        <v>51</v>
      </c>
      <c r="C1308">
        <v>9</v>
      </c>
      <c r="D1308" t="s">
        <v>52</v>
      </c>
      <c r="E1308">
        <v>2015</v>
      </c>
      <c r="F1308" t="s">
        <v>10</v>
      </c>
      <c r="G1308" s="54">
        <v>0.115</v>
      </c>
      <c r="H1308" s="54">
        <v>0.21500000000000002</v>
      </c>
      <c r="I1308" s="54">
        <v>0.28700000000000003</v>
      </c>
      <c r="J1308" t="s">
        <v>10</v>
      </c>
      <c r="K1308" t="s">
        <v>10</v>
      </c>
      <c r="L1308" t="s">
        <v>10</v>
      </c>
      <c r="M1308" s="59">
        <v>0.79411764705999999</v>
      </c>
      <c r="N1308" s="59">
        <v>0.20588235294000001</v>
      </c>
      <c r="O1308" s="59">
        <v>0</v>
      </c>
      <c r="P1308" s="2" t="s">
        <v>10</v>
      </c>
      <c r="Q1308" s="2" t="s">
        <v>10</v>
      </c>
      <c r="R1308" s="2" t="s">
        <v>10</v>
      </c>
      <c r="S1308" s="2" t="s">
        <v>10</v>
      </c>
      <c r="T1308" s="2" t="s">
        <v>10</v>
      </c>
      <c r="U1308" s="2" t="s">
        <v>10</v>
      </c>
    </row>
    <row r="1309" spans="1:21" x14ac:dyDescent="0.3">
      <c r="A1309">
        <v>32</v>
      </c>
      <c r="B1309" t="s">
        <v>51</v>
      </c>
      <c r="C1309">
        <v>9</v>
      </c>
      <c r="D1309" t="s">
        <v>52</v>
      </c>
      <c r="E1309">
        <v>2016</v>
      </c>
      <c r="F1309" t="s">
        <v>10</v>
      </c>
      <c r="G1309" s="54">
        <v>0.12</v>
      </c>
      <c r="H1309" s="54">
        <v>0.20500000000000002</v>
      </c>
      <c r="I1309" s="54">
        <v>0.27900000000000003</v>
      </c>
      <c r="J1309" t="s">
        <v>10</v>
      </c>
      <c r="K1309" t="s">
        <v>10</v>
      </c>
      <c r="L1309" t="s">
        <v>10</v>
      </c>
      <c r="M1309" s="59">
        <v>0.79411764705999999</v>
      </c>
      <c r="N1309" s="59">
        <v>0.20588235294000001</v>
      </c>
      <c r="O1309" s="59">
        <v>0</v>
      </c>
      <c r="P1309" s="2" t="s">
        <v>10</v>
      </c>
      <c r="Q1309" s="2" t="s">
        <v>10</v>
      </c>
      <c r="R1309" s="2" t="s">
        <v>10</v>
      </c>
      <c r="S1309" s="2" t="s">
        <v>10</v>
      </c>
      <c r="T1309" s="2" t="s">
        <v>10</v>
      </c>
      <c r="U1309" s="2" t="s">
        <v>10</v>
      </c>
    </row>
    <row r="1310" spans="1:21" x14ac:dyDescent="0.3">
      <c r="A1310">
        <v>32</v>
      </c>
      <c r="B1310" t="s">
        <v>51</v>
      </c>
      <c r="C1310">
        <v>9</v>
      </c>
      <c r="D1310" t="s">
        <v>52</v>
      </c>
      <c r="E1310">
        <v>2017</v>
      </c>
      <c r="F1310" t="s">
        <v>10</v>
      </c>
      <c r="G1310" s="54">
        <v>0.17614168903842634</v>
      </c>
      <c r="H1310" s="54">
        <v>0.28134990851851172</v>
      </c>
      <c r="I1310" s="54">
        <v>0.31269765999824639</v>
      </c>
      <c r="J1310" t="s">
        <v>10</v>
      </c>
      <c r="K1310" t="s">
        <v>10</v>
      </c>
      <c r="L1310" t="s">
        <v>10</v>
      </c>
      <c r="M1310" s="59">
        <v>0.79411764705999999</v>
      </c>
      <c r="N1310" s="59">
        <v>0.20588235294000001</v>
      </c>
      <c r="O1310" s="59">
        <v>0</v>
      </c>
      <c r="P1310" s="2" t="s">
        <v>10</v>
      </c>
      <c r="Q1310" s="2" t="s">
        <v>10</v>
      </c>
      <c r="R1310" s="2" t="s">
        <v>10</v>
      </c>
      <c r="S1310" s="2" t="s">
        <v>10</v>
      </c>
      <c r="T1310" s="2" t="s">
        <v>10</v>
      </c>
      <c r="U1310" s="2" t="s">
        <v>10</v>
      </c>
    </row>
    <row r="1311" spans="1:21" x14ac:dyDescent="0.3">
      <c r="A1311">
        <v>32</v>
      </c>
      <c r="B1311" t="s">
        <v>51</v>
      </c>
      <c r="C1311">
        <v>9</v>
      </c>
      <c r="D1311" t="s">
        <v>52</v>
      </c>
      <c r="E1311">
        <v>2018</v>
      </c>
      <c r="F1311" t="s">
        <v>10</v>
      </c>
      <c r="G1311" s="54">
        <v>0.16886166874172692</v>
      </c>
      <c r="H1311" s="54">
        <v>0.3266245046167281</v>
      </c>
      <c r="I1311" s="54">
        <v>0.34504815702446495</v>
      </c>
      <c r="J1311" t="s">
        <v>10</v>
      </c>
      <c r="K1311" t="s">
        <v>10</v>
      </c>
      <c r="L1311" t="s">
        <v>10</v>
      </c>
      <c r="M1311" s="59">
        <v>0.79411764705999999</v>
      </c>
      <c r="N1311" s="59">
        <v>0.20588235294000001</v>
      </c>
      <c r="O1311" s="59">
        <v>0</v>
      </c>
      <c r="P1311" s="2" t="s">
        <v>10</v>
      </c>
      <c r="Q1311" s="2" t="s">
        <v>10</v>
      </c>
      <c r="R1311" s="2" t="s">
        <v>10</v>
      </c>
      <c r="S1311" s="2" t="s">
        <v>10</v>
      </c>
      <c r="T1311" s="2" t="s">
        <v>10</v>
      </c>
      <c r="U1311" s="2" t="s">
        <v>10</v>
      </c>
    </row>
    <row r="1312" spans="1:21" x14ac:dyDescent="0.3">
      <c r="A1312">
        <v>32</v>
      </c>
      <c r="B1312" t="s">
        <v>51</v>
      </c>
      <c r="C1312">
        <v>9</v>
      </c>
      <c r="D1312" t="s">
        <v>52</v>
      </c>
      <c r="E1312">
        <v>2019</v>
      </c>
      <c r="F1312" t="s">
        <v>10</v>
      </c>
      <c r="G1312" s="54">
        <v>0.15627672779650664</v>
      </c>
      <c r="H1312" s="54">
        <v>0.29431007717911079</v>
      </c>
      <c r="I1312" s="54">
        <v>0.31510957999927913</v>
      </c>
      <c r="J1312" t="s">
        <v>10</v>
      </c>
      <c r="K1312" t="s">
        <v>10</v>
      </c>
      <c r="L1312" t="s">
        <v>10</v>
      </c>
      <c r="M1312" s="59">
        <v>0.79411764705999999</v>
      </c>
      <c r="N1312" s="59">
        <v>0.20588235294000001</v>
      </c>
      <c r="O1312" s="59">
        <v>0</v>
      </c>
      <c r="P1312" s="2" t="s">
        <v>10</v>
      </c>
      <c r="Q1312" s="2" t="s">
        <v>10</v>
      </c>
      <c r="R1312" s="2" t="s">
        <v>10</v>
      </c>
      <c r="S1312" s="2" t="s">
        <v>10</v>
      </c>
      <c r="T1312" s="2" t="s">
        <v>10</v>
      </c>
      <c r="U1312" s="2" t="s">
        <v>10</v>
      </c>
    </row>
    <row r="1313" spans="1:21" x14ac:dyDescent="0.3">
      <c r="A1313">
        <v>32</v>
      </c>
      <c r="B1313" t="s">
        <v>51</v>
      </c>
      <c r="C1313">
        <v>9</v>
      </c>
      <c r="D1313" t="s">
        <v>52</v>
      </c>
      <c r="E1313">
        <v>2020</v>
      </c>
      <c r="F1313" t="s">
        <v>10</v>
      </c>
      <c r="G1313" s="54">
        <v>7.1730431912490608E-2</v>
      </c>
      <c r="H1313" s="54">
        <v>0.24184107416558059</v>
      </c>
      <c r="I1313" s="54">
        <v>0.25426527177111524</v>
      </c>
      <c r="J1313" t="s">
        <v>10</v>
      </c>
      <c r="K1313" t="s">
        <v>10</v>
      </c>
      <c r="L1313" t="s">
        <v>10</v>
      </c>
      <c r="M1313" s="59">
        <v>0.79411764705999999</v>
      </c>
      <c r="N1313" s="59">
        <v>0.20588235294000001</v>
      </c>
      <c r="O1313" s="59">
        <v>0</v>
      </c>
      <c r="P1313" s="2" t="s">
        <v>10</v>
      </c>
      <c r="Q1313" s="2" t="s">
        <v>10</v>
      </c>
      <c r="R1313" s="2" t="s">
        <v>10</v>
      </c>
      <c r="S1313" s="2" t="s">
        <v>10</v>
      </c>
      <c r="T1313" s="2" t="s">
        <v>10</v>
      </c>
      <c r="U1313" s="2" t="s">
        <v>10</v>
      </c>
    </row>
    <row r="1314" spans="1:21" x14ac:dyDescent="0.3">
      <c r="A1314">
        <v>33</v>
      </c>
      <c r="B1314" t="s">
        <v>54</v>
      </c>
      <c r="C1314">
        <v>10</v>
      </c>
      <c r="D1314" t="s">
        <v>55</v>
      </c>
      <c r="E1314">
        <v>1980</v>
      </c>
      <c r="F1314" t="s">
        <v>10</v>
      </c>
      <c r="G1314" s="54">
        <v>0.34799999999999998</v>
      </c>
      <c r="H1314" s="54">
        <v>0.36433333333333334</v>
      </c>
      <c r="I1314" s="54">
        <v>0.46133333333333337</v>
      </c>
      <c r="J1314" t="s">
        <v>10</v>
      </c>
      <c r="K1314" t="s">
        <v>10</v>
      </c>
      <c r="L1314" t="s">
        <v>10</v>
      </c>
      <c r="M1314" s="59">
        <v>0.77485493230000002</v>
      </c>
      <c r="N1314" s="59">
        <v>0.22514506770000001</v>
      </c>
      <c r="O1314" s="59">
        <v>0</v>
      </c>
      <c r="P1314" s="2" t="s">
        <v>10</v>
      </c>
      <c r="Q1314" s="2" t="s">
        <v>10</v>
      </c>
      <c r="R1314" s="2" t="s">
        <v>10</v>
      </c>
      <c r="S1314" s="2" t="s">
        <v>10</v>
      </c>
      <c r="T1314" s="2" t="s">
        <v>10</v>
      </c>
      <c r="U1314" s="2" t="s">
        <v>10</v>
      </c>
    </row>
    <row r="1315" spans="1:21" x14ac:dyDescent="0.3">
      <c r="A1315">
        <v>33</v>
      </c>
      <c r="B1315" t="s">
        <v>54</v>
      </c>
      <c r="C1315">
        <v>10</v>
      </c>
      <c r="D1315" t="s">
        <v>55</v>
      </c>
      <c r="E1315">
        <v>1981</v>
      </c>
      <c r="F1315" t="s">
        <v>10</v>
      </c>
      <c r="G1315" s="54">
        <v>0.315</v>
      </c>
      <c r="H1315" s="54">
        <v>0.34633333333333327</v>
      </c>
      <c r="I1315" s="54">
        <v>0.43383333333333329</v>
      </c>
      <c r="J1315" t="s">
        <v>10</v>
      </c>
      <c r="K1315" t="s">
        <v>10</v>
      </c>
      <c r="L1315" t="s">
        <v>10</v>
      </c>
      <c r="M1315" s="59">
        <v>0.77485493230000002</v>
      </c>
      <c r="N1315" s="59">
        <v>0.22514506770000001</v>
      </c>
      <c r="O1315" s="59">
        <v>0</v>
      </c>
      <c r="P1315" s="2" t="s">
        <v>10</v>
      </c>
      <c r="Q1315" s="2" t="s">
        <v>10</v>
      </c>
      <c r="R1315" s="2" t="s">
        <v>10</v>
      </c>
      <c r="S1315" s="2" t="s">
        <v>10</v>
      </c>
      <c r="T1315" s="2" t="s">
        <v>10</v>
      </c>
      <c r="U1315" s="2" t="s">
        <v>10</v>
      </c>
    </row>
    <row r="1316" spans="1:21" x14ac:dyDescent="0.3">
      <c r="A1316">
        <v>33</v>
      </c>
      <c r="B1316" t="s">
        <v>54</v>
      </c>
      <c r="C1316">
        <v>10</v>
      </c>
      <c r="D1316" t="s">
        <v>55</v>
      </c>
      <c r="E1316">
        <v>1982</v>
      </c>
      <c r="F1316" t="s">
        <v>10</v>
      </c>
      <c r="G1316" s="54">
        <v>0.27300000000000002</v>
      </c>
      <c r="H1316" s="54">
        <v>0.32399999999999995</v>
      </c>
      <c r="I1316" s="54">
        <v>0.39999999999999997</v>
      </c>
      <c r="J1316" t="s">
        <v>10</v>
      </c>
      <c r="K1316" t="s">
        <v>10</v>
      </c>
      <c r="L1316" t="s">
        <v>10</v>
      </c>
      <c r="M1316" s="59">
        <v>0.77485493230000002</v>
      </c>
      <c r="N1316" s="59">
        <v>0.22514506770000001</v>
      </c>
      <c r="O1316" s="59">
        <v>0</v>
      </c>
      <c r="P1316" s="2" t="s">
        <v>10</v>
      </c>
      <c r="Q1316" s="2" t="s">
        <v>10</v>
      </c>
      <c r="R1316" s="2" t="s">
        <v>10</v>
      </c>
      <c r="S1316" s="2" t="s">
        <v>10</v>
      </c>
      <c r="T1316" s="2" t="s">
        <v>10</v>
      </c>
      <c r="U1316" s="2" t="s">
        <v>10</v>
      </c>
    </row>
    <row r="1317" spans="1:21" x14ac:dyDescent="0.3">
      <c r="A1317">
        <v>33</v>
      </c>
      <c r="B1317" t="s">
        <v>54</v>
      </c>
      <c r="C1317">
        <v>10</v>
      </c>
      <c r="D1317" t="s">
        <v>55</v>
      </c>
      <c r="E1317">
        <v>1983</v>
      </c>
      <c r="F1317" t="s">
        <v>10</v>
      </c>
      <c r="G1317" s="54">
        <v>0.38100000000000001</v>
      </c>
      <c r="H1317" s="54">
        <v>0.39266666666666666</v>
      </c>
      <c r="I1317" s="54">
        <v>0.4986666666666667</v>
      </c>
      <c r="J1317" t="s">
        <v>10</v>
      </c>
      <c r="K1317" t="s">
        <v>10</v>
      </c>
      <c r="L1317" t="s">
        <v>10</v>
      </c>
      <c r="M1317" s="59">
        <v>0.77485493230000002</v>
      </c>
      <c r="N1317" s="59">
        <v>0.22514506770000001</v>
      </c>
      <c r="O1317" s="59">
        <v>0</v>
      </c>
      <c r="P1317" s="2" t="s">
        <v>10</v>
      </c>
      <c r="Q1317" s="2" t="s">
        <v>10</v>
      </c>
      <c r="R1317" s="2" t="s">
        <v>10</v>
      </c>
      <c r="S1317" s="2" t="s">
        <v>10</v>
      </c>
      <c r="T1317" s="2" t="s">
        <v>10</v>
      </c>
      <c r="U1317" s="2" t="s">
        <v>10</v>
      </c>
    </row>
    <row r="1318" spans="1:21" x14ac:dyDescent="0.3">
      <c r="A1318">
        <v>33</v>
      </c>
      <c r="B1318" t="s">
        <v>54</v>
      </c>
      <c r="C1318">
        <v>10</v>
      </c>
      <c r="D1318" t="s">
        <v>55</v>
      </c>
      <c r="E1318">
        <v>1984</v>
      </c>
      <c r="F1318" t="s">
        <v>10</v>
      </c>
      <c r="G1318" s="54">
        <v>0.33900000000000002</v>
      </c>
      <c r="H1318" s="54">
        <v>0.36133333333333328</v>
      </c>
      <c r="I1318" s="54">
        <v>0.45533333333333326</v>
      </c>
      <c r="J1318" t="s">
        <v>10</v>
      </c>
      <c r="K1318" t="s">
        <v>10</v>
      </c>
      <c r="L1318" t="s">
        <v>10</v>
      </c>
      <c r="M1318" s="59">
        <v>0.77485493230000002</v>
      </c>
      <c r="N1318" s="59">
        <v>0.22514506770000001</v>
      </c>
      <c r="O1318" s="59">
        <v>0</v>
      </c>
      <c r="P1318" s="2" t="s">
        <v>10</v>
      </c>
      <c r="Q1318" s="2" t="s">
        <v>10</v>
      </c>
      <c r="R1318" s="2" t="s">
        <v>10</v>
      </c>
      <c r="S1318" s="2" t="s">
        <v>10</v>
      </c>
      <c r="T1318" s="2" t="s">
        <v>10</v>
      </c>
      <c r="U1318" s="2" t="s">
        <v>10</v>
      </c>
    </row>
    <row r="1319" spans="1:21" x14ac:dyDescent="0.3">
      <c r="A1319">
        <v>33</v>
      </c>
      <c r="B1319" t="s">
        <v>54</v>
      </c>
      <c r="C1319">
        <v>10</v>
      </c>
      <c r="D1319" t="s">
        <v>55</v>
      </c>
      <c r="E1319">
        <v>1985</v>
      </c>
      <c r="F1319" t="s">
        <v>10</v>
      </c>
      <c r="G1319" s="54">
        <v>0.35299999999999998</v>
      </c>
      <c r="H1319" s="54">
        <v>0.37066666666666664</v>
      </c>
      <c r="I1319" s="54">
        <v>0.46866666666666668</v>
      </c>
      <c r="J1319" t="s">
        <v>10</v>
      </c>
      <c r="K1319" t="s">
        <v>10</v>
      </c>
      <c r="L1319" t="s">
        <v>10</v>
      </c>
      <c r="M1319" s="59">
        <v>0.77485493230000002</v>
      </c>
      <c r="N1319" s="59">
        <v>0.22514506770000001</v>
      </c>
      <c r="O1319" s="59">
        <v>0</v>
      </c>
      <c r="P1319" s="2" t="s">
        <v>10</v>
      </c>
      <c r="Q1319" s="2" t="s">
        <v>10</v>
      </c>
      <c r="R1319" s="2" t="s">
        <v>10</v>
      </c>
      <c r="S1319" s="2" t="s">
        <v>10</v>
      </c>
      <c r="T1319" s="2" t="s">
        <v>10</v>
      </c>
      <c r="U1319" s="2" t="s">
        <v>10</v>
      </c>
    </row>
    <row r="1320" spans="1:21" x14ac:dyDescent="0.3">
      <c r="A1320">
        <v>33</v>
      </c>
      <c r="B1320" t="s">
        <v>54</v>
      </c>
      <c r="C1320">
        <v>10</v>
      </c>
      <c r="D1320" t="s">
        <v>55</v>
      </c>
      <c r="E1320">
        <v>1986</v>
      </c>
      <c r="F1320" t="s">
        <v>10</v>
      </c>
      <c r="G1320" s="54">
        <v>0.39</v>
      </c>
      <c r="H1320" s="54">
        <v>0.39266666666666666</v>
      </c>
      <c r="I1320" s="54">
        <v>0.50066666666666659</v>
      </c>
      <c r="J1320" t="s">
        <v>10</v>
      </c>
      <c r="K1320" t="s">
        <v>10</v>
      </c>
      <c r="L1320" t="s">
        <v>10</v>
      </c>
      <c r="M1320" s="59">
        <v>0.77485493230000002</v>
      </c>
      <c r="N1320" s="59">
        <v>0.22514506770000001</v>
      </c>
      <c r="O1320" s="59">
        <v>0</v>
      </c>
      <c r="P1320" s="2" t="s">
        <v>10</v>
      </c>
      <c r="Q1320" s="2" t="s">
        <v>10</v>
      </c>
      <c r="R1320" s="2" t="s">
        <v>10</v>
      </c>
      <c r="S1320" s="2" t="s">
        <v>10</v>
      </c>
      <c r="T1320" s="2" t="s">
        <v>10</v>
      </c>
      <c r="U1320" s="2" t="s">
        <v>10</v>
      </c>
    </row>
    <row r="1321" spans="1:21" x14ac:dyDescent="0.3">
      <c r="A1321">
        <v>33</v>
      </c>
      <c r="B1321" t="s">
        <v>54</v>
      </c>
      <c r="C1321">
        <v>10</v>
      </c>
      <c r="D1321" t="s">
        <v>55</v>
      </c>
      <c r="E1321">
        <v>1987</v>
      </c>
      <c r="F1321" t="s">
        <v>10</v>
      </c>
      <c r="G1321" s="54">
        <v>0.30099999999999999</v>
      </c>
      <c r="H1321" s="54">
        <v>0.33266666666666667</v>
      </c>
      <c r="I1321" s="54">
        <v>0.41666666666666669</v>
      </c>
      <c r="J1321" t="s">
        <v>10</v>
      </c>
      <c r="K1321" t="s">
        <v>10</v>
      </c>
      <c r="L1321" t="s">
        <v>10</v>
      </c>
      <c r="M1321" s="59">
        <v>0.77485493230000002</v>
      </c>
      <c r="N1321" s="59">
        <v>0.22514506770000001</v>
      </c>
      <c r="O1321" s="59">
        <v>0</v>
      </c>
      <c r="P1321" s="2" t="s">
        <v>10</v>
      </c>
      <c r="Q1321" s="2" t="s">
        <v>10</v>
      </c>
      <c r="R1321" s="2" t="s">
        <v>10</v>
      </c>
      <c r="S1321" s="2" t="s">
        <v>10</v>
      </c>
      <c r="T1321" s="2" t="s">
        <v>10</v>
      </c>
      <c r="U1321" s="2" t="s">
        <v>10</v>
      </c>
    </row>
    <row r="1322" spans="1:21" x14ac:dyDescent="0.3">
      <c r="A1322">
        <v>33</v>
      </c>
      <c r="B1322" t="s">
        <v>54</v>
      </c>
      <c r="C1322">
        <v>10</v>
      </c>
      <c r="D1322" t="s">
        <v>55</v>
      </c>
      <c r="E1322">
        <v>1988</v>
      </c>
      <c r="F1322" t="s">
        <v>10</v>
      </c>
      <c r="G1322" s="54">
        <v>0.29599999999999999</v>
      </c>
      <c r="H1322" s="54">
        <v>0.32733333333333337</v>
      </c>
      <c r="I1322" s="54">
        <v>0.40983333333333338</v>
      </c>
      <c r="J1322" t="s">
        <v>10</v>
      </c>
      <c r="K1322" t="s">
        <v>10</v>
      </c>
      <c r="L1322" t="s">
        <v>10</v>
      </c>
      <c r="M1322" s="59">
        <v>0.77485493230000002</v>
      </c>
      <c r="N1322" s="59">
        <v>0.22514506770000001</v>
      </c>
      <c r="O1322" s="59">
        <v>0</v>
      </c>
      <c r="P1322" s="2" t="s">
        <v>10</v>
      </c>
      <c r="Q1322" s="2" t="s">
        <v>10</v>
      </c>
      <c r="R1322" s="2" t="s">
        <v>10</v>
      </c>
      <c r="S1322" s="2" t="s">
        <v>10</v>
      </c>
      <c r="T1322" s="2" t="s">
        <v>10</v>
      </c>
      <c r="U1322" s="2" t="s">
        <v>10</v>
      </c>
    </row>
    <row r="1323" spans="1:21" x14ac:dyDescent="0.3">
      <c r="A1323">
        <v>33</v>
      </c>
      <c r="B1323" t="s">
        <v>54</v>
      </c>
      <c r="C1323">
        <v>10</v>
      </c>
      <c r="D1323" t="s">
        <v>55</v>
      </c>
      <c r="E1323">
        <v>1989</v>
      </c>
      <c r="F1323" t="s">
        <v>10</v>
      </c>
      <c r="G1323" s="54">
        <v>0.28899999999999998</v>
      </c>
      <c r="H1323" s="54">
        <v>0.32566666666666666</v>
      </c>
      <c r="I1323" s="54">
        <v>0.40566666666666668</v>
      </c>
      <c r="J1323" t="s">
        <v>10</v>
      </c>
      <c r="K1323" t="s">
        <v>10</v>
      </c>
      <c r="L1323" t="s">
        <v>10</v>
      </c>
      <c r="M1323" s="59">
        <v>0.77485493230000002</v>
      </c>
      <c r="N1323" s="59">
        <v>0.22514506770000001</v>
      </c>
      <c r="O1323" s="59">
        <v>0</v>
      </c>
      <c r="P1323" s="2" t="s">
        <v>10</v>
      </c>
      <c r="Q1323" s="2" t="s">
        <v>10</v>
      </c>
      <c r="R1323" s="2" t="s">
        <v>10</v>
      </c>
      <c r="S1323" s="2" t="s">
        <v>10</v>
      </c>
      <c r="T1323" s="2" t="s">
        <v>10</v>
      </c>
      <c r="U1323" s="2" t="s">
        <v>10</v>
      </c>
    </row>
    <row r="1324" spans="1:21" x14ac:dyDescent="0.3">
      <c r="A1324">
        <v>33</v>
      </c>
      <c r="B1324" t="s">
        <v>54</v>
      </c>
      <c r="C1324">
        <v>10</v>
      </c>
      <c r="D1324" t="s">
        <v>55</v>
      </c>
      <c r="E1324">
        <v>1990</v>
      </c>
      <c r="F1324" t="s">
        <v>10</v>
      </c>
      <c r="G1324" s="54">
        <v>0.32800000000000001</v>
      </c>
      <c r="H1324" s="54">
        <v>0.36733333333333329</v>
      </c>
      <c r="I1324" s="54">
        <v>0.45883333333333332</v>
      </c>
      <c r="J1324" t="s">
        <v>10</v>
      </c>
      <c r="K1324" t="s">
        <v>10</v>
      </c>
      <c r="L1324" t="s">
        <v>10</v>
      </c>
      <c r="M1324" s="59">
        <v>0.77485493230000002</v>
      </c>
      <c r="N1324" s="59">
        <v>0.22514506770000001</v>
      </c>
      <c r="O1324" s="59">
        <v>0</v>
      </c>
      <c r="P1324" s="2" t="s">
        <v>10</v>
      </c>
      <c r="Q1324" s="2" t="s">
        <v>10</v>
      </c>
      <c r="R1324" s="2" t="s">
        <v>10</v>
      </c>
      <c r="S1324" s="2" t="s">
        <v>10</v>
      </c>
      <c r="T1324" s="2" t="s">
        <v>10</v>
      </c>
      <c r="U1324" s="2" t="s">
        <v>10</v>
      </c>
    </row>
    <row r="1325" spans="1:21" x14ac:dyDescent="0.3">
      <c r="A1325">
        <v>33</v>
      </c>
      <c r="B1325" t="s">
        <v>54</v>
      </c>
      <c r="C1325">
        <v>10</v>
      </c>
      <c r="D1325" t="s">
        <v>55</v>
      </c>
      <c r="E1325">
        <v>1991</v>
      </c>
      <c r="F1325" t="s">
        <v>10</v>
      </c>
      <c r="G1325" s="54">
        <v>0.26</v>
      </c>
      <c r="H1325" s="54">
        <v>0.29099999999999998</v>
      </c>
      <c r="I1325" s="54">
        <v>0.39349999999999996</v>
      </c>
      <c r="J1325" t="s">
        <v>10</v>
      </c>
      <c r="K1325" t="s">
        <v>10</v>
      </c>
      <c r="L1325" t="s">
        <v>10</v>
      </c>
      <c r="M1325" s="59">
        <v>0.77485493230000002</v>
      </c>
      <c r="N1325" s="59">
        <v>0.22514506770000001</v>
      </c>
      <c r="O1325" s="59">
        <v>0</v>
      </c>
      <c r="P1325" s="2" t="s">
        <v>10</v>
      </c>
      <c r="Q1325" s="2" t="s">
        <v>10</v>
      </c>
      <c r="R1325" s="2" t="s">
        <v>10</v>
      </c>
      <c r="S1325" s="2" t="s">
        <v>10</v>
      </c>
      <c r="T1325" s="2" t="s">
        <v>10</v>
      </c>
      <c r="U1325" s="2" t="s">
        <v>10</v>
      </c>
    </row>
    <row r="1326" spans="1:21" x14ac:dyDescent="0.3">
      <c r="A1326">
        <v>33</v>
      </c>
      <c r="B1326" t="s">
        <v>54</v>
      </c>
      <c r="C1326">
        <v>10</v>
      </c>
      <c r="D1326" t="s">
        <v>55</v>
      </c>
      <c r="E1326">
        <v>1992</v>
      </c>
      <c r="F1326" t="s">
        <v>10</v>
      </c>
      <c r="G1326" s="54">
        <v>0.25</v>
      </c>
      <c r="H1326" s="54">
        <v>0.28099999999999997</v>
      </c>
      <c r="I1326" s="54">
        <v>0.40249999999999997</v>
      </c>
      <c r="J1326" t="s">
        <v>10</v>
      </c>
      <c r="K1326" t="s">
        <v>10</v>
      </c>
      <c r="L1326" t="s">
        <v>10</v>
      </c>
      <c r="M1326" s="59">
        <v>0.77485493230000002</v>
      </c>
      <c r="N1326" s="59">
        <v>0.22514506770000001</v>
      </c>
      <c r="O1326" s="59">
        <v>0</v>
      </c>
      <c r="P1326" s="2" t="s">
        <v>10</v>
      </c>
      <c r="Q1326" s="2" t="s">
        <v>10</v>
      </c>
      <c r="R1326" s="2" t="s">
        <v>10</v>
      </c>
      <c r="S1326" s="2" t="s">
        <v>10</v>
      </c>
      <c r="T1326" s="2" t="s">
        <v>10</v>
      </c>
      <c r="U1326" s="2" t="s">
        <v>10</v>
      </c>
    </row>
    <row r="1327" spans="1:21" x14ac:dyDescent="0.3">
      <c r="A1327">
        <v>33</v>
      </c>
      <c r="B1327" t="s">
        <v>54</v>
      </c>
      <c r="C1327">
        <v>10</v>
      </c>
      <c r="D1327" t="s">
        <v>55</v>
      </c>
      <c r="E1327">
        <v>1993</v>
      </c>
      <c r="F1327" t="s">
        <v>10</v>
      </c>
      <c r="G1327" s="54">
        <v>0.23200000000000001</v>
      </c>
      <c r="H1327" s="54">
        <v>0.26</v>
      </c>
      <c r="I1327" s="54">
        <v>0.35550000000000004</v>
      </c>
      <c r="J1327" t="s">
        <v>10</v>
      </c>
      <c r="K1327" t="s">
        <v>10</v>
      </c>
      <c r="L1327" t="s">
        <v>10</v>
      </c>
      <c r="M1327" s="59">
        <v>0.77485493230000002</v>
      </c>
      <c r="N1327" s="59">
        <v>0.22514506770000001</v>
      </c>
      <c r="O1327" s="59">
        <v>0</v>
      </c>
      <c r="P1327" s="2" t="s">
        <v>10</v>
      </c>
      <c r="Q1327" s="2" t="s">
        <v>10</v>
      </c>
      <c r="R1327" s="2" t="s">
        <v>10</v>
      </c>
      <c r="S1327" s="2" t="s">
        <v>10</v>
      </c>
      <c r="T1327" s="2" t="s">
        <v>10</v>
      </c>
      <c r="U1327" s="2" t="s">
        <v>10</v>
      </c>
    </row>
    <row r="1328" spans="1:21" x14ac:dyDescent="0.3">
      <c r="A1328">
        <v>33</v>
      </c>
      <c r="B1328" t="s">
        <v>54</v>
      </c>
      <c r="C1328">
        <v>10</v>
      </c>
      <c r="D1328" t="s">
        <v>55</v>
      </c>
      <c r="E1328">
        <v>1994</v>
      </c>
      <c r="F1328" t="s">
        <v>10</v>
      </c>
      <c r="G1328" s="54">
        <v>0.26600000000000001</v>
      </c>
      <c r="H1328" s="54">
        <v>0.30233333333333334</v>
      </c>
      <c r="I1328" s="54">
        <v>0.42083333333333328</v>
      </c>
      <c r="J1328" t="s">
        <v>10</v>
      </c>
      <c r="K1328" t="s">
        <v>10</v>
      </c>
      <c r="L1328" t="s">
        <v>10</v>
      </c>
      <c r="M1328" s="59">
        <v>0.77485493230000002</v>
      </c>
      <c r="N1328" s="59">
        <v>0.22514506770000001</v>
      </c>
      <c r="O1328" s="59">
        <v>0</v>
      </c>
      <c r="P1328" s="2" t="s">
        <v>10</v>
      </c>
      <c r="Q1328" s="2" t="s">
        <v>10</v>
      </c>
      <c r="R1328" s="2" t="s">
        <v>10</v>
      </c>
      <c r="S1328" s="2" t="s">
        <v>10</v>
      </c>
      <c r="T1328" s="2" t="s">
        <v>10</v>
      </c>
      <c r="U1328" s="2" t="s">
        <v>10</v>
      </c>
    </row>
    <row r="1329" spans="1:21" x14ac:dyDescent="0.3">
      <c r="A1329">
        <v>33</v>
      </c>
      <c r="B1329" t="s">
        <v>54</v>
      </c>
      <c r="C1329">
        <v>10</v>
      </c>
      <c r="D1329" t="s">
        <v>55</v>
      </c>
      <c r="E1329">
        <v>1995</v>
      </c>
      <c r="F1329" t="s">
        <v>10</v>
      </c>
      <c r="G1329" s="54">
        <v>0.17199999999999999</v>
      </c>
      <c r="H1329" s="54">
        <v>0.20300000000000001</v>
      </c>
      <c r="I1329" s="54">
        <v>0.26950000000000002</v>
      </c>
      <c r="J1329" t="s">
        <v>10</v>
      </c>
      <c r="K1329" t="s">
        <v>10</v>
      </c>
      <c r="L1329" t="s">
        <v>10</v>
      </c>
      <c r="M1329" s="59">
        <v>0.77485493230000002</v>
      </c>
      <c r="N1329" s="59">
        <v>0.22514506770000001</v>
      </c>
      <c r="O1329" s="59">
        <v>0</v>
      </c>
      <c r="P1329" s="2">
        <f t="shared" ref="P1329:P1343" si="399">(J1332*$M1329)+(J1333*$N1329)+(J1334*$O1329)</f>
        <v>6649.4909203714587</v>
      </c>
      <c r="Q1329" s="2">
        <f t="shared" ref="Q1329:Q1343" si="400">(K1332*$M1329)+(K1333*$N1329)+(K1334*$O1329)</f>
        <v>6345.3315352050204</v>
      </c>
      <c r="R1329" s="2">
        <f t="shared" ref="R1329:R1343" si="401">(L1332*$M1329)+(L1333*$N1329)+(L1334*$O1329)</f>
        <v>6882.1095611134933</v>
      </c>
      <c r="S1329" s="2" t="s">
        <v>10</v>
      </c>
      <c r="T1329" s="2" t="s">
        <v>10</v>
      </c>
      <c r="U1329" s="2" t="s">
        <v>10</v>
      </c>
    </row>
    <row r="1330" spans="1:21" x14ac:dyDescent="0.3">
      <c r="A1330">
        <v>33</v>
      </c>
      <c r="B1330" t="s">
        <v>54</v>
      </c>
      <c r="C1330">
        <v>10</v>
      </c>
      <c r="D1330" t="s">
        <v>55</v>
      </c>
      <c r="E1330">
        <v>1996</v>
      </c>
      <c r="F1330" t="s">
        <v>10</v>
      </c>
      <c r="G1330" s="54">
        <v>0.33800000000000002</v>
      </c>
      <c r="H1330" s="54">
        <v>0.36</v>
      </c>
      <c r="I1330" s="54">
        <v>0.46100000000000002</v>
      </c>
      <c r="J1330" t="s">
        <v>10</v>
      </c>
      <c r="K1330" t="s">
        <v>10</v>
      </c>
      <c r="L1330" t="s">
        <v>10</v>
      </c>
      <c r="M1330" s="59">
        <v>0.77485493230000002</v>
      </c>
      <c r="N1330" s="59">
        <v>0.22514506770000001</v>
      </c>
      <c r="O1330" s="59">
        <v>0</v>
      </c>
      <c r="P1330" s="2">
        <f t="shared" si="399"/>
        <v>6281.0285381193862</v>
      </c>
      <c r="Q1330" s="2">
        <f t="shared" si="400"/>
        <v>6263.7399038518979</v>
      </c>
      <c r="R1330" s="2">
        <f t="shared" si="401"/>
        <v>6820.8436773596986</v>
      </c>
      <c r="S1330" s="2" t="s">
        <v>10</v>
      </c>
      <c r="T1330" s="2" t="s">
        <v>10</v>
      </c>
      <c r="U1330" s="2" t="s">
        <v>10</v>
      </c>
    </row>
    <row r="1331" spans="1:21" x14ac:dyDescent="0.3">
      <c r="A1331">
        <v>33</v>
      </c>
      <c r="B1331" t="s">
        <v>54</v>
      </c>
      <c r="C1331">
        <v>10</v>
      </c>
      <c r="D1331" t="s">
        <v>55</v>
      </c>
      <c r="E1331">
        <v>1997</v>
      </c>
      <c r="F1331" t="s">
        <v>10</v>
      </c>
      <c r="G1331" s="54">
        <v>0.29899999999999999</v>
      </c>
      <c r="H1331" s="54">
        <v>0.22533333333333333</v>
      </c>
      <c r="I1331" s="54">
        <v>0.34783333333333333</v>
      </c>
      <c r="J1331" t="s">
        <v>10</v>
      </c>
      <c r="K1331" t="s">
        <v>10</v>
      </c>
      <c r="L1331" t="s">
        <v>10</v>
      </c>
      <c r="M1331" s="59">
        <v>0.77485493230000002</v>
      </c>
      <c r="N1331" s="59">
        <v>0.22514506770000001</v>
      </c>
      <c r="O1331" s="59">
        <v>0</v>
      </c>
      <c r="P1331" s="2">
        <f t="shared" si="399"/>
        <v>10944.63943924999</v>
      </c>
      <c r="Q1331" s="2">
        <f t="shared" si="400"/>
        <v>11332.226395748346</v>
      </c>
      <c r="R1331" s="2">
        <f t="shared" si="401"/>
        <v>12448.574758163419</v>
      </c>
      <c r="S1331" s="2" t="s">
        <v>10</v>
      </c>
      <c r="T1331" s="2" t="s">
        <v>10</v>
      </c>
      <c r="U1331" s="2" t="s">
        <v>10</v>
      </c>
    </row>
    <row r="1332" spans="1:21" x14ac:dyDescent="0.3">
      <c r="A1332">
        <v>33</v>
      </c>
      <c r="B1332" t="s">
        <v>54</v>
      </c>
      <c r="C1332">
        <v>10</v>
      </c>
      <c r="D1332" t="s">
        <v>55</v>
      </c>
      <c r="E1332">
        <v>1998</v>
      </c>
      <c r="F1332">
        <v>6500</v>
      </c>
      <c r="G1332" s="54">
        <v>8.7999999999999995E-2</v>
      </c>
      <c r="H1332" s="54">
        <v>4.1666666666666664E-2</v>
      </c>
      <c r="I1332" s="54">
        <v>0.11716666666666666</v>
      </c>
      <c r="J1332" s="2">
        <f>$F1332/(1-G1332)</f>
        <v>7127.1929824561403</v>
      </c>
      <c r="K1332" s="2">
        <f t="shared" ref="K1332:L1332" si="402">$F1332/(1-H1332)</f>
        <v>6782.608695652174</v>
      </c>
      <c r="L1332" s="2">
        <f t="shared" si="402"/>
        <v>7362.6581083632245</v>
      </c>
      <c r="M1332" s="59">
        <v>0.77485493230000002</v>
      </c>
      <c r="N1332" s="59">
        <v>0.22514506770000001</v>
      </c>
      <c r="O1332" s="59">
        <v>0</v>
      </c>
      <c r="P1332" s="2">
        <f t="shared" si="399"/>
        <v>12909.038224359005</v>
      </c>
      <c r="Q1332" s="2">
        <f t="shared" si="400"/>
        <v>12957.554953639168</v>
      </c>
      <c r="R1332" s="2">
        <f t="shared" si="401"/>
        <v>13930.142049954808</v>
      </c>
      <c r="S1332">
        <f t="shared" si="396"/>
        <v>1.986005880670616</v>
      </c>
      <c r="T1332">
        <f t="shared" si="397"/>
        <v>1.9934699928675643</v>
      </c>
      <c r="U1332">
        <f t="shared" si="398"/>
        <v>2.143098776916124</v>
      </c>
    </row>
    <row r="1333" spans="1:21" x14ac:dyDescent="0.3">
      <c r="A1333">
        <v>33</v>
      </c>
      <c r="B1333" t="s">
        <v>54</v>
      </c>
      <c r="C1333">
        <v>10</v>
      </c>
      <c r="D1333" t="s">
        <v>55</v>
      </c>
      <c r="E1333">
        <v>1999</v>
      </c>
      <c r="F1333">
        <v>4600</v>
      </c>
      <c r="G1333" s="54">
        <v>8.1000000000000003E-2</v>
      </c>
      <c r="H1333" s="54">
        <v>4.9666666666666665E-2</v>
      </c>
      <c r="I1333" s="54">
        <v>0.12016666666666667</v>
      </c>
      <c r="J1333" s="2">
        <f t="shared" ref="J1333:J1348" si="403">$F1333/(1-G1333)</f>
        <v>5005.4406964091404</v>
      </c>
      <c r="K1333" s="2">
        <f t="shared" ref="K1333:K1348" si="404">$F1333/(1-H1333)</f>
        <v>4840.4068747807787</v>
      </c>
      <c r="L1333" s="2">
        <f t="shared" ref="L1333:L1348" si="405">$F1333/(1-I1333)</f>
        <v>5228.2629285849589</v>
      </c>
      <c r="M1333" s="59">
        <v>0.77485493230000002</v>
      </c>
      <c r="N1333" s="59">
        <v>0.22514506770000001</v>
      </c>
      <c r="O1333" s="59">
        <v>0</v>
      </c>
      <c r="P1333" s="2">
        <f t="shared" si="399"/>
        <v>18766.494887444514</v>
      </c>
      <c r="Q1333" s="2">
        <f t="shared" si="400"/>
        <v>18901.201328724324</v>
      </c>
      <c r="R1333" s="2">
        <f t="shared" si="401"/>
        <v>19907.95588039032</v>
      </c>
      <c r="S1333">
        <f t="shared" si="396"/>
        <v>4.079672801618373</v>
      </c>
      <c r="T1333">
        <f t="shared" si="397"/>
        <v>4.108956810592244</v>
      </c>
      <c r="U1333">
        <f t="shared" si="398"/>
        <v>4.327816495737026</v>
      </c>
    </row>
    <row r="1334" spans="1:21" x14ac:dyDescent="0.3">
      <c r="A1334">
        <v>33</v>
      </c>
      <c r="B1334" t="s">
        <v>54</v>
      </c>
      <c r="C1334">
        <v>10</v>
      </c>
      <c r="D1334" t="s">
        <v>55</v>
      </c>
      <c r="E1334">
        <v>2000</v>
      </c>
      <c r="F1334">
        <v>9700</v>
      </c>
      <c r="G1334" s="54">
        <v>9.0999999999999998E-2</v>
      </c>
      <c r="H1334" s="54">
        <v>0.13100000000000001</v>
      </c>
      <c r="I1334" s="54">
        <v>0.21150000000000002</v>
      </c>
      <c r="J1334" s="2">
        <f t="shared" si="403"/>
        <v>10671.06710671067</v>
      </c>
      <c r="K1334" s="2">
        <f t="shared" si="404"/>
        <v>11162.255466052935</v>
      </c>
      <c r="L1334" s="2">
        <f t="shared" si="405"/>
        <v>12301.838934686113</v>
      </c>
      <c r="M1334" s="59">
        <v>0.77485493230000002</v>
      </c>
      <c r="N1334" s="59">
        <v>0.22514506770000001</v>
      </c>
      <c r="O1334" s="59">
        <v>0</v>
      </c>
      <c r="P1334" s="2">
        <f t="shared" si="399"/>
        <v>24553.434901950946</v>
      </c>
      <c r="Q1334" s="2">
        <f t="shared" si="400"/>
        <v>25696.485980793674</v>
      </c>
      <c r="R1334" s="2">
        <f t="shared" si="401"/>
        <v>27726.611747054696</v>
      </c>
      <c r="S1334">
        <f t="shared" si="396"/>
        <v>2.5312819486547369</v>
      </c>
      <c r="T1334">
        <f t="shared" si="397"/>
        <v>2.6491222660612035</v>
      </c>
      <c r="U1334">
        <f t="shared" si="398"/>
        <v>2.8584135821705874</v>
      </c>
    </row>
    <row r="1335" spans="1:21" x14ac:dyDescent="0.3">
      <c r="A1335">
        <v>33</v>
      </c>
      <c r="B1335" t="s">
        <v>54</v>
      </c>
      <c r="C1335">
        <v>10</v>
      </c>
      <c r="D1335" t="s">
        <v>55</v>
      </c>
      <c r="E1335">
        <v>2001</v>
      </c>
      <c r="F1335">
        <v>10650</v>
      </c>
      <c r="G1335" s="54">
        <v>0.104</v>
      </c>
      <c r="H1335" s="54">
        <v>0.10633333333333334</v>
      </c>
      <c r="I1335" s="54">
        <v>0.17783333333333332</v>
      </c>
      <c r="J1335" s="2">
        <f t="shared" si="403"/>
        <v>11886.160714285714</v>
      </c>
      <c r="K1335" s="2">
        <f t="shared" si="404"/>
        <v>11917.195076464006</v>
      </c>
      <c r="L1335" s="2">
        <f t="shared" si="405"/>
        <v>12953.577944455707</v>
      </c>
      <c r="M1335" s="59">
        <v>0.77485493230000002</v>
      </c>
      <c r="N1335" s="59">
        <v>0.22514506770000001</v>
      </c>
      <c r="O1335" s="59">
        <v>0</v>
      </c>
      <c r="P1335" s="2">
        <f t="shared" si="399"/>
        <v>18145.888696273047</v>
      </c>
      <c r="Q1335" s="2">
        <f t="shared" si="400"/>
        <v>22376.514499117911</v>
      </c>
      <c r="R1335" s="2">
        <f t="shared" si="401"/>
        <v>25980.296311004488</v>
      </c>
      <c r="S1335">
        <f t="shared" si="396"/>
        <v>1.703839314204042</v>
      </c>
      <c r="T1335">
        <f t="shared" si="397"/>
        <v>2.101081173626095</v>
      </c>
      <c r="U1335">
        <f t="shared" si="398"/>
        <v>2.4394644423478393</v>
      </c>
    </row>
    <row r="1336" spans="1:21" x14ac:dyDescent="0.3">
      <c r="A1336">
        <v>33</v>
      </c>
      <c r="B1336" t="s">
        <v>54</v>
      </c>
      <c r="C1336">
        <v>10</v>
      </c>
      <c r="D1336" t="s">
        <v>55</v>
      </c>
      <c r="E1336">
        <v>2002</v>
      </c>
      <c r="F1336">
        <v>15000</v>
      </c>
      <c r="G1336" s="54">
        <v>8.6999999999999994E-2</v>
      </c>
      <c r="H1336" s="54">
        <v>9.2999999999999999E-2</v>
      </c>
      <c r="I1336" s="54">
        <v>0.13250000000000001</v>
      </c>
      <c r="J1336" s="2">
        <f t="shared" si="403"/>
        <v>16429.353778751367</v>
      </c>
      <c r="K1336" s="2">
        <f t="shared" si="404"/>
        <v>16538.037486218302</v>
      </c>
      <c r="L1336" s="2">
        <f t="shared" si="405"/>
        <v>17291.06628242075</v>
      </c>
      <c r="M1336" s="59">
        <v>0.77485493230000002</v>
      </c>
      <c r="N1336" s="59">
        <v>0.22514506770000001</v>
      </c>
      <c r="O1336" s="59">
        <v>0</v>
      </c>
      <c r="P1336" s="2">
        <f t="shared" si="399"/>
        <v>18548.206799122447</v>
      </c>
      <c r="Q1336" s="2">
        <f t="shared" si="400"/>
        <v>21680.979719675292</v>
      </c>
      <c r="R1336" s="2">
        <f t="shared" si="401"/>
        <v>27382.069182769221</v>
      </c>
      <c r="S1336">
        <f t="shared" si="396"/>
        <v>1.2365471199414964</v>
      </c>
      <c r="T1336">
        <f t="shared" si="397"/>
        <v>1.4453986479783527</v>
      </c>
      <c r="U1336">
        <f t="shared" si="398"/>
        <v>1.8254712788512815</v>
      </c>
    </row>
    <row r="1337" spans="1:21" x14ac:dyDescent="0.3">
      <c r="A1337">
        <v>33</v>
      </c>
      <c r="B1337" t="s">
        <v>54</v>
      </c>
      <c r="C1337">
        <v>10</v>
      </c>
      <c r="D1337" t="s">
        <v>55</v>
      </c>
      <c r="E1337">
        <v>2003</v>
      </c>
      <c r="F1337">
        <v>23700</v>
      </c>
      <c r="G1337" s="54">
        <v>0.11600000000000001</v>
      </c>
      <c r="H1337" s="54">
        <v>0.12333333333333332</v>
      </c>
      <c r="I1337" s="54">
        <v>0.18033333333333335</v>
      </c>
      <c r="J1337" s="2">
        <f t="shared" si="403"/>
        <v>26809.954751131223</v>
      </c>
      <c r="K1337" s="2">
        <f t="shared" si="404"/>
        <v>27034.220532319392</v>
      </c>
      <c r="L1337" s="2">
        <f t="shared" si="405"/>
        <v>28914.192761285074</v>
      </c>
      <c r="M1337" s="59">
        <v>0.77485493230000002</v>
      </c>
      <c r="N1337" s="59">
        <v>0.22514506770000001</v>
      </c>
      <c r="O1337" s="59">
        <v>0</v>
      </c>
      <c r="P1337" s="2">
        <f t="shared" si="399"/>
        <v>4956.5473009649531</v>
      </c>
      <c r="Q1337" s="2">
        <f t="shared" si="400"/>
        <v>5345.3521722392543</v>
      </c>
      <c r="R1337" s="2">
        <f t="shared" si="401"/>
        <v>5974.4365072813853</v>
      </c>
      <c r="S1337">
        <f t="shared" si="396"/>
        <v>0.20913701691835246</v>
      </c>
      <c r="T1337">
        <f t="shared" si="397"/>
        <v>0.22554228574849175</v>
      </c>
      <c r="U1337">
        <f t="shared" si="398"/>
        <v>0.25208592857727363</v>
      </c>
    </row>
    <row r="1338" spans="1:21" x14ac:dyDescent="0.3">
      <c r="A1338">
        <v>33</v>
      </c>
      <c r="B1338" t="s">
        <v>54</v>
      </c>
      <c r="C1338">
        <v>10</v>
      </c>
      <c r="D1338" t="s">
        <v>55</v>
      </c>
      <c r="E1338">
        <v>2004</v>
      </c>
      <c r="F1338">
        <v>13900</v>
      </c>
      <c r="G1338" s="54">
        <v>0.17199999999999999</v>
      </c>
      <c r="H1338" s="54">
        <v>0.34099999999999997</v>
      </c>
      <c r="I1338" s="54">
        <v>0.41199999999999998</v>
      </c>
      <c r="J1338" s="2">
        <f t="shared" si="403"/>
        <v>16787.439613526567</v>
      </c>
      <c r="K1338" s="2">
        <f t="shared" si="404"/>
        <v>21092.564491654019</v>
      </c>
      <c r="L1338" s="2">
        <f t="shared" si="405"/>
        <v>23639.455782312922</v>
      </c>
      <c r="M1338" s="59">
        <v>0.77485493230000002</v>
      </c>
      <c r="N1338" s="59">
        <v>0.22514506770000001</v>
      </c>
      <c r="O1338" s="59">
        <v>0</v>
      </c>
      <c r="P1338" s="2">
        <f t="shared" si="399"/>
        <v>8438.3355304236793</v>
      </c>
      <c r="Q1338" s="2">
        <f t="shared" si="400"/>
        <v>9226.5520528445049</v>
      </c>
      <c r="R1338" s="2">
        <f t="shared" si="401"/>
        <v>10591.926840102013</v>
      </c>
      <c r="S1338">
        <f t="shared" si="396"/>
        <v>0.60707449859163165</v>
      </c>
      <c r="T1338">
        <f t="shared" si="397"/>
        <v>0.66378072322622339</v>
      </c>
      <c r="U1338">
        <f t="shared" si="398"/>
        <v>0.7620091251871951</v>
      </c>
    </row>
    <row r="1339" spans="1:21" x14ac:dyDescent="0.3">
      <c r="A1339">
        <v>33</v>
      </c>
      <c r="B1339" t="s">
        <v>54</v>
      </c>
      <c r="C1339">
        <v>10</v>
      </c>
      <c r="D1339" t="s">
        <v>55</v>
      </c>
      <c r="E1339">
        <v>2005</v>
      </c>
      <c r="F1339">
        <v>19900</v>
      </c>
      <c r="G1339" s="54">
        <v>0.128</v>
      </c>
      <c r="H1339" s="54">
        <v>0.25733333333333336</v>
      </c>
      <c r="I1339" s="54">
        <v>0.41533333333333339</v>
      </c>
      <c r="J1339" s="2">
        <f t="shared" si="403"/>
        <v>22821.100917431191</v>
      </c>
      <c r="K1339" s="2">
        <f t="shared" si="404"/>
        <v>26795.332136445246</v>
      </c>
      <c r="L1339" s="2">
        <f t="shared" si="405"/>
        <v>34036.488027366024</v>
      </c>
      <c r="M1339" s="59">
        <v>0.77485493230000002</v>
      </c>
      <c r="N1339" s="59">
        <v>0.22514506770000001</v>
      </c>
      <c r="O1339" s="59">
        <v>0</v>
      </c>
      <c r="P1339" s="2">
        <f t="shared" si="399"/>
        <v>8843.7349122995165</v>
      </c>
      <c r="Q1339" s="2">
        <f t="shared" si="400"/>
        <v>9269.3513508773467</v>
      </c>
      <c r="R1339" s="2">
        <f t="shared" si="401"/>
        <v>10631.147032391893</v>
      </c>
      <c r="S1339">
        <f t="shared" si="396"/>
        <v>0.44440878956278979</v>
      </c>
      <c r="T1339">
        <f t="shared" si="397"/>
        <v>0.46579655029534406</v>
      </c>
      <c r="U1339">
        <f t="shared" si="398"/>
        <v>0.53422849409004491</v>
      </c>
    </row>
    <row r="1340" spans="1:21" x14ac:dyDescent="0.3">
      <c r="A1340">
        <v>33</v>
      </c>
      <c r="B1340" t="s">
        <v>54</v>
      </c>
      <c r="C1340">
        <v>10</v>
      </c>
      <c r="D1340" t="s">
        <v>55</v>
      </c>
      <c r="E1340">
        <v>2006</v>
      </c>
      <c r="F1340">
        <v>3420</v>
      </c>
      <c r="G1340" s="54">
        <v>0.11</v>
      </c>
      <c r="H1340" s="54">
        <v>0.16166666666666668</v>
      </c>
      <c r="I1340" s="54">
        <v>0.23666666666666669</v>
      </c>
      <c r="J1340" s="2">
        <f t="shared" si="403"/>
        <v>3842.696629213483</v>
      </c>
      <c r="K1340" s="2">
        <f t="shared" si="404"/>
        <v>4079.5228628230616</v>
      </c>
      <c r="L1340" s="2">
        <f t="shared" si="405"/>
        <v>4480.3493449781663</v>
      </c>
      <c r="M1340" s="59">
        <v>0.77485493230000002</v>
      </c>
      <c r="N1340" s="59">
        <v>0.22514506770000001</v>
      </c>
      <c r="O1340" s="59">
        <v>0</v>
      </c>
      <c r="P1340" s="2">
        <f t="shared" si="399"/>
        <v>13805.454428706918</v>
      </c>
      <c r="Q1340" s="2">
        <f t="shared" si="400"/>
        <v>14604.559652031887</v>
      </c>
      <c r="R1340" s="2">
        <f t="shared" si="401"/>
        <v>16339.272141314923</v>
      </c>
      <c r="S1340">
        <f t="shared" si="396"/>
        <v>4.0366825814932508</v>
      </c>
      <c r="T1340">
        <f t="shared" si="397"/>
        <v>4.2703390795414871</v>
      </c>
      <c r="U1340">
        <f t="shared" si="398"/>
        <v>4.7775649536008551</v>
      </c>
    </row>
    <row r="1341" spans="1:21" x14ac:dyDescent="0.3">
      <c r="A1341">
        <v>33</v>
      </c>
      <c r="B1341" t="s">
        <v>54</v>
      </c>
      <c r="C1341">
        <v>10</v>
      </c>
      <c r="D1341" t="s">
        <v>55</v>
      </c>
      <c r="E1341">
        <v>2007</v>
      </c>
      <c r="F1341">
        <v>7700</v>
      </c>
      <c r="G1341" s="54">
        <v>0.124</v>
      </c>
      <c r="H1341" s="54">
        <v>0.20633333333333334</v>
      </c>
      <c r="I1341" s="54">
        <v>0.30733333333333335</v>
      </c>
      <c r="J1341" s="2">
        <f t="shared" si="403"/>
        <v>8789.954337899544</v>
      </c>
      <c r="K1341" s="2">
        <f t="shared" si="404"/>
        <v>9701.8059638807226</v>
      </c>
      <c r="L1341" s="2">
        <f t="shared" si="405"/>
        <v>11116.45813282002</v>
      </c>
      <c r="M1341" s="59">
        <v>0.77485493230000002</v>
      </c>
      <c r="N1341" s="59">
        <v>0.22514506770000001</v>
      </c>
      <c r="O1341" s="59">
        <v>0</v>
      </c>
      <c r="P1341" s="2">
        <f t="shared" si="399"/>
        <v>10682.047914589359</v>
      </c>
      <c r="Q1341" s="2">
        <f t="shared" si="400"/>
        <v>11814.938177262948</v>
      </c>
      <c r="R1341" s="2">
        <f t="shared" si="401"/>
        <v>12764.440992287176</v>
      </c>
      <c r="S1341">
        <f t="shared" si="396"/>
        <v>1.38727894994667</v>
      </c>
      <c r="T1341">
        <f t="shared" si="397"/>
        <v>1.5344075554886945</v>
      </c>
      <c r="U1341">
        <f t="shared" si="398"/>
        <v>1.6577196093879449</v>
      </c>
    </row>
    <row r="1342" spans="1:21" x14ac:dyDescent="0.3">
      <c r="A1342">
        <v>33</v>
      </c>
      <c r="B1342" t="s">
        <v>54</v>
      </c>
      <c r="C1342">
        <v>10</v>
      </c>
      <c r="D1342" t="s">
        <v>55</v>
      </c>
      <c r="E1342">
        <v>2008</v>
      </c>
      <c r="F1342">
        <v>6303</v>
      </c>
      <c r="G1342" s="54">
        <v>0.128</v>
      </c>
      <c r="H1342" s="54">
        <v>0.16966666666666669</v>
      </c>
      <c r="I1342" s="54">
        <v>0.28266666666666668</v>
      </c>
      <c r="J1342" s="2">
        <f t="shared" si="403"/>
        <v>7228.2110091743116</v>
      </c>
      <c r="K1342" s="2">
        <f t="shared" si="404"/>
        <v>7590.9273384183052</v>
      </c>
      <c r="L1342" s="2">
        <f t="shared" si="405"/>
        <v>8786.7100371747201</v>
      </c>
      <c r="M1342" s="59">
        <v>0.77485493230000002</v>
      </c>
      <c r="N1342" s="59">
        <v>0.22514506770000001</v>
      </c>
      <c r="O1342" s="59">
        <v>0</v>
      </c>
      <c r="P1342" s="2">
        <f t="shared" si="399"/>
        <v>6019.5721056814727</v>
      </c>
      <c r="Q1342" s="2">
        <f t="shared" si="400"/>
        <v>6413.9169689429964</v>
      </c>
      <c r="R1342" s="2">
        <f t="shared" si="401"/>
        <v>6942.7293811835225</v>
      </c>
      <c r="S1342">
        <f t="shared" si="396"/>
        <v>0.95503285827089845</v>
      </c>
      <c r="T1342">
        <f t="shared" si="397"/>
        <v>1.0175974883298424</v>
      </c>
      <c r="U1342">
        <f t="shared" si="398"/>
        <v>1.1014960147839954</v>
      </c>
    </row>
    <row r="1343" spans="1:21" x14ac:dyDescent="0.3">
      <c r="A1343">
        <v>33</v>
      </c>
      <c r="B1343" t="s">
        <v>54</v>
      </c>
      <c r="C1343">
        <v>10</v>
      </c>
      <c r="D1343" t="s">
        <v>55</v>
      </c>
      <c r="E1343">
        <v>2009</v>
      </c>
      <c r="F1343">
        <v>12488</v>
      </c>
      <c r="G1343" s="54">
        <v>0.13300000000000001</v>
      </c>
      <c r="H1343" s="54">
        <v>0.16999999999999998</v>
      </c>
      <c r="I1343" s="54">
        <v>0.26449999999999996</v>
      </c>
      <c r="J1343" s="2">
        <f t="shared" si="403"/>
        <v>14403.690888119954</v>
      </c>
      <c r="K1343" s="2">
        <f t="shared" si="404"/>
        <v>15045.783132530119</v>
      </c>
      <c r="L1343" s="2">
        <f t="shared" si="405"/>
        <v>16978.925900747789</v>
      </c>
      <c r="M1343" s="59">
        <v>0.77485493230000002</v>
      </c>
      <c r="N1343" s="59">
        <v>0.22514506770000001</v>
      </c>
      <c r="O1343" s="59">
        <v>0</v>
      </c>
      <c r="P1343" s="2">
        <f t="shared" si="399"/>
        <v>4374.6131294483494</v>
      </c>
      <c r="Q1343" s="2">
        <f t="shared" si="400"/>
        <v>4894.1928089607909</v>
      </c>
      <c r="R1343" s="2">
        <f t="shared" si="401"/>
        <v>5427.4420969829871</v>
      </c>
      <c r="S1343">
        <f t="shared" si="396"/>
        <v>0.35030534348561415</v>
      </c>
      <c r="T1343">
        <f t="shared" si="397"/>
        <v>0.39191165991037724</v>
      </c>
      <c r="U1343">
        <f t="shared" si="398"/>
        <v>0.43461259585065559</v>
      </c>
    </row>
    <row r="1344" spans="1:21" x14ac:dyDescent="0.3">
      <c r="A1344">
        <v>33</v>
      </c>
      <c r="B1344" t="s">
        <v>54</v>
      </c>
      <c r="C1344">
        <v>10</v>
      </c>
      <c r="D1344" t="s">
        <v>55</v>
      </c>
      <c r="E1344">
        <v>2010</v>
      </c>
      <c r="F1344">
        <v>10290</v>
      </c>
      <c r="G1344" s="54">
        <v>0.124</v>
      </c>
      <c r="H1344" s="54">
        <v>0.21366666666666667</v>
      </c>
      <c r="I1344" s="54">
        <v>0.27216666666666667</v>
      </c>
      <c r="J1344" s="2">
        <f t="shared" si="403"/>
        <v>11746.575342465754</v>
      </c>
      <c r="K1344" s="2">
        <f t="shared" si="404"/>
        <v>13086.053412462908</v>
      </c>
      <c r="L1344" s="2">
        <f t="shared" si="405"/>
        <v>14137.852072360889</v>
      </c>
      <c r="M1344" s="59">
        <v>0.77485493230000002</v>
      </c>
      <c r="N1344" s="59">
        <v>0.22514506770000001</v>
      </c>
      <c r="O1344" s="59">
        <v>0</v>
      </c>
      <c r="P1344" s="2">
        <f>(J1347*$M1344)+(J1348*$N1344)</f>
        <v>9824.2107531094898</v>
      </c>
      <c r="Q1344" s="2">
        <f>(K1347*$M1344)+(K1348*$N1344)</f>
        <v>10953.985794205977</v>
      </c>
      <c r="R1344" s="2">
        <f>(L1347*$M1344)+(L1348*$N1344)</f>
        <v>12154.755922677043</v>
      </c>
      <c r="S1344">
        <f t="shared" si="396"/>
        <v>0.95473379524873569</v>
      </c>
      <c r="T1344">
        <f t="shared" si="397"/>
        <v>1.0645272880666645</v>
      </c>
      <c r="U1344">
        <f t="shared" si="398"/>
        <v>1.1812202062854269</v>
      </c>
    </row>
    <row r="1345" spans="1:21" x14ac:dyDescent="0.3">
      <c r="A1345">
        <v>33</v>
      </c>
      <c r="B1345" t="s">
        <v>54</v>
      </c>
      <c r="C1345">
        <v>10</v>
      </c>
      <c r="D1345" t="s">
        <v>55</v>
      </c>
      <c r="E1345">
        <v>2011</v>
      </c>
      <c r="F1345">
        <v>6106</v>
      </c>
      <c r="G1345" s="54">
        <v>0.13</v>
      </c>
      <c r="H1345" s="54">
        <v>0.17933333333333334</v>
      </c>
      <c r="I1345" s="54">
        <v>0.24033333333333334</v>
      </c>
      <c r="J1345" s="2">
        <f t="shared" si="403"/>
        <v>7018.3908045977014</v>
      </c>
      <c r="K1345" s="2">
        <f t="shared" si="404"/>
        <v>7440.2924451665313</v>
      </c>
      <c r="L1345" s="2">
        <f t="shared" si="405"/>
        <v>8037.735849056603</v>
      </c>
      <c r="M1345" s="59">
        <v>0.77485493230000002</v>
      </c>
      <c r="N1345" s="59">
        <v>0.22514506770000001</v>
      </c>
      <c r="O1345" s="59">
        <v>0</v>
      </c>
      <c r="P1345" s="2" t="s">
        <v>10</v>
      </c>
      <c r="Q1345" s="2" t="s">
        <v>10</v>
      </c>
      <c r="R1345" s="2" t="s">
        <v>10</v>
      </c>
      <c r="S1345" s="2" t="s">
        <v>10</v>
      </c>
      <c r="T1345" s="2" t="s">
        <v>10</v>
      </c>
      <c r="U1345" s="2" t="s">
        <v>10</v>
      </c>
    </row>
    <row r="1346" spans="1:21" x14ac:dyDescent="0.3">
      <c r="A1346">
        <v>33</v>
      </c>
      <c r="B1346" t="s">
        <v>54</v>
      </c>
      <c r="C1346">
        <v>10</v>
      </c>
      <c r="D1346" t="s">
        <v>55</v>
      </c>
      <c r="E1346">
        <v>2012</v>
      </c>
      <c r="F1346">
        <v>2360</v>
      </c>
      <c r="G1346" s="54">
        <v>8.5999999999999993E-2</v>
      </c>
      <c r="H1346" s="54">
        <v>0.18099999999999999</v>
      </c>
      <c r="I1346" s="54">
        <v>0.25650000000000001</v>
      </c>
      <c r="J1346" s="2">
        <f t="shared" si="403"/>
        <v>2582.0568927789932</v>
      </c>
      <c r="K1346" s="2">
        <f t="shared" si="404"/>
        <v>2881.5628815628816</v>
      </c>
      <c r="L1346" s="2">
        <f t="shared" si="405"/>
        <v>3174.1761936785474</v>
      </c>
      <c r="M1346" s="59">
        <v>0.77485493230000002</v>
      </c>
      <c r="N1346" s="59">
        <v>0.22514506770000001</v>
      </c>
      <c r="O1346" s="59">
        <v>0</v>
      </c>
      <c r="P1346" s="2" t="s">
        <v>10</v>
      </c>
      <c r="Q1346" s="2" t="s">
        <v>10</v>
      </c>
      <c r="R1346" s="2" t="s">
        <v>10</v>
      </c>
      <c r="S1346" s="2" t="s">
        <v>10</v>
      </c>
      <c r="T1346" s="2" t="s">
        <v>10</v>
      </c>
      <c r="U1346" s="2" t="s">
        <v>10</v>
      </c>
    </row>
    <row r="1347" spans="1:21" x14ac:dyDescent="0.3">
      <c r="A1347">
        <v>33</v>
      </c>
      <c r="B1347" t="s">
        <v>54</v>
      </c>
      <c r="C1347">
        <v>10</v>
      </c>
      <c r="D1347" t="s">
        <v>55</v>
      </c>
      <c r="E1347">
        <v>2013</v>
      </c>
      <c r="F1347">
        <v>9500</v>
      </c>
      <c r="G1347" s="54">
        <v>9.9000000000000005E-2</v>
      </c>
      <c r="H1347" s="54">
        <v>0.1963333333333333</v>
      </c>
      <c r="I1347" s="54">
        <v>0.27933333333333332</v>
      </c>
      <c r="J1347" s="2">
        <f t="shared" si="403"/>
        <v>10543.840177580465</v>
      </c>
      <c r="K1347" s="2">
        <f t="shared" si="404"/>
        <v>11820.821236001659</v>
      </c>
      <c r="L1347" s="2">
        <f t="shared" si="405"/>
        <v>13182.238667900092</v>
      </c>
      <c r="M1347" s="59">
        <v>0.77485493230000002</v>
      </c>
      <c r="N1347" s="59">
        <v>0.22514506770000001</v>
      </c>
      <c r="O1347" s="59">
        <v>0</v>
      </c>
      <c r="P1347" s="2" t="s">
        <v>10</v>
      </c>
      <c r="Q1347" s="2" t="s">
        <v>10</v>
      </c>
      <c r="R1347" s="2" t="s">
        <v>10</v>
      </c>
      <c r="S1347" s="2" t="s">
        <v>10</v>
      </c>
      <c r="T1347" s="2" t="s">
        <v>10</v>
      </c>
      <c r="U1347" s="2" t="s">
        <v>10</v>
      </c>
    </row>
    <row r="1348" spans="1:21" x14ac:dyDescent="0.3">
      <c r="A1348">
        <v>33</v>
      </c>
      <c r="B1348" t="s">
        <v>54</v>
      </c>
      <c r="C1348">
        <v>10</v>
      </c>
      <c r="D1348" t="s">
        <v>55</v>
      </c>
      <c r="E1348">
        <v>2014</v>
      </c>
      <c r="F1348">
        <v>6892</v>
      </c>
      <c r="G1348" s="54">
        <v>6.2E-2</v>
      </c>
      <c r="H1348" s="54">
        <v>0.13533333333333333</v>
      </c>
      <c r="I1348" s="54">
        <v>0.20033333333333331</v>
      </c>
      <c r="J1348" s="2">
        <f t="shared" si="403"/>
        <v>7347.5479744136464</v>
      </c>
      <c r="K1348" s="2">
        <f t="shared" si="404"/>
        <v>7970.7016191210487</v>
      </c>
      <c r="L1348" s="2">
        <f t="shared" si="405"/>
        <v>8618.5910796165062</v>
      </c>
      <c r="M1348" s="59">
        <v>0.77485493230000002</v>
      </c>
      <c r="N1348" s="59">
        <v>0.22514506770000001</v>
      </c>
      <c r="O1348" s="59">
        <v>0</v>
      </c>
      <c r="P1348" s="2" t="s">
        <v>10</v>
      </c>
      <c r="Q1348" s="2" t="s">
        <v>10</v>
      </c>
      <c r="R1348" s="2" t="s">
        <v>10</v>
      </c>
      <c r="S1348" s="2" t="s">
        <v>10</v>
      </c>
      <c r="T1348" s="2" t="s">
        <v>10</v>
      </c>
      <c r="U1348" s="2" t="s">
        <v>10</v>
      </c>
    </row>
    <row r="1349" spans="1:21" x14ac:dyDescent="0.3">
      <c r="A1349">
        <v>33</v>
      </c>
      <c r="B1349" t="s">
        <v>54</v>
      </c>
      <c r="C1349">
        <v>10</v>
      </c>
      <c r="D1349" t="s">
        <v>55</v>
      </c>
      <c r="E1349">
        <v>2015</v>
      </c>
      <c r="F1349" t="s">
        <v>10</v>
      </c>
      <c r="G1349" s="54">
        <v>0.115</v>
      </c>
      <c r="H1349" s="54">
        <v>0.21500000000000002</v>
      </c>
      <c r="I1349" s="54">
        <v>0.28700000000000003</v>
      </c>
      <c r="J1349" t="s">
        <v>10</v>
      </c>
      <c r="K1349" t="s">
        <v>10</v>
      </c>
      <c r="L1349" t="s">
        <v>10</v>
      </c>
      <c r="M1349" s="59">
        <v>0.77485493230000002</v>
      </c>
      <c r="N1349" s="59">
        <v>0.22514506770000001</v>
      </c>
      <c r="O1349" s="59">
        <v>0</v>
      </c>
      <c r="P1349" s="2" t="s">
        <v>10</v>
      </c>
      <c r="Q1349" s="2" t="s">
        <v>10</v>
      </c>
      <c r="R1349" s="2" t="s">
        <v>10</v>
      </c>
      <c r="S1349" s="2" t="s">
        <v>10</v>
      </c>
      <c r="T1349" s="2" t="s">
        <v>10</v>
      </c>
      <c r="U1349" s="2" t="s">
        <v>10</v>
      </c>
    </row>
    <row r="1350" spans="1:21" x14ac:dyDescent="0.3">
      <c r="A1350">
        <v>33</v>
      </c>
      <c r="B1350" t="s">
        <v>54</v>
      </c>
      <c r="C1350">
        <v>10</v>
      </c>
      <c r="D1350" t="s">
        <v>55</v>
      </c>
      <c r="E1350">
        <v>2016</v>
      </c>
      <c r="F1350" t="s">
        <v>10</v>
      </c>
      <c r="G1350" s="54">
        <v>0.12</v>
      </c>
      <c r="H1350" s="54">
        <v>0.20500000000000002</v>
      </c>
      <c r="I1350" s="54">
        <v>0.27900000000000003</v>
      </c>
      <c r="J1350" t="s">
        <v>10</v>
      </c>
      <c r="K1350" t="s">
        <v>10</v>
      </c>
      <c r="L1350" t="s">
        <v>10</v>
      </c>
      <c r="M1350" s="59">
        <v>0.77485493230000002</v>
      </c>
      <c r="N1350" s="59">
        <v>0.22514506770000001</v>
      </c>
      <c r="O1350" s="59">
        <v>0</v>
      </c>
      <c r="P1350" s="2" t="s">
        <v>10</v>
      </c>
      <c r="Q1350" s="2" t="s">
        <v>10</v>
      </c>
      <c r="R1350" s="2" t="s">
        <v>10</v>
      </c>
      <c r="S1350" s="2" t="s">
        <v>10</v>
      </c>
      <c r="T1350" s="2" t="s">
        <v>10</v>
      </c>
      <c r="U1350" s="2" t="s">
        <v>10</v>
      </c>
    </row>
    <row r="1351" spans="1:21" x14ac:dyDescent="0.3">
      <c r="A1351">
        <v>33</v>
      </c>
      <c r="B1351" t="s">
        <v>54</v>
      </c>
      <c r="C1351">
        <v>10</v>
      </c>
      <c r="D1351" t="s">
        <v>55</v>
      </c>
      <c r="E1351">
        <v>2017</v>
      </c>
      <c r="F1351" t="s">
        <v>10</v>
      </c>
      <c r="G1351" s="54">
        <v>0.17614168903842634</v>
      </c>
      <c r="H1351" s="54">
        <v>0.28134990851851172</v>
      </c>
      <c r="I1351" s="54">
        <v>0.31269765999824639</v>
      </c>
      <c r="J1351" t="s">
        <v>10</v>
      </c>
      <c r="K1351" t="s">
        <v>10</v>
      </c>
      <c r="L1351" t="s">
        <v>10</v>
      </c>
      <c r="M1351" s="59">
        <v>0.77485493230000002</v>
      </c>
      <c r="N1351" s="59">
        <v>0.22514506770000001</v>
      </c>
      <c r="O1351" s="59">
        <v>0</v>
      </c>
      <c r="P1351" s="2" t="s">
        <v>10</v>
      </c>
      <c r="Q1351" s="2" t="s">
        <v>10</v>
      </c>
      <c r="R1351" s="2" t="s">
        <v>10</v>
      </c>
      <c r="S1351" s="2" t="s">
        <v>10</v>
      </c>
      <c r="T1351" s="2" t="s">
        <v>10</v>
      </c>
      <c r="U1351" s="2" t="s">
        <v>10</v>
      </c>
    </row>
    <row r="1352" spans="1:21" x14ac:dyDescent="0.3">
      <c r="A1352">
        <v>33</v>
      </c>
      <c r="B1352" t="s">
        <v>54</v>
      </c>
      <c r="C1352">
        <v>10</v>
      </c>
      <c r="D1352" t="s">
        <v>55</v>
      </c>
      <c r="E1352">
        <v>2018</v>
      </c>
      <c r="F1352" t="s">
        <v>10</v>
      </c>
      <c r="G1352" s="54">
        <v>0.16886166874172692</v>
      </c>
      <c r="H1352" s="54">
        <v>0.3266245046167281</v>
      </c>
      <c r="I1352" s="54">
        <v>0.34504815702446495</v>
      </c>
      <c r="J1352" t="s">
        <v>10</v>
      </c>
      <c r="K1352" t="s">
        <v>10</v>
      </c>
      <c r="L1352" t="s">
        <v>10</v>
      </c>
      <c r="M1352" s="59">
        <v>0.77485493230000002</v>
      </c>
      <c r="N1352" s="59">
        <v>0.22514506770000001</v>
      </c>
      <c r="O1352" s="59">
        <v>0</v>
      </c>
      <c r="P1352" s="2" t="s">
        <v>10</v>
      </c>
      <c r="Q1352" s="2" t="s">
        <v>10</v>
      </c>
      <c r="R1352" s="2" t="s">
        <v>10</v>
      </c>
      <c r="S1352" s="2" t="s">
        <v>10</v>
      </c>
      <c r="T1352" s="2" t="s">
        <v>10</v>
      </c>
      <c r="U1352" s="2" t="s">
        <v>10</v>
      </c>
    </row>
    <row r="1353" spans="1:21" x14ac:dyDescent="0.3">
      <c r="A1353">
        <v>33</v>
      </c>
      <c r="B1353" t="s">
        <v>54</v>
      </c>
      <c r="C1353">
        <v>10</v>
      </c>
      <c r="D1353" t="s">
        <v>55</v>
      </c>
      <c r="E1353">
        <v>2019</v>
      </c>
      <c r="F1353" t="s">
        <v>10</v>
      </c>
      <c r="G1353" s="54">
        <v>0.15627672779650664</v>
      </c>
      <c r="H1353" s="54">
        <v>0.29431007717911079</v>
      </c>
      <c r="I1353" s="54">
        <v>0.31510957999927913</v>
      </c>
      <c r="J1353" t="s">
        <v>10</v>
      </c>
      <c r="K1353" t="s">
        <v>10</v>
      </c>
      <c r="L1353" t="s">
        <v>10</v>
      </c>
      <c r="M1353" s="59">
        <v>0.77485493230000002</v>
      </c>
      <c r="N1353" s="59">
        <v>0.22514506770000001</v>
      </c>
      <c r="O1353" s="59">
        <v>0</v>
      </c>
      <c r="P1353" s="2" t="s">
        <v>10</v>
      </c>
      <c r="Q1353" s="2" t="s">
        <v>10</v>
      </c>
      <c r="R1353" s="2" t="s">
        <v>10</v>
      </c>
      <c r="S1353" s="2" t="s">
        <v>10</v>
      </c>
      <c r="T1353" s="2" t="s">
        <v>10</v>
      </c>
      <c r="U1353" s="2" t="s">
        <v>10</v>
      </c>
    </row>
    <row r="1354" spans="1:21" x14ac:dyDescent="0.3">
      <c r="A1354">
        <v>33</v>
      </c>
      <c r="B1354" t="s">
        <v>54</v>
      </c>
      <c r="C1354">
        <v>10</v>
      </c>
      <c r="D1354" t="s">
        <v>55</v>
      </c>
      <c r="E1354">
        <v>2020</v>
      </c>
      <c r="F1354" t="s">
        <v>10</v>
      </c>
      <c r="G1354" s="54">
        <v>7.1730431912490608E-2</v>
      </c>
      <c r="H1354" s="54">
        <v>0.24184107416558059</v>
      </c>
      <c r="I1354" s="54">
        <v>0.25426527177111524</v>
      </c>
      <c r="J1354" t="s">
        <v>10</v>
      </c>
      <c r="K1354" t="s">
        <v>10</v>
      </c>
      <c r="L1354" t="s">
        <v>10</v>
      </c>
      <c r="M1354" s="59">
        <v>0.77485493230000002</v>
      </c>
      <c r="N1354" s="59">
        <v>0.22514506770000001</v>
      </c>
      <c r="O1354" s="59">
        <v>0</v>
      </c>
      <c r="P1354" s="2" t="s">
        <v>10</v>
      </c>
      <c r="Q1354" s="2" t="s">
        <v>10</v>
      </c>
      <c r="R1354" s="2" t="s">
        <v>10</v>
      </c>
      <c r="S1354" s="2" t="s">
        <v>10</v>
      </c>
      <c r="T1354" s="2" t="s">
        <v>10</v>
      </c>
      <c r="U1354" s="2" t="s">
        <v>10</v>
      </c>
    </row>
    <row r="1355" spans="1:21" x14ac:dyDescent="0.3">
      <c r="A1355">
        <v>34</v>
      </c>
      <c r="B1355" t="s">
        <v>56</v>
      </c>
      <c r="C1355">
        <v>4</v>
      </c>
      <c r="D1355" t="s">
        <v>57</v>
      </c>
      <c r="E1355">
        <v>1980</v>
      </c>
      <c r="F1355">
        <v>1500</v>
      </c>
      <c r="G1355" s="54">
        <v>0.74</v>
      </c>
      <c r="H1355" t="s">
        <v>10</v>
      </c>
      <c r="I1355" t="s">
        <v>10</v>
      </c>
      <c r="J1355" s="2">
        <f t="shared" ref="J1355:J1366" si="406">F1355/(1-G1355)</f>
        <v>5769.2307692307686</v>
      </c>
      <c r="K1355" t="s">
        <v>10</v>
      </c>
      <c r="L1355" t="s">
        <v>10</v>
      </c>
      <c r="M1355" s="59">
        <v>0.57081999999999999</v>
      </c>
      <c r="N1355" s="59">
        <v>0.42637000000000003</v>
      </c>
      <c r="O1355" s="59">
        <v>2.8E-3</v>
      </c>
      <c r="P1355" s="2">
        <f t="shared" ref="P1355:P1390" si="407">(J1358*$M1355)+(J1359*$N1355)+(J1360*$O1355)</f>
        <v>4842.8157894736851</v>
      </c>
      <c r="Q1355" s="2" t="s">
        <v>10</v>
      </c>
      <c r="R1355" s="2" t="s">
        <v>10</v>
      </c>
      <c r="S1355">
        <f t="shared" ref="S1355:S1409" si="408">P1355/$F1355</f>
        <v>3.2285438596491232</v>
      </c>
      <c r="T1355" s="2" t="s">
        <v>10</v>
      </c>
      <c r="U1355" s="2" t="s">
        <v>10</v>
      </c>
    </row>
    <row r="1356" spans="1:21" x14ac:dyDescent="0.3">
      <c r="A1356">
        <v>34</v>
      </c>
      <c r="B1356" t="s">
        <v>56</v>
      </c>
      <c r="C1356">
        <v>4</v>
      </c>
      <c r="D1356" t="s">
        <v>57</v>
      </c>
      <c r="E1356">
        <v>1981</v>
      </c>
      <c r="F1356">
        <v>2000</v>
      </c>
      <c r="G1356" s="54">
        <v>0.67</v>
      </c>
      <c r="H1356" t="s">
        <v>10</v>
      </c>
      <c r="I1356" t="s">
        <v>10</v>
      </c>
      <c r="J1356" s="2">
        <f t="shared" si="406"/>
        <v>6060.606060606061</v>
      </c>
      <c r="K1356" t="s">
        <v>10</v>
      </c>
      <c r="L1356" t="s">
        <v>10</v>
      </c>
      <c r="M1356" s="59">
        <v>0.57081999999999999</v>
      </c>
      <c r="N1356" s="59">
        <v>0.42637000000000003</v>
      </c>
      <c r="O1356" s="59">
        <v>2.8E-3</v>
      </c>
      <c r="P1356" s="2">
        <f t="shared" si="407"/>
        <v>4201.2631932773102</v>
      </c>
      <c r="Q1356" s="2" t="s">
        <v>10</v>
      </c>
      <c r="R1356" s="2" t="s">
        <v>10</v>
      </c>
      <c r="S1356">
        <f t="shared" si="408"/>
        <v>2.1006315966386553</v>
      </c>
      <c r="T1356" s="2" t="s">
        <v>10</v>
      </c>
      <c r="U1356" s="2" t="s">
        <v>10</v>
      </c>
    </row>
    <row r="1357" spans="1:21" x14ac:dyDescent="0.3">
      <c r="A1357">
        <v>34</v>
      </c>
      <c r="B1357" t="s">
        <v>56</v>
      </c>
      <c r="C1357">
        <v>4</v>
      </c>
      <c r="D1357" t="s">
        <v>57</v>
      </c>
      <c r="E1357">
        <v>1982</v>
      </c>
      <c r="F1357">
        <v>750</v>
      </c>
      <c r="G1357" s="54">
        <v>0.57999999999999996</v>
      </c>
      <c r="H1357" t="s">
        <v>10</v>
      </c>
      <c r="I1357" t="s">
        <v>10</v>
      </c>
      <c r="J1357" s="2">
        <f t="shared" si="406"/>
        <v>1785.7142857142856</v>
      </c>
      <c r="K1357" t="s">
        <v>10</v>
      </c>
      <c r="L1357" t="s">
        <v>10</v>
      </c>
      <c r="M1357" s="59">
        <v>0.57081999999999999</v>
      </c>
      <c r="N1357" s="59">
        <v>0.42637000000000003</v>
      </c>
      <c r="O1357" s="59">
        <v>2.8E-3</v>
      </c>
      <c r="P1357" s="2">
        <f>(J1360*$M1357)+(J1361*$N1357)</f>
        <v>9807.4564705882349</v>
      </c>
      <c r="Q1357" s="2" t="s">
        <v>10</v>
      </c>
      <c r="R1357" s="2" t="s">
        <v>10</v>
      </c>
      <c r="S1357">
        <f t="shared" si="408"/>
        <v>13.07660862745098</v>
      </c>
      <c r="T1357" s="2" t="s">
        <v>10</v>
      </c>
      <c r="U1357" s="2" t="s">
        <v>10</v>
      </c>
    </row>
    <row r="1358" spans="1:21" x14ac:dyDescent="0.3">
      <c r="A1358">
        <v>34</v>
      </c>
      <c r="B1358" t="s">
        <v>56</v>
      </c>
      <c r="C1358">
        <v>4</v>
      </c>
      <c r="D1358" t="s">
        <v>57</v>
      </c>
      <c r="E1358">
        <v>1983</v>
      </c>
      <c r="F1358">
        <v>1000</v>
      </c>
      <c r="G1358" s="54">
        <v>0.81</v>
      </c>
      <c r="H1358" t="s">
        <v>10</v>
      </c>
      <c r="I1358" t="s">
        <v>10</v>
      </c>
      <c r="J1358" s="2">
        <f t="shared" si="406"/>
        <v>5263.1578947368434</v>
      </c>
      <c r="K1358" t="s">
        <v>10</v>
      </c>
      <c r="L1358" t="s">
        <v>10</v>
      </c>
      <c r="M1358" s="59">
        <v>0.57081999999999999</v>
      </c>
      <c r="N1358" s="59">
        <v>0.42637000000000003</v>
      </c>
      <c r="O1358" s="59">
        <v>2.8E-3</v>
      </c>
      <c r="P1358" s="2" t="s">
        <v>10</v>
      </c>
      <c r="Q1358" s="2" t="s">
        <v>10</v>
      </c>
      <c r="R1358" s="2" t="s">
        <v>10</v>
      </c>
      <c r="S1358" s="2" t="s">
        <v>10</v>
      </c>
      <c r="T1358" s="2" t="s">
        <v>10</v>
      </c>
      <c r="U1358" s="2" t="s">
        <v>10</v>
      </c>
    </row>
    <row r="1359" spans="1:21" x14ac:dyDescent="0.3">
      <c r="A1359">
        <v>34</v>
      </c>
      <c r="B1359" t="s">
        <v>56</v>
      </c>
      <c r="C1359">
        <v>4</v>
      </c>
      <c r="D1359" t="s">
        <v>57</v>
      </c>
      <c r="E1359">
        <v>1984</v>
      </c>
      <c r="F1359">
        <v>1200</v>
      </c>
      <c r="G1359" s="54">
        <v>0.72</v>
      </c>
      <c r="H1359" t="s">
        <v>10</v>
      </c>
      <c r="I1359" t="s">
        <v>10</v>
      </c>
      <c r="J1359" s="2">
        <f t="shared" si="406"/>
        <v>4285.7142857142853</v>
      </c>
      <c r="K1359" t="s">
        <v>10</v>
      </c>
      <c r="L1359" t="s">
        <v>10</v>
      </c>
      <c r="M1359" s="59">
        <v>0.57081999999999999</v>
      </c>
      <c r="N1359" s="59">
        <v>0.42637000000000003</v>
      </c>
      <c r="O1359" s="59">
        <v>2.8E-3</v>
      </c>
      <c r="P1359" s="2" t="s">
        <v>10</v>
      </c>
      <c r="Q1359" s="2" t="s">
        <v>10</v>
      </c>
      <c r="R1359" s="2" t="s">
        <v>10</v>
      </c>
      <c r="S1359" s="2" t="s">
        <v>10</v>
      </c>
      <c r="T1359" s="2" t="s">
        <v>10</v>
      </c>
      <c r="U1359" s="2" t="s">
        <v>10</v>
      </c>
    </row>
    <row r="1360" spans="1:21" x14ac:dyDescent="0.3">
      <c r="A1360">
        <v>34</v>
      </c>
      <c r="B1360" t="s">
        <v>56</v>
      </c>
      <c r="C1360">
        <v>4</v>
      </c>
      <c r="D1360" t="s">
        <v>57</v>
      </c>
      <c r="E1360">
        <v>1985</v>
      </c>
      <c r="F1360">
        <v>1000</v>
      </c>
      <c r="G1360" s="54">
        <v>0.75</v>
      </c>
      <c r="H1360" t="s">
        <v>10</v>
      </c>
      <c r="I1360" t="s">
        <v>10</v>
      </c>
      <c r="J1360" s="2">
        <f t="shared" si="406"/>
        <v>4000</v>
      </c>
      <c r="K1360" t="s">
        <v>10</v>
      </c>
      <c r="L1360" t="s">
        <v>10</v>
      </c>
      <c r="M1360" s="59">
        <v>0.57081999999999999</v>
      </c>
      <c r="N1360" s="59">
        <v>0.42637000000000003</v>
      </c>
      <c r="O1360" s="59">
        <v>2.8E-3</v>
      </c>
      <c r="P1360" s="2">
        <f t="shared" si="407"/>
        <v>938.15207953227753</v>
      </c>
      <c r="Q1360" s="2" t="s">
        <v>10</v>
      </c>
      <c r="R1360" s="2" t="s">
        <v>10</v>
      </c>
      <c r="S1360">
        <f t="shared" si="408"/>
        <v>0.93815207953227753</v>
      </c>
      <c r="T1360" s="2" t="s">
        <v>10</v>
      </c>
      <c r="U1360" s="2" t="s">
        <v>10</v>
      </c>
    </row>
    <row r="1361" spans="1:21" x14ac:dyDescent="0.3">
      <c r="A1361">
        <v>34</v>
      </c>
      <c r="B1361" t="s">
        <v>56</v>
      </c>
      <c r="C1361">
        <v>4</v>
      </c>
      <c r="D1361" t="s">
        <v>57</v>
      </c>
      <c r="E1361">
        <v>1986</v>
      </c>
      <c r="F1361">
        <v>3000</v>
      </c>
      <c r="G1361" s="54">
        <v>0.83</v>
      </c>
      <c r="H1361" t="s">
        <v>10</v>
      </c>
      <c r="I1361" t="s">
        <v>10</v>
      </c>
      <c r="J1361" s="2">
        <f t="shared" si="406"/>
        <v>17647.058823529409</v>
      </c>
      <c r="K1361" t="s">
        <v>10</v>
      </c>
      <c r="L1361" t="s">
        <v>10</v>
      </c>
      <c r="M1361" s="59">
        <v>0.57081999999999999</v>
      </c>
      <c r="N1361" s="59">
        <v>0.42637000000000003</v>
      </c>
      <c r="O1361" s="59">
        <v>2.8E-3</v>
      </c>
      <c r="P1361" s="2">
        <f t="shared" si="407"/>
        <v>5540.4661723923145</v>
      </c>
      <c r="Q1361" s="2" t="s">
        <v>10</v>
      </c>
      <c r="R1361" s="2" t="s">
        <v>10</v>
      </c>
      <c r="S1361">
        <f t="shared" si="408"/>
        <v>1.8468220574641048</v>
      </c>
      <c r="T1361" s="2" t="s">
        <v>10</v>
      </c>
      <c r="U1361" s="2" t="s">
        <v>10</v>
      </c>
    </row>
    <row r="1362" spans="1:21" x14ac:dyDescent="0.3">
      <c r="A1362">
        <v>34</v>
      </c>
      <c r="B1362" t="s">
        <v>56</v>
      </c>
      <c r="C1362">
        <v>4</v>
      </c>
      <c r="D1362" t="s">
        <v>57</v>
      </c>
      <c r="E1362">
        <v>1987</v>
      </c>
      <c r="F1362" t="s">
        <v>10</v>
      </c>
      <c r="G1362" s="54">
        <v>0.64</v>
      </c>
      <c r="H1362" t="s">
        <v>10</v>
      </c>
      <c r="I1362" t="s">
        <v>10</v>
      </c>
      <c r="J1362" t="s">
        <v>10</v>
      </c>
      <c r="K1362" t="s">
        <v>10</v>
      </c>
      <c r="L1362" t="s">
        <v>10</v>
      </c>
      <c r="M1362" s="59">
        <v>0.57081999999999999</v>
      </c>
      <c r="N1362" s="59">
        <v>0.42637000000000003</v>
      </c>
      <c r="O1362" s="59">
        <v>2.8E-3</v>
      </c>
      <c r="P1362" s="2">
        <f t="shared" si="407"/>
        <v>10027.795317969159</v>
      </c>
      <c r="Q1362" s="2" t="s">
        <v>10</v>
      </c>
      <c r="R1362" s="2" t="s">
        <v>10</v>
      </c>
      <c r="S1362" s="2" t="s">
        <v>10</v>
      </c>
      <c r="T1362" s="2" t="s">
        <v>10</v>
      </c>
      <c r="U1362" s="2" t="s">
        <v>10</v>
      </c>
    </row>
    <row r="1363" spans="1:21" x14ac:dyDescent="0.3">
      <c r="A1363">
        <v>34</v>
      </c>
      <c r="B1363" t="s">
        <v>56</v>
      </c>
      <c r="C1363">
        <v>4</v>
      </c>
      <c r="D1363" t="s">
        <v>57</v>
      </c>
      <c r="E1363">
        <v>1988</v>
      </c>
      <c r="F1363">
        <v>300</v>
      </c>
      <c r="G1363" s="54">
        <v>0.63</v>
      </c>
      <c r="H1363" t="s">
        <v>10</v>
      </c>
      <c r="I1363" t="s">
        <v>10</v>
      </c>
      <c r="J1363" s="2">
        <f t="shared" si="406"/>
        <v>810.81081081081084</v>
      </c>
      <c r="K1363" t="s">
        <v>10</v>
      </c>
      <c r="L1363" t="s">
        <v>10</v>
      </c>
      <c r="M1363" s="59">
        <v>0.57081999999999999</v>
      </c>
      <c r="N1363" s="59">
        <v>0.42637000000000003</v>
      </c>
      <c r="O1363" s="59">
        <v>2.8E-3</v>
      </c>
      <c r="P1363" s="2">
        <f t="shared" si="407"/>
        <v>9471.2828013181352</v>
      </c>
      <c r="Q1363" s="2" t="s">
        <v>10</v>
      </c>
      <c r="R1363" s="2" t="s">
        <v>10</v>
      </c>
      <c r="S1363">
        <f t="shared" si="408"/>
        <v>31.57094267106045</v>
      </c>
      <c r="T1363" s="2" t="s">
        <v>10</v>
      </c>
      <c r="U1363" s="2" t="s">
        <v>10</v>
      </c>
    </row>
    <row r="1364" spans="1:21" x14ac:dyDescent="0.3">
      <c r="A1364">
        <v>34</v>
      </c>
      <c r="B1364" t="s">
        <v>56</v>
      </c>
      <c r="C1364">
        <v>4</v>
      </c>
      <c r="D1364" t="s">
        <v>57</v>
      </c>
      <c r="E1364">
        <v>1989</v>
      </c>
      <c r="F1364">
        <v>400</v>
      </c>
      <c r="G1364" s="54">
        <v>0.61499999999999999</v>
      </c>
      <c r="H1364" t="s">
        <v>10</v>
      </c>
      <c r="I1364" t="s">
        <v>10</v>
      </c>
      <c r="J1364" s="2">
        <f t="shared" si="406"/>
        <v>1038.9610389610389</v>
      </c>
      <c r="K1364" t="s">
        <v>10</v>
      </c>
      <c r="L1364" t="s">
        <v>10</v>
      </c>
      <c r="M1364" s="59">
        <v>0.57081999999999999</v>
      </c>
      <c r="N1364" s="59">
        <v>0.42637000000000003</v>
      </c>
      <c r="O1364" s="59">
        <v>2.8E-3</v>
      </c>
      <c r="P1364" s="2">
        <f t="shared" si="407"/>
        <v>6900.6893286255363</v>
      </c>
      <c r="Q1364" s="2" t="s">
        <v>10</v>
      </c>
      <c r="R1364" s="2" t="s">
        <v>10</v>
      </c>
      <c r="S1364">
        <f t="shared" si="408"/>
        <v>17.251723321563841</v>
      </c>
      <c r="T1364" s="2" t="s">
        <v>10</v>
      </c>
      <c r="U1364" s="2" t="s">
        <v>10</v>
      </c>
    </row>
    <row r="1365" spans="1:21" x14ac:dyDescent="0.3">
      <c r="A1365">
        <v>34</v>
      </c>
      <c r="B1365" t="s">
        <v>56</v>
      </c>
      <c r="C1365">
        <v>4</v>
      </c>
      <c r="D1365" t="s">
        <v>57</v>
      </c>
      <c r="E1365">
        <v>1990</v>
      </c>
      <c r="F1365">
        <v>3500</v>
      </c>
      <c r="G1365" s="54">
        <v>0.69699999999999995</v>
      </c>
      <c r="H1365" t="s">
        <v>10</v>
      </c>
      <c r="I1365" t="s">
        <v>10</v>
      </c>
      <c r="J1365" s="2">
        <f t="shared" si="406"/>
        <v>11551.155115511549</v>
      </c>
      <c r="K1365" t="s">
        <v>10</v>
      </c>
      <c r="L1365" t="s">
        <v>10</v>
      </c>
      <c r="M1365" s="59">
        <v>0.57081999999999999</v>
      </c>
      <c r="N1365" s="59">
        <v>0.42637000000000003</v>
      </c>
      <c r="O1365" s="59">
        <v>2.8E-3</v>
      </c>
      <c r="P1365" s="2">
        <f t="shared" si="407"/>
        <v>4239.4867519209329</v>
      </c>
      <c r="Q1365" s="2" t="s">
        <v>10</v>
      </c>
      <c r="R1365" s="2" t="s">
        <v>10</v>
      </c>
      <c r="S1365">
        <f t="shared" si="408"/>
        <v>1.2112819291202666</v>
      </c>
      <c r="T1365" s="2" t="s">
        <v>10</v>
      </c>
      <c r="U1365" s="2" t="s">
        <v>10</v>
      </c>
    </row>
    <row r="1366" spans="1:21" x14ac:dyDescent="0.3">
      <c r="A1366">
        <v>34</v>
      </c>
      <c r="B1366" t="s">
        <v>56</v>
      </c>
      <c r="C1366">
        <v>4</v>
      </c>
      <c r="D1366" t="s">
        <v>57</v>
      </c>
      <c r="E1366">
        <v>1991</v>
      </c>
      <c r="F1366">
        <v>3000</v>
      </c>
      <c r="G1366" s="54">
        <v>0.624</v>
      </c>
      <c r="H1366" t="s">
        <v>10</v>
      </c>
      <c r="I1366" t="s">
        <v>10</v>
      </c>
      <c r="J1366" s="2">
        <f t="shared" si="406"/>
        <v>7978.7234042553191</v>
      </c>
      <c r="K1366" t="s">
        <v>10</v>
      </c>
      <c r="L1366" t="s">
        <v>10</v>
      </c>
      <c r="M1366" s="59">
        <v>0.57081999999999999</v>
      </c>
      <c r="N1366" s="59">
        <v>0.42637000000000003</v>
      </c>
      <c r="O1366" s="59">
        <v>2.8E-3</v>
      </c>
      <c r="P1366" s="2">
        <f t="shared" si="407"/>
        <v>5578.5632748736207</v>
      </c>
      <c r="Q1366" s="2" t="s">
        <v>10</v>
      </c>
      <c r="R1366" s="2" t="s">
        <v>10</v>
      </c>
      <c r="S1366">
        <f t="shared" si="408"/>
        <v>1.8595210916245402</v>
      </c>
      <c r="T1366" s="2" t="s">
        <v>10</v>
      </c>
      <c r="U1366" s="2" t="s">
        <v>10</v>
      </c>
    </row>
    <row r="1367" spans="1:21" x14ac:dyDescent="0.3">
      <c r="A1367">
        <v>34</v>
      </c>
      <c r="B1367" t="s">
        <v>56</v>
      </c>
      <c r="C1367">
        <v>4</v>
      </c>
      <c r="D1367" t="s">
        <v>57</v>
      </c>
      <c r="E1367">
        <v>1992</v>
      </c>
      <c r="F1367">
        <v>4000</v>
      </c>
      <c r="G1367" s="54">
        <v>0.65300000000000002</v>
      </c>
      <c r="H1367" t="s">
        <v>10</v>
      </c>
      <c r="I1367" t="s">
        <v>10</v>
      </c>
      <c r="J1367" s="2">
        <f t="shared" ref="J1367:J1395" si="409">F1367/(1-G1367)</f>
        <v>11527.377521613833</v>
      </c>
      <c r="K1367" t="s">
        <v>10</v>
      </c>
      <c r="L1367" t="s">
        <v>10</v>
      </c>
      <c r="M1367" s="59">
        <v>0.57081999999999999</v>
      </c>
      <c r="N1367" s="59">
        <v>0.42637000000000003</v>
      </c>
      <c r="O1367" s="59">
        <v>2.8E-3</v>
      </c>
      <c r="P1367" s="2">
        <f t="shared" si="407"/>
        <v>1395.0389853844049</v>
      </c>
      <c r="Q1367" s="2" t="s">
        <v>10</v>
      </c>
      <c r="R1367" s="2" t="s">
        <v>10</v>
      </c>
      <c r="S1367">
        <f t="shared" si="408"/>
        <v>0.34875974634610124</v>
      </c>
      <c r="T1367" s="2" t="s">
        <v>10</v>
      </c>
      <c r="U1367" s="2" t="s">
        <v>10</v>
      </c>
    </row>
    <row r="1368" spans="1:21" x14ac:dyDescent="0.3">
      <c r="A1368">
        <v>34</v>
      </c>
      <c r="B1368" t="s">
        <v>56</v>
      </c>
      <c r="C1368">
        <v>4</v>
      </c>
      <c r="D1368" t="s">
        <v>57</v>
      </c>
      <c r="E1368">
        <v>1993</v>
      </c>
      <c r="F1368">
        <v>300</v>
      </c>
      <c r="G1368" s="54">
        <v>0.56699999999999995</v>
      </c>
      <c r="H1368" t="s">
        <v>10</v>
      </c>
      <c r="I1368" t="s">
        <v>10</v>
      </c>
      <c r="J1368" s="2">
        <f t="shared" si="409"/>
        <v>692.84064665127016</v>
      </c>
      <c r="K1368" t="s">
        <v>10</v>
      </c>
      <c r="L1368" t="s">
        <v>10</v>
      </c>
      <c r="M1368" s="59">
        <v>0.57081999999999999</v>
      </c>
      <c r="N1368" s="59">
        <v>0.42637000000000003</v>
      </c>
      <c r="O1368" s="59">
        <v>2.8E-3</v>
      </c>
      <c r="P1368" s="2">
        <f t="shared" si="407"/>
        <v>1351.9673699321349</v>
      </c>
      <c r="Q1368" s="2" t="s">
        <v>10</v>
      </c>
      <c r="R1368" s="2" t="s">
        <v>10</v>
      </c>
      <c r="S1368">
        <f t="shared" si="408"/>
        <v>4.5065578997737834</v>
      </c>
      <c r="T1368" s="2" t="s">
        <v>10</v>
      </c>
      <c r="U1368" s="2" t="s">
        <v>10</v>
      </c>
    </row>
    <row r="1369" spans="1:21" x14ac:dyDescent="0.3">
      <c r="A1369">
        <v>34</v>
      </c>
      <c r="B1369" t="s">
        <v>56</v>
      </c>
      <c r="C1369">
        <v>4</v>
      </c>
      <c r="D1369" t="s">
        <v>57</v>
      </c>
      <c r="E1369">
        <v>1994</v>
      </c>
      <c r="F1369">
        <v>3000</v>
      </c>
      <c r="G1369" s="54">
        <v>0.66700000000000004</v>
      </c>
      <c r="H1369" t="s">
        <v>10</v>
      </c>
      <c r="I1369" t="s">
        <v>10</v>
      </c>
      <c r="J1369" s="2">
        <f t="shared" si="409"/>
        <v>9009.0090090090107</v>
      </c>
      <c r="K1369" t="s">
        <v>10</v>
      </c>
      <c r="L1369" t="s">
        <v>10</v>
      </c>
      <c r="M1369" s="59">
        <v>0.57081999999999999</v>
      </c>
      <c r="N1369" s="59">
        <v>0.42637000000000003</v>
      </c>
      <c r="O1369" s="59">
        <v>2.8E-3</v>
      </c>
      <c r="P1369" s="2">
        <f t="shared" si="407"/>
        <v>1384.5815937600621</v>
      </c>
      <c r="Q1369" s="2" t="s">
        <v>10</v>
      </c>
      <c r="R1369" s="2" t="s">
        <v>10</v>
      </c>
      <c r="S1369">
        <f t="shared" si="408"/>
        <v>0.46152719792002073</v>
      </c>
      <c r="T1369" s="2" t="s">
        <v>10</v>
      </c>
      <c r="U1369" s="2" t="s">
        <v>10</v>
      </c>
    </row>
    <row r="1370" spans="1:21" x14ac:dyDescent="0.3">
      <c r="A1370">
        <v>34</v>
      </c>
      <c r="B1370" t="s">
        <v>56</v>
      </c>
      <c r="C1370">
        <v>4</v>
      </c>
      <c r="D1370" t="s">
        <v>57</v>
      </c>
      <c r="E1370">
        <v>1995</v>
      </c>
      <c r="F1370">
        <v>600</v>
      </c>
      <c r="G1370" s="54">
        <v>0.40600000000000003</v>
      </c>
      <c r="H1370" t="s">
        <v>10</v>
      </c>
      <c r="I1370" t="s">
        <v>10</v>
      </c>
      <c r="J1370" s="2">
        <f t="shared" si="409"/>
        <v>1010.1010101010102</v>
      </c>
      <c r="K1370" t="s">
        <v>10</v>
      </c>
      <c r="L1370" t="s">
        <v>10</v>
      </c>
      <c r="M1370" s="59">
        <v>0.57081999999999999</v>
      </c>
      <c r="N1370" s="59">
        <v>0.42637000000000003</v>
      </c>
      <c r="O1370" s="59">
        <v>2.8E-3</v>
      </c>
      <c r="P1370" s="2">
        <f t="shared" si="407"/>
        <v>2580.7306102806028</v>
      </c>
      <c r="Q1370" s="2" t="s">
        <v>10</v>
      </c>
      <c r="R1370" s="2" t="s">
        <v>10</v>
      </c>
      <c r="S1370">
        <f t="shared" si="408"/>
        <v>4.3012176838010046</v>
      </c>
      <c r="T1370" s="2" t="s">
        <v>10</v>
      </c>
      <c r="U1370" s="2" t="s">
        <v>10</v>
      </c>
    </row>
    <row r="1371" spans="1:21" x14ac:dyDescent="0.3">
      <c r="A1371">
        <v>34</v>
      </c>
      <c r="B1371" t="s">
        <v>56</v>
      </c>
      <c r="C1371">
        <v>4</v>
      </c>
      <c r="D1371" t="s">
        <v>57</v>
      </c>
      <c r="E1371">
        <v>1996</v>
      </c>
      <c r="F1371">
        <v>500</v>
      </c>
      <c r="G1371" s="54">
        <v>0.73899999999999999</v>
      </c>
      <c r="H1371" t="s">
        <v>10</v>
      </c>
      <c r="I1371" t="s">
        <v>10</v>
      </c>
      <c r="J1371" s="2">
        <f t="shared" si="409"/>
        <v>1915.7088122605364</v>
      </c>
      <c r="K1371" t="s">
        <v>10</v>
      </c>
      <c r="L1371" t="s">
        <v>10</v>
      </c>
      <c r="M1371" s="59">
        <v>0.57081999999999999</v>
      </c>
      <c r="N1371" s="59">
        <v>0.42637000000000003</v>
      </c>
      <c r="O1371" s="59">
        <v>2.8E-3</v>
      </c>
      <c r="P1371" s="2">
        <f t="shared" si="407"/>
        <v>1767.2547602807922</v>
      </c>
      <c r="Q1371" s="2" t="s">
        <v>10</v>
      </c>
      <c r="R1371" s="2" t="s">
        <v>10</v>
      </c>
      <c r="S1371">
        <f t="shared" si="408"/>
        <v>3.5345095205615844</v>
      </c>
      <c r="T1371" s="2" t="s">
        <v>10</v>
      </c>
      <c r="U1371" s="2" t="s">
        <v>10</v>
      </c>
    </row>
    <row r="1372" spans="1:21" x14ac:dyDescent="0.3">
      <c r="A1372">
        <v>34</v>
      </c>
      <c r="B1372" t="s">
        <v>56</v>
      </c>
      <c r="C1372">
        <v>4</v>
      </c>
      <c r="D1372" t="s">
        <v>57</v>
      </c>
      <c r="E1372">
        <v>1997</v>
      </c>
      <c r="F1372">
        <v>275</v>
      </c>
      <c r="G1372" s="54">
        <v>0.53400000000000003</v>
      </c>
      <c r="H1372" t="s">
        <v>10</v>
      </c>
      <c r="I1372" t="s">
        <v>10</v>
      </c>
      <c r="J1372" s="2">
        <f t="shared" si="409"/>
        <v>590.12875536480692</v>
      </c>
      <c r="K1372" t="s">
        <v>10</v>
      </c>
      <c r="L1372" t="s">
        <v>10</v>
      </c>
      <c r="M1372" s="59">
        <v>0.57081999999999999</v>
      </c>
      <c r="N1372" s="59">
        <v>0.42637000000000003</v>
      </c>
      <c r="O1372" s="59">
        <v>2.8E-3</v>
      </c>
      <c r="P1372" s="2">
        <f t="shared" si="407"/>
        <v>1145.8525978813343</v>
      </c>
      <c r="Q1372" s="2" t="s">
        <v>10</v>
      </c>
      <c r="R1372" s="2" t="s">
        <v>10</v>
      </c>
      <c r="S1372">
        <f t="shared" si="408"/>
        <v>4.1667367195684886</v>
      </c>
      <c r="T1372" s="2" t="s">
        <v>10</v>
      </c>
      <c r="U1372" s="2" t="s">
        <v>10</v>
      </c>
    </row>
    <row r="1373" spans="1:21" x14ac:dyDescent="0.3">
      <c r="A1373">
        <v>34</v>
      </c>
      <c r="B1373" t="s">
        <v>56</v>
      </c>
      <c r="C1373">
        <v>4</v>
      </c>
      <c r="D1373" t="s">
        <v>57</v>
      </c>
      <c r="E1373">
        <v>1998</v>
      </c>
      <c r="F1373">
        <v>2000</v>
      </c>
      <c r="G1373" s="54">
        <v>0.18</v>
      </c>
      <c r="H1373" t="s">
        <v>10</v>
      </c>
      <c r="I1373" t="s">
        <v>10</v>
      </c>
      <c r="J1373" s="2">
        <f t="shared" si="409"/>
        <v>2439.0243902439024</v>
      </c>
      <c r="K1373" t="s">
        <v>10</v>
      </c>
      <c r="L1373" t="s">
        <v>10</v>
      </c>
      <c r="M1373" s="59">
        <v>0.57081999999999999</v>
      </c>
      <c r="N1373" s="59">
        <v>0.42637000000000003</v>
      </c>
      <c r="O1373" s="59">
        <v>2.8E-3</v>
      </c>
      <c r="P1373" s="2">
        <f t="shared" si="407"/>
        <v>1985.9958904775838</v>
      </c>
      <c r="Q1373" s="2" t="s">
        <v>10</v>
      </c>
      <c r="R1373" s="2" t="s">
        <v>10</v>
      </c>
      <c r="S1373">
        <f t="shared" si="408"/>
        <v>0.99299794523879192</v>
      </c>
      <c r="T1373" s="2" t="s">
        <v>10</v>
      </c>
      <c r="U1373" s="2" t="s">
        <v>10</v>
      </c>
    </row>
    <row r="1374" spans="1:21" x14ac:dyDescent="0.3">
      <c r="A1374">
        <v>34</v>
      </c>
      <c r="B1374" t="s">
        <v>56</v>
      </c>
      <c r="C1374">
        <v>4</v>
      </c>
      <c r="D1374" t="s">
        <v>57</v>
      </c>
      <c r="E1374">
        <v>1999</v>
      </c>
      <c r="F1374">
        <v>2200</v>
      </c>
      <c r="G1374" s="54">
        <v>0.21000000000000002</v>
      </c>
      <c r="H1374" t="s">
        <v>10</v>
      </c>
      <c r="I1374" t="s">
        <v>10</v>
      </c>
      <c r="J1374" s="2">
        <f t="shared" si="409"/>
        <v>2784.8101265822784</v>
      </c>
      <c r="K1374" t="s">
        <v>10</v>
      </c>
      <c r="L1374" t="s">
        <v>10</v>
      </c>
      <c r="M1374" s="59">
        <v>0.57081999999999999</v>
      </c>
      <c r="N1374" s="59">
        <v>0.42637000000000003</v>
      </c>
      <c r="O1374" s="59">
        <v>2.8E-3</v>
      </c>
      <c r="P1374" s="2">
        <f t="shared" si="407"/>
        <v>1620.0688892747523</v>
      </c>
      <c r="Q1374" s="2" t="s">
        <v>10</v>
      </c>
      <c r="R1374" s="2" t="s">
        <v>10</v>
      </c>
      <c r="S1374">
        <f t="shared" si="408"/>
        <v>0.73639494967034202</v>
      </c>
      <c r="T1374" s="2" t="s">
        <v>10</v>
      </c>
      <c r="U1374" s="2" t="s">
        <v>10</v>
      </c>
    </row>
    <row r="1375" spans="1:21" x14ac:dyDescent="0.3">
      <c r="A1375">
        <v>34</v>
      </c>
      <c r="B1375" t="s">
        <v>56</v>
      </c>
      <c r="C1375">
        <v>4</v>
      </c>
      <c r="D1375" t="s">
        <v>57</v>
      </c>
      <c r="E1375">
        <v>2000</v>
      </c>
      <c r="F1375">
        <v>250</v>
      </c>
      <c r="G1375" s="54">
        <v>0.379</v>
      </c>
      <c r="H1375" t="s">
        <v>10</v>
      </c>
      <c r="I1375" t="s">
        <v>10</v>
      </c>
      <c r="J1375" s="2">
        <f t="shared" si="409"/>
        <v>402.57648953301128</v>
      </c>
      <c r="K1375" t="s">
        <v>10</v>
      </c>
      <c r="L1375" t="s">
        <v>10</v>
      </c>
      <c r="M1375" s="59">
        <v>0.57081999999999999</v>
      </c>
      <c r="N1375" s="59">
        <v>0.42637000000000003</v>
      </c>
      <c r="O1375" s="59">
        <v>2.8E-3</v>
      </c>
      <c r="P1375" s="2">
        <f t="shared" si="407"/>
        <v>2259.3780665465938</v>
      </c>
      <c r="Q1375" s="2" t="s">
        <v>10</v>
      </c>
      <c r="R1375" s="2" t="s">
        <v>10</v>
      </c>
      <c r="S1375">
        <f t="shared" si="408"/>
        <v>9.0375122661863756</v>
      </c>
      <c r="T1375" s="2" t="s">
        <v>10</v>
      </c>
      <c r="U1375" s="2" t="s">
        <v>10</v>
      </c>
    </row>
    <row r="1376" spans="1:21" x14ac:dyDescent="0.3">
      <c r="A1376">
        <v>34</v>
      </c>
      <c r="B1376" t="s">
        <v>56</v>
      </c>
      <c r="C1376">
        <v>4</v>
      </c>
      <c r="D1376" t="s">
        <v>57</v>
      </c>
      <c r="E1376">
        <v>2001</v>
      </c>
      <c r="F1376">
        <v>1500</v>
      </c>
      <c r="G1376" s="54">
        <v>0.29799999999999999</v>
      </c>
      <c r="H1376" t="s">
        <v>10</v>
      </c>
      <c r="I1376" t="s">
        <v>10</v>
      </c>
      <c r="J1376" s="2">
        <f t="shared" si="409"/>
        <v>2136.7521367521367</v>
      </c>
      <c r="K1376" t="s">
        <v>10</v>
      </c>
      <c r="L1376" t="s">
        <v>10</v>
      </c>
      <c r="M1376" s="59">
        <v>0.57081999999999999</v>
      </c>
      <c r="N1376" s="59">
        <v>0.42637000000000003</v>
      </c>
      <c r="O1376" s="59">
        <v>2.8E-3</v>
      </c>
      <c r="P1376" s="2">
        <f t="shared" si="407"/>
        <v>2677.0213794062051</v>
      </c>
      <c r="Q1376" s="2" t="s">
        <v>10</v>
      </c>
      <c r="R1376" s="2" t="s">
        <v>10</v>
      </c>
      <c r="S1376">
        <f t="shared" si="408"/>
        <v>1.7846809196041367</v>
      </c>
      <c r="T1376" s="2" t="s">
        <v>10</v>
      </c>
      <c r="U1376" s="2" t="s">
        <v>10</v>
      </c>
    </row>
    <row r="1377" spans="1:21" x14ac:dyDescent="0.3">
      <c r="A1377">
        <v>34</v>
      </c>
      <c r="B1377" t="s">
        <v>56</v>
      </c>
      <c r="C1377">
        <v>4</v>
      </c>
      <c r="D1377" t="s">
        <v>57</v>
      </c>
      <c r="E1377">
        <v>2002</v>
      </c>
      <c r="F1377">
        <v>1300</v>
      </c>
      <c r="G1377" s="54">
        <v>0.27300000000000002</v>
      </c>
      <c r="H1377" t="s">
        <v>10</v>
      </c>
      <c r="I1377" t="s">
        <v>10</v>
      </c>
      <c r="J1377" s="2">
        <f t="shared" si="409"/>
        <v>1788.1705639614856</v>
      </c>
      <c r="K1377" t="s">
        <v>10</v>
      </c>
      <c r="L1377" t="s">
        <v>10</v>
      </c>
      <c r="M1377" s="59">
        <v>0.57081999999999999</v>
      </c>
      <c r="N1377" s="59">
        <v>0.42637000000000003</v>
      </c>
      <c r="O1377" s="59">
        <v>2.8E-3</v>
      </c>
      <c r="P1377" s="2">
        <f t="shared" si="407"/>
        <v>1538.8247608246272</v>
      </c>
      <c r="Q1377" s="2" t="s">
        <v>10</v>
      </c>
      <c r="R1377" s="2" t="s">
        <v>10</v>
      </c>
      <c r="S1377">
        <f t="shared" si="408"/>
        <v>1.1837113544804825</v>
      </c>
      <c r="T1377" s="2" t="s">
        <v>10</v>
      </c>
      <c r="U1377" s="2" t="s">
        <v>10</v>
      </c>
    </row>
    <row r="1378" spans="1:21" x14ac:dyDescent="0.3">
      <c r="A1378">
        <v>34</v>
      </c>
      <c r="B1378" t="s">
        <v>56</v>
      </c>
      <c r="C1378">
        <v>4</v>
      </c>
      <c r="D1378" t="s">
        <v>57</v>
      </c>
      <c r="E1378">
        <v>2003</v>
      </c>
      <c r="F1378">
        <v>1000</v>
      </c>
      <c r="G1378" s="54">
        <v>0.27700000000000002</v>
      </c>
      <c r="H1378" t="s">
        <v>10</v>
      </c>
      <c r="I1378" t="s">
        <v>10</v>
      </c>
      <c r="J1378" s="2">
        <f t="shared" si="409"/>
        <v>1383.1258644536654</v>
      </c>
      <c r="K1378" t="s">
        <v>10</v>
      </c>
      <c r="L1378" t="s">
        <v>10</v>
      </c>
      <c r="M1378" s="59">
        <v>0.57081999999999999</v>
      </c>
      <c r="N1378" s="59">
        <v>0.42637000000000003</v>
      </c>
      <c r="O1378" s="59">
        <v>2.8E-3</v>
      </c>
      <c r="P1378" s="2">
        <f t="shared" si="407"/>
        <v>1098.9272929162205</v>
      </c>
      <c r="Q1378" s="2" t="s">
        <v>10</v>
      </c>
      <c r="R1378" s="2" t="s">
        <v>10</v>
      </c>
      <c r="S1378">
        <f t="shared" si="408"/>
        <v>1.0989272929162206</v>
      </c>
      <c r="T1378" s="2" t="s">
        <v>10</v>
      </c>
      <c r="U1378" s="2" t="s">
        <v>10</v>
      </c>
    </row>
    <row r="1379" spans="1:21" x14ac:dyDescent="0.3">
      <c r="A1379">
        <v>34</v>
      </c>
      <c r="B1379" t="s">
        <v>56</v>
      </c>
      <c r="C1379">
        <v>4</v>
      </c>
      <c r="D1379" t="s">
        <v>57</v>
      </c>
      <c r="E1379">
        <v>2004</v>
      </c>
      <c r="F1379">
        <v>2000</v>
      </c>
      <c r="G1379" s="54">
        <v>0.41800000000000004</v>
      </c>
      <c r="H1379" t="s">
        <v>10</v>
      </c>
      <c r="I1379" t="s">
        <v>10</v>
      </c>
      <c r="J1379" s="2">
        <f t="shared" si="409"/>
        <v>3436.4261168384883</v>
      </c>
      <c r="K1379" t="s">
        <v>10</v>
      </c>
      <c r="L1379" t="s">
        <v>10</v>
      </c>
      <c r="M1379" s="59">
        <v>0.57081999999999999</v>
      </c>
      <c r="N1379" s="59">
        <v>0.42637000000000003</v>
      </c>
      <c r="O1379" s="59">
        <v>2.8E-3</v>
      </c>
      <c r="P1379" s="2">
        <f t="shared" si="407"/>
        <v>785.6253221727701</v>
      </c>
      <c r="Q1379" s="2" t="s">
        <v>10</v>
      </c>
      <c r="R1379" s="2" t="s">
        <v>10</v>
      </c>
      <c r="S1379">
        <f t="shared" si="408"/>
        <v>0.39281266108638507</v>
      </c>
      <c r="T1379" s="2" t="s">
        <v>10</v>
      </c>
      <c r="U1379" s="2" t="s">
        <v>10</v>
      </c>
    </row>
    <row r="1380" spans="1:21" x14ac:dyDescent="0.3">
      <c r="A1380">
        <v>34</v>
      </c>
      <c r="B1380" t="s">
        <v>56</v>
      </c>
      <c r="C1380">
        <v>4</v>
      </c>
      <c r="D1380" t="s">
        <v>57</v>
      </c>
      <c r="E1380">
        <v>2005</v>
      </c>
      <c r="F1380">
        <v>1200</v>
      </c>
      <c r="G1380" s="54">
        <v>0.28100000000000003</v>
      </c>
      <c r="H1380" t="s">
        <v>10</v>
      </c>
      <c r="I1380" t="s">
        <v>10</v>
      </c>
      <c r="J1380" s="2">
        <f t="shared" si="409"/>
        <v>1668.9847009735745</v>
      </c>
      <c r="K1380" t="s">
        <v>10</v>
      </c>
      <c r="L1380" t="s">
        <v>10</v>
      </c>
      <c r="M1380" s="59">
        <v>0.57081999999999999</v>
      </c>
      <c r="N1380" s="59">
        <v>0.42637000000000003</v>
      </c>
      <c r="O1380" s="59">
        <v>2.8E-3</v>
      </c>
      <c r="P1380" s="2">
        <f t="shared" si="407"/>
        <v>2218.657404627269</v>
      </c>
      <c r="Q1380" s="2" t="s">
        <v>10</v>
      </c>
      <c r="R1380" s="2" t="s">
        <v>10</v>
      </c>
      <c r="S1380">
        <f t="shared" si="408"/>
        <v>1.8488811705227242</v>
      </c>
      <c r="T1380" s="2" t="s">
        <v>10</v>
      </c>
      <c r="U1380" s="2" t="s">
        <v>10</v>
      </c>
    </row>
    <row r="1381" spans="1:21" x14ac:dyDescent="0.3">
      <c r="A1381">
        <v>34</v>
      </c>
      <c r="B1381" t="s">
        <v>56</v>
      </c>
      <c r="C1381">
        <v>4</v>
      </c>
      <c r="D1381" t="s">
        <v>57</v>
      </c>
      <c r="E1381">
        <v>2006</v>
      </c>
      <c r="F1381">
        <v>1000</v>
      </c>
      <c r="G1381" s="54">
        <v>0.27</v>
      </c>
      <c r="H1381" t="s">
        <v>10</v>
      </c>
      <c r="I1381" t="s">
        <v>10</v>
      </c>
      <c r="J1381" s="2">
        <f t="shared" si="409"/>
        <v>1369.8630136986301</v>
      </c>
      <c r="K1381" t="s">
        <v>10</v>
      </c>
      <c r="L1381" t="s">
        <v>10</v>
      </c>
      <c r="M1381" s="59">
        <v>0.57081999999999999</v>
      </c>
      <c r="N1381" s="59">
        <v>0.42637000000000003</v>
      </c>
      <c r="O1381" s="59">
        <v>2.8E-3</v>
      </c>
      <c r="P1381" s="2">
        <f t="shared" si="407"/>
        <v>3865.5578139792306</v>
      </c>
      <c r="Q1381" s="2" t="s">
        <v>10</v>
      </c>
      <c r="R1381" s="2" t="s">
        <v>10</v>
      </c>
      <c r="S1381">
        <f t="shared" si="408"/>
        <v>3.8655578139792306</v>
      </c>
      <c r="T1381" s="2" t="s">
        <v>10</v>
      </c>
      <c r="U1381" s="2" t="s">
        <v>10</v>
      </c>
    </row>
    <row r="1382" spans="1:21" x14ac:dyDescent="0.3">
      <c r="A1382">
        <v>34</v>
      </c>
      <c r="B1382" t="s">
        <v>56</v>
      </c>
      <c r="C1382">
        <v>4</v>
      </c>
      <c r="D1382" t="s">
        <v>57</v>
      </c>
      <c r="E1382">
        <v>2007</v>
      </c>
      <c r="F1382">
        <v>400</v>
      </c>
      <c r="G1382" s="54">
        <v>0.45799999999999996</v>
      </c>
      <c r="H1382" t="s">
        <v>10</v>
      </c>
      <c r="I1382" t="s">
        <v>10</v>
      </c>
      <c r="J1382" s="2">
        <f t="shared" si="409"/>
        <v>738.00738007380073</v>
      </c>
      <c r="K1382" t="s">
        <v>10</v>
      </c>
      <c r="L1382" t="s">
        <v>10</v>
      </c>
      <c r="M1382" s="59">
        <v>0.57081999999999999</v>
      </c>
      <c r="N1382" s="59">
        <v>0.42637000000000003</v>
      </c>
      <c r="O1382" s="59">
        <v>2.8E-3</v>
      </c>
      <c r="P1382" s="2">
        <f t="shared" si="407"/>
        <v>2808.3481186043637</v>
      </c>
      <c r="Q1382" s="2" t="s">
        <v>10</v>
      </c>
      <c r="R1382" s="2" t="s">
        <v>10</v>
      </c>
      <c r="S1382">
        <f t="shared" si="408"/>
        <v>7.0208702965109095</v>
      </c>
      <c r="T1382" s="2" t="s">
        <v>10</v>
      </c>
      <c r="U1382" s="2" t="s">
        <v>10</v>
      </c>
    </row>
    <row r="1383" spans="1:21" x14ac:dyDescent="0.3">
      <c r="A1383">
        <v>34</v>
      </c>
      <c r="B1383" t="s">
        <v>56</v>
      </c>
      <c r="C1383">
        <v>4</v>
      </c>
      <c r="D1383" t="s">
        <v>57</v>
      </c>
      <c r="E1383">
        <v>2008</v>
      </c>
      <c r="F1383">
        <v>500</v>
      </c>
      <c r="G1383" s="54">
        <v>0.39600000000000002</v>
      </c>
      <c r="H1383" t="s">
        <v>10</v>
      </c>
      <c r="I1383" t="s">
        <v>10</v>
      </c>
      <c r="J1383" s="2">
        <f t="shared" si="409"/>
        <v>827.81456953642385</v>
      </c>
      <c r="K1383" t="s">
        <v>10</v>
      </c>
      <c r="L1383" t="s">
        <v>10</v>
      </c>
      <c r="M1383" s="59">
        <v>0.57081999999999999</v>
      </c>
      <c r="N1383" s="59">
        <v>0.42637000000000003</v>
      </c>
      <c r="O1383" s="59">
        <v>2.8E-3</v>
      </c>
      <c r="P1383" s="2">
        <f t="shared" si="407"/>
        <v>1716.3292343000599</v>
      </c>
      <c r="Q1383" s="2" t="s">
        <v>10</v>
      </c>
      <c r="R1383" s="2" t="s">
        <v>10</v>
      </c>
      <c r="S1383">
        <f t="shared" si="408"/>
        <v>3.4326584686001196</v>
      </c>
      <c r="T1383" s="2" t="s">
        <v>10</v>
      </c>
      <c r="U1383" s="2" t="s">
        <v>10</v>
      </c>
    </row>
    <row r="1384" spans="1:21" x14ac:dyDescent="0.3">
      <c r="A1384">
        <v>34</v>
      </c>
      <c r="B1384" t="s">
        <v>56</v>
      </c>
      <c r="C1384">
        <v>4</v>
      </c>
      <c r="D1384" t="s">
        <v>57</v>
      </c>
      <c r="E1384">
        <v>2009</v>
      </c>
      <c r="F1384">
        <v>2500</v>
      </c>
      <c r="G1384" s="54">
        <v>0.38600000000000001</v>
      </c>
      <c r="H1384" t="s">
        <v>10</v>
      </c>
      <c r="I1384" t="s">
        <v>10</v>
      </c>
      <c r="J1384" s="2">
        <f t="shared" si="409"/>
        <v>4071.6612377850165</v>
      </c>
      <c r="K1384" t="s">
        <v>10</v>
      </c>
      <c r="L1384" t="s">
        <v>10</v>
      </c>
      <c r="M1384" s="59">
        <v>0.57081999999999999</v>
      </c>
      <c r="N1384" s="59">
        <v>0.42637000000000003</v>
      </c>
      <c r="O1384" s="59">
        <v>2.8E-3</v>
      </c>
      <c r="P1384" s="2">
        <f t="shared" si="407"/>
        <v>2683.1074580959262</v>
      </c>
      <c r="Q1384" s="2" t="s">
        <v>10</v>
      </c>
      <c r="R1384" s="2" t="s">
        <v>10</v>
      </c>
      <c r="S1384">
        <f t="shared" si="408"/>
        <v>1.0732429832383705</v>
      </c>
      <c r="T1384" s="2" t="s">
        <v>10</v>
      </c>
      <c r="U1384" s="2" t="s">
        <v>10</v>
      </c>
    </row>
    <row r="1385" spans="1:21" x14ac:dyDescent="0.3">
      <c r="A1385">
        <v>34</v>
      </c>
      <c r="B1385" t="s">
        <v>56</v>
      </c>
      <c r="C1385">
        <v>4</v>
      </c>
      <c r="D1385" t="s">
        <v>57</v>
      </c>
      <c r="E1385">
        <v>2010</v>
      </c>
      <c r="F1385">
        <v>2400</v>
      </c>
      <c r="G1385" s="54">
        <v>0.33400000000000002</v>
      </c>
      <c r="H1385" t="s">
        <v>10</v>
      </c>
      <c r="I1385" t="s">
        <v>10</v>
      </c>
      <c r="J1385" s="2">
        <f t="shared" si="409"/>
        <v>3603.6036036036039</v>
      </c>
      <c r="K1385" t="s">
        <v>10</v>
      </c>
      <c r="L1385" t="s">
        <v>10</v>
      </c>
      <c r="M1385" s="59">
        <v>0.57081999999999999</v>
      </c>
      <c r="N1385" s="59">
        <v>0.42637000000000003</v>
      </c>
      <c r="O1385" s="59">
        <v>2.8E-3</v>
      </c>
      <c r="P1385" s="2">
        <f t="shared" si="407"/>
        <v>3450.9213453421321</v>
      </c>
      <c r="Q1385" s="2" t="s">
        <v>10</v>
      </c>
      <c r="R1385" s="2" t="s">
        <v>10</v>
      </c>
      <c r="S1385">
        <f t="shared" si="408"/>
        <v>1.4378838938925551</v>
      </c>
      <c r="T1385" s="2" t="s">
        <v>10</v>
      </c>
      <c r="U1385" s="2" t="s">
        <v>10</v>
      </c>
    </row>
    <row r="1386" spans="1:21" x14ac:dyDescent="0.3">
      <c r="A1386">
        <v>34</v>
      </c>
      <c r="B1386" t="s">
        <v>56</v>
      </c>
      <c r="C1386">
        <v>4</v>
      </c>
      <c r="D1386" t="s">
        <v>57</v>
      </c>
      <c r="E1386">
        <v>2011</v>
      </c>
      <c r="F1386">
        <v>1000</v>
      </c>
      <c r="G1386" s="54">
        <v>0.42900000000000005</v>
      </c>
      <c r="H1386" t="s">
        <v>10</v>
      </c>
      <c r="I1386" t="s">
        <v>10</v>
      </c>
      <c r="J1386" s="2">
        <f t="shared" si="409"/>
        <v>1751.3134851138354</v>
      </c>
      <c r="K1386" t="s">
        <v>10</v>
      </c>
      <c r="L1386" t="s">
        <v>10</v>
      </c>
      <c r="M1386" s="59">
        <v>0.57081999999999999</v>
      </c>
      <c r="N1386" s="59">
        <v>0.42637000000000003</v>
      </c>
      <c r="O1386" s="59">
        <v>2.8E-3</v>
      </c>
      <c r="P1386" s="2">
        <f t="shared" si="407"/>
        <v>2263.3659973088852</v>
      </c>
      <c r="Q1386" s="2" t="s">
        <v>10</v>
      </c>
      <c r="R1386" s="2" t="s">
        <v>10</v>
      </c>
      <c r="S1386">
        <f t="shared" si="408"/>
        <v>2.2633659973088851</v>
      </c>
      <c r="T1386" s="2" t="s">
        <v>10</v>
      </c>
      <c r="U1386" s="2" t="s">
        <v>10</v>
      </c>
    </row>
    <row r="1387" spans="1:21" x14ac:dyDescent="0.3">
      <c r="A1387">
        <v>34</v>
      </c>
      <c r="B1387" t="s">
        <v>56</v>
      </c>
      <c r="C1387">
        <v>4</v>
      </c>
      <c r="D1387" t="s">
        <v>57</v>
      </c>
      <c r="E1387">
        <v>2012</v>
      </c>
      <c r="F1387">
        <v>1100</v>
      </c>
      <c r="G1387" s="54">
        <v>0.33499999999999996</v>
      </c>
      <c r="H1387" t="s">
        <v>10</v>
      </c>
      <c r="I1387" t="s">
        <v>10</v>
      </c>
      <c r="J1387" s="2">
        <f t="shared" si="409"/>
        <v>1654.1353383458645</v>
      </c>
      <c r="K1387" t="s">
        <v>10</v>
      </c>
      <c r="L1387" t="s">
        <v>10</v>
      </c>
      <c r="M1387" s="59">
        <v>0.57081999999999999</v>
      </c>
      <c r="N1387" s="59">
        <v>0.42637000000000003</v>
      </c>
      <c r="O1387" s="59">
        <v>2.8E-3</v>
      </c>
      <c r="P1387" s="2">
        <f t="shared" si="407"/>
        <v>2982.8372370983852</v>
      </c>
      <c r="Q1387" s="2" t="s">
        <v>10</v>
      </c>
      <c r="R1387" s="2" t="s">
        <v>10</v>
      </c>
      <c r="S1387">
        <f t="shared" si="408"/>
        <v>2.7116702155439865</v>
      </c>
      <c r="T1387" s="2" t="s">
        <v>10</v>
      </c>
      <c r="U1387" s="2" t="s">
        <v>10</v>
      </c>
    </row>
    <row r="1388" spans="1:21" x14ac:dyDescent="0.3">
      <c r="A1388">
        <v>34</v>
      </c>
      <c r="B1388" t="s">
        <v>56</v>
      </c>
      <c r="C1388">
        <v>4</v>
      </c>
      <c r="D1388" t="s">
        <v>57</v>
      </c>
      <c r="E1388">
        <v>2013</v>
      </c>
      <c r="F1388">
        <v>2530</v>
      </c>
      <c r="G1388" s="54">
        <v>0.377</v>
      </c>
      <c r="H1388" t="s">
        <v>10</v>
      </c>
      <c r="I1388" t="s">
        <v>10</v>
      </c>
      <c r="J1388" s="2">
        <f t="shared" si="409"/>
        <v>4060.9951845906903</v>
      </c>
      <c r="K1388" t="s">
        <v>10</v>
      </c>
      <c r="L1388" t="s">
        <v>10</v>
      </c>
      <c r="M1388" s="59">
        <v>0.57081999999999999</v>
      </c>
      <c r="N1388" s="59">
        <v>0.42637000000000003</v>
      </c>
      <c r="O1388" s="59">
        <v>2.8E-3</v>
      </c>
      <c r="P1388" s="2">
        <f t="shared" si="407"/>
        <v>3725.3188595091497</v>
      </c>
      <c r="Q1388" s="2" t="s">
        <v>10</v>
      </c>
      <c r="R1388" s="2" t="s">
        <v>10</v>
      </c>
      <c r="S1388">
        <f t="shared" si="408"/>
        <v>1.4724580472368181</v>
      </c>
      <c r="T1388" s="2" t="s">
        <v>10</v>
      </c>
      <c r="U1388" s="2" t="s">
        <v>10</v>
      </c>
    </row>
    <row r="1389" spans="1:21" x14ac:dyDescent="0.3">
      <c r="A1389">
        <v>34</v>
      </c>
      <c r="B1389" t="s">
        <v>56</v>
      </c>
      <c r="C1389">
        <v>4</v>
      </c>
      <c r="D1389" t="s">
        <v>57</v>
      </c>
      <c r="E1389">
        <v>2014</v>
      </c>
      <c r="F1389">
        <v>2000</v>
      </c>
      <c r="G1389" s="54">
        <v>0.24399999999999999</v>
      </c>
      <c r="H1389" t="s">
        <v>10</v>
      </c>
      <c r="I1389" t="s">
        <v>10</v>
      </c>
      <c r="J1389" s="2">
        <f t="shared" si="409"/>
        <v>2645.5026455026455</v>
      </c>
      <c r="K1389" t="s">
        <v>10</v>
      </c>
      <c r="L1389" t="s">
        <v>10</v>
      </c>
      <c r="M1389" s="59">
        <v>0.57081999999999999</v>
      </c>
      <c r="N1389" s="59">
        <v>0.42637000000000003</v>
      </c>
      <c r="O1389" s="59">
        <v>2.8E-3</v>
      </c>
      <c r="P1389" s="2">
        <f t="shared" si="407"/>
        <v>1651.4254624629516</v>
      </c>
      <c r="Q1389" s="2" t="s">
        <v>10</v>
      </c>
      <c r="R1389" s="2" t="s">
        <v>10</v>
      </c>
      <c r="S1389">
        <f t="shared" si="408"/>
        <v>0.82571273123147582</v>
      </c>
      <c r="T1389" s="2" t="s">
        <v>10</v>
      </c>
      <c r="U1389" s="2" t="s">
        <v>10</v>
      </c>
    </row>
    <row r="1390" spans="1:21" x14ac:dyDescent="0.3">
      <c r="A1390">
        <v>34</v>
      </c>
      <c r="B1390" t="s">
        <v>56</v>
      </c>
      <c r="C1390">
        <v>4</v>
      </c>
      <c r="D1390" t="s">
        <v>57</v>
      </c>
      <c r="E1390">
        <v>2015</v>
      </c>
      <c r="F1390">
        <v>1000</v>
      </c>
      <c r="G1390" s="54">
        <v>0.42400000000000004</v>
      </c>
      <c r="H1390" t="s">
        <v>10</v>
      </c>
      <c r="I1390" t="s">
        <v>10</v>
      </c>
      <c r="J1390" s="2">
        <f t="shared" si="409"/>
        <v>1736.1111111111113</v>
      </c>
      <c r="K1390" t="s">
        <v>10</v>
      </c>
      <c r="L1390" t="s">
        <v>10</v>
      </c>
      <c r="M1390" s="59">
        <v>0.57081999999999999</v>
      </c>
      <c r="N1390" s="59">
        <v>0.42637000000000003</v>
      </c>
      <c r="O1390" s="59">
        <v>2.8E-3</v>
      </c>
      <c r="P1390" s="2">
        <f t="shared" si="407"/>
        <v>621.99539981225519</v>
      </c>
      <c r="Q1390" s="2" t="s">
        <v>10</v>
      </c>
      <c r="R1390" s="2" t="s">
        <v>10</v>
      </c>
      <c r="S1390">
        <f t="shared" si="408"/>
        <v>0.62199539981225516</v>
      </c>
      <c r="T1390" s="2" t="s">
        <v>10</v>
      </c>
      <c r="U1390" s="2" t="s">
        <v>10</v>
      </c>
    </row>
    <row r="1391" spans="1:21" x14ac:dyDescent="0.3">
      <c r="A1391">
        <v>34</v>
      </c>
      <c r="B1391" t="s">
        <v>56</v>
      </c>
      <c r="C1391">
        <v>4</v>
      </c>
      <c r="D1391" t="s">
        <v>57</v>
      </c>
      <c r="E1391">
        <v>2016</v>
      </c>
      <c r="F1391">
        <v>2700</v>
      </c>
      <c r="G1391" s="54">
        <v>0.42000000000000004</v>
      </c>
      <c r="H1391" t="s">
        <v>10</v>
      </c>
      <c r="I1391" t="s">
        <v>10</v>
      </c>
      <c r="J1391" s="2">
        <f t="shared" si="409"/>
        <v>4655.1724137931042</v>
      </c>
      <c r="K1391" t="s">
        <v>10</v>
      </c>
      <c r="L1391" t="s">
        <v>10</v>
      </c>
      <c r="M1391" s="59">
        <v>0.57081999999999999</v>
      </c>
      <c r="N1391" s="59">
        <v>0.42637000000000003</v>
      </c>
      <c r="O1391" s="59">
        <v>2.8E-3</v>
      </c>
      <c r="P1391" s="2">
        <f>(J1394*$M1391)+(J1395*$N1391)</f>
        <v>1002.4332466805781</v>
      </c>
      <c r="Q1391" s="2" t="s">
        <v>10</v>
      </c>
      <c r="R1391" s="2" t="s">
        <v>10</v>
      </c>
      <c r="S1391">
        <f t="shared" si="408"/>
        <v>0.37127157284465856</v>
      </c>
      <c r="T1391" s="2" t="s">
        <v>10</v>
      </c>
      <c r="U1391" s="2" t="s">
        <v>10</v>
      </c>
    </row>
    <row r="1392" spans="1:21" x14ac:dyDescent="0.3">
      <c r="A1392">
        <v>34</v>
      </c>
      <c r="B1392" t="s">
        <v>56</v>
      </c>
      <c r="C1392">
        <v>4</v>
      </c>
      <c r="D1392" t="s">
        <v>57</v>
      </c>
      <c r="E1392">
        <v>2017</v>
      </c>
      <c r="F1392">
        <v>1400</v>
      </c>
      <c r="G1392" s="54">
        <v>0.44035422259606583</v>
      </c>
      <c r="H1392" t="s">
        <v>10</v>
      </c>
      <c r="I1392" t="s">
        <v>10</v>
      </c>
      <c r="J1392" s="2">
        <f t="shared" si="409"/>
        <v>2501.5823517766407</v>
      </c>
      <c r="K1392" t="s">
        <v>10</v>
      </c>
      <c r="L1392" t="s">
        <v>10</v>
      </c>
      <c r="M1392" s="59">
        <v>0.57081999999999999</v>
      </c>
      <c r="N1392" s="59">
        <v>0.42637000000000003</v>
      </c>
      <c r="O1392" s="59">
        <v>2.8E-3</v>
      </c>
      <c r="P1392" t="s">
        <v>10</v>
      </c>
      <c r="Q1392" s="2" t="s">
        <v>10</v>
      </c>
      <c r="R1392" s="2" t="s">
        <v>10</v>
      </c>
      <c r="S1392" s="2" t="s">
        <v>10</v>
      </c>
      <c r="T1392" s="2" t="s">
        <v>10</v>
      </c>
      <c r="U1392" s="2" t="s">
        <v>10</v>
      </c>
    </row>
    <row r="1393" spans="1:21" x14ac:dyDescent="0.3">
      <c r="A1393">
        <v>34</v>
      </c>
      <c r="B1393" t="s">
        <v>56</v>
      </c>
      <c r="C1393">
        <v>4</v>
      </c>
      <c r="D1393" t="s">
        <v>57</v>
      </c>
      <c r="E1393">
        <v>2018</v>
      </c>
      <c r="F1393">
        <v>300</v>
      </c>
      <c r="G1393" s="54">
        <v>0.42215417185431725</v>
      </c>
      <c r="H1393" t="s">
        <v>10</v>
      </c>
      <c r="I1393" t="s">
        <v>10</v>
      </c>
      <c r="J1393" s="2">
        <f t="shared" si="409"/>
        <v>519.16962170118143</v>
      </c>
      <c r="K1393" t="s">
        <v>10</v>
      </c>
      <c r="L1393" t="s">
        <v>10</v>
      </c>
      <c r="M1393" s="59">
        <v>0.57081999999999999</v>
      </c>
      <c r="N1393" s="59">
        <v>0.42637000000000003</v>
      </c>
      <c r="O1393" s="59">
        <v>2.8E-3</v>
      </c>
      <c r="P1393" t="s">
        <v>10</v>
      </c>
      <c r="Q1393" s="2" t="s">
        <v>10</v>
      </c>
      <c r="R1393" s="2" t="s">
        <v>10</v>
      </c>
      <c r="S1393" s="2" t="s">
        <v>10</v>
      </c>
      <c r="T1393" s="2" t="s">
        <v>10</v>
      </c>
      <c r="U1393" s="2" t="s">
        <v>10</v>
      </c>
    </row>
    <row r="1394" spans="1:21" x14ac:dyDescent="0.3">
      <c r="A1394">
        <v>34</v>
      </c>
      <c r="B1394" t="s">
        <v>56</v>
      </c>
      <c r="C1394">
        <v>4</v>
      </c>
      <c r="D1394" t="s">
        <v>57</v>
      </c>
      <c r="E1394">
        <v>2019</v>
      </c>
      <c r="F1394">
        <v>460</v>
      </c>
      <c r="G1394" s="54">
        <v>0.39069181949126658</v>
      </c>
      <c r="H1394" t="s">
        <v>10</v>
      </c>
      <c r="I1394" t="s">
        <v>10</v>
      </c>
      <c r="J1394" s="2">
        <f t="shared" si="409"/>
        <v>754.9545775274662</v>
      </c>
      <c r="K1394" t="s">
        <v>10</v>
      </c>
      <c r="L1394" t="s">
        <v>10</v>
      </c>
      <c r="M1394" s="59">
        <v>0.57081999999999999</v>
      </c>
      <c r="N1394" s="59">
        <v>0.42637000000000003</v>
      </c>
      <c r="O1394" s="59">
        <v>2.8E-3</v>
      </c>
      <c r="P1394" t="s">
        <v>10</v>
      </c>
      <c r="Q1394" s="2" t="s">
        <v>10</v>
      </c>
      <c r="R1394" s="2" t="s">
        <v>10</v>
      </c>
      <c r="S1394" s="2" t="s">
        <v>10</v>
      </c>
      <c r="T1394" s="2" t="s">
        <v>10</v>
      </c>
      <c r="U1394" s="2" t="s">
        <v>10</v>
      </c>
    </row>
    <row r="1395" spans="1:21" x14ac:dyDescent="0.3">
      <c r="A1395">
        <v>34</v>
      </c>
      <c r="B1395" t="s">
        <v>56</v>
      </c>
      <c r="C1395">
        <v>4</v>
      </c>
      <c r="D1395" t="s">
        <v>57</v>
      </c>
      <c r="E1395">
        <v>2020</v>
      </c>
      <c r="F1395">
        <v>1100</v>
      </c>
      <c r="G1395" s="54">
        <v>0.1793260797812265</v>
      </c>
      <c r="H1395" t="s">
        <v>10</v>
      </c>
      <c r="I1395" t="s">
        <v>10</v>
      </c>
      <c r="J1395" s="2">
        <f t="shared" si="409"/>
        <v>1340.3618330003278</v>
      </c>
      <c r="K1395" t="s">
        <v>10</v>
      </c>
      <c r="L1395" t="s">
        <v>10</v>
      </c>
      <c r="M1395" s="59">
        <v>0.57081999999999999</v>
      </c>
      <c r="N1395" s="59">
        <v>0.42637000000000003</v>
      </c>
      <c r="O1395" s="59">
        <v>2.8E-3</v>
      </c>
      <c r="P1395" t="s">
        <v>10</v>
      </c>
      <c r="Q1395" s="2" t="s">
        <v>10</v>
      </c>
      <c r="R1395" s="2" t="s">
        <v>10</v>
      </c>
      <c r="S1395" s="2" t="s">
        <v>10</v>
      </c>
      <c r="T1395" s="2" t="s">
        <v>10</v>
      </c>
      <c r="U1395" s="2" t="s">
        <v>10</v>
      </c>
    </row>
    <row r="1396" spans="1:21" x14ac:dyDescent="0.3">
      <c r="A1396">
        <v>35</v>
      </c>
      <c r="B1396" t="s">
        <v>58</v>
      </c>
      <c r="C1396">
        <v>4</v>
      </c>
      <c r="D1396" t="s">
        <v>57</v>
      </c>
      <c r="E1396">
        <v>1980</v>
      </c>
      <c r="F1396" t="s">
        <v>10</v>
      </c>
      <c r="G1396" s="54">
        <v>0.74</v>
      </c>
      <c r="H1396" t="s">
        <v>10</v>
      </c>
      <c r="I1396" t="s">
        <v>10</v>
      </c>
      <c r="J1396" t="s">
        <v>10</v>
      </c>
      <c r="K1396" t="s">
        <v>10</v>
      </c>
      <c r="L1396" t="s">
        <v>10</v>
      </c>
      <c r="M1396" s="59">
        <v>0.57081999999999999</v>
      </c>
      <c r="N1396" s="59">
        <v>0.42637000000000003</v>
      </c>
      <c r="O1396" s="59">
        <v>2.8E-3</v>
      </c>
      <c r="P1396" t="s">
        <v>10</v>
      </c>
      <c r="Q1396" s="2" t="s">
        <v>10</v>
      </c>
      <c r="R1396" s="2" t="s">
        <v>10</v>
      </c>
      <c r="S1396" s="2" t="s">
        <v>10</v>
      </c>
      <c r="T1396" s="2" t="s">
        <v>10</v>
      </c>
      <c r="U1396" s="2" t="s">
        <v>10</v>
      </c>
    </row>
    <row r="1397" spans="1:21" x14ac:dyDescent="0.3">
      <c r="A1397">
        <v>35</v>
      </c>
      <c r="B1397" t="s">
        <v>58</v>
      </c>
      <c r="C1397">
        <v>4</v>
      </c>
      <c r="D1397" t="s">
        <v>57</v>
      </c>
      <c r="E1397">
        <v>1981</v>
      </c>
      <c r="F1397" t="s">
        <v>10</v>
      </c>
      <c r="G1397" s="54">
        <v>0.67</v>
      </c>
      <c r="H1397" t="s">
        <v>10</v>
      </c>
      <c r="I1397" t="s">
        <v>10</v>
      </c>
      <c r="J1397" t="s">
        <v>10</v>
      </c>
      <c r="K1397" t="s">
        <v>10</v>
      </c>
      <c r="L1397" t="s">
        <v>10</v>
      </c>
      <c r="M1397" s="59">
        <v>0.57081999999999999</v>
      </c>
      <c r="N1397" s="59">
        <v>0.42637000000000003</v>
      </c>
      <c r="O1397" s="59">
        <v>2.8E-3</v>
      </c>
      <c r="P1397" s="2">
        <f t="shared" ref="P1397:P1423" si="410">(J1400*$M1397)+(J1401*$N1397)+(J1402*$O1397)</f>
        <v>23676.25233613445</v>
      </c>
      <c r="Q1397" s="2" t="s">
        <v>10</v>
      </c>
      <c r="R1397" s="2" t="s">
        <v>10</v>
      </c>
      <c r="S1397" s="2" t="s">
        <v>10</v>
      </c>
      <c r="T1397" s="2" t="s">
        <v>10</v>
      </c>
      <c r="U1397" s="2" t="s">
        <v>10</v>
      </c>
    </row>
    <row r="1398" spans="1:21" x14ac:dyDescent="0.3">
      <c r="A1398">
        <v>35</v>
      </c>
      <c r="B1398" t="s">
        <v>58</v>
      </c>
      <c r="C1398">
        <v>4</v>
      </c>
      <c r="D1398" t="s">
        <v>57</v>
      </c>
      <c r="E1398">
        <v>1982</v>
      </c>
      <c r="F1398">
        <v>500</v>
      </c>
      <c r="G1398" s="54">
        <v>0.57999999999999996</v>
      </c>
      <c r="H1398" t="s">
        <v>10</v>
      </c>
      <c r="I1398" t="s">
        <v>10</v>
      </c>
      <c r="J1398" s="2">
        <f t="shared" ref="J1398:J1430" si="411">F1398/(1-G1398)</f>
        <v>1190.4761904761904</v>
      </c>
      <c r="K1398" t="s">
        <v>10</v>
      </c>
      <c r="L1398" t="s">
        <v>10</v>
      </c>
      <c r="M1398" s="59">
        <v>0.57081999999999999</v>
      </c>
      <c r="N1398" s="59">
        <v>0.42637000000000003</v>
      </c>
      <c r="O1398" s="59">
        <v>2.8E-3</v>
      </c>
      <c r="P1398" s="2">
        <f t="shared" si="410"/>
        <v>11921.519581699346</v>
      </c>
      <c r="Q1398" s="2" t="s">
        <v>10</v>
      </c>
      <c r="R1398" s="2" t="s">
        <v>10</v>
      </c>
      <c r="S1398">
        <f t="shared" si="408"/>
        <v>23.843039163398689</v>
      </c>
      <c r="T1398" s="2" t="s">
        <v>10</v>
      </c>
      <c r="U1398" s="2" t="s">
        <v>10</v>
      </c>
    </row>
    <row r="1399" spans="1:21" x14ac:dyDescent="0.3">
      <c r="A1399">
        <v>35</v>
      </c>
      <c r="B1399" t="s">
        <v>58</v>
      </c>
      <c r="C1399">
        <v>4</v>
      </c>
      <c r="D1399" t="s">
        <v>57</v>
      </c>
      <c r="E1399">
        <v>1983</v>
      </c>
      <c r="F1399" t="s">
        <v>10</v>
      </c>
      <c r="G1399" s="54">
        <v>0.81</v>
      </c>
      <c r="H1399" t="s">
        <v>10</v>
      </c>
      <c r="I1399" t="s">
        <v>10</v>
      </c>
      <c r="J1399" t="s">
        <v>10</v>
      </c>
      <c r="K1399" t="s">
        <v>10</v>
      </c>
      <c r="L1399" t="s">
        <v>10</v>
      </c>
      <c r="M1399" s="59">
        <v>0.57081999999999999</v>
      </c>
      <c r="N1399" s="59">
        <v>0.42637000000000003</v>
      </c>
      <c r="O1399" s="59">
        <v>2.8E-3</v>
      </c>
      <c r="P1399" s="2">
        <f t="shared" si="410"/>
        <v>19078.222345875289</v>
      </c>
      <c r="Q1399" s="2" t="s">
        <v>10</v>
      </c>
      <c r="R1399" s="2" t="s">
        <v>10</v>
      </c>
      <c r="S1399" s="2" t="s">
        <v>10</v>
      </c>
      <c r="T1399" s="2" t="s">
        <v>10</v>
      </c>
      <c r="U1399" s="2" t="s">
        <v>10</v>
      </c>
    </row>
    <row r="1400" spans="1:21" x14ac:dyDescent="0.3">
      <c r="A1400">
        <v>35</v>
      </c>
      <c r="B1400" t="s">
        <v>58</v>
      </c>
      <c r="C1400">
        <v>4</v>
      </c>
      <c r="D1400" t="s">
        <v>57</v>
      </c>
      <c r="E1400">
        <v>1984</v>
      </c>
      <c r="F1400">
        <v>10000</v>
      </c>
      <c r="G1400" s="54">
        <v>0.72</v>
      </c>
      <c r="H1400" t="s">
        <v>10</v>
      </c>
      <c r="I1400" t="s">
        <v>10</v>
      </c>
      <c r="J1400" s="2">
        <f t="shared" si="411"/>
        <v>35714.28571428571</v>
      </c>
      <c r="K1400" t="s">
        <v>10</v>
      </c>
      <c r="L1400" t="s">
        <v>10</v>
      </c>
      <c r="M1400" s="59">
        <v>0.57081999999999999</v>
      </c>
      <c r="N1400" s="59">
        <v>0.42637000000000003</v>
      </c>
      <c r="O1400" s="59">
        <v>2.8E-3</v>
      </c>
      <c r="P1400" s="2">
        <f t="shared" si="410"/>
        <v>12641.365574665575</v>
      </c>
      <c r="Q1400" s="2" t="s">
        <v>10</v>
      </c>
      <c r="R1400" s="2" t="s">
        <v>10</v>
      </c>
      <c r="S1400">
        <f t="shared" si="408"/>
        <v>1.2641365574665575</v>
      </c>
      <c r="T1400" s="2" t="s">
        <v>10</v>
      </c>
      <c r="U1400" s="2" t="s">
        <v>10</v>
      </c>
    </row>
    <row r="1401" spans="1:21" x14ac:dyDescent="0.3">
      <c r="A1401">
        <v>35</v>
      </c>
      <c r="B1401" t="s">
        <v>58</v>
      </c>
      <c r="C1401">
        <v>4</v>
      </c>
      <c r="D1401" t="s">
        <v>57</v>
      </c>
      <c r="E1401">
        <v>1985</v>
      </c>
      <c r="F1401">
        <v>1900</v>
      </c>
      <c r="G1401" s="54">
        <v>0.75</v>
      </c>
      <c r="H1401" t="s">
        <v>10</v>
      </c>
      <c r="I1401" t="s">
        <v>10</v>
      </c>
      <c r="J1401" s="2">
        <f t="shared" si="411"/>
        <v>7600</v>
      </c>
      <c r="K1401" t="s">
        <v>10</v>
      </c>
      <c r="L1401" t="s">
        <v>10</v>
      </c>
      <c r="M1401" s="59">
        <v>0.57081999999999999</v>
      </c>
      <c r="N1401" s="59">
        <v>0.42637000000000003</v>
      </c>
      <c r="O1401" s="59">
        <v>2.8E-3</v>
      </c>
      <c r="P1401" s="2">
        <f t="shared" si="410"/>
        <v>3078.6967102115618</v>
      </c>
      <c r="Q1401" s="2" t="s">
        <v>10</v>
      </c>
      <c r="R1401" s="2" t="s">
        <v>10</v>
      </c>
      <c r="S1401">
        <f t="shared" si="408"/>
        <v>1.6203666895850326</v>
      </c>
      <c r="T1401" s="2" t="s">
        <v>10</v>
      </c>
      <c r="U1401" s="2" t="s">
        <v>10</v>
      </c>
    </row>
    <row r="1402" spans="1:21" x14ac:dyDescent="0.3">
      <c r="A1402">
        <v>35</v>
      </c>
      <c r="B1402" t="s">
        <v>58</v>
      </c>
      <c r="C1402">
        <v>4</v>
      </c>
      <c r="D1402" t="s">
        <v>57</v>
      </c>
      <c r="E1402">
        <v>1986</v>
      </c>
      <c r="F1402">
        <v>3000</v>
      </c>
      <c r="G1402" s="54">
        <v>0.83</v>
      </c>
      <c r="H1402" t="s">
        <v>10</v>
      </c>
      <c r="I1402" t="s">
        <v>10</v>
      </c>
      <c r="J1402" s="2">
        <f t="shared" si="411"/>
        <v>17647.058823529409</v>
      </c>
      <c r="K1402" t="s">
        <v>10</v>
      </c>
      <c r="L1402" t="s">
        <v>10</v>
      </c>
      <c r="M1402" s="59">
        <v>0.57081999999999999</v>
      </c>
      <c r="N1402" s="59">
        <v>0.42637000000000003</v>
      </c>
      <c r="O1402" s="59">
        <v>2.8E-3</v>
      </c>
      <c r="P1402" s="2">
        <f t="shared" si="410"/>
        <v>17066.703097057423</v>
      </c>
      <c r="Q1402" s="2" t="s">
        <v>10</v>
      </c>
      <c r="R1402" s="2" t="s">
        <v>10</v>
      </c>
      <c r="S1402">
        <f t="shared" si="408"/>
        <v>5.688901032352474</v>
      </c>
      <c r="T1402" s="2" t="s">
        <v>10</v>
      </c>
      <c r="U1402" s="2" t="s">
        <v>10</v>
      </c>
    </row>
    <row r="1403" spans="1:21" x14ac:dyDescent="0.3">
      <c r="A1403">
        <v>35</v>
      </c>
      <c r="B1403" t="s">
        <v>58</v>
      </c>
      <c r="C1403">
        <v>4</v>
      </c>
      <c r="D1403" t="s">
        <v>57</v>
      </c>
      <c r="E1403">
        <v>1987</v>
      </c>
      <c r="F1403">
        <v>7600</v>
      </c>
      <c r="G1403" s="54">
        <v>0.64</v>
      </c>
      <c r="H1403" t="s">
        <v>10</v>
      </c>
      <c r="I1403" t="s">
        <v>10</v>
      </c>
      <c r="J1403" s="2">
        <f t="shared" si="411"/>
        <v>21111.111111111113</v>
      </c>
      <c r="K1403" t="s">
        <v>10</v>
      </c>
      <c r="L1403" t="s">
        <v>10</v>
      </c>
      <c r="M1403" s="59">
        <v>0.57081999999999999</v>
      </c>
      <c r="N1403" s="59">
        <v>0.42637000000000003</v>
      </c>
      <c r="O1403" s="59">
        <v>2.8E-3</v>
      </c>
      <c r="P1403" s="2">
        <f>(J1406*$M1403)+(J1407*$N1403)</f>
        <v>23374.794958219223</v>
      </c>
      <c r="Q1403" s="2" t="s">
        <v>10</v>
      </c>
      <c r="R1403" s="2" t="s">
        <v>10</v>
      </c>
      <c r="S1403">
        <f t="shared" si="408"/>
        <v>3.0756309155551609</v>
      </c>
      <c r="T1403" s="2" t="s">
        <v>10</v>
      </c>
      <c r="U1403" s="2" t="s">
        <v>10</v>
      </c>
    </row>
    <row r="1404" spans="1:21" x14ac:dyDescent="0.3">
      <c r="A1404">
        <v>35</v>
      </c>
      <c r="B1404" t="s">
        <v>58</v>
      </c>
      <c r="C1404">
        <v>4</v>
      </c>
      <c r="D1404" t="s">
        <v>57</v>
      </c>
      <c r="E1404">
        <v>1988</v>
      </c>
      <c r="F1404">
        <v>500</v>
      </c>
      <c r="G1404" s="54">
        <v>0.63</v>
      </c>
      <c r="H1404" t="s">
        <v>10</v>
      </c>
      <c r="I1404" t="s">
        <v>10</v>
      </c>
      <c r="J1404" s="2">
        <f t="shared" si="411"/>
        <v>1351.3513513513515</v>
      </c>
      <c r="K1404" t="s">
        <v>10</v>
      </c>
      <c r="L1404" t="s">
        <v>10</v>
      </c>
      <c r="M1404" s="59">
        <v>0.57081999999999999</v>
      </c>
      <c r="N1404" s="59">
        <v>0.42637000000000003</v>
      </c>
      <c r="O1404" s="59">
        <v>2.8E-3</v>
      </c>
      <c r="P1404" s="2" t="s">
        <v>10</v>
      </c>
      <c r="Q1404" s="2" t="s">
        <v>10</v>
      </c>
      <c r="R1404" s="2" t="s">
        <v>10</v>
      </c>
      <c r="S1404" s="2" t="s">
        <v>10</v>
      </c>
      <c r="T1404" s="2" t="s">
        <v>10</v>
      </c>
      <c r="U1404" s="2" t="s">
        <v>10</v>
      </c>
    </row>
    <row r="1405" spans="1:21" x14ac:dyDescent="0.3">
      <c r="A1405">
        <v>35</v>
      </c>
      <c r="B1405" t="s">
        <v>58</v>
      </c>
      <c r="C1405">
        <v>4</v>
      </c>
      <c r="D1405" t="s">
        <v>57</v>
      </c>
      <c r="E1405">
        <v>1989</v>
      </c>
      <c r="F1405">
        <v>2000</v>
      </c>
      <c r="G1405" s="54">
        <v>0.61499999999999999</v>
      </c>
      <c r="H1405" t="s">
        <v>10</v>
      </c>
      <c r="I1405" t="s">
        <v>10</v>
      </c>
      <c r="J1405" s="2">
        <f t="shared" si="411"/>
        <v>5194.8051948051943</v>
      </c>
      <c r="K1405" t="s">
        <v>10</v>
      </c>
      <c r="L1405" t="s">
        <v>10</v>
      </c>
      <c r="M1405" s="59">
        <v>0.57081999999999999</v>
      </c>
      <c r="N1405" s="59">
        <v>0.42637000000000003</v>
      </c>
      <c r="O1405" s="59">
        <v>2.8E-3</v>
      </c>
      <c r="P1405" s="2" t="s">
        <v>10</v>
      </c>
      <c r="Q1405" s="2" t="s">
        <v>10</v>
      </c>
      <c r="R1405" s="2" t="s">
        <v>10</v>
      </c>
      <c r="S1405" s="2" t="s">
        <v>10</v>
      </c>
      <c r="T1405" s="2" t="s">
        <v>10</v>
      </c>
      <c r="U1405" s="2" t="s">
        <v>10</v>
      </c>
    </row>
    <row r="1406" spans="1:21" x14ac:dyDescent="0.3">
      <c r="A1406">
        <v>35</v>
      </c>
      <c r="B1406" t="s">
        <v>58</v>
      </c>
      <c r="C1406">
        <v>4</v>
      </c>
      <c r="D1406" t="s">
        <v>57</v>
      </c>
      <c r="E1406">
        <v>1990</v>
      </c>
      <c r="F1406">
        <v>10000</v>
      </c>
      <c r="G1406" s="54">
        <v>0.69699999999999995</v>
      </c>
      <c r="H1406" t="s">
        <v>10</v>
      </c>
      <c r="I1406" t="s">
        <v>10</v>
      </c>
      <c r="J1406" s="2">
        <f t="shared" si="411"/>
        <v>33003.300330032995</v>
      </c>
      <c r="K1406" t="s">
        <v>10</v>
      </c>
      <c r="L1406" t="s">
        <v>10</v>
      </c>
      <c r="M1406" s="59">
        <v>0.57081999999999999</v>
      </c>
      <c r="N1406" s="59">
        <v>0.42637000000000003</v>
      </c>
      <c r="O1406" s="59">
        <v>2.8E-3</v>
      </c>
      <c r="P1406" s="2" t="s">
        <v>10</v>
      </c>
      <c r="Q1406" s="2" t="s">
        <v>10</v>
      </c>
      <c r="R1406" s="2" t="s">
        <v>10</v>
      </c>
      <c r="S1406" s="2" t="s">
        <v>10</v>
      </c>
      <c r="T1406" s="2" t="s">
        <v>10</v>
      </c>
      <c r="U1406" s="2" t="s">
        <v>10</v>
      </c>
    </row>
    <row r="1407" spans="1:21" x14ac:dyDescent="0.3">
      <c r="A1407">
        <v>35</v>
      </c>
      <c r="B1407" t="s">
        <v>58</v>
      </c>
      <c r="C1407">
        <v>4</v>
      </c>
      <c r="D1407" t="s">
        <v>57</v>
      </c>
      <c r="E1407">
        <v>1991</v>
      </c>
      <c r="F1407">
        <v>4000</v>
      </c>
      <c r="G1407" s="54">
        <v>0.624</v>
      </c>
      <c r="H1407" t="s">
        <v>10</v>
      </c>
      <c r="I1407" t="s">
        <v>10</v>
      </c>
      <c r="J1407" s="2">
        <f t="shared" si="411"/>
        <v>10638.297872340425</v>
      </c>
      <c r="K1407" t="s">
        <v>10</v>
      </c>
      <c r="L1407" t="s">
        <v>10</v>
      </c>
      <c r="M1407" s="59">
        <v>0.57081999999999999</v>
      </c>
      <c r="N1407" s="59">
        <v>0.42637000000000003</v>
      </c>
      <c r="O1407" s="59">
        <v>2.8E-3</v>
      </c>
      <c r="P1407" s="2" t="s">
        <v>10</v>
      </c>
      <c r="Q1407" s="2" t="s">
        <v>10</v>
      </c>
      <c r="R1407" s="2" t="s">
        <v>10</v>
      </c>
      <c r="S1407" s="2" t="s">
        <v>10</v>
      </c>
      <c r="T1407" s="2" t="s">
        <v>10</v>
      </c>
      <c r="U1407" s="2" t="s">
        <v>10</v>
      </c>
    </row>
    <row r="1408" spans="1:21" x14ac:dyDescent="0.3">
      <c r="A1408">
        <v>35</v>
      </c>
      <c r="B1408" t="s">
        <v>58</v>
      </c>
      <c r="C1408">
        <v>4</v>
      </c>
      <c r="D1408" t="s">
        <v>57</v>
      </c>
      <c r="E1408">
        <v>1992</v>
      </c>
      <c r="F1408" t="s">
        <v>10</v>
      </c>
      <c r="G1408" s="54">
        <v>0.65300000000000002</v>
      </c>
      <c r="H1408" t="s">
        <v>10</v>
      </c>
      <c r="I1408" t="s">
        <v>10</v>
      </c>
      <c r="J1408" t="s">
        <v>10</v>
      </c>
      <c r="K1408" t="s">
        <v>10</v>
      </c>
      <c r="L1408" t="s">
        <v>10</v>
      </c>
      <c r="M1408" s="59">
        <v>0.57081999999999999</v>
      </c>
      <c r="N1408" s="59">
        <v>0.42637000000000003</v>
      </c>
      <c r="O1408" s="59">
        <v>2.8E-3</v>
      </c>
      <c r="P1408" s="2">
        <f t="shared" si="410"/>
        <v>10396.337605246885</v>
      </c>
      <c r="Q1408" s="2" t="s">
        <v>10</v>
      </c>
      <c r="R1408" s="2" t="s">
        <v>10</v>
      </c>
      <c r="S1408" s="2" t="s">
        <v>10</v>
      </c>
      <c r="T1408" s="2" t="s">
        <v>10</v>
      </c>
      <c r="U1408" s="2" t="s">
        <v>10</v>
      </c>
    </row>
    <row r="1409" spans="1:21" x14ac:dyDescent="0.3">
      <c r="A1409">
        <v>35</v>
      </c>
      <c r="B1409" t="s">
        <v>58</v>
      </c>
      <c r="C1409">
        <v>4</v>
      </c>
      <c r="D1409" t="s">
        <v>57</v>
      </c>
      <c r="E1409">
        <v>1993</v>
      </c>
      <c r="F1409">
        <v>4000</v>
      </c>
      <c r="G1409" s="54">
        <v>0.56699999999999995</v>
      </c>
      <c r="H1409" t="s">
        <v>10</v>
      </c>
      <c r="I1409" t="s">
        <v>10</v>
      </c>
      <c r="J1409" s="2">
        <f t="shared" si="411"/>
        <v>9237.875288683601</v>
      </c>
      <c r="K1409" t="s">
        <v>10</v>
      </c>
      <c r="L1409" t="s">
        <v>10</v>
      </c>
      <c r="M1409" s="59">
        <v>0.57081999999999999</v>
      </c>
      <c r="N1409" s="59">
        <v>0.42637000000000003</v>
      </c>
      <c r="O1409" s="59">
        <v>2.8E-3</v>
      </c>
      <c r="P1409" s="2">
        <f t="shared" si="410"/>
        <v>11510.143649083378</v>
      </c>
      <c r="Q1409" s="2" t="s">
        <v>10</v>
      </c>
      <c r="R1409" s="2" t="s">
        <v>10</v>
      </c>
      <c r="S1409">
        <f t="shared" si="408"/>
        <v>2.8775359122708446</v>
      </c>
      <c r="T1409" s="2" t="s">
        <v>10</v>
      </c>
      <c r="U1409" s="2" t="s">
        <v>10</v>
      </c>
    </row>
    <row r="1410" spans="1:21" x14ac:dyDescent="0.3">
      <c r="A1410">
        <v>35</v>
      </c>
      <c r="B1410" t="s">
        <v>58</v>
      </c>
      <c r="C1410">
        <v>4</v>
      </c>
      <c r="D1410" t="s">
        <v>57</v>
      </c>
      <c r="E1410">
        <v>1994</v>
      </c>
      <c r="F1410" t="s">
        <v>10</v>
      </c>
      <c r="G1410" s="54">
        <v>0.66700000000000004</v>
      </c>
      <c r="H1410" t="s">
        <v>10</v>
      </c>
      <c r="I1410" t="s">
        <v>10</v>
      </c>
      <c r="J1410" t="s">
        <v>10</v>
      </c>
      <c r="K1410" t="s">
        <v>10</v>
      </c>
      <c r="L1410" t="s">
        <v>10</v>
      </c>
      <c r="M1410" s="59">
        <v>0.57081999999999999</v>
      </c>
      <c r="N1410" s="59">
        <v>0.42637000000000003</v>
      </c>
      <c r="O1410" s="59">
        <v>2.8E-3</v>
      </c>
      <c r="P1410" s="2">
        <f t="shared" si="410"/>
        <v>6295.8897629083322</v>
      </c>
      <c r="Q1410" s="2" t="s">
        <v>10</v>
      </c>
      <c r="R1410" s="2" t="s">
        <v>10</v>
      </c>
      <c r="S1410" s="2" t="s">
        <v>10</v>
      </c>
      <c r="T1410" s="2" t="s">
        <v>10</v>
      </c>
      <c r="U1410" s="2" t="s">
        <v>10</v>
      </c>
    </row>
    <row r="1411" spans="1:21" x14ac:dyDescent="0.3">
      <c r="A1411">
        <v>35</v>
      </c>
      <c r="B1411" t="s">
        <v>58</v>
      </c>
      <c r="C1411">
        <v>4</v>
      </c>
      <c r="D1411" t="s">
        <v>57</v>
      </c>
      <c r="E1411">
        <v>1995</v>
      </c>
      <c r="F1411">
        <v>4000</v>
      </c>
      <c r="G1411" s="54">
        <v>0.40600000000000003</v>
      </c>
      <c r="H1411" t="s">
        <v>10</v>
      </c>
      <c r="I1411" t="s">
        <v>10</v>
      </c>
      <c r="J1411" s="2">
        <f t="shared" si="411"/>
        <v>6734.0067340067344</v>
      </c>
      <c r="K1411" t="s">
        <v>10</v>
      </c>
      <c r="L1411" t="s">
        <v>10</v>
      </c>
      <c r="M1411" s="59">
        <v>0.57081999999999999</v>
      </c>
      <c r="N1411" s="59">
        <v>0.42637000000000003</v>
      </c>
      <c r="O1411" s="59">
        <v>2.8E-3</v>
      </c>
      <c r="P1411" s="2">
        <f t="shared" si="410"/>
        <v>6734.643919044217</v>
      </c>
      <c r="Q1411" s="2" t="s">
        <v>10</v>
      </c>
      <c r="R1411" s="2" t="s">
        <v>10</v>
      </c>
      <c r="S1411">
        <f t="shared" ref="S1411:S1473" si="412">P1411/$F1411</f>
        <v>1.6836609797610542</v>
      </c>
      <c r="T1411" s="2" t="s">
        <v>10</v>
      </c>
      <c r="U1411" s="2" t="s">
        <v>10</v>
      </c>
    </row>
    <row r="1412" spans="1:21" x14ac:dyDescent="0.3">
      <c r="A1412">
        <v>35</v>
      </c>
      <c r="B1412" t="s">
        <v>58</v>
      </c>
      <c r="C1412">
        <v>4</v>
      </c>
      <c r="D1412" t="s">
        <v>57</v>
      </c>
      <c r="E1412">
        <v>1996</v>
      </c>
      <c r="F1412">
        <v>4000</v>
      </c>
      <c r="G1412" s="54">
        <v>0.73899999999999999</v>
      </c>
      <c r="H1412" t="s">
        <v>10</v>
      </c>
      <c r="I1412" t="s">
        <v>10</v>
      </c>
      <c r="J1412" s="2">
        <f t="shared" si="411"/>
        <v>15325.670498084291</v>
      </c>
      <c r="K1412" t="s">
        <v>10</v>
      </c>
      <c r="L1412" t="s">
        <v>10</v>
      </c>
      <c r="M1412" s="59">
        <v>0.57081999999999999</v>
      </c>
      <c r="N1412" s="59">
        <v>0.42637000000000003</v>
      </c>
      <c r="O1412" s="59">
        <v>2.8E-3</v>
      </c>
      <c r="P1412" s="2">
        <f t="shared" si="410"/>
        <v>6750.3591139083701</v>
      </c>
      <c r="Q1412" s="2" t="s">
        <v>10</v>
      </c>
      <c r="R1412" s="2" t="s">
        <v>10</v>
      </c>
      <c r="S1412">
        <f t="shared" si="412"/>
        <v>1.6875897784770926</v>
      </c>
      <c r="T1412" s="2" t="s">
        <v>10</v>
      </c>
      <c r="U1412" s="2" t="s">
        <v>10</v>
      </c>
    </row>
    <row r="1413" spans="1:21" x14ac:dyDescent="0.3">
      <c r="A1413">
        <v>35</v>
      </c>
      <c r="B1413" t="s">
        <v>58</v>
      </c>
      <c r="C1413">
        <v>4</v>
      </c>
      <c r="D1413" t="s">
        <v>57</v>
      </c>
      <c r="E1413">
        <v>1997</v>
      </c>
      <c r="F1413">
        <v>3000</v>
      </c>
      <c r="G1413" s="54">
        <v>0.53400000000000003</v>
      </c>
      <c r="H1413" t="s">
        <v>10</v>
      </c>
      <c r="I1413" t="s">
        <v>10</v>
      </c>
      <c r="J1413" s="2">
        <f t="shared" si="411"/>
        <v>6437.7682403433482</v>
      </c>
      <c r="K1413" t="s">
        <v>10</v>
      </c>
      <c r="L1413" t="s">
        <v>10</v>
      </c>
      <c r="M1413" s="59">
        <v>0.57081999999999999</v>
      </c>
      <c r="N1413" s="59">
        <v>0.42637000000000003</v>
      </c>
      <c r="O1413" s="59">
        <v>2.8E-3</v>
      </c>
      <c r="P1413" s="2">
        <f t="shared" si="410"/>
        <v>5056.6074809795282</v>
      </c>
      <c r="Q1413" s="2" t="s">
        <v>10</v>
      </c>
      <c r="R1413" s="2" t="s">
        <v>10</v>
      </c>
      <c r="S1413">
        <f t="shared" si="412"/>
        <v>1.6855358269931762</v>
      </c>
      <c r="T1413" s="2" t="s">
        <v>10</v>
      </c>
      <c r="U1413" s="2" t="s">
        <v>10</v>
      </c>
    </row>
    <row r="1414" spans="1:21" x14ac:dyDescent="0.3">
      <c r="A1414">
        <v>35</v>
      </c>
      <c r="B1414" t="s">
        <v>58</v>
      </c>
      <c r="C1414">
        <v>4</v>
      </c>
      <c r="D1414" t="s">
        <v>57</v>
      </c>
      <c r="E1414">
        <v>1998</v>
      </c>
      <c r="F1414">
        <v>5000</v>
      </c>
      <c r="G1414" s="54">
        <v>0.18</v>
      </c>
      <c r="H1414" t="s">
        <v>10</v>
      </c>
      <c r="I1414" t="s">
        <v>10</v>
      </c>
      <c r="J1414" s="2">
        <f t="shared" si="411"/>
        <v>6097.5609756097556</v>
      </c>
      <c r="K1414" t="s">
        <v>10</v>
      </c>
      <c r="L1414" t="s">
        <v>10</v>
      </c>
      <c r="M1414" s="59">
        <v>0.57081999999999999</v>
      </c>
      <c r="N1414" s="59">
        <v>0.42637000000000003</v>
      </c>
      <c r="O1414" s="59">
        <v>2.8E-3</v>
      </c>
      <c r="P1414" s="2">
        <f t="shared" si="410"/>
        <v>5101.7922816961955</v>
      </c>
      <c r="Q1414" s="2" t="s">
        <v>10</v>
      </c>
      <c r="R1414" s="2" t="s">
        <v>10</v>
      </c>
      <c r="S1414">
        <f t="shared" si="412"/>
        <v>1.0203584563392392</v>
      </c>
      <c r="T1414" s="2" t="s">
        <v>10</v>
      </c>
      <c r="U1414" s="2" t="s">
        <v>10</v>
      </c>
    </row>
    <row r="1415" spans="1:21" x14ac:dyDescent="0.3">
      <c r="A1415">
        <v>35</v>
      </c>
      <c r="B1415" t="s">
        <v>58</v>
      </c>
      <c r="C1415">
        <v>4</v>
      </c>
      <c r="D1415" t="s">
        <v>57</v>
      </c>
      <c r="E1415">
        <v>1999</v>
      </c>
      <c r="F1415">
        <v>6000</v>
      </c>
      <c r="G1415" s="54">
        <v>0.21000000000000002</v>
      </c>
      <c r="H1415" t="s">
        <v>10</v>
      </c>
      <c r="I1415" t="s">
        <v>10</v>
      </c>
      <c r="J1415" s="2">
        <f t="shared" si="411"/>
        <v>7594.9367088607587</v>
      </c>
      <c r="K1415" t="s">
        <v>10</v>
      </c>
      <c r="L1415" t="s">
        <v>10</v>
      </c>
      <c r="M1415" s="59">
        <v>0.57081999999999999</v>
      </c>
      <c r="N1415" s="59">
        <v>0.42637000000000003</v>
      </c>
      <c r="O1415" s="59">
        <v>2.8E-3</v>
      </c>
      <c r="P1415" s="2">
        <f t="shared" si="410"/>
        <v>7086.0469663012464</v>
      </c>
      <c r="Q1415" s="2" t="s">
        <v>10</v>
      </c>
      <c r="R1415" s="2" t="s">
        <v>10</v>
      </c>
      <c r="S1415">
        <f t="shared" si="412"/>
        <v>1.1810078277168743</v>
      </c>
      <c r="T1415" s="2" t="s">
        <v>10</v>
      </c>
      <c r="U1415" s="2" t="s">
        <v>10</v>
      </c>
    </row>
    <row r="1416" spans="1:21" x14ac:dyDescent="0.3">
      <c r="A1416">
        <v>35</v>
      </c>
      <c r="B1416" t="s">
        <v>58</v>
      </c>
      <c r="C1416">
        <v>4</v>
      </c>
      <c r="D1416" t="s">
        <v>57</v>
      </c>
      <c r="E1416">
        <v>2000</v>
      </c>
      <c r="F1416">
        <v>3500</v>
      </c>
      <c r="G1416" s="54">
        <v>0.379</v>
      </c>
      <c r="H1416" t="s">
        <v>10</v>
      </c>
      <c r="I1416" t="s">
        <v>10</v>
      </c>
      <c r="J1416" s="2">
        <f t="shared" si="411"/>
        <v>5636.0708534621581</v>
      </c>
      <c r="K1416" t="s">
        <v>10</v>
      </c>
      <c r="L1416" t="s">
        <v>10</v>
      </c>
      <c r="M1416" s="59">
        <v>0.57081999999999999</v>
      </c>
      <c r="N1416" s="59">
        <v>0.42637000000000003</v>
      </c>
      <c r="O1416" s="59">
        <v>2.8E-3</v>
      </c>
      <c r="P1416" s="2">
        <f t="shared" si="410"/>
        <v>6950.4561313817057</v>
      </c>
      <c r="Q1416" s="2" t="s">
        <v>10</v>
      </c>
      <c r="R1416" s="2" t="s">
        <v>10</v>
      </c>
      <c r="S1416">
        <f t="shared" si="412"/>
        <v>1.9858446089662016</v>
      </c>
      <c r="T1416" s="2" t="s">
        <v>10</v>
      </c>
      <c r="U1416" s="2" t="s">
        <v>10</v>
      </c>
    </row>
    <row r="1417" spans="1:21" x14ac:dyDescent="0.3">
      <c r="A1417">
        <v>35</v>
      </c>
      <c r="B1417" t="s">
        <v>58</v>
      </c>
      <c r="C1417">
        <v>4</v>
      </c>
      <c r="D1417" t="s">
        <v>57</v>
      </c>
      <c r="E1417">
        <v>2001</v>
      </c>
      <c r="F1417">
        <v>3000</v>
      </c>
      <c r="G1417" s="54">
        <v>0.29799999999999999</v>
      </c>
      <c r="H1417" t="s">
        <v>10</v>
      </c>
      <c r="I1417" t="s">
        <v>10</v>
      </c>
      <c r="J1417" s="2">
        <f t="shared" si="411"/>
        <v>4273.5042735042734</v>
      </c>
      <c r="K1417" t="s">
        <v>10</v>
      </c>
      <c r="L1417" t="s">
        <v>10</v>
      </c>
      <c r="M1417" s="59">
        <v>0.57081999999999999</v>
      </c>
      <c r="N1417" s="59">
        <v>0.42637000000000003</v>
      </c>
      <c r="O1417" s="59">
        <v>2.8E-3</v>
      </c>
      <c r="P1417" s="2">
        <f t="shared" si="410"/>
        <v>5321.2919334566695</v>
      </c>
      <c r="Q1417" s="2" t="s">
        <v>10</v>
      </c>
      <c r="R1417" s="2" t="s">
        <v>10</v>
      </c>
      <c r="S1417">
        <f t="shared" si="412"/>
        <v>1.7737639778188898</v>
      </c>
      <c r="T1417" s="2" t="s">
        <v>10</v>
      </c>
      <c r="U1417" s="2" t="s">
        <v>10</v>
      </c>
    </row>
    <row r="1418" spans="1:21" x14ac:dyDescent="0.3">
      <c r="A1418">
        <v>35</v>
      </c>
      <c r="B1418" t="s">
        <v>58</v>
      </c>
      <c r="C1418">
        <v>4</v>
      </c>
      <c r="D1418" t="s">
        <v>57</v>
      </c>
      <c r="E1418">
        <v>2002</v>
      </c>
      <c r="F1418">
        <v>4500</v>
      </c>
      <c r="G1418" s="54">
        <v>0.27300000000000002</v>
      </c>
      <c r="H1418" t="s">
        <v>10</v>
      </c>
      <c r="I1418" t="s">
        <v>10</v>
      </c>
      <c r="J1418" s="2">
        <f t="shared" si="411"/>
        <v>6189.8211829436041</v>
      </c>
      <c r="K1418" t="s">
        <v>10</v>
      </c>
      <c r="L1418" t="s">
        <v>10</v>
      </c>
      <c r="M1418" s="59">
        <v>0.57081999999999999</v>
      </c>
      <c r="N1418" s="59">
        <v>0.42637000000000003</v>
      </c>
      <c r="O1418" s="59">
        <v>2.8E-3</v>
      </c>
      <c r="P1418" s="2">
        <f>(J1421*$M1418)+(J1422*$N1418)</f>
        <v>4226.9561110370187</v>
      </c>
      <c r="Q1418" s="2" t="s">
        <v>10</v>
      </c>
      <c r="R1418" s="2" t="s">
        <v>10</v>
      </c>
      <c r="S1418">
        <f t="shared" si="412"/>
        <v>0.9393235802304486</v>
      </c>
      <c r="T1418" s="2" t="s">
        <v>10</v>
      </c>
      <c r="U1418" s="2" t="s">
        <v>10</v>
      </c>
    </row>
    <row r="1419" spans="1:21" x14ac:dyDescent="0.3">
      <c r="A1419">
        <v>35</v>
      </c>
      <c r="B1419" t="s">
        <v>58</v>
      </c>
      <c r="C1419">
        <v>4</v>
      </c>
      <c r="D1419" t="s">
        <v>57</v>
      </c>
      <c r="E1419">
        <v>2003</v>
      </c>
      <c r="F1419">
        <v>6000</v>
      </c>
      <c r="G1419" s="54">
        <v>0.27700000000000002</v>
      </c>
      <c r="H1419" t="s">
        <v>10</v>
      </c>
      <c r="I1419" t="s">
        <v>10</v>
      </c>
      <c r="J1419" s="2">
        <f t="shared" si="411"/>
        <v>8298.7551867219918</v>
      </c>
      <c r="K1419" t="s">
        <v>10</v>
      </c>
      <c r="L1419" t="s">
        <v>10</v>
      </c>
      <c r="M1419" s="59">
        <v>0.57081999999999999</v>
      </c>
      <c r="N1419" s="59">
        <v>0.42637000000000003</v>
      </c>
      <c r="O1419" s="59">
        <v>2.8E-3</v>
      </c>
      <c r="P1419" s="2" t="s">
        <v>10</v>
      </c>
      <c r="Q1419" s="2" t="s">
        <v>10</v>
      </c>
      <c r="R1419" s="2" t="s">
        <v>10</v>
      </c>
      <c r="S1419" s="2" t="s">
        <v>10</v>
      </c>
      <c r="T1419" s="2" t="s">
        <v>10</v>
      </c>
      <c r="U1419" s="2" t="s">
        <v>10</v>
      </c>
    </row>
    <row r="1420" spans="1:21" x14ac:dyDescent="0.3">
      <c r="A1420">
        <v>35</v>
      </c>
      <c r="B1420" t="s">
        <v>58</v>
      </c>
      <c r="C1420">
        <v>4</v>
      </c>
      <c r="D1420" t="s">
        <v>57</v>
      </c>
      <c r="E1420">
        <v>2004</v>
      </c>
      <c r="F1420">
        <v>3000</v>
      </c>
      <c r="G1420" s="54">
        <v>0.41800000000000004</v>
      </c>
      <c r="H1420" t="s">
        <v>10</v>
      </c>
      <c r="I1420" t="s">
        <v>10</v>
      </c>
      <c r="J1420" s="2">
        <f t="shared" si="411"/>
        <v>5154.6391752577319</v>
      </c>
      <c r="K1420" t="s">
        <v>10</v>
      </c>
      <c r="L1420" t="s">
        <v>10</v>
      </c>
      <c r="M1420" s="59">
        <v>0.57081999999999999</v>
      </c>
      <c r="N1420" s="59">
        <v>0.42637000000000003</v>
      </c>
      <c r="O1420" s="59">
        <v>2.8E-3</v>
      </c>
      <c r="P1420" s="2" t="s">
        <v>10</v>
      </c>
      <c r="Q1420" s="2" t="s">
        <v>10</v>
      </c>
      <c r="R1420" s="2" t="s">
        <v>10</v>
      </c>
      <c r="S1420" s="2" t="s">
        <v>10</v>
      </c>
      <c r="T1420" s="2" t="s">
        <v>10</v>
      </c>
      <c r="U1420" s="2" t="s">
        <v>10</v>
      </c>
    </row>
    <row r="1421" spans="1:21" x14ac:dyDescent="0.3">
      <c r="A1421">
        <v>35</v>
      </c>
      <c r="B1421" t="s">
        <v>58</v>
      </c>
      <c r="C1421">
        <v>4</v>
      </c>
      <c r="D1421" t="s">
        <v>57</v>
      </c>
      <c r="E1421">
        <v>2005</v>
      </c>
      <c r="F1421">
        <v>4000</v>
      </c>
      <c r="G1421" s="54">
        <v>0.28100000000000003</v>
      </c>
      <c r="H1421" t="s">
        <v>10</v>
      </c>
      <c r="I1421" t="s">
        <v>10</v>
      </c>
      <c r="J1421" s="2">
        <f t="shared" si="411"/>
        <v>5563.2823365785816</v>
      </c>
      <c r="K1421" t="s">
        <v>10</v>
      </c>
      <c r="L1421" t="s">
        <v>10</v>
      </c>
      <c r="M1421" s="59">
        <v>0.57081999999999999</v>
      </c>
      <c r="N1421" s="59">
        <v>0.42637000000000003</v>
      </c>
      <c r="O1421" s="59">
        <v>2.8E-3</v>
      </c>
      <c r="P1421" s="2">
        <f t="shared" si="410"/>
        <v>2199.3465454258544</v>
      </c>
      <c r="Q1421" s="2" t="s">
        <v>10</v>
      </c>
      <c r="R1421" s="2" t="s">
        <v>10</v>
      </c>
      <c r="S1421">
        <f t="shared" si="412"/>
        <v>0.54983663635646363</v>
      </c>
      <c r="T1421" s="2" t="s">
        <v>10</v>
      </c>
      <c r="U1421" s="2" t="s">
        <v>10</v>
      </c>
    </row>
    <row r="1422" spans="1:21" x14ac:dyDescent="0.3">
      <c r="A1422">
        <v>35</v>
      </c>
      <c r="B1422" t="s">
        <v>58</v>
      </c>
      <c r="C1422">
        <v>4</v>
      </c>
      <c r="D1422" t="s">
        <v>57</v>
      </c>
      <c r="E1422">
        <v>2006</v>
      </c>
      <c r="F1422">
        <v>1800</v>
      </c>
      <c r="G1422" s="54">
        <v>0.27</v>
      </c>
      <c r="H1422" t="s">
        <v>10</v>
      </c>
      <c r="I1422" t="s">
        <v>10</v>
      </c>
      <c r="J1422" s="2">
        <f t="shared" si="411"/>
        <v>2465.7534246575342</v>
      </c>
      <c r="K1422" t="s">
        <v>10</v>
      </c>
      <c r="L1422" t="s">
        <v>10</v>
      </c>
      <c r="M1422" s="59">
        <v>0.57081999999999999</v>
      </c>
      <c r="N1422" s="59">
        <v>0.42637000000000003</v>
      </c>
      <c r="O1422" s="59">
        <v>2.8E-3</v>
      </c>
      <c r="P1422" s="2">
        <f t="shared" si="410"/>
        <v>3597.9339926930706</v>
      </c>
      <c r="Q1422" s="2" t="s">
        <v>10</v>
      </c>
      <c r="R1422" s="2" t="s">
        <v>10</v>
      </c>
      <c r="S1422">
        <f t="shared" si="412"/>
        <v>1.998852218162817</v>
      </c>
      <c r="T1422" s="2" t="s">
        <v>10</v>
      </c>
      <c r="U1422" s="2" t="s">
        <v>10</v>
      </c>
    </row>
    <row r="1423" spans="1:21" x14ac:dyDescent="0.3">
      <c r="A1423">
        <v>35</v>
      </c>
      <c r="B1423" t="s">
        <v>58</v>
      </c>
      <c r="C1423">
        <v>4</v>
      </c>
      <c r="D1423" t="s">
        <v>57</v>
      </c>
      <c r="E1423">
        <v>2007</v>
      </c>
      <c r="F1423" t="s">
        <v>10</v>
      </c>
      <c r="G1423" s="54">
        <v>0.45799999999999996</v>
      </c>
      <c r="H1423" t="s">
        <v>10</v>
      </c>
      <c r="I1423" t="s">
        <v>10</v>
      </c>
      <c r="J1423" t="s">
        <v>10</v>
      </c>
      <c r="K1423" t="s">
        <v>10</v>
      </c>
      <c r="L1423" t="s">
        <v>10</v>
      </c>
      <c r="M1423" s="59">
        <v>0.57081999999999999</v>
      </c>
      <c r="N1423" s="59">
        <v>0.42637000000000003</v>
      </c>
      <c r="O1423" s="59">
        <v>2.8E-3</v>
      </c>
      <c r="P1423" s="2">
        <f t="shared" si="410"/>
        <v>4532.0912285684162</v>
      </c>
      <c r="Q1423" s="2" t="s">
        <v>10</v>
      </c>
      <c r="R1423" s="2" t="s">
        <v>10</v>
      </c>
      <c r="S1423" s="2" t="s">
        <v>10</v>
      </c>
      <c r="T1423" s="2" t="s">
        <v>10</v>
      </c>
      <c r="U1423" s="2" t="s">
        <v>10</v>
      </c>
    </row>
    <row r="1424" spans="1:21" x14ac:dyDescent="0.3">
      <c r="A1424">
        <v>35</v>
      </c>
      <c r="B1424" t="s">
        <v>58</v>
      </c>
      <c r="C1424">
        <v>4</v>
      </c>
      <c r="D1424" t="s">
        <v>57</v>
      </c>
      <c r="E1424">
        <v>2008</v>
      </c>
      <c r="F1424">
        <v>700</v>
      </c>
      <c r="G1424" s="54">
        <v>0.39600000000000002</v>
      </c>
      <c r="H1424" t="s">
        <v>10</v>
      </c>
      <c r="I1424" t="s">
        <v>10</v>
      </c>
      <c r="J1424" s="2">
        <f t="shared" si="411"/>
        <v>1158.9403973509934</v>
      </c>
      <c r="K1424" t="s">
        <v>10</v>
      </c>
      <c r="L1424" t="s">
        <v>10</v>
      </c>
      <c r="M1424" s="59">
        <v>0.57081999999999999</v>
      </c>
      <c r="N1424" s="59">
        <v>0.42637000000000003</v>
      </c>
      <c r="O1424" s="59">
        <v>2.8E-3</v>
      </c>
      <c r="P1424" s="2">
        <f>(J1427*$M1424)+(J1428*$N1424)</f>
        <v>4965.9702461056313</v>
      </c>
      <c r="Q1424" s="2" t="s">
        <v>10</v>
      </c>
      <c r="R1424" s="2" t="s">
        <v>10</v>
      </c>
      <c r="S1424">
        <f t="shared" si="412"/>
        <v>7.0942432087223306</v>
      </c>
      <c r="T1424" s="2" t="s">
        <v>10</v>
      </c>
      <c r="U1424" s="2" t="s">
        <v>10</v>
      </c>
    </row>
    <row r="1425" spans="1:21" x14ac:dyDescent="0.3">
      <c r="A1425">
        <v>35</v>
      </c>
      <c r="B1425" t="s">
        <v>58</v>
      </c>
      <c r="C1425">
        <v>4</v>
      </c>
      <c r="D1425" t="s">
        <v>57</v>
      </c>
      <c r="E1425">
        <v>2009</v>
      </c>
      <c r="F1425">
        <v>2200</v>
      </c>
      <c r="G1425" s="54">
        <v>0.38600000000000001</v>
      </c>
      <c r="H1425" t="s">
        <v>10</v>
      </c>
      <c r="I1425" t="s">
        <v>10</v>
      </c>
      <c r="J1425" s="2">
        <f t="shared" si="411"/>
        <v>3583.0618892508146</v>
      </c>
      <c r="K1425" t="s">
        <v>10</v>
      </c>
      <c r="L1425" t="s">
        <v>10</v>
      </c>
      <c r="M1425" s="59">
        <v>0.57081999999999999</v>
      </c>
      <c r="N1425" s="59">
        <v>0.42637000000000003</v>
      </c>
      <c r="O1425" s="59">
        <v>2.8E-3</v>
      </c>
      <c r="P1425" s="2" t="s">
        <v>10</v>
      </c>
      <c r="Q1425" s="2" t="s">
        <v>10</v>
      </c>
      <c r="R1425" s="2" t="s">
        <v>10</v>
      </c>
      <c r="S1425" s="2" t="s">
        <v>10</v>
      </c>
      <c r="T1425" s="2" t="s">
        <v>10</v>
      </c>
      <c r="U1425" s="2" t="s">
        <v>10</v>
      </c>
    </row>
    <row r="1426" spans="1:21" x14ac:dyDescent="0.3">
      <c r="A1426">
        <v>35</v>
      </c>
      <c r="B1426" t="s">
        <v>58</v>
      </c>
      <c r="C1426">
        <v>4</v>
      </c>
      <c r="D1426" t="s">
        <v>57</v>
      </c>
      <c r="E1426">
        <v>2010</v>
      </c>
      <c r="F1426">
        <v>2400</v>
      </c>
      <c r="G1426" s="54">
        <v>0.33400000000000002</v>
      </c>
      <c r="H1426" t="s">
        <v>10</v>
      </c>
      <c r="I1426" t="s">
        <v>10</v>
      </c>
      <c r="J1426" s="2">
        <f t="shared" si="411"/>
        <v>3603.6036036036039</v>
      </c>
      <c r="K1426" t="s">
        <v>10</v>
      </c>
      <c r="L1426" t="s">
        <v>10</v>
      </c>
      <c r="M1426" s="59">
        <v>0.57081999999999999</v>
      </c>
      <c r="N1426" s="59">
        <v>0.42637000000000003</v>
      </c>
      <c r="O1426" s="59">
        <v>2.8E-3</v>
      </c>
      <c r="P1426" s="2" t="s">
        <v>10</v>
      </c>
      <c r="Q1426" s="2" t="s">
        <v>10</v>
      </c>
      <c r="R1426" s="2" t="s">
        <v>10</v>
      </c>
      <c r="S1426" s="2" t="s">
        <v>10</v>
      </c>
      <c r="T1426" s="2" t="s">
        <v>10</v>
      </c>
      <c r="U1426" s="2" t="s">
        <v>10</v>
      </c>
    </row>
    <row r="1427" spans="1:21" x14ac:dyDescent="0.3">
      <c r="A1427">
        <v>35</v>
      </c>
      <c r="B1427" t="s">
        <v>58</v>
      </c>
      <c r="C1427">
        <v>4</v>
      </c>
      <c r="D1427" t="s">
        <v>57</v>
      </c>
      <c r="E1427">
        <v>2011</v>
      </c>
      <c r="F1427">
        <v>3300</v>
      </c>
      <c r="G1427" s="54">
        <v>0.42900000000000005</v>
      </c>
      <c r="H1427" t="s">
        <v>10</v>
      </c>
      <c r="I1427" t="s">
        <v>10</v>
      </c>
      <c r="J1427" s="2">
        <f t="shared" si="411"/>
        <v>5779.3345008756569</v>
      </c>
      <c r="K1427" t="s">
        <v>10</v>
      </c>
      <c r="L1427" t="s">
        <v>10</v>
      </c>
      <c r="M1427" s="59">
        <v>0.57081999999999999</v>
      </c>
      <c r="N1427" s="59">
        <v>0.42637000000000003</v>
      </c>
      <c r="O1427" s="59">
        <v>2.8E-3</v>
      </c>
      <c r="P1427" s="2" t="s">
        <v>10</v>
      </c>
      <c r="Q1427" s="2" t="s">
        <v>10</v>
      </c>
      <c r="R1427" s="2" t="s">
        <v>10</v>
      </c>
      <c r="S1427" s="2" t="s">
        <v>10</v>
      </c>
      <c r="T1427" s="2" t="s">
        <v>10</v>
      </c>
      <c r="U1427" s="2" t="s">
        <v>10</v>
      </c>
    </row>
    <row r="1428" spans="1:21" x14ac:dyDescent="0.3">
      <c r="A1428">
        <v>35</v>
      </c>
      <c r="B1428" t="s">
        <v>58</v>
      </c>
      <c r="C1428">
        <v>4</v>
      </c>
      <c r="D1428" t="s">
        <v>57</v>
      </c>
      <c r="E1428">
        <v>2012</v>
      </c>
      <c r="F1428">
        <v>2600</v>
      </c>
      <c r="G1428" s="54">
        <v>0.33499999999999996</v>
      </c>
      <c r="H1428" t="s">
        <v>10</v>
      </c>
      <c r="I1428" t="s">
        <v>10</v>
      </c>
      <c r="J1428" s="2">
        <f t="shared" si="411"/>
        <v>3909.7744360902252</v>
      </c>
      <c r="K1428" t="s">
        <v>10</v>
      </c>
      <c r="L1428" t="s">
        <v>10</v>
      </c>
      <c r="M1428" s="59">
        <v>0.57081999999999999</v>
      </c>
      <c r="N1428" s="59">
        <v>0.42637000000000003</v>
      </c>
      <c r="O1428" s="59">
        <v>2.8E-3</v>
      </c>
      <c r="P1428" s="2" t="s">
        <v>10</v>
      </c>
      <c r="Q1428" s="2" t="s">
        <v>10</v>
      </c>
      <c r="R1428" s="2" t="s">
        <v>10</v>
      </c>
      <c r="S1428" s="2" t="s">
        <v>10</v>
      </c>
      <c r="T1428" s="2" t="s">
        <v>10</v>
      </c>
      <c r="U1428" s="2" t="s">
        <v>10</v>
      </c>
    </row>
    <row r="1429" spans="1:21" x14ac:dyDescent="0.3">
      <c r="A1429">
        <v>35</v>
      </c>
      <c r="B1429" t="s">
        <v>58</v>
      </c>
      <c r="C1429">
        <v>4</v>
      </c>
      <c r="D1429" t="s">
        <v>57</v>
      </c>
      <c r="E1429">
        <v>2013</v>
      </c>
      <c r="F1429" t="s">
        <v>10</v>
      </c>
      <c r="G1429" s="54">
        <v>0.377</v>
      </c>
      <c r="H1429" t="s">
        <v>10</v>
      </c>
      <c r="I1429" t="s">
        <v>10</v>
      </c>
      <c r="J1429" t="s">
        <v>10</v>
      </c>
      <c r="K1429" t="s">
        <v>10</v>
      </c>
      <c r="L1429" t="s">
        <v>10</v>
      </c>
      <c r="M1429" s="59">
        <v>0.57081999999999999</v>
      </c>
      <c r="N1429" s="59">
        <v>0.42637000000000003</v>
      </c>
      <c r="O1429" s="59">
        <v>2.8E-3</v>
      </c>
      <c r="P1429" s="2" t="s">
        <v>10</v>
      </c>
      <c r="Q1429" s="2" t="s">
        <v>10</v>
      </c>
      <c r="R1429" s="2" t="s">
        <v>10</v>
      </c>
      <c r="S1429" s="2" t="s">
        <v>10</v>
      </c>
      <c r="T1429" s="2" t="s">
        <v>10</v>
      </c>
      <c r="U1429" s="2" t="s">
        <v>10</v>
      </c>
    </row>
    <row r="1430" spans="1:21" x14ac:dyDescent="0.3">
      <c r="A1430">
        <v>35</v>
      </c>
      <c r="B1430" t="s">
        <v>58</v>
      </c>
      <c r="C1430">
        <v>4</v>
      </c>
      <c r="D1430" t="s">
        <v>57</v>
      </c>
      <c r="E1430">
        <v>2014</v>
      </c>
      <c r="F1430">
        <v>3600</v>
      </c>
      <c r="G1430" s="54">
        <v>0.24399999999999999</v>
      </c>
      <c r="H1430" t="s">
        <v>10</v>
      </c>
      <c r="I1430" t="s">
        <v>10</v>
      </c>
      <c r="J1430" s="2">
        <f t="shared" si="411"/>
        <v>4761.9047619047615</v>
      </c>
      <c r="K1430" t="s">
        <v>10</v>
      </c>
      <c r="L1430" t="s">
        <v>10</v>
      </c>
      <c r="M1430" s="59">
        <v>0.57081999999999999</v>
      </c>
      <c r="N1430" s="59">
        <v>0.42637000000000003</v>
      </c>
      <c r="O1430" s="59">
        <v>2.8E-3</v>
      </c>
      <c r="P1430" s="2" t="s">
        <v>10</v>
      </c>
      <c r="Q1430" s="2" t="s">
        <v>10</v>
      </c>
      <c r="R1430" s="2" t="s">
        <v>10</v>
      </c>
      <c r="S1430" s="2" t="s">
        <v>10</v>
      </c>
      <c r="T1430" s="2" t="s">
        <v>10</v>
      </c>
      <c r="U1430" s="2" t="s">
        <v>10</v>
      </c>
    </row>
    <row r="1431" spans="1:21" x14ac:dyDescent="0.3">
      <c r="A1431">
        <v>35</v>
      </c>
      <c r="B1431" t="s">
        <v>58</v>
      </c>
      <c r="C1431">
        <v>4</v>
      </c>
      <c r="D1431" t="s">
        <v>57</v>
      </c>
      <c r="E1431">
        <v>2015</v>
      </c>
      <c r="F1431" t="s">
        <v>10</v>
      </c>
      <c r="G1431" s="54">
        <v>0.42400000000000004</v>
      </c>
      <c r="H1431" t="s">
        <v>10</v>
      </c>
      <c r="I1431" t="s">
        <v>10</v>
      </c>
      <c r="J1431" t="s">
        <v>10</v>
      </c>
      <c r="K1431" t="s">
        <v>10</v>
      </c>
      <c r="L1431" t="s">
        <v>10</v>
      </c>
      <c r="M1431" s="59">
        <v>0.57081999999999999</v>
      </c>
      <c r="N1431" s="59">
        <v>0.42637000000000003</v>
      </c>
      <c r="O1431" s="59">
        <v>2.8E-3</v>
      </c>
      <c r="P1431" s="2" t="s">
        <v>10</v>
      </c>
      <c r="Q1431" s="2" t="s">
        <v>10</v>
      </c>
      <c r="R1431" s="2" t="s">
        <v>10</v>
      </c>
      <c r="S1431" s="2" t="s">
        <v>10</v>
      </c>
      <c r="T1431" s="2" t="s">
        <v>10</v>
      </c>
      <c r="U1431" s="2" t="s">
        <v>10</v>
      </c>
    </row>
    <row r="1432" spans="1:21" x14ac:dyDescent="0.3">
      <c r="A1432">
        <v>35</v>
      </c>
      <c r="B1432" t="s">
        <v>58</v>
      </c>
      <c r="C1432">
        <v>4</v>
      </c>
      <c r="D1432" t="s">
        <v>57</v>
      </c>
      <c r="E1432">
        <v>2016</v>
      </c>
      <c r="F1432" t="s">
        <v>10</v>
      </c>
      <c r="G1432" s="54">
        <v>0.42000000000000004</v>
      </c>
      <c r="H1432" t="s">
        <v>10</v>
      </c>
      <c r="I1432" t="s">
        <v>10</v>
      </c>
      <c r="J1432" t="s">
        <v>10</v>
      </c>
      <c r="K1432" t="s">
        <v>10</v>
      </c>
      <c r="L1432" t="s">
        <v>10</v>
      </c>
      <c r="M1432" s="59">
        <v>0.57081999999999999</v>
      </c>
      <c r="N1432" s="59">
        <v>0.42637000000000003</v>
      </c>
      <c r="O1432" s="59">
        <v>2.8E-3</v>
      </c>
      <c r="P1432" s="2" t="s">
        <v>10</v>
      </c>
      <c r="Q1432" s="2" t="s">
        <v>10</v>
      </c>
      <c r="R1432" s="2" t="s">
        <v>10</v>
      </c>
      <c r="S1432" s="2" t="s">
        <v>10</v>
      </c>
      <c r="T1432" s="2" t="s">
        <v>10</v>
      </c>
      <c r="U1432" s="2" t="s">
        <v>10</v>
      </c>
    </row>
    <row r="1433" spans="1:21" x14ac:dyDescent="0.3">
      <c r="A1433">
        <v>35</v>
      </c>
      <c r="B1433" t="s">
        <v>58</v>
      </c>
      <c r="C1433">
        <v>4</v>
      </c>
      <c r="D1433" t="s">
        <v>57</v>
      </c>
      <c r="E1433">
        <v>2017</v>
      </c>
      <c r="F1433" t="s">
        <v>10</v>
      </c>
      <c r="G1433" s="54">
        <v>0.44035422259606583</v>
      </c>
      <c r="H1433" t="s">
        <v>10</v>
      </c>
      <c r="I1433" t="s">
        <v>10</v>
      </c>
      <c r="J1433" t="s">
        <v>10</v>
      </c>
      <c r="K1433" t="s">
        <v>10</v>
      </c>
      <c r="L1433" t="s">
        <v>10</v>
      </c>
      <c r="M1433" s="59">
        <v>0.57081999999999999</v>
      </c>
      <c r="N1433" s="59">
        <v>0.42637000000000003</v>
      </c>
      <c r="O1433" s="59">
        <v>2.8E-3</v>
      </c>
      <c r="P1433" s="2" t="s">
        <v>10</v>
      </c>
      <c r="Q1433" s="2" t="s">
        <v>10</v>
      </c>
      <c r="R1433" s="2" t="s">
        <v>10</v>
      </c>
      <c r="S1433" s="2" t="s">
        <v>10</v>
      </c>
      <c r="T1433" s="2" t="s">
        <v>10</v>
      </c>
      <c r="U1433" s="2" t="s">
        <v>10</v>
      </c>
    </row>
    <row r="1434" spans="1:21" x14ac:dyDescent="0.3">
      <c r="A1434">
        <v>35</v>
      </c>
      <c r="B1434" t="s">
        <v>58</v>
      </c>
      <c r="C1434">
        <v>4</v>
      </c>
      <c r="D1434" t="s">
        <v>57</v>
      </c>
      <c r="E1434">
        <v>2018</v>
      </c>
      <c r="F1434" t="s">
        <v>10</v>
      </c>
      <c r="G1434" s="54">
        <v>0.42215417185431725</v>
      </c>
      <c r="H1434" t="s">
        <v>10</v>
      </c>
      <c r="I1434" t="s">
        <v>10</v>
      </c>
      <c r="J1434" t="s">
        <v>10</v>
      </c>
      <c r="K1434" t="s">
        <v>10</v>
      </c>
      <c r="L1434" t="s">
        <v>10</v>
      </c>
      <c r="M1434" s="59">
        <v>0.57081999999999999</v>
      </c>
      <c r="N1434" s="59">
        <v>0.42637000000000003</v>
      </c>
      <c r="O1434" s="59">
        <v>2.8E-3</v>
      </c>
      <c r="P1434" s="2" t="s">
        <v>10</v>
      </c>
      <c r="Q1434" s="2" t="s">
        <v>10</v>
      </c>
      <c r="R1434" s="2" t="s">
        <v>10</v>
      </c>
      <c r="S1434" s="2" t="s">
        <v>10</v>
      </c>
      <c r="T1434" s="2" t="s">
        <v>10</v>
      </c>
      <c r="U1434" s="2" t="s">
        <v>10</v>
      </c>
    </row>
    <row r="1435" spans="1:21" x14ac:dyDescent="0.3">
      <c r="A1435">
        <v>35</v>
      </c>
      <c r="B1435" t="s">
        <v>58</v>
      </c>
      <c r="C1435">
        <v>4</v>
      </c>
      <c r="D1435" t="s">
        <v>57</v>
      </c>
      <c r="E1435">
        <v>2019</v>
      </c>
      <c r="F1435" t="s">
        <v>10</v>
      </c>
      <c r="G1435" s="54">
        <v>0.39069181949126658</v>
      </c>
      <c r="H1435" t="s">
        <v>10</v>
      </c>
      <c r="I1435" t="s">
        <v>10</v>
      </c>
      <c r="J1435" t="s">
        <v>10</v>
      </c>
      <c r="K1435" t="s">
        <v>10</v>
      </c>
      <c r="L1435" t="s">
        <v>10</v>
      </c>
      <c r="M1435" s="59">
        <v>0.57081999999999999</v>
      </c>
      <c r="N1435" s="59">
        <v>0.42637000000000003</v>
      </c>
      <c r="O1435" s="59">
        <v>2.8E-3</v>
      </c>
      <c r="P1435" s="2" t="s">
        <v>10</v>
      </c>
      <c r="Q1435" s="2" t="s">
        <v>10</v>
      </c>
      <c r="R1435" s="2" t="s">
        <v>10</v>
      </c>
      <c r="S1435" s="2" t="s">
        <v>10</v>
      </c>
      <c r="T1435" s="2" t="s">
        <v>10</v>
      </c>
      <c r="U1435" s="2" t="s">
        <v>10</v>
      </c>
    </row>
    <row r="1436" spans="1:21" x14ac:dyDescent="0.3">
      <c r="A1436">
        <v>35</v>
      </c>
      <c r="B1436" t="s">
        <v>58</v>
      </c>
      <c r="C1436">
        <v>4</v>
      </c>
      <c r="D1436" t="s">
        <v>57</v>
      </c>
      <c r="E1436">
        <v>2020</v>
      </c>
      <c r="F1436" t="s">
        <v>10</v>
      </c>
      <c r="G1436" s="54">
        <v>0.1793260797812265</v>
      </c>
      <c r="H1436" t="s">
        <v>10</v>
      </c>
      <c r="I1436" t="s">
        <v>10</v>
      </c>
      <c r="J1436" t="s">
        <v>10</v>
      </c>
      <c r="K1436" t="s">
        <v>10</v>
      </c>
      <c r="L1436" t="s">
        <v>10</v>
      </c>
      <c r="M1436" s="59">
        <v>0.57081999999999999</v>
      </c>
      <c r="N1436" s="59">
        <v>0.42637000000000003</v>
      </c>
      <c r="O1436" s="59">
        <v>2.8E-3</v>
      </c>
      <c r="P1436" s="2" t="s">
        <v>10</v>
      </c>
      <c r="Q1436" s="2" t="s">
        <v>10</v>
      </c>
      <c r="R1436" s="2" t="s">
        <v>10</v>
      </c>
      <c r="S1436" s="2" t="s">
        <v>10</v>
      </c>
      <c r="T1436" s="2" t="s">
        <v>10</v>
      </c>
      <c r="U1436" s="2" t="s">
        <v>10</v>
      </c>
    </row>
    <row r="1437" spans="1:21" x14ac:dyDescent="0.3">
      <c r="A1437">
        <v>36</v>
      </c>
      <c r="B1437" t="s">
        <v>59</v>
      </c>
      <c r="C1437">
        <v>4</v>
      </c>
      <c r="D1437" t="s">
        <v>57</v>
      </c>
      <c r="E1437">
        <v>1980</v>
      </c>
      <c r="F1437">
        <v>400</v>
      </c>
      <c r="G1437" s="54">
        <v>0.74</v>
      </c>
      <c r="H1437" t="s">
        <v>10</v>
      </c>
      <c r="I1437" t="s">
        <v>10</v>
      </c>
      <c r="J1437" s="2">
        <f>F1437/(1-G1437)</f>
        <v>1538.4615384615383</v>
      </c>
      <c r="K1437" t="s">
        <v>10</v>
      </c>
      <c r="L1437" t="s">
        <v>10</v>
      </c>
      <c r="M1437" s="59">
        <v>0.57081999999999999</v>
      </c>
      <c r="N1437" s="59">
        <v>0.42637000000000003</v>
      </c>
      <c r="O1437" s="59">
        <v>2.8E-3</v>
      </c>
      <c r="P1437" s="2">
        <f t="shared" ref="P1437:P1472" si="413">(J1440*$M1437)+(J1441*$N1437)+(J1442*$O1437)</f>
        <v>2266.3328947368427</v>
      </c>
      <c r="Q1437" s="2" t="s">
        <v>10</v>
      </c>
      <c r="R1437" s="2" t="s">
        <v>10</v>
      </c>
      <c r="S1437">
        <f t="shared" si="412"/>
        <v>5.6658322368421068</v>
      </c>
      <c r="T1437" s="2" t="s">
        <v>10</v>
      </c>
      <c r="U1437" s="2" t="s">
        <v>10</v>
      </c>
    </row>
    <row r="1438" spans="1:21" x14ac:dyDescent="0.3">
      <c r="A1438">
        <v>36</v>
      </c>
      <c r="B1438" t="s">
        <v>59</v>
      </c>
      <c r="C1438">
        <v>4</v>
      </c>
      <c r="D1438" t="s">
        <v>57</v>
      </c>
      <c r="E1438">
        <v>1981</v>
      </c>
      <c r="F1438">
        <v>500</v>
      </c>
      <c r="G1438" s="54">
        <v>0.67</v>
      </c>
      <c r="H1438" t="s">
        <v>10</v>
      </c>
      <c r="I1438" t="s">
        <v>10</v>
      </c>
      <c r="J1438" s="2">
        <f t="shared" ref="J1438:J1477" si="414">F1438/(1-G1438)</f>
        <v>1515.1515151515152</v>
      </c>
      <c r="K1438" t="s">
        <v>10</v>
      </c>
      <c r="L1438" t="s">
        <v>10</v>
      </c>
      <c r="M1438" s="59">
        <v>0.57081999999999999</v>
      </c>
      <c r="N1438" s="59">
        <v>0.42637000000000003</v>
      </c>
      <c r="O1438" s="59">
        <v>2.8E-3</v>
      </c>
      <c r="P1438" s="2">
        <f t="shared" si="413"/>
        <v>1452.2796638655459</v>
      </c>
      <c r="Q1438" s="2" t="s">
        <v>10</v>
      </c>
      <c r="R1438" s="2" t="s">
        <v>10</v>
      </c>
      <c r="S1438">
        <f t="shared" si="412"/>
        <v>2.9045593277310919</v>
      </c>
      <c r="T1438" s="2" t="s">
        <v>10</v>
      </c>
      <c r="U1438" s="2" t="s">
        <v>10</v>
      </c>
    </row>
    <row r="1439" spans="1:21" x14ac:dyDescent="0.3">
      <c r="A1439">
        <v>36</v>
      </c>
      <c r="B1439" t="s">
        <v>59</v>
      </c>
      <c r="C1439">
        <v>4</v>
      </c>
      <c r="D1439" t="s">
        <v>57</v>
      </c>
      <c r="E1439">
        <v>1982</v>
      </c>
      <c r="F1439">
        <v>400</v>
      </c>
      <c r="G1439" s="54">
        <v>0.57999999999999996</v>
      </c>
      <c r="H1439" t="s">
        <v>10</v>
      </c>
      <c r="I1439" t="s">
        <v>10</v>
      </c>
      <c r="J1439" s="2">
        <f t="shared" si="414"/>
        <v>952.38095238095229</v>
      </c>
      <c r="K1439" t="s">
        <v>10</v>
      </c>
      <c r="L1439" t="s">
        <v>10</v>
      </c>
      <c r="M1439" s="59">
        <v>0.57081999999999999</v>
      </c>
      <c r="N1439" s="59">
        <v>0.42637000000000003</v>
      </c>
      <c r="O1439" s="59">
        <v>2.8E-3</v>
      </c>
      <c r="P1439" s="2">
        <f>(J1442*$M1439)+(J1443*$N1439)</f>
        <v>1574.0435294117647</v>
      </c>
      <c r="Q1439" s="2" t="s">
        <v>10</v>
      </c>
      <c r="R1439" s="2" t="s">
        <v>10</v>
      </c>
      <c r="S1439">
        <f t="shared" si="412"/>
        <v>3.9351088235294118</v>
      </c>
      <c r="T1439" s="2" t="s">
        <v>10</v>
      </c>
      <c r="U1439" s="2" t="s">
        <v>10</v>
      </c>
    </row>
    <row r="1440" spans="1:21" x14ac:dyDescent="0.3">
      <c r="A1440">
        <v>36</v>
      </c>
      <c r="B1440" t="s">
        <v>59</v>
      </c>
      <c r="C1440">
        <v>4</v>
      </c>
      <c r="D1440" t="s">
        <v>57</v>
      </c>
      <c r="E1440">
        <v>1983</v>
      </c>
      <c r="F1440">
        <v>500</v>
      </c>
      <c r="G1440" s="54">
        <v>0.81</v>
      </c>
      <c r="H1440" t="s">
        <v>10</v>
      </c>
      <c r="I1440" t="s">
        <v>10</v>
      </c>
      <c r="J1440" s="2">
        <f t="shared" si="414"/>
        <v>2631.5789473684217</v>
      </c>
      <c r="K1440" t="s">
        <v>10</v>
      </c>
      <c r="L1440" t="s">
        <v>10</v>
      </c>
      <c r="M1440" s="59">
        <v>0.57081999999999999</v>
      </c>
      <c r="N1440" s="59">
        <v>0.42637000000000003</v>
      </c>
      <c r="O1440" s="59">
        <v>2.8E-3</v>
      </c>
      <c r="P1440" s="2" t="s">
        <v>10</v>
      </c>
      <c r="Q1440" s="2" t="s">
        <v>10</v>
      </c>
      <c r="R1440" s="2" t="s">
        <v>10</v>
      </c>
      <c r="S1440" s="2" t="s">
        <v>10</v>
      </c>
      <c r="T1440" s="2" t="s">
        <v>10</v>
      </c>
      <c r="U1440" s="2" t="s">
        <v>10</v>
      </c>
    </row>
    <row r="1441" spans="1:21" x14ac:dyDescent="0.3">
      <c r="A1441">
        <v>36</v>
      </c>
      <c r="B1441" t="s">
        <v>59</v>
      </c>
      <c r="C1441">
        <v>4</v>
      </c>
      <c r="D1441" t="s">
        <v>57</v>
      </c>
      <c r="E1441">
        <v>1984</v>
      </c>
      <c r="F1441">
        <v>500</v>
      </c>
      <c r="G1441" s="54">
        <v>0.72</v>
      </c>
      <c r="H1441" t="s">
        <v>10</v>
      </c>
      <c r="I1441" t="s">
        <v>10</v>
      </c>
      <c r="J1441" s="2">
        <f t="shared" si="414"/>
        <v>1785.7142857142856</v>
      </c>
      <c r="K1441" t="s">
        <v>10</v>
      </c>
      <c r="L1441" t="s">
        <v>10</v>
      </c>
      <c r="M1441" s="59">
        <v>0.57081999999999999</v>
      </c>
      <c r="N1441" s="59">
        <v>0.42637000000000003</v>
      </c>
      <c r="O1441" s="59">
        <v>2.8E-3</v>
      </c>
      <c r="P1441" s="2" t="s">
        <v>10</v>
      </c>
      <c r="Q1441" s="2" t="s">
        <v>10</v>
      </c>
      <c r="R1441" s="2" t="s">
        <v>10</v>
      </c>
      <c r="S1441" s="2" t="s">
        <v>10</v>
      </c>
      <c r="T1441" s="2" t="s">
        <v>10</v>
      </c>
      <c r="U1441" s="2" t="s">
        <v>10</v>
      </c>
    </row>
    <row r="1442" spans="1:21" x14ac:dyDescent="0.3">
      <c r="A1442">
        <v>36</v>
      </c>
      <c r="B1442" t="s">
        <v>59</v>
      </c>
      <c r="C1442">
        <v>4</v>
      </c>
      <c r="D1442" t="s">
        <v>57</v>
      </c>
      <c r="E1442">
        <v>1985</v>
      </c>
      <c r="F1442">
        <v>250</v>
      </c>
      <c r="G1442" s="54">
        <v>0.75</v>
      </c>
      <c r="H1442" t="s">
        <v>10</v>
      </c>
      <c r="I1442" t="s">
        <v>10</v>
      </c>
      <c r="J1442" s="2">
        <f t="shared" si="414"/>
        <v>1000</v>
      </c>
      <c r="K1442" t="s">
        <v>10</v>
      </c>
      <c r="L1442" t="s">
        <v>10</v>
      </c>
      <c r="M1442" s="59">
        <v>0.57081999999999999</v>
      </c>
      <c r="N1442" s="59">
        <v>0.42637000000000003</v>
      </c>
      <c r="O1442" s="59">
        <v>2.8E-3</v>
      </c>
      <c r="P1442" s="2" t="s">
        <v>10</v>
      </c>
      <c r="Q1442" s="2" t="s">
        <v>10</v>
      </c>
      <c r="R1442" s="2" t="s">
        <v>10</v>
      </c>
      <c r="S1442" s="2" t="s">
        <v>10</v>
      </c>
      <c r="T1442" s="2" t="s">
        <v>10</v>
      </c>
      <c r="U1442" s="2" t="s">
        <v>10</v>
      </c>
    </row>
    <row r="1443" spans="1:21" x14ac:dyDescent="0.3">
      <c r="A1443">
        <v>36</v>
      </c>
      <c r="B1443" t="s">
        <v>59</v>
      </c>
      <c r="C1443">
        <v>4</v>
      </c>
      <c r="D1443" t="s">
        <v>57</v>
      </c>
      <c r="E1443">
        <v>1986</v>
      </c>
      <c r="F1443">
        <v>400</v>
      </c>
      <c r="G1443" s="54">
        <v>0.83</v>
      </c>
      <c r="H1443" t="s">
        <v>10</v>
      </c>
      <c r="I1443" t="s">
        <v>10</v>
      </c>
      <c r="J1443" s="2">
        <f t="shared" si="414"/>
        <v>2352.9411764705878</v>
      </c>
      <c r="K1443" t="s">
        <v>10</v>
      </c>
      <c r="L1443" t="s">
        <v>10</v>
      </c>
      <c r="M1443" s="59">
        <v>0.57081999999999999</v>
      </c>
      <c r="N1443" s="59">
        <v>0.42637000000000003</v>
      </c>
      <c r="O1443" s="59">
        <v>2.8E-3</v>
      </c>
      <c r="P1443" s="2" t="s">
        <v>10</v>
      </c>
      <c r="Q1443" s="2" t="s">
        <v>10</v>
      </c>
      <c r="R1443" s="2" t="s">
        <v>10</v>
      </c>
      <c r="S1443" s="2" t="s">
        <v>10</v>
      </c>
      <c r="T1443" s="2" t="s">
        <v>10</v>
      </c>
      <c r="U1443" s="2" t="s">
        <v>10</v>
      </c>
    </row>
    <row r="1444" spans="1:21" x14ac:dyDescent="0.3">
      <c r="A1444">
        <v>36</v>
      </c>
      <c r="B1444" t="s">
        <v>59</v>
      </c>
      <c r="C1444">
        <v>4</v>
      </c>
      <c r="D1444" t="s">
        <v>57</v>
      </c>
      <c r="E1444">
        <v>1987</v>
      </c>
      <c r="F1444" t="s">
        <v>10</v>
      </c>
      <c r="G1444" s="54">
        <v>0.64</v>
      </c>
      <c r="H1444" t="s">
        <v>10</v>
      </c>
      <c r="I1444" t="s">
        <v>10</v>
      </c>
      <c r="J1444" t="s">
        <v>10</v>
      </c>
      <c r="K1444" t="s">
        <v>10</v>
      </c>
      <c r="L1444" t="s">
        <v>10</v>
      </c>
      <c r="M1444" s="59">
        <v>0.57081999999999999</v>
      </c>
      <c r="N1444" s="59">
        <v>0.42637000000000003</v>
      </c>
      <c r="O1444" s="59">
        <v>2.8E-3</v>
      </c>
      <c r="P1444" s="2">
        <f t="shared" si="413"/>
        <v>6522.328153447741</v>
      </c>
      <c r="Q1444" s="2" t="s">
        <v>10</v>
      </c>
      <c r="R1444" s="2" t="s">
        <v>10</v>
      </c>
      <c r="S1444" s="2" t="s">
        <v>10</v>
      </c>
      <c r="T1444" s="2" t="s">
        <v>10</v>
      </c>
      <c r="U1444" s="2" t="s">
        <v>10</v>
      </c>
    </row>
    <row r="1445" spans="1:21" x14ac:dyDescent="0.3">
      <c r="A1445">
        <v>36</v>
      </c>
      <c r="B1445" t="s">
        <v>59</v>
      </c>
      <c r="C1445">
        <v>4</v>
      </c>
      <c r="D1445" t="s">
        <v>57</v>
      </c>
      <c r="E1445">
        <v>1988</v>
      </c>
      <c r="F1445" t="s">
        <v>10</v>
      </c>
      <c r="G1445" s="54">
        <v>0.63</v>
      </c>
      <c r="H1445" t="s">
        <v>10</v>
      </c>
      <c r="I1445" t="s">
        <v>10</v>
      </c>
      <c r="J1445" t="s">
        <v>10</v>
      </c>
      <c r="K1445" t="s">
        <v>10</v>
      </c>
      <c r="L1445" t="s">
        <v>10</v>
      </c>
      <c r="M1445" s="59">
        <v>0.57081999999999999</v>
      </c>
      <c r="N1445" s="59">
        <v>0.42637000000000003</v>
      </c>
      <c r="O1445" s="59">
        <v>2.8E-3</v>
      </c>
      <c r="P1445" s="2">
        <f t="shared" si="413"/>
        <v>4215.6069047474748</v>
      </c>
      <c r="Q1445" s="2" t="s">
        <v>10</v>
      </c>
      <c r="R1445" s="2" t="s">
        <v>10</v>
      </c>
      <c r="S1445" s="2" t="s">
        <v>10</v>
      </c>
      <c r="T1445" s="2" t="s">
        <v>10</v>
      </c>
      <c r="U1445" s="2" t="s">
        <v>10</v>
      </c>
    </row>
    <row r="1446" spans="1:21" x14ac:dyDescent="0.3">
      <c r="A1446">
        <v>36</v>
      </c>
      <c r="B1446" t="s">
        <v>59</v>
      </c>
      <c r="C1446">
        <v>4</v>
      </c>
      <c r="D1446" t="s">
        <v>57</v>
      </c>
      <c r="E1446">
        <v>1989</v>
      </c>
      <c r="F1446" t="s">
        <v>10</v>
      </c>
      <c r="G1446" s="54">
        <v>0.61499999999999999</v>
      </c>
      <c r="H1446" t="s">
        <v>10</v>
      </c>
      <c r="I1446" t="s">
        <v>10</v>
      </c>
      <c r="J1446" t="s">
        <v>10</v>
      </c>
      <c r="K1446" t="s">
        <v>10</v>
      </c>
      <c r="L1446" t="s">
        <v>10</v>
      </c>
      <c r="M1446" s="59">
        <v>0.57081999999999999</v>
      </c>
      <c r="N1446" s="59">
        <v>0.42637000000000003</v>
      </c>
      <c r="O1446" s="59">
        <v>2.8E-3</v>
      </c>
      <c r="P1446" s="2">
        <f t="shared" si="413"/>
        <v>4950.7370508724116</v>
      </c>
      <c r="Q1446" s="2" t="s">
        <v>10</v>
      </c>
      <c r="R1446" s="2" t="s">
        <v>10</v>
      </c>
      <c r="S1446" s="2" t="s">
        <v>10</v>
      </c>
      <c r="T1446" s="2" t="s">
        <v>10</v>
      </c>
      <c r="U1446" s="2" t="s">
        <v>10</v>
      </c>
    </row>
    <row r="1447" spans="1:21" x14ac:dyDescent="0.3">
      <c r="A1447">
        <v>36</v>
      </c>
      <c r="B1447" t="s">
        <v>59</v>
      </c>
      <c r="C1447">
        <v>4</v>
      </c>
      <c r="D1447" t="s">
        <v>57</v>
      </c>
      <c r="E1447">
        <v>1990</v>
      </c>
      <c r="F1447">
        <v>3000</v>
      </c>
      <c r="G1447" s="54">
        <v>0.69699999999999995</v>
      </c>
      <c r="H1447" t="s">
        <v>10</v>
      </c>
      <c r="I1447" t="s">
        <v>10</v>
      </c>
      <c r="J1447" s="2">
        <f t="shared" si="414"/>
        <v>9900.9900990098995</v>
      </c>
      <c r="K1447" t="s">
        <v>10</v>
      </c>
      <c r="L1447" t="s">
        <v>10</v>
      </c>
      <c r="M1447" s="59">
        <v>0.57081999999999999</v>
      </c>
      <c r="N1447" s="59">
        <v>0.42637000000000003</v>
      </c>
      <c r="O1447" s="59">
        <v>2.8E-3</v>
      </c>
      <c r="P1447" s="2">
        <f t="shared" si="413"/>
        <v>8740.7461805706625</v>
      </c>
      <c r="Q1447" s="2" t="s">
        <v>10</v>
      </c>
      <c r="R1447" s="2" t="s">
        <v>10</v>
      </c>
      <c r="S1447">
        <f t="shared" si="412"/>
        <v>2.9135820601902207</v>
      </c>
      <c r="T1447" s="2" t="s">
        <v>10</v>
      </c>
      <c r="U1447" s="2" t="s">
        <v>10</v>
      </c>
    </row>
    <row r="1448" spans="1:21" x14ac:dyDescent="0.3">
      <c r="A1448">
        <v>36</v>
      </c>
      <c r="B1448" t="s">
        <v>59</v>
      </c>
      <c r="C1448">
        <v>4</v>
      </c>
      <c r="D1448" t="s">
        <v>57</v>
      </c>
      <c r="E1448">
        <v>1991</v>
      </c>
      <c r="F1448">
        <v>750</v>
      </c>
      <c r="G1448" s="54">
        <v>0.624</v>
      </c>
      <c r="H1448" t="s">
        <v>10</v>
      </c>
      <c r="I1448" t="s">
        <v>10</v>
      </c>
      <c r="J1448" s="2">
        <f t="shared" si="414"/>
        <v>1994.6808510638298</v>
      </c>
      <c r="K1448" t="s">
        <v>10</v>
      </c>
      <c r="L1448" t="s">
        <v>10</v>
      </c>
      <c r="M1448" s="59">
        <v>0.57081999999999999</v>
      </c>
      <c r="N1448" s="59">
        <v>0.42637000000000003</v>
      </c>
      <c r="O1448" s="59">
        <v>2.8E-3</v>
      </c>
      <c r="P1448" s="2">
        <f t="shared" si="413"/>
        <v>10867.32671229223</v>
      </c>
      <c r="Q1448" s="2" t="s">
        <v>10</v>
      </c>
      <c r="R1448" s="2" t="s">
        <v>10</v>
      </c>
      <c r="S1448">
        <f t="shared" si="412"/>
        <v>14.489768949722974</v>
      </c>
      <c r="T1448" s="2" t="s">
        <v>10</v>
      </c>
      <c r="U1448" s="2" t="s">
        <v>10</v>
      </c>
    </row>
    <row r="1449" spans="1:21" x14ac:dyDescent="0.3">
      <c r="A1449">
        <v>36</v>
      </c>
      <c r="B1449" t="s">
        <v>59</v>
      </c>
      <c r="C1449">
        <v>4</v>
      </c>
      <c r="D1449" t="s">
        <v>57</v>
      </c>
      <c r="E1449">
        <v>1992</v>
      </c>
      <c r="F1449">
        <v>2500</v>
      </c>
      <c r="G1449" s="54">
        <v>0.65300000000000002</v>
      </c>
      <c r="H1449" t="s">
        <v>10</v>
      </c>
      <c r="I1449" t="s">
        <v>10</v>
      </c>
      <c r="J1449" s="2">
        <f t="shared" si="414"/>
        <v>7204.6109510086462</v>
      </c>
      <c r="K1449" t="s">
        <v>10</v>
      </c>
      <c r="L1449" t="s">
        <v>10</v>
      </c>
      <c r="M1449" s="59">
        <v>0.57081999999999999</v>
      </c>
      <c r="N1449" s="59">
        <v>0.42637000000000003</v>
      </c>
      <c r="O1449" s="59">
        <v>2.8E-3</v>
      </c>
      <c r="P1449" s="2">
        <f t="shared" si="413"/>
        <v>1995.4844401291791</v>
      </c>
      <c r="Q1449" s="2" t="s">
        <v>10</v>
      </c>
      <c r="R1449" s="2" t="s">
        <v>10</v>
      </c>
      <c r="S1449">
        <f t="shared" si="412"/>
        <v>0.79819377605167163</v>
      </c>
      <c r="T1449" s="2" t="s">
        <v>10</v>
      </c>
      <c r="U1449" s="2" t="s">
        <v>10</v>
      </c>
    </row>
    <row r="1450" spans="1:21" x14ac:dyDescent="0.3">
      <c r="A1450">
        <v>36</v>
      </c>
      <c r="B1450" t="s">
        <v>59</v>
      </c>
      <c r="C1450">
        <v>4</v>
      </c>
      <c r="D1450" t="s">
        <v>57</v>
      </c>
      <c r="E1450">
        <v>1993</v>
      </c>
      <c r="F1450">
        <v>800</v>
      </c>
      <c r="G1450" s="54">
        <v>0.56699999999999995</v>
      </c>
      <c r="H1450" t="s">
        <v>10</v>
      </c>
      <c r="I1450" t="s">
        <v>10</v>
      </c>
      <c r="J1450" s="2">
        <f t="shared" si="414"/>
        <v>1847.5750577367203</v>
      </c>
      <c r="K1450" t="s">
        <v>10</v>
      </c>
      <c r="L1450" t="s">
        <v>10</v>
      </c>
      <c r="M1450" s="59">
        <v>0.57081999999999999</v>
      </c>
      <c r="N1450" s="59">
        <v>0.42637000000000003</v>
      </c>
      <c r="O1450" s="59">
        <v>2.8E-3</v>
      </c>
      <c r="P1450" s="2">
        <f t="shared" si="413"/>
        <v>1879.2705291471295</v>
      </c>
      <c r="Q1450" s="2" t="s">
        <v>10</v>
      </c>
      <c r="R1450" s="2" t="s">
        <v>10</v>
      </c>
      <c r="S1450">
        <f t="shared" si="412"/>
        <v>2.3490881614339121</v>
      </c>
      <c r="T1450" s="2" t="s">
        <v>10</v>
      </c>
      <c r="U1450" s="2" t="s">
        <v>10</v>
      </c>
    </row>
    <row r="1451" spans="1:21" x14ac:dyDescent="0.3">
      <c r="A1451">
        <v>36</v>
      </c>
      <c r="B1451" t="s">
        <v>59</v>
      </c>
      <c r="C1451">
        <v>4</v>
      </c>
      <c r="D1451" t="s">
        <v>57</v>
      </c>
      <c r="E1451">
        <v>1994</v>
      </c>
      <c r="F1451">
        <v>6000</v>
      </c>
      <c r="G1451" s="54">
        <v>0.66700000000000004</v>
      </c>
      <c r="H1451" t="s">
        <v>10</v>
      </c>
      <c r="I1451" t="s">
        <v>10</v>
      </c>
      <c r="J1451" s="2">
        <f t="shared" si="414"/>
        <v>18018.018018018021</v>
      </c>
      <c r="K1451" t="s">
        <v>10</v>
      </c>
      <c r="L1451" t="s">
        <v>10</v>
      </c>
      <c r="M1451" s="59">
        <v>0.57081999999999999</v>
      </c>
      <c r="N1451" s="59">
        <v>0.42637000000000003</v>
      </c>
      <c r="O1451" s="59">
        <v>2.8E-3</v>
      </c>
      <c r="P1451" s="2">
        <f t="shared" si="413"/>
        <v>1873.2127570767748</v>
      </c>
      <c r="Q1451" s="2" t="s">
        <v>10</v>
      </c>
      <c r="R1451" s="2" t="s">
        <v>10</v>
      </c>
      <c r="S1451">
        <f t="shared" si="412"/>
        <v>0.31220212617946247</v>
      </c>
      <c r="T1451" s="2" t="s">
        <v>10</v>
      </c>
      <c r="U1451" s="2" t="s">
        <v>10</v>
      </c>
    </row>
    <row r="1452" spans="1:21" x14ac:dyDescent="0.3">
      <c r="A1452">
        <v>36</v>
      </c>
      <c r="B1452" t="s">
        <v>59</v>
      </c>
      <c r="C1452">
        <v>4</v>
      </c>
      <c r="D1452" t="s">
        <v>57</v>
      </c>
      <c r="E1452">
        <v>1995</v>
      </c>
      <c r="F1452">
        <v>800</v>
      </c>
      <c r="G1452" s="54">
        <v>0.40600000000000003</v>
      </c>
      <c r="H1452" t="s">
        <v>10</v>
      </c>
      <c r="I1452" t="s">
        <v>10</v>
      </c>
      <c r="J1452" s="2">
        <f t="shared" si="414"/>
        <v>1346.8013468013469</v>
      </c>
      <c r="K1452" t="s">
        <v>10</v>
      </c>
      <c r="L1452" t="s">
        <v>10</v>
      </c>
      <c r="M1452" s="59">
        <v>0.57081999999999999</v>
      </c>
      <c r="N1452" s="59">
        <v>0.42637000000000003</v>
      </c>
      <c r="O1452" s="59">
        <v>2.8E-3</v>
      </c>
      <c r="P1452" s="2">
        <f t="shared" si="413"/>
        <v>3172.2924318602936</v>
      </c>
      <c r="Q1452" s="2" t="s">
        <v>10</v>
      </c>
      <c r="R1452" s="2" t="s">
        <v>10</v>
      </c>
      <c r="S1452">
        <f t="shared" si="412"/>
        <v>3.9653655398253669</v>
      </c>
      <c r="T1452" s="2" t="s">
        <v>10</v>
      </c>
      <c r="U1452" s="2" t="s">
        <v>10</v>
      </c>
    </row>
    <row r="1453" spans="1:21" x14ac:dyDescent="0.3">
      <c r="A1453">
        <v>36</v>
      </c>
      <c r="B1453" t="s">
        <v>59</v>
      </c>
      <c r="C1453">
        <v>4</v>
      </c>
      <c r="D1453" t="s">
        <v>57</v>
      </c>
      <c r="E1453">
        <v>1996</v>
      </c>
      <c r="F1453">
        <v>750</v>
      </c>
      <c r="G1453" s="54">
        <v>0.73899999999999999</v>
      </c>
      <c r="H1453" t="s">
        <v>10</v>
      </c>
      <c r="I1453" t="s">
        <v>10</v>
      </c>
      <c r="J1453" s="2">
        <f t="shared" si="414"/>
        <v>2873.5632183908046</v>
      </c>
      <c r="K1453" t="s">
        <v>10</v>
      </c>
      <c r="L1453" t="s">
        <v>10</v>
      </c>
      <c r="M1453" s="59">
        <v>0.57081999999999999</v>
      </c>
      <c r="N1453" s="59">
        <v>0.42637000000000003</v>
      </c>
      <c r="O1453" s="59">
        <v>2.8E-3</v>
      </c>
      <c r="P1453" s="2">
        <f t="shared" si="413"/>
        <v>2139.6772833966006</v>
      </c>
      <c r="Q1453" s="2" t="s">
        <v>10</v>
      </c>
      <c r="R1453" s="2" t="s">
        <v>10</v>
      </c>
      <c r="S1453">
        <f t="shared" si="412"/>
        <v>2.8529030445288006</v>
      </c>
      <c r="T1453" s="2" t="s">
        <v>10</v>
      </c>
      <c r="U1453" s="2" t="s">
        <v>10</v>
      </c>
    </row>
    <row r="1454" spans="1:21" x14ac:dyDescent="0.3">
      <c r="A1454">
        <v>36</v>
      </c>
      <c r="B1454" t="s">
        <v>59</v>
      </c>
      <c r="C1454">
        <v>4</v>
      </c>
      <c r="D1454" t="s">
        <v>57</v>
      </c>
      <c r="E1454">
        <v>1997</v>
      </c>
      <c r="F1454">
        <v>250</v>
      </c>
      <c r="G1454" s="54">
        <v>0.53400000000000003</v>
      </c>
      <c r="H1454" t="s">
        <v>10</v>
      </c>
      <c r="I1454" t="s">
        <v>10</v>
      </c>
      <c r="J1454" s="2">
        <f t="shared" si="414"/>
        <v>536.48068669527902</v>
      </c>
      <c r="K1454" t="s">
        <v>10</v>
      </c>
      <c r="L1454" t="s">
        <v>10</v>
      </c>
      <c r="M1454" s="59">
        <v>0.57081999999999999</v>
      </c>
      <c r="N1454" s="59">
        <v>0.42637000000000003</v>
      </c>
      <c r="O1454" s="59">
        <v>2.8E-3</v>
      </c>
      <c r="P1454" s="2">
        <f t="shared" si="413"/>
        <v>2141.6270803334974</v>
      </c>
      <c r="Q1454" s="2" t="s">
        <v>10</v>
      </c>
      <c r="R1454" s="2" t="s">
        <v>10</v>
      </c>
      <c r="S1454">
        <f t="shared" si="412"/>
        <v>8.5665083213339894</v>
      </c>
      <c r="T1454" s="2" t="s">
        <v>10</v>
      </c>
      <c r="U1454" s="2" t="s">
        <v>10</v>
      </c>
    </row>
    <row r="1455" spans="1:21" x14ac:dyDescent="0.3">
      <c r="A1455">
        <v>36</v>
      </c>
      <c r="B1455" t="s">
        <v>59</v>
      </c>
      <c r="C1455">
        <v>4</v>
      </c>
      <c r="D1455" t="s">
        <v>57</v>
      </c>
      <c r="E1455">
        <v>1998</v>
      </c>
      <c r="F1455">
        <v>3000</v>
      </c>
      <c r="G1455" s="54">
        <v>0.18</v>
      </c>
      <c r="H1455" t="s">
        <v>10</v>
      </c>
      <c r="I1455" t="s">
        <v>10</v>
      </c>
      <c r="J1455" s="2">
        <f t="shared" si="414"/>
        <v>3658.5365853658532</v>
      </c>
      <c r="K1455" t="s">
        <v>10</v>
      </c>
      <c r="L1455" t="s">
        <v>10</v>
      </c>
      <c r="M1455" s="59">
        <v>0.57081999999999999</v>
      </c>
      <c r="N1455" s="59">
        <v>0.42637000000000003</v>
      </c>
      <c r="O1455" s="59">
        <v>2.8E-3</v>
      </c>
      <c r="P1455" s="2">
        <f t="shared" si="413"/>
        <v>2808.9070463286107</v>
      </c>
      <c r="Q1455" s="2" t="s">
        <v>10</v>
      </c>
      <c r="R1455" s="2" t="s">
        <v>10</v>
      </c>
      <c r="S1455">
        <f t="shared" si="412"/>
        <v>0.93630234877620355</v>
      </c>
      <c r="T1455" s="2" t="s">
        <v>10</v>
      </c>
      <c r="U1455" s="2" t="s">
        <v>10</v>
      </c>
    </row>
    <row r="1456" spans="1:21" x14ac:dyDescent="0.3">
      <c r="A1456">
        <v>36</v>
      </c>
      <c r="B1456" t="s">
        <v>59</v>
      </c>
      <c r="C1456">
        <v>4</v>
      </c>
      <c r="D1456" t="s">
        <v>57</v>
      </c>
      <c r="E1456">
        <v>1999</v>
      </c>
      <c r="F1456">
        <v>2000</v>
      </c>
      <c r="G1456" s="54">
        <v>0.21000000000000002</v>
      </c>
      <c r="H1456" t="s">
        <v>10</v>
      </c>
      <c r="I1456" t="s">
        <v>10</v>
      </c>
      <c r="J1456" s="2">
        <f t="shared" si="414"/>
        <v>2531.6455696202529</v>
      </c>
      <c r="K1456" t="s">
        <v>10</v>
      </c>
      <c r="L1456" t="s">
        <v>10</v>
      </c>
      <c r="M1456" s="59">
        <v>0.57081999999999999</v>
      </c>
      <c r="N1456" s="59">
        <v>0.42637000000000003</v>
      </c>
      <c r="O1456" s="59">
        <v>2.8E-3</v>
      </c>
      <c r="P1456" s="2">
        <f t="shared" si="413"/>
        <v>3051.8688108677425</v>
      </c>
      <c r="Q1456" s="2" t="s">
        <v>10</v>
      </c>
      <c r="R1456" s="2" t="s">
        <v>10</v>
      </c>
      <c r="S1456">
        <f t="shared" si="412"/>
        <v>1.5259344054338713</v>
      </c>
      <c r="T1456" s="2" t="s">
        <v>10</v>
      </c>
      <c r="U1456" s="2" t="s">
        <v>10</v>
      </c>
    </row>
    <row r="1457" spans="1:21" x14ac:dyDescent="0.3">
      <c r="A1457">
        <v>36</v>
      </c>
      <c r="B1457" t="s">
        <v>59</v>
      </c>
      <c r="C1457">
        <v>4</v>
      </c>
      <c r="D1457" t="s">
        <v>57</v>
      </c>
      <c r="E1457">
        <v>2000</v>
      </c>
      <c r="F1457">
        <v>1000</v>
      </c>
      <c r="G1457" s="54">
        <v>0.379</v>
      </c>
      <c r="H1457" t="s">
        <v>10</v>
      </c>
      <c r="I1457" t="s">
        <v>10</v>
      </c>
      <c r="J1457" s="2">
        <f t="shared" si="414"/>
        <v>1610.3059581320451</v>
      </c>
      <c r="K1457" t="s">
        <v>10</v>
      </c>
      <c r="L1457" t="s">
        <v>10</v>
      </c>
      <c r="M1457" s="59">
        <v>0.57081999999999999</v>
      </c>
      <c r="N1457" s="59">
        <v>0.42637000000000003</v>
      </c>
      <c r="O1457" s="59">
        <v>2.8E-3</v>
      </c>
      <c r="P1457" s="2">
        <f>(J1460*$M1457)+(J1461*$N1457)</f>
        <v>3072.681517445923</v>
      </c>
      <c r="Q1457" s="2" t="s">
        <v>10</v>
      </c>
      <c r="R1457" s="2" t="s">
        <v>10</v>
      </c>
      <c r="S1457">
        <f t="shared" si="412"/>
        <v>3.0726815174459228</v>
      </c>
      <c r="T1457" s="2" t="s">
        <v>10</v>
      </c>
      <c r="U1457" s="2" t="s">
        <v>10</v>
      </c>
    </row>
    <row r="1458" spans="1:21" x14ac:dyDescent="0.3">
      <c r="A1458">
        <v>36</v>
      </c>
      <c r="B1458" t="s">
        <v>59</v>
      </c>
      <c r="C1458">
        <v>4</v>
      </c>
      <c r="D1458" t="s">
        <v>57</v>
      </c>
      <c r="E1458">
        <v>2001</v>
      </c>
      <c r="F1458">
        <v>2000</v>
      </c>
      <c r="G1458" s="54">
        <v>0.29799999999999999</v>
      </c>
      <c r="H1458" t="s">
        <v>10</v>
      </c>
      <c r="I1458" t="s">
        <v>10</v>
      </c>
      <c r="J1458" s="2">
        <f t="shared" si="414"/>
        <v>2849.002849002849</v>
      </c>
      <c r="K1458" t="s">
        <v>10</v>
      </c>
      <c r="L1458" t="s">
        <v>10</v>
      </c>
      <c r="M1458" s="59">
        <v>0.57081999999999999</v>
      </c>
      <c r="N1458" s="59">
        <v>0.42637000000000003</v>
      </c>
      <c r="O1458" s="59">
        <v>2.8E-3</v>
      </c>
      <c r="P1458" s="2" t="s">
        <v>10</v>
      </c>
      <c r="Q1458" s="2" t="s">
        <v>10</v>
      </c>
      <c r="R1458" s="2" t="s">
        <v>10</v>
      </c>
      <c r="S1458" s="2" t="s">
        <v>10</v>
      </c>
      <c r="T1458" s="2" t="s">
        <v>10</v>
      </c>
      <c r="U1458" s="2" t="s">
        <v>10</v>
      </c>
    </row>
    <row r="1459" spans="1:21" x14ac:dyDescent="0.3">
      <c r="A1459">
        <v>36</v>
      </c>
      <c r="B1459" t="s">
        <v>59</v>
      </c>
      <c r="C1459">
        <v>4</v>
      </c>
      <c r="D1459" t="s">
        <v>57</v>
      </c>
      <c r="E1459">
        <v>2002</v>
      </c>
      <c r="F1459">
        <v>2000</v>
      </c>
      <c r="G1459" s="54">
        <v>0.27300000000000002</v>
      </c>
      <c r="H1459" t="s">
        <v>10</v>
      </c>
      <c r="I1459" t="s">
        <v>10</v>
      </c>
      <c r="J1459" s="2">
        <f t="shared" si="414"/>
        <v>2751.0316368638241</v>
      </c>
      <c r="K1459" t="s">
        <v>10</v>
      </c>
      <c r="L1459" t="s">
        <v>10</v>
      </c>
      <c r="M1459" s="59">
        <v>0.57081999999999999</v>
      </c>
      <c r="N1459" s="59">
        <v>0.42637000000000003</v>
      </c>
      <c r="O1459" s="59">
        <v>2.8E-3</v>
      </c>
      <c r="P1459" s="2" t="s">
        <v>10</v>
      </c>
      <c r="Q1459" s="2" t="s">
        <v>10</v>
      </c>
      <c r="R1459" s="2" t="s">
        <v>10</v>
      </c>
      <c r="S1459" s="2" t="s">
        <v>10</v>
      </c>
      <c r="T1459" s="2" t="s">
        <v>10</v>
      </c>
      <c r="U1459" s="2" t="s">
        <v>10</v>
      </c>
    </row>
    <row r="1460" spans="1:21" x14ac:dyDescent="0.3">
      <c r="A1460">
        <v>36</v>
      </c>
      <c r="B1460" t="s">
        <v>59</v>
      </c>
      <c r="C1460">
        <v>4</v>
      </c>
      <c r="D1460" t="s">
        <v>57</v>
      </c>
      <c r="E1460">
        <v>2003</v>
      </c>
      <c r="F1460">
        <v>2500</v>
      </c>
      <c r="G1460" s="54">
        <v>0.27700000000000002</v>
      </c>
      <c r="H1460" t="s">
        <v>10</v>
      </c>
      <c r="I1460" t="s">
        <v>10</v>
      </c>
      <c r="J1460" s="2">
        <f t="shared" si="414"/>
        <v>3457.8146611341635</v>
      </c>
      <c r="K1460" t="s">
        <v>10</v>
      </c>
      <c r="L1460" t="s">
        <v>10</v>
      </c>
      <c r="M1460" s="59">
        <v>0.57081999999999999</v>
      </c>
      <c r="N1460" s="59">
        <v>0.42637000000000003</v>
      </c>
      <c r="O1460" s="59">
        <v>2.8E-3</v>
      </c>
      <c r="P1460" s="2">
        <f t="shared" si="413"/>
        <v>1964.2140864137482</v>
      </c>
      <c r="Q1460" s="2" t="s">
        <v>10</v>
      </c>
      <c r="R1460" s="2" t="s">
        <v>10</v>
      </c>
      <c r="S1460">
        <f t="shared" si="412"/>
        <v>0.78568563456549922</v>
      </c>
      <c r="T1460" s="2" t="s">
        <v>10</v>
      </c>
      <c r="U1460" s="2" t="s">
        <v>10</v>
      </c>
    </row>
    <row r="1461" spans="1:21" x14ac:dyDescent="0.3">
      <c r="A1461">
        <v>36</v>
      </c>
      <c r="B1461" t="s">
        <v>59</v>
      </c>
      <c r="C1461">
        <v>4</v>
      </c>
      <c r="D1461" t="s">
        <v>57</v>
      </c>
      <c r="E1461">
        <v>2004</v>
      </c>
      <c r="F1461">
        <v>1500</v>
      </c>
      <c r="G1461" s="54">
        <v>0.41800000000000004</v>
      </c>
      <c r="H1461" t="s">
        <v>10</v>
      </c>
      <c r="I1461" t="s">
        <v>10</v>
      </c>
      <c r="J1461" s="2">
        <f t="shared" si="414"/>
        <v>2577.319587628866</v>
      </c>
      <c r="K1461" t="s">
        <v>10</v>
      </c>
      <c r="L1461" t="s">
        <v>10</v>
      </c>
      <c r="M1461" s="59">
        <v>0.57081999999999999</v>
      </c>
      <c r="N1461" s="59">
        <v>0.42637000000000003</v>
      </c>
      <c r="O1461" s="59">
        <v>2.8E-3</v>
      </c>
      <c r="P1461" s="2">
        <f t="shared" si="413"/>
        <v>1763.6442883471266</v>
      </c>
      <c r="Q1461" s="2" t="s">
        <v>10</v>
      </c>
      <c r="R1461" s="2" t="s">
        <v>10</v>
      </c>
      <c r="S1461">
        <f t="shared" si="412"/>
        <v>1.1757628588980844</v>
      </c>
      <c r="T1461" s="2" t="s">
        <v>10</v>
      </c>
      <c r="U1461" s="2" t="s">
        <v>10</v>
      </c>
    </row>
    <row r="1462" spans="1:21" x14ac:dyDescent="0.3">
      <c r="A1462">
        <v>36</v>
      </c>
      <c r="B1462" t="s">
        <v>59</v>
      </c>
      <c r="C1462">
        <v>4</v>
      </c>
      <c r="D1462" t="s">
        <v>57</v>
      </c>
      <c r="E1462">
        <v>2005</v>
      </c>
      <c r="F1462" t="s">
        <v>10</v>
      </c>
      <c r="G1462" s="54">
        <v>0.28100000000000003</v>
      </c>
      <c r="H1462" t="s">
        <v>10</v>
      </c>
      <c r="I1462" t="s">
        <v>10</v>
      </c>
      <c r="J1462" t="s">
        <v>10</v>
      </c>
      <c r="K1462" t="s">
        <v>10</v>
      </c>
      <c r="L1462" t="s">
        <v>10</v>
      </c>
      <c r="M1462" s="59">
        <v>0.57081999999999999</v>
      </c>
      <c r="N1462" s="59">
        <v>0.42637000000000003</v>
      </c>
      <c r="O1462" s="59">
        <v>2.8E-3</v>
      </c>
      <c r="P1462" s="2">
        <f t="shared" si="413"/>
        <v>1657.1375636049795</v>
      </c>
      <c r="Q1462" s="2" t="s">
        <v>10</v>
      </c>
      <c r="R1462" s="2" t="s">
        <v>10</v>
      </c>
      <c r="S1462" s="2" t="s">
        <v>10</v>
      </c>
      <c r="T1462" s="2" t="s">
        <v>10</v>
      </c>
      <c r="U1462" s="2" t="s">
        <v>10</v>
      </c>
    </row>
    <row r="1463" spans="1:21" x14ac:dyDescent="0.3">
      <c r="A1463">
        <v>36</v>
      </c>
      <c r="B1463" t="s">
        <v>59</v>
      </c>
      <c r="C1463">
        <v>4</v>
      </c>
      <c r="D1463" t="s">
        <v>57</v>
      </c>
      <c r="E1463">
        <v>2006</v>
      </c>
      <c r="F1463">
        <v>1500</v>
      </c>
      <c r="G1463" s="54">
        <v>0.27</v>
      </c>
      <c r="H1463" t="s">
        <v>10</v>
      </c>
      <c r="I1463" t="s">
        <v>10</v>
      </c>
      <c r="J1463" s="2">
        <f t="shared" si="414"/>
        <v>2054.7945205479455</v>
      </c>
      <c r="K1463" t="s">
        <v>10</v>
      </c>
      <c r="L1463" t="s">
        <v>10</v>
      </c>
      <c r="M1463" s="59">
        <v>0.57081999999999999</v>
      </c>
      <c r="N1463" s="59">
        <v>0.42637000000000003</v>
      </c>
      <c r="O1463" s="59">
        <v>2.8E-3</v>
      </c>
      <c r="P1463" s="2">
        <f t="shared" si="413"/>
        <v>3620.945925799957</v>
      </c>
      <c r="Q1463" s="2" t="s">
        <v>10</v>
      </c>
      <c r="R1463" s="2" t="s">
        <v>10</v>
      </c>
      <c r="S1463">
        <f t="shared" si="412"/>
        <v>2.4139639505333048</v>
      </c>
      <c r="T1463" s="2" t="s">
        <v>10</v>
      </c>
      <c r="U1463" s="2" t="s">
        <v>10</v>
      </c>
    </row>
    <row r="1464" spans="1:21" x14ac:dyDescent="0.3">
      <c r="A1464">
        <v>36</v>
      </c>
      <c r="B1464" t="s">
        <v>59</v>
      </c>
      <c r="C1464">
        <v>4</v>
      </c>
      <c r="D1464" t="s">
        <v>57</v>
      </c>
      <c r="E1464">
        <v>2007</v>
      </c>
      <c r="F1464">
        <v>1000</v>
      </c>
      <c r="G1464" s="54">
        <v>0.45799999999999996</v>
      </c>
      <c r="H1464" t="s">
        <v>10</v>
      </c>
      <c r="I1464" t="s">
        <v>10</v>
      </c>
      <c r="J1464" s="2">
        <f t="shared" si="414"/>
        <v>1845.0184501845017</v>
      </c>
      <c r="K1464" t="s">
        <v>10</v>
      </c>
      <c r="L1464" t="s">
        <v>10</v>
      </c>
      <c r="M1464" s="59">
        <v>0.57081999999999999</v>
      </c>
      <c r="N1464" s="59">
        <v>0.42637000000000003</v>
      </c>
      <c r="O1464" s="59">
        <v>2.8E-3</v>
      </c>
      <c r="P1464" s="2">
        <f t="shared" si="413"/>
        <v>3978.1721626687072</v>
      </c>
      <c r="Q1464" s="2" t="s">
        <v>10</v>
      </c>
      <c r="R1464" s="2" t="s">
        <v>10</v>
      </c>
      <c r="S1464">
        <f t="shared" si="412"/>
        <v>3.9781721626687072</v>
      </c>
      <c r="T1464" s="2" t="s">
        <v>10</v>
      </c>
      <c r="U1464" s="2" t="s">
        <v>10</v>
      </c>
    </row>
    <row r="1465" spans="1:21" x14ac:dyDescent="0.3">
      <c r="A1465">
        <v>36</v>
      </c>
      <c r="B1465" t="s">
        <v>59</v>
      </c>
      <c r="C1465">
        <v>4</v>
      </c>
      <c r="D1465" t="s">
        <v>57</v>
      </c>
      <c r="E1465">
        <v>2008</v>
      </c>
      <c r="F1465">
        <v>1000</v>
      </c>
      <c r="G1465" s="54">
        <v>0.39600000000000002</v>
      </c>
      <c r="H1465" t="s">
        <v>10</v>
      </c>
      <c r="I1465" t="s">
        <v>10</v>
      </c>
      <c r="J1465" s="2">
        <f t="shared" si="414"/>
        <v>1655.6291390728477</v>
      </c>
      <c r="K1465" t="s">
        <v>10</v>
      </c>
      <c r="L1465" t="s">
        <v>10</v>
      </c>
      <c r="M1465" s="59">
        <v>0.57081999999999999</v>
      </c>
      <c r="N1465" s="59">
        <v>0.42637000000000003</v>
      </c>
      <c r="O1465" s="59">
        <v>2.8E-3</v>
      </c>
      <c r="P1465" s="2">
        <f t="shared" si="413"/>
        <v>1286.0857880548199</v>
      </c>
      <c r="Q1465" s="2" t="s">
        <v>10</v>
      </c>
      <c r="R1465" s="2" t="s">
        <v>10</v>
      </c>
      <c r="S1465">
        <f t="shared" si="412"/>
        <v>1.28608578805482</v>
      </c>
      <c r="T1465" s="2" t="s">
        <v>10</v>
      </c>
      <c r="U1465" s="2" t="s">
        <v>10</v>
      </c>
    </row>
    <row r="1466" spans="1:21" x14ac:dyDescent="0.3">
      <c r="A1466">
        <v>36</v>
      </c>
      <c r="B1466" t="s">
        <v>59</v>
      </c>
      <c r="C1466">
        <v>4</v>
      </c>
      <c r="D1466" t="s">
        <v>57</v>
      </c>
      <c r="E1466">
        <v>2009</v>
      </c>
      <c r="F1466">
        <v>1000</v>
      </c>
      <c r="G1466" s="54">
        <v>0.38600000000000001</v>
      </c>
      <c r="H1466" t="s">
        <v>10</v>
      </c>
      <c r="I1466" t="s">
        <v>10</v>
      </c>
      <c r="J1466" s="2">
        <f t="shared" si="414"/>
        <v>1628.6644951140065</v>
      </c>
      <c r="K1466" t="s">
        <v>10</v>
      </c>
      <c r="L1466" t="s">
        <v>10</v>
      </c>
      <c r="M1466" s="59">
        <v>0.57081999999999999</v>
      </c>
      <c r="N1466" s="59">
        <v>0.42637000000000003</v>
      </c>
      <c r="O1466" s="59">
        <v>2.8E-3</v>
      </c>
      <c r="P1466" s="2">
        <f t="shared" si="413"/>
        <v>3609.4466750521756</v>
      </c>
      <c r="Q1466" s="2" t="s">
        <v>10</v>
      </c>
      <c r="R1466" s="2" t="s">
        <v>10</v>
      </c>
      <c r="S1466">
        <f t="shared" si="412"/>
        <v>3.6094466750521756</v>
      </c>
      <c r="T1466" s="2" t="s">
        <v>10</v>
      </c>
      <c r="U1466" s="2" t="s">
        <v>10</v>
      </c>
    </row>
    <row r="1467" spans="1:21" x14ac:dyDescent="0.3">
      <c r="A1467">
        <v>36</v>
      </c>
      <c r="B1467" t="s">
        <v>59</v>
      </c>
      <c r="C1467">
        <v>4</v>
      </c>
      <c r="D1467" t="s">
        <v>57</v>
      </c>
      <c r="E1467">
        <v>2010</v>
      </c>
      <c r="F1467">
        <v>4200</v>
      </c>
      <c r="G1467" s="54">
        <v>0.33400000000000002</v>
      </c>
      <c r="H1467" t="s">
        <v>10</v>
      </c>
      <c r="I1467" t="s">
        <v>10</v>
      </c>
      <c r="J1467" s="2">
        <f t="shared" si="414"/>
        <v>6306.3063063063073</v>
      </c>
      <c r="K1467" t="s">
        <v>10</v>
      </c>
      <c r="L1467" t="s">
        <v>10</v>
      </c>
      <c r="M1467" s="59">
        <v>0.57081999999999999</v>
      </c>
      <c r="N1467" s="59">
        <v>0.42637000000000003</v>
      </c>
      <c r="O1467" s="59">
        <v>2.8E-3</v>
      </c>
      <c r="P1467" s="2">
        <f t="shared" si="413"/>
        <v>5411.7945573984898</v>
      </c>
      <c r="Q1467" s="2" t="s">
        <v>10</v>
      </c>
      <c r="R1467" s="2" t="s">
        <v>10</v>
      </c>
      <c r="S1467">
        <f t="shared" si="412"/>
        <v>1.288522513666307</v>
      </c>
      <c r="T1467" s="2" t="s">
        <v>10</v>
      </c>
      <c r="U1467" s="2" t="s">
        <v>10</v>
      </c>
    </row>
    <row r="1468" spans="1:21" x14ac:dyDescent="0.3">
      <c r="A1468">
        <v>36</v>
      </c>
      <c r="B1468" t="s">
        <v>59</v>
      </c>
      <c r="C1468">
        <v>4</v>
      </c>
      <c r="D1468" t="s">
        <v>57</v>
      </c>
      <c r="E1468">
        <v>2011</v>
      </c>
      <c r="F1468">
        <v>500</v>
      </c>
      <c r="G1468" s="54">
        <v>0.42900000000000005</v>
      </c>
      <c r="H1468" t="s">
        <v>10</v>
      </c>
      <c r="I1468" t="s">
        <v>10</v>
      </c>
      <c r="J1468" s="2">
        <f t="shared" si="414"/>
        <v>875.65674255691772</v>
      </c>
      <c r="K1468" t="s">
        <v>10</v>
      </c>
      <c r="L1468" t="s">
        <v>10</v>
      </c>
      <c r="M1468" s="59">
        <v>0.57081999999999999</v>
      </c>
      <c r="N1468" s="59">
        <v>0.42637000000000003</v>
      </c>
      <c r="O1468" s="59">
        <v>2.8E-3</v>
      </c>
      <c r="P1468" s="2">
        <f t="shared" si="413"/>
        <v>2941.6720146871012</v>
      </c>
      <c r="Q1468" s="2" t="s">
        <v>10</v>
      </c>
      <c r="R1468" s="2" t="s">
        <v>10</v>
      </c>
      <c r="S1468">
        <f t="shared" si="412"/>
        <v>5.8833440293742028</v>
      </c>
      <c r="T1468" s="2" t="s">
        <v>10</v>
      </c>
      <c r="U1468" s="2" t="s">
        <v>10</v>
      </c>
    </row>
    <row r="1469" spans="1:21" x14ac:dyDescent="0.3">
      <c r="A1469">
        <v>36</v>
      </c>
      <c r="B1469" t="s">
        <v>59</v>
      </c>
      <c r="C1469">
        <v>4</v>
      </c>
      <c r="D1469" t="s">
        <v>57</v>
      </c>
      <c r="E1469">
        <v>2012</v>
      </c>
      <c r="F1469">
        <v>1200</v>
      </c>
      <c r="G1469" s="54">
        <v>0.33499999999999996</v>
      </c>
      <c r="H1469" t="s">
        <v>10</v>
      </c>
      <c r="I1469" t="s">
        <v>10</v>
      </c>
      <c r="J1469" s="2">
        <f t="shared" si="414"/>
        <v>1804.5112781954886</v>
      </c>
      <c r="K1469" t="s">
        <v>10</v>
      </c>
      <c r="L1469" t="s">
        <v>10</v>
      </c>
      <c r="M1469" s="59">
        <v>0.57081999999999999</v>
      </c>
      <c r="N1469" s="59">
        <v>0.42637000000000003</v>
      </c>
      <c r="O1469" s="59">
        <v>2.8E-3</v>
      </c>
      <c r="P1469" s="2">
        <f t="shared" si="413"/>
        <v>841.7528973924193</v>
      </c>
      <c r="Q1469" s="2" t="s">
        <v>10</v>
      </c>
      <c r="R1469" s="2" t="s">
        <v>10</v>
      </c>
      <c r="S1469">
        <f t="shared" si="412"/>
        <v>0.70146074782701606</v>
      </c>
      <c r="T1469" s="2" t="s">
        <v>10</v>
      </c>
      <c r="U1469" s="2" t="s">
        <v>10</v>
      </c>
    </row>
    <row r="1470" spans="1:21" x14ac:dyDescent="0.3">
      <c r="A1470">
        <v>36</v>
      </c>
      <c r="B1470" t="s">
        <v>59</v>
      </c>
      <c r="C1470">
        <v>4</v>
      </c>
      <c r="D1470" t="s">
        <v>57</v>
      </c>
      <c r="E1470">
        <v>2013</v>
      </c>
      <c r="F1470">
        <v>3750</v>
      </c>
      <c r="G1470" s="54">
        <v>0.377</v>
      </c>
      <c r="H1470" t="s">
        <v>10</v>
      </c>
      <c r="I1470" t="s">
        <v>10</v>
      </c>
      <c r="J1470" s="2">
        <f t="shared" si="414"/>
        <v>6019.2616372391658</v>
      </c>
      <c r="K1470" t="s">
        <v>10</v>
      </c>
      <c r="L1470" t="s">
        <v>10</v>
      </c>
      <c r="M1470" s="59">
        <v>0.57081999999999999</v>
      </c>
      <c r="N1470" s="59">
        <v>0.42637000000000003</v>
      </c>
      <c r="O1470" s="59">
        <v>2.8E-3</v>
      </c>
      <c r="P1470" s="2">
        <f t="shared" si="413"/>
        <v>1246.3490387355769</v>
      </c>
      <c r="Q1470" s="2" t="s">
        <v>10</v>
      </c>
      <c r="R1470" s="2" t="s">
        <v>10</v>
      </c>
      <c r="S1470">
        <f t="shared" si="412"/>
        <v>0.33235974366282051</v>
      </c>
      <c r="T1470" s="2" t="s">
        <v>10</v>
      </c>
      <c r="U1470" s="2" t="s">
        <v>10</v>
      </c>
    </row>
    <row r="1471" spans="1:21" x14ac:dyDescent="0.3">
      <c r="A1471">
        <v>36</v>
      </c>
      <c r="B1471" t="s">
        <v>59</v>
      </c>
      <c r="C1471">
        <v>4</v>
      </c>
      <c r="D1471" t="s">
        <v>57</v>
      </c>
      <c r="E1471">
        <v>2014</v>
      </c>
      <c r="F1471">
        <v>3500</v>
      </c>
      <c r="G1471" s="54">
        <v>0.24399999999999999</v>
      </c>
      <c r="H1471" t="s">
        <v>10</v>
      </c>
      <c r="I1471" t="s">
        <v>10</v>
      </c>
      <c r="J1471" s="2">
        <f t="shared" si="414"/>
        <v>4629.6296296296296</v>
      </c>
      <c r="K1471" t="s">
        <v>10</v>
      </c>
      <c r="L1471" t="s">
        <v>10</v>
      </c>
      <c r="M1471" s="59">
        <v>0.57081999999999999</v>
      </c>
      <c r="N1471" s="59">
        <v>0.42637000000000003</v>
      </c>
      <c r="O1471" s="59">
        <v>2.8E-3</v>
      </c>
      <c r="P1471" s="2">
        <f t="shared" si="413"/>
        <v>1551.983633345196</v>
      </c>
      <c r="Q1471" s="2" t="s">
        <v>10</v>
      </c>
      <c r="R1471" s="2" t="s">
        <v>10</v>
      </c>
      <c r="S1471">
        <f t="shared" si="412"/>
        <v>0.44342389524148457</v>
      </c>
      <c r="T1471" s="2" t="s">
        <v>10</v>
      </c>
      <c r="U1471" s="2" t="s">
        <v>10</v>
      </c>
    </row>
    <row r="1472" spans="1:21" x14ac:dyDescent="0.3">
      <c r="A1472">
        <v>36</v>
      </c>
      <c r="B1472" t="s">
        <v>59</v>
      </c>
      <c r="C1472">
        <v>4</v>
      </c>
      <c r="D1472" t="s">
        <v>57</v>
      </c>
      <c r="E1472">
        <v>2015</v>
      </c>
      <c r="F1472">
        <v>400</v>
      </c>
      <c r="G1472" s="54">
        <v>0.42400000000000004</v>
      </c>
      <c r="H1472" t="s">
        <v>10</v>
      </c>
      <c r="I1472" t="s">
        <v>10</v>
      </c>
      <c r="J1472" s="2">
        <f t="shared" si="414"/>
        <v>694.44444444444446</v>
      </c>
      <c r="K1472" t="s">
        <v>10</v>
      </c>
      <c r="L1472" t="s">
        <v>10</v>
      </c>
      <c r="M1472" s="59">
        <v>0.57081999999999999</v>
      </c>
      <c r="N1472" s="59">
        <v>0.42637000000000003</v>
      </c>
      <c r="O1472" s="59">
        <v>2.8E-3</v>
      </c>
      <c r="P1472" s="2">
        <f t="shared" si="413"/>
        <v>1075.5608183825807</v>
      </c>
      <c r="Q1472" s="2" t="s">
        <v>10</v>
      </c>
      <c r="R1472" s="2" t="s">
        <v>10</v>
      </c>
      <c r="S1472">
        <f t="shared" si="412"/>
        <v>2.6889020459564517</v>
      </c>
      <c r="T1472" s="2" t="s">
        <v>10</v>
      </c>
      <c r="U1472" s="2" t="s">
        <v>10</v>
      </c>
    </row>
    <row r="1473" spans="1:21" x14ac:dyDescent="0.3">
      <c r="A1473">
        <v>36</v>
      </c>
      <c r="B1473" t="s">
        <v>59</v>
      </c>
      <c r="C1473">
        <v>4</v>
      </c>
      <c r="D1473" t="s">
        <v>57</v>
      </c>
      <c r="E1473">
        <v>2016</v>
      </c>
      <c r="F1473">
        <v>600</v>
      </c>
      <c r="G1473" s="54">
        <v>0.42000000000000004</v>
      </c>
      <c r="H1473" t="s">
        <v>10</v>
      </c>
      <c r="I1473" t="s">
        <v>10</v>
      </c>
      <c r="J1473" s="2">
        <f t="shared" si="414"/>
        <v>1034.4827586206898</v>
      </c>
      <c r="K1473" t="s">
        <v>10</v>
      </c>
      <c r="L1473" t="s">
        <v>10</v>
      </c>
      <c r="M1473" s="59">
        <v>0.57081999999999999</v>
      </c>
      <c r="N1473" s="59">
        <v>0.42637000000000003</v>
      </c>
      <c r="O1473" s="59">
        <v>2.8E-3</v>
      </c>
      <c r="P1473" s="2">
        <f>(J1476*$M1473)+(J1477*$N1473)</f>
        <v>570.84284220003872</v>
      </c>
      <c r="Q1473" s="2" t="s">
        <v>10</v>
      </c>
      <c r="R1473" s="2" t="s">
        <v>10</v>
      </c>
      <c r="S1473">
        <f t="shared" si="412"/>
        <v>0.95140473700006456</v>
      </c>
      <c r="T1473" s="2" t="s">
        <v>10</v>
      </c>
      <c r="U1473" s="2" t="s">
        <v>10</v>
      </c>
    </row>
    <row r="1474" spans="1:21" x14ac:dyDescent="0.3">
      <c r="A1474">
        <v>36</v>
      </c>
      <c r="B1474" t="s">
        <v>59</v>
      </c>
      <c r="C1474">
        <v>4</v>
      </c>
      <c r="D1474" t="s">
        <v>57</v>
      </c>
      <c r="E1474">
        <v>2017</v>
      </c>
      <c r="F1474">
        <v>855</v>
      </c>
      <c r="G1474" s="54">
        <v>0.44035422259606583</v>
      </c>
      <c r="H1474" t="s">
        <v>10</v>
      </c>
      <c r="I1474" t="s">
        <v>10</v>
      </c>
      <c r="J1474" s="2">
        <f t="shared" si="414"/>
        <v>1527.7520791207342</v>
      </c>
      <c r="K1474" t="s">
        <v>10</v>
      </c>
      <c r="L1474" t="s">
        <v>10</v>
      </c>
      <c r="M1474" s="59">
        <v>0.57081999999999999</v>
      </c>
      <c r="N1474" s="59">
        <v>0.42637000000000003</v>
      </c>
      <c r="O1474" s="59">
        <v>2.8E-3</v>
      </c>
      <c r="P1474" t="s">
        <v>10</v>
      </c>
      <c r="Q1474" s="2" t="s">
        <v>10</v>
      </c>
      <c r="R1474" s="2" t="s">
        <v>10</v>
      </c>
      <c r="S1474" s="2" t="s">
        <v>10</v>
      </c>
      <c r="T1474" s="2" t="s">
        <v>10</v>
      </c>
      <c r="U1474" s="2" t="s">
        <v>10</v>
      </c>
    </row>
    <row r="1475" spans="1:21" x14ac:dyDescent="0.3">
      <c r="A1475">
        <v>36</v>
      </c>
      <c r="B1475" t="s">
        <v>59</v>
      </c>
      <c r="C1475">
        <v>4</v>
      </c>
      <c r="D1475" t="s">
        <v>57</v>
      </c>
      <c r="E1475">
        <v>2018</v>
      </c>
      <c r="F1475">
        <v>920</v>
      </c>
      <c r="G1475" s="54">
        <v>0.42215417185431725</v>
      </c>
      <c r="H1475" t="s">
        <v>10</v>
      </c>
      <c r="I1475" t="s">
        <v>10</v>
      </c>
      <c r="J1475" s="2">
        <f t="shared" si="414"/>
        <v>1592.1201732169563</v>
      </c>
      <c r="K1475" t="s">
        <v>10</v>
      </c>
      <c r="L1475" t="s">
        <v>10</v>
      </c>
      <c r="M1475" s="59">
        <v>0.57081999999999999</v>
      </c>
      <c r="N1475" s="59">
        <v>0.42637000000000003</v>
      </c>
      <c r="O1475" s="59">
        <v>2.8E-3</v>
      </c>
      <c r="P1475" t="s">
        <v>10</v>
      </c>
      <c r="Q1475" s="2" t="s">
        <v>10</v>
      </c>
      <c r="R1475" s="2" t="s">
        <v>10</v>
      </c>
      <c r="S1475" s="2" t="s">
        <v>10</v>
      </c>
      <c r="T1475" s="2" t="s">
        <v>10</v>
      </c>
      <c r="U1475" s="2" t="s">
        <v>10</v>
      </c>
    </row>
    <row r="1476" spans="1:21" x14ac:dyDescent="0.3">
      <c r="A1476">
        <v>36</v>
      </c>
      <c r="B1476" t="s">
        <v>59</v>
      </c>
      <c r="C1476">
        <v>4</v>
      </c>
      <c r="D1476" t="s">
        <v>57</v>
      </c>
      <c r="E1476">
        <v>2019</v>
      </c>
      <c r="F1476">
        <v>235</v>
      </c>
      <c r="G1476" s="54">
        <v>0.39069181949126658</v>
      </c>
      <c r="H1476" t="s">
        <v>10</v>
      </c>
      <c r="I1476" t="s">
        <v>10</v>
      </c>
      <c r="J1476" s="2">
        <f t="shared" si="414"/>
        <v>385.68331678033599</v>
      </c>
      <c r="K1476" t="s">
        <v>10</v>
      </c>
      <c r="L1476" t="s">
        <v>10</v>
      </c>
      <c r="M1476" s="59">
        <v>0.57081999999999999</v>
      </c>
      <c r="N1476" s="59">
        <v>0.42637000000000003</v>
      </c>
      <c r="O1476" s="59">
        <v>2.8E-3</v>
      </c>
      <c r="P1476" t="s">
        <v>10</v>
      </c>
      <c r="Q1476" s="2" t="s">
        <v>10</v>
      </c>
      <c r="R1476" s="2" t="s">
        <v>10</v>
      </c>
      <c r="S1476" s="2" t="s">
        <v>10</v>
      </c>
      <c r="T1476" s="2" t="s">
        <v>10</v>
      </c>
      <c r="U1476" s="2" t="s">
        <v>10</v>
      </c>
    </row>
    <row r="1477" spans="1:21" x14ac:dyDescent="0.3">
      <c r="A1477">
        <v>36</v>
      </c>
      <c r="B1477" t="s">
        <v>59</v>
      </c>
      <c r="C1477">
        <v>4</v>
      </c>
      <c r="D1477" t="s">
        <v>57</v>
      </c>
      <c r="E1477">
        <v>2020</v>
      </c>
      <c r="F1477">
        <v>675</v>
      </c>
      <c r="G1477" s="54">
        <v>0.1793260797812265</v>
      </c>
      <c r="H1477" t="s">
        <v>10</v>
      </c>
      <c r="I1477" t="s">
        <v>10</v>
      </c>
      <c r="J1477" s="2">
        <f t="shared" si="414"/>
        <v>822.49476115929201</v>
      </c>
      <c r="K1477" t="s">
        <v>10</v>
      </c>
      <c r="L1477" t="s">
        <v>10</v>
      </c>
      <c r="M1477" s="59">
        <v>0.57081999999999999</v>
      </c>
      <c r="N1477" s="59">
        <v>0.42637000000000003</v>
      </c>
      <c r="O1477" s="59">
        <v>2.8E-3</v>
      </c>
      <c r="P1477" t="s">
        <v>10</v>
      </c>
      <c r="Q1477" s="2" t="s">
        <v>10</v>
      </c>
      <c r="R1477" s="2" t="s">
        <v>10</v>
      </c>
      <c r="S1477" s="2" t="s">
        <v>10</v>
      </c>
      <c r="T1477" s="2" t="s">
        <v>10</v>
      </c>
      <c r="U1477" s="2" t="s">
        <v>10</v>
      </c>
    </row>
    <row r="1478" spans="1:21" x14ac:dyDescent="0.3">
      <c r="A1478">
        <v>37</v>
      </c>
      <c r="B1478" t="s">
        <v>60</v>
      </c>
      <c r="C1478">
        <v>4</v>
      </c>
      <c r="D1478" t="s">
        <v>57</v>
      </c>
      <c r="E1478">
        <v>1980</v>
      </c>
      <c r="F1478">
        <v>1500</v>
      </c>
      <c r="G1478" s="54">
        <v>0.74</v>
      </c>
      <c r="H1478" t="s">
        <v>10</v>
      </c>
      <c r="I1478" t="s">
        <v>10</v>
      </c>
      <c r="J1478" s="2">
        <f>F1478/(1-G1478)</f>
        <v>5769.2307692307686</v>
      </c>
      <c r="K1478" t="s">
        <v>10</v>
      </c>
      <c r="L1478" t="s">
        <v>10</v>
      </c>
      <c r="M1478" s="59">
        <v>0.57081999999999999</v>
      </c>
      <c r="N1478" s="59">
        <v>0.42637000000000003</v>
      </c>
      <c r="O1478" s="59">
        <v>2.8E-3</v>
      </c>
      <c r="P1478" s="2">
        <f>(J1481*$M1478)+(J1482*$N1478)</f>
        <v>2568.0828947368427</v>
      </c>
      <c r="Q1478" s="2" t="s">
        <v>10</v>
      </c>
      <c r="R1478" s="2" t="s">
        <v>10</v>
      </c>
      <c r="S1478">
        <f t="shared" ref="S1478:S1534" si="415">P1478/$F1478</f>
        <v>1.7120552631578951</v>
      </c>
      <c r="T1478" s="2" t="s">
        <v>10</v>
      </c>
      <c r="U1478" s="2" t="s">
        <v>10</v>
      </c>
    </row>
    <row r="1479" spans="1:21" x14ac:dyDescent="0.3">
      <c r="A1479">
        <v>37</v>
      </c>
      <c r="B1479" t="s">
        <v>60</v>
      </c>
      <c r="C1479">
        <v>4</v>
      </c>
      <c r="D1479" t="s">
        <v>57</v>
      </c>
      <c r="E1479">
        <v>1981</v>
      </c>
      <c r="F1479">
        <v>700</v>
      </c>
      <c r="G1479" s="54">
        <v>0.67</v>
      </c>
      <c r="H1479" t="s">
        <v>10</v>
      </c>
      <c r="I1479" t="s">
        <v>10</v>
      </c>
      <c r="J1479" s="2">
        <f t="shared" ref="J1479:J1518" si="416">F1479/(1-G1479)</f>
        <v>2121.2121212121215</v>
      </c>
      <c r="K1479" t="s">
        <v>10</v>
      </c>
      <c r="L1479" t="s">
        <v>10</v>
      </c>
      <c r="M1479" s="59">
        <v>0.57081999999999999</v>
      </c>
      <c r="N1479" s="59">
        <v>0.42637000000000003</v>
      </c>
      <c r="O1479" s="59">
        <v>2.8E-3</v>
      </c>
      <c r="P1479" t="s">
        <v>10</v>
      </c>
      <c r="Q1479" s="2" t="s">
        <v>10</v>
      </c>
      <c r="R1479" s="2" t="s">
        <v>10</v>
      </c>
      <c r="S1479" s="2" t="s">
        <v>10</v>
      </c>
      <c r="T1479" s="2" t="s">
        <v>10</v>
      </c>
      <c r="U1479" s="2" t="s">
        <v>10</v>
      </c>
    </row>
    <row r="1480" spans="1:21" x14ac:dyDescent="0.3">
      <c r="A1480">
        <v>37</v>
      </c>
      <c r="B1480" t="s">
        <v>60</v>
      </c>
      <c r="C1480">
        <v>4</v>
      </c>
      <c r="D1480" t="s">
        <v>57</v>
      </c>
      <c r="E1480">
        <v>1982</v>
      </c>
      <c r="F1480">
        <v>350</v>
      </c>
      <c r="G1480" s="54">
        <v>0.57999999999999996</v>
      </c>
      <c r="H1480" t="s">
        <v>10</v>
      </c>
      <c r="I1480" t="s">
        <v>10</v>
      </c>
      <c r="J1480" s="2">
        <f t="shared" si="416"/>
        <v>833.33333333333326</v>
      </c>
      <c r="K1480" t="s">
        <v>10</v>
      </c>
      <c r="L1480" t="s">
        <v>10</v>
      </c>
      <c r="M1480" s="59">
        <v>0.57081999999999999</v>
      </c>
      <c r="N1480" s="59">
        <v>0.42637000000000003</v>
      </c>
      <c r="O1480" s="59">
        <v>2.8E-3</v>
      </c>
      <c r="P1480" t="s">
        <v>10</v>
      </c>
      <c r="Q1480" s="2" t="s">
        <v>10</v>
      </c>
      <c r="R1480" s="2" t="s">
        <v>10</v>
      </c>
      <c r="S1480" s="2" t="s">
        <v>10</v>
      </c>
      <c r="T1480" s="2" t="s">
        <v>10</v>
      </c>
      <c r="U1480" s="2" t="s">
        <v>10</v>
      </c>
    </row>
    <row r="1481" spans="1:21" x14ac:dyDescent="0.3">
      <c r="A1481">
        <v>37</v>
      </c>
      <c r="B1481" t="s">
        <v>60</v>
      </c>
      <c r="C1481">
        <v>4</v>
      </c>
      <c r="D1481" t="s">
        <v>57</v>
      </c>
      <c r="E1481">
        <v>1983</v>
      </c>
      <c r="F1481">
        <v>500</v>
      </c>
      <c r="G1481" s="54">
        <v>0.81</v>
      </c>
      <c r="H1481" t="s">
        <v>10</v>
      </c>
      <c r="I1481" t="s">
        <v>10</v>
      </c>
      <c r="J1481" s="2">
        <f t="shared" si="416"/>
        <v>2631.5789473684217</v>
      </c>
      <c r="K1481" t="s">
        <v>10</v>
      </c>
      <c r="L1481" t="s">
        <v>10</v>
      </c>
      <c r="M1481" s="59">
        <v>0.57081999999999999</v>
      </c>
      <c r="N1481" s="59">
        <v>0.42637000000000003</v>
      </c>
      <c r="O1481" s="59">
        <v>2.8E-3</v>
      </c>
      <c r="P1481" t="s">
        <v>10</v>
      </c>
      <c r="Q1481" s="2" t="s">
        <v>10</v>
      </c>
      <c r="R1481" s="2" t="s">
        <v>10</v>
      </c>
      <c r="S1481" s="2" t="s">
        <v>10</v>
      </c>
      <c r="T1481" s="2" t="s">
        <v>10</v>
      </c>
      <c r="U1481" s="2" t="s">
        <v>10</v>
      </c>
    </row>
    <row r="1482" spans="1:21" x14ac:dyDescent="0.3">
      <c r="A1482">
        <v>37</v>
      </c>
      <c r="B1482" t="s">
        <v>60</v>
      </c>
      <c r="C1482">
        <v>4</v>
      </c>
      <c r="D1482" t="s">
        <v>57</v>
      </c>
      <c r="E1482">
        <v>1984</v>
      </c>
      <c r="F1482">
        <v>700</v>
      </c>
      <c r="G1482" s="54">
        <v>0.72</v>
      </c>
      <c r="H1482" t="s">
        <v>10</v>
      </c>
      <c r="I1482" t="s">
        <v>10</v>
      </c>
      <c r="J1482" s="2">
        <f t="shared" si="416"/>
        <v>2499.9999999999995</v>
      </c>
      <c r="K1482" t="s">
        <v>10</v>
      </c>
      <c r="L1482" t="s">
        <v>10</v>
      </c>
      <c r="M1482" s="59">
        <v>0.57081999999999999</v>
      </c>
      <c r="N1482" s="59">
        <v>0.42637000000000003</v>
      </c>
      <c r="O1482" s="59">
        <v>2.8E-3</v>
      </c>
      <c r="P1482" t="s">
        <v>10</v>
      </c>
      <c r="Q1482" s="2" t="s">
        <v>10</v>
      </c>
      <c r="R1482" s="2" t="s">
        <v>10</v>
      </c>
      <c r="S1482" s="2" t="s">
        <v>10</v>
      </c>
      <c r="T1482" s="2" t="s">
        <v>10</v>
      </c>
      <c r="U1482" s="2" t="s">
        <v>10</v>
      </c>
    </row>
    <row r="1483" spans="1:21" x14ac:dyDescent="0.3">
      <c r="A1483">
        <v>37</v>
      </c>
      <c r="B1483" t="s">
        <v>60</v>
      </c>
      <c r="C1483">
        <v>4</v>
      </c>
      <c r="D1483" t="s">
        <v>57</v>
      </c>
      <c r="E1483">
        <v>1985</v>
      </c>
      <c r="F1483" t="s">
        <v>10</v>
      </c>
      <c r="G1483" s="54">
        <v>0.75</v>
      </c>
      <c r="H1483" t="s">
        <v>10</v>
      </c>
      <c r="I1483" t="s">
        <v>10</v>
      </c>
      <c r="J1483" t="s">
        <v>10</v>
      </c>
      <c r="K1483" t="s">
        <v>10</v>
      </c>
      <c r="L1483" t="s">
        <v>10</v>
      </c>
      <c r="M1483" s="59">
        <v>0.57081999999999999</v>
      </c>
      <c r="N1483" s="59">
        <v>0.42637000000000003</v>
      </c>
      <c r="O1483" s="59">
        <v>2.8E-3</v>
      </c>
      <c r="P1483" t="s">
        <v>10</v>
      </c>
      <c r="Q1483" s="2" t="s">
        <v>10</v>
      </c>
      <c r="R1483" s="2" t="s">
        <v>10</v>
      </c>
      <c r="S1483" s="2" t="s">
        <v>10</v>
      </c>
      <c r="T1483" s="2" t="s">
        <v>10</v>
      </c>
      <c r="U1483" s="2" t="s">
        <v>10</v>
      </c>
    </row>
    <row r="1484" spans="1:21" x14ac:dyDescent="0.3">
      <c r="A1484">
        <v>37</v>
      </c>
      <c r="B1484" t="s">
        <v>60</v>
      </c>
      <c r="C1484">
        <v>4</v>
      </c>
      <c r="D1484" t="s">
        <v>57</v>
      </c>
      <c r="E1484">
        <v>1986</v>
      </c>
      <c r="F1484" t="s">
        <v>10</v>
      </c>
      <c r="G1484" s="54">
        <v>0.83</v>
      </c>
      <c r="H1484" t="s">
        <v>10</v>
      </c>
      <c r="I1484" t="s">
        <v>10</v>
      </c>
      <c r="J1484" t="s">
        <v>10</v>
      </c>
      <c r="K1484" t="s">
        <v>10</v>
      </c>
      <c r="L1484" t="s">
        <v>10</v>
      </c>
      <c r="M1484" s="59">
        <v>0.57081999999999999</v>
      </c>
      <c r="N1484" s="59">
        <v>0.42637000000000003</v>
      </c>
      <c r="O1484" s="59">
        <v>2.8E-3</v>
      </c>
      <c r="P1484" t="s">
        <v>10</v>
      </c>
      <c r="Q1484" s="2" t="s">
        <v>10</v>
      </c>
      <c r="R1484" s="2" t="s">
        <v>10</v>
      </c>
      <c r="S1484" s="2" t="s">
        <v>10</v>
      </c>
      <c r="T1484" s="2" t="s">
        <v>10</v>
      </c>
      <c r="U1484" s="2" t="s">
        <v>10</v>
      </c>
    </row>
    <row r="1485" spans="1:21" x14ac:dyDescent="0.3">
      <c r="A1485">
        <v>37</v>
      </c>
      <c r="B1485" t="s">
        <v>60</v>
      </c>
      <c r="C1485">
        <v>4</v>
      </c>
      <c r="D1485" t="s">
        <v>57</v>
      </c>
      <c r="E1485">
        <v>1987</v>
      </c>
      <c r="F1485" t="s">
        <v>10</v>
      </c>
      <c r="G1485" s="54">
        <v>0.64</v>
      </c>
      <c r="H1485" t="s">
        <v>10</v>
      </c>
      <c r="I1485" t="s">
        <v>10</v>
      </c>
      <c r="J1485" t="s">
        <v>10</v>
      </c>
      <c r="K1485" t="s">
        <v>10</v>
      </c>
      <c r="L1485" t="s">
        <v>10</v>
      </c>
      <c r="M1485" s="59">
        <v>0.57081999999999999</v>
      </c>
      <c r="N1485" s="59">
        <v>0.42637000000000003</v>
      </c>
      <c r="O1485" s="59">
        <v>2.8E-3</v>
      </c>
      <c r="P1485" s="2">
        <f t="shared" ref="P1485:P1510" si="417">(J1488*$M1485)+(J1489*$N1485)+(J1490*$O1485)</f>
        <v>4359.9738211220711</v>
      </c>
      <c r="Q1485" s="2" t="s">
        <v>10</v>
      </c>
      <c r="R1485" s="2" t="s">
        <v>10</v>
      </c>
      <c r="S1485" s="2" t="s">
        <v>10</v>
      </c>
      <c r="T1485" s="2" t="s">
        <v>10</v>
      </c>
      <c r="U1485" s="2" t="s">
        <v>10</v>
      </c>
    </row>
    <row r="1486" spans="1:21" x14ac:dyDescent="0.3">
      <c r="A1486">
        <v>37</v>
      </c>
      <c r="B1486" t="s">
        <v>60</v>
      </c>
      <c r="C1486">
        <v>4</v>
      </c>
      <c r="D1486" t="s">
        <v>57</v>
      </c>
      <c r="E1486">
        <v>1988</v>
      </c>
      <c r="F1486" t="s">
        <v>10</v>
      </c>
      <c r="G1486" s="54">
        <v>0.63</v>
      </c>
      <c r="H1486" t="s">
        <v>10</v>
      </c>
      <c r="I1486" t="s">
        <v>10</v>
      </c>
      <c r="J1486" t="s">
        <v>10</v>
      </c>
      <c r="K1486" t="s">
        <v>10</v>
      </c>
      <c r="L1486" t="s">
        <v>10</v>
      </c>
      <c r="M1486" s="59">
        <v>0.57081999999999999</v>
      </c>
      <c r="N1486" s="59">
        <v>0.42637000000000003</v>
      </c>
      <c r="O1486" s="59">
        <v>2.8E-3</v>
      </c>
      <c r="P1486" s="2">
        <f t="shared" si="417"/>
        <v>7024.8118959664234</v>
      </c>
      <c r="Q1486" s="2" t="s">
        <v>10</v>
      </c>
      <c r="R1486" s="2" t="s">
        <v>10</v>
      </c>
      <c r="S1486" s="2" t="s">
        <v>10</v>
      </c>
      <c r="T1486" s="2" t="s">
        <v>10</v>
      </c>
      <c r="U1486" s="2" t="s">
        <v>10</v>
      </c>
    </row>
    <row r="1487" spans="1:21" x14ac:dyDescent="0.3">
      <c r="A1487">
        <v>37</v>
      </c>
      <c r="B1487" t="s">
        <v>60</v>
      </c>
      <c r="C1487">
        <v>4</v>
      </c>
      <c r="D1487" t="s">
        <v>57</v>
      </c>
      <c r="E1487">
        <v>1989</v>
      </c>
      <c r="F1487" t="s">
        <v>10</v>
      </c>
      <c r="G1487" s="54">
        <v>0.61499999999999999</v>
      </c>
      <c r="H1487" t="s">
        <v>10</v>
      </c>
      <c r="I1487" t="s">
        <v>10</v>
      </c>
      <c r="J1487" t="s">
        <v>10</v>
      </c>
      <c r="K1487" t="s">
        <v>10</v>
      </c>
      <c r="L1487" t="s">
        <v>10</v>
      </c>
      <c r="M1487" s="59">
        <v>0.57081999999999999</v>
      </c>
      <c r="N1487" s="59">
        <v>0.42637000000000003</v>
      </c>
      <c r="O1487" s="59">
        <v>2.8E-3</v>
      </c>
      <c r="P1487" s="2">
        <f t="shared" si="417"/>
        <v>5284.6304870870435</v>
      </c>
      <c r="Q1487" s="2" t="s">
        <v>10</v>
      </c>
      <c r="R1487" s="2" t="s">
        <v>10</v>
      </c>
      <c r="S1487" s="2" t="s">
        <v>10</v>
      </c>
      <c r="T1487" s="2" t="s">
        <v>10</v>
      </c>
      <c r="U1487" s="2" t="s">
        <v>10</v>
      </c>
    </row>
    <row r="1488" spans="1:21" x14ac:dyDescent="0.3">
      <c r="A1488">
        <v>37</v>
      </c>
      <c r="B1488" t="s">
        <v>60</v>
      </c>
      <c r="C1488">
        <v>4</v>
      </c>
      <c r="D1488" t="s">
        <v>57</v>
      </c>
      <c r="E1488">
        <v>1990</v>
      </c>
      <c r="F1488">
        <v>500</v>
      </c>
      <c r="G1488" s="54">
        <v>0.69699999999999995</v>
      </c>
      <c r="H1488" t="s">
        <v>10</v>
      </c>
      <c r="I1488" t="s">
        <v>10</v>
      </c>
      <c r="J1488" s="2">
        <f t="shared" si="416"/>
        <v>1650.1650165016499</v>
      </c>
      <c r="K1488" t="s">
        <v>10</v>
      </c>
      <c r="L1488" t="s">
        <v>10</v>
      </c>
      <c r="M1488" s="59">
        <v>0.57081999999999999</v>
      </c>
      <c r="N1488" s="59">
        <v>0.42637000000000003</v>
      </c>
      <c r="O1488" s="59">
        <v>2.8E-3</v>
      </c>
      <c r="P1488" s="2">
        <f t="shared" si="417"/>
        <v>6484.8238643850655</v>
      </c>
      <c r="Q1488" s="2" t="s">
        <v>10</v>
      </c>
      <c r="R1488" s="2" t="s">
        <v>10</v>
      </c>
      <c r="S1488">
        <f t="shared" si="415"/>
        <v>12.969647728770131</v>
      </c>
      <c r="T1488" s="2" t="s">
        <v>10</v>
      </c>
      <c r="U1488" s="2" t="s">
        <v>10</v>
      </c>
    </row>
    <row r="1489" spans="1:21" x14ac:dyDescent="0.3">
      <c r="A1489">
        <v>37</v>
      </c>
      <c r="B1489" t="s">
        <v>60</v>
      </c>
      <c r="C1489">
        <v>4</v>
      </c>
      <c r="D1489" t="s">
        <v>57</v>
      </c>
      <c r="E1489">
        <v>1991</v>
      </c>
      <c r="F1489">
        <v>3000</v>
      </c>
      <c r="G1489" s="54">
        <v>0.624</v>
      </c>
      <c r="H1489" t="s">
        <v>10</v>
      </c>
      <c r="I1489" t="s">
        <v>10</v>
      </c>
      <c r="J1489" s="2">
        <f t="shared" si="416"/>
        <v>7978.7234042553191</v>
      </c>
      <c r="K1489" t="s">
        <v>10</v>
      </c>
      <c r="L1489" t="s">
        <v>10</v>
      </c>
      <c r="M1489" s="59">
        <v>0.57081999999999999</v>
      </c>
      <c r="N1489" s="59">
        <v>0.42637000000000003</v>
      </c>
      <c r="O1489" s="59">
        <v>2.8E-3</v>
      </c>
      <c r="P1489" s="2">
        <f t="shared" si="417"/>
        <v>6232.0880049328334</v>
      </c>
      <c r="Q1489" s="2" t="s">
        <v>10</v>
      </c>
      <c r="R1489" s="2" t="s">
        <v>10</v>
      </c>
      <c r="S1489">
        <f t="shared" si="415"/>
        <v>2.0773626683109443</v>
      </c>
      <c r="T1489" s="2" t="s">
        <v>10</v>
      </c>
      <c r="U1489" s="2" t="s">
        <v>10</v>
      </c>
    </row>
    <row r="1490" spans="1:21" x14ac:dyDescent="0.3">
      <c r="A1490">
        <v>37</v>
      </c>
      <c r="B1490" t="s">
        <v>60</v>
      </c>
      <c r="C1490">
        <v>4</v>
      </c>
      <c r="D1490" t="s">
        <v>57</v>
      </c>
      <c r="E1490">
        <v>1992</v>
      </c>
      <c r="F1490">
        <v>2000</v>
      </c>
      <c r="G1490" s="54">
        <v>0.65300000000000002</v>
      </c>
      <c r="H1490" t="s">
        <v>10</v>
      </c>
      <c r="I1490" t="s">
        <v>10</v>
      </c>
      <c r="J1490" s="2">
        <f t="shared" si="416"/>
        <v>5763.6887608069164</v>
      </c>
      <c r="K1490" t="s">
        <v>10</v>
      </c>
      <c r="L1490" t="s">
        <v>10</v>
      </c>
      <c r="M1490" s="59">
        <v>0.57081999999999999</v>
      </c>
      <c r="N1490" s="59">
        <v>0.42637000000000003</v>
      </c>
      <c r="O1490" s="59">
        <v>2.8E-3</v>
      </c>
      <c r="P1490" s="2">
        <f t="shared" si="417"/>
        <v>3402.5375585064794</v>
      </c>
      <c r="Q1490" s="2" t="s">
        <v>10</v>
      </c>
      <c r="R1490" s="2" t="s">
        <v>10</v>
      </c>
      <c r="S1490">
        <f t="shared" si="415"/>
        <v>1.7012687792532397</v>
      </c>
      <c r="T1490" s="2" t="s">
        <v>10</v>
      </c>
      <c r="U1490" s="2" t="s">
        <v>10</v>
      </c>
    </row>
    <row r="1491" spans="1:21" x14ac:dyDescent="0.3">
      <c r="A1491">
        <v>37</v>
      </c>
      <c r="B1491" t="s">
        <v>60</v>
      </c>
      <c r="C1491">
        <v>4</v>
      </c>
      <c r="D1491" t="s">
        <v>57</v>
      </c>
      <c r="E1491">
        <v>1993</v>
      </c>
      <c r="F1491">
        <v>2000</v>
      </c>
      <c r="G1491" s="54">
        <v>0.56699999999999995</v>
      </c>
      <c r="H1491" t="s">
        <v>10</v>
      </c>
      <c r="I1491" t="s">
        <v>10</v>
      </c>
      <c r="J1491" s="2">
        <f t="shared" si="416"/>
        <v>4618.9376443418005</v>
      </c>
      <c r="K1491" t="s">
        <v>10</v>
      </c>
      <c r="L1491" t="s">
        <v>10</v>
      </c>
      <c r="M1491" s="59">
        <v>0.57081999999999999</v>
      </c>
      <c r="N1491" s="59">
        <v>0.42637000000000003</v>
      </c>
      <c r="O1491" s="59">
        <v>2.8E-3</v>
      </c>
      <c r="P1491" s="2">
        <f t="shared" si="417"/>
        <v>2747.365990673929</v>
      </c>
      <c r="Q1491" s="2" t="s">
        <v>10</v>
      </c>
      <c r="R1491" s="2" t="s">
        <v>10</v>
      </c>
      <c r="S1491">
        <f t="shared" si="415"/>
        <v>1.3736829953369645</v>
      </c>
      <c r="T1491" s="2" t="s">
        <v>10</v>
      </c>
      <c r="U1491" s="2" t="s">
        <v>10</v>
      </c>
    </row>
    <row r="1492" spans="1:21" x14ac:dyDescent="0.3">
      <c r="A1492">
        <v>37</v>
      </c>
      <c r="B1492" t="s">
        <v>60</v>
      </c>
      <c r="C1492">
        <v>4</v>
      </c>
      <c r="D1492" t="s">
        <v>57</v>
      </c>
      <c r="E1492">
        <v>1994</v>
      </c>
      <c r="F1492">
        <v>3000</v>
      </c>
      <c r="G1492" s="54">
        <v>0.66700000000000004</v>
      </c>
      <c r="H1492" t="s">
        <v>10</v>
      </c>
      <c r="I1492" t="s">
        <v>10</v>
      </c>
      <c r="J1492" s="2">
        <f t="shared" si="416"/>
        <v>9009.0090090090107</v>
      </c>
      <c r="K1492" t="s">
        <v>10</v>
      </c>
      <c r="L1492" t="s">
        <v>10</v>
      </c>
      <c r="M1492" s="59">
        <v>0.57081999999999999</v>
      </c>
      <c r="N1492" s="59">
        <v>0.42637000000000003</v>
      </c>
      <c r="O1492" s="59">
        <v>2.8E-3</v>
      </c>
      <c r="P1492" s="2">
        <f t="shared" si="417"/>
        <v>1462.5951096282301</v>
      </c>
      <c r="Q1492" s="2" t="s">
        <v>10</v>
      </c>
      <c r="R1492" s="2" t="s">
        <v>10</v>
      </c>
      <c r="S1492">
        <f t="shared" si="415"/>
        <v>0.48753170320941003</v>
      </c>
      <c r="T1492" s="2" t="s">
        <v>10</v>
      </c>
      <c r="U1492" s="2" t="s">
        <v>10</v>
      </c>
    </row>
    <row r="1493" spans="1:21" x14ac:dyDescent="0.3">
      <c r="A1493">
        <v>37</v>
      </c>
      <c r="B1493" t="s">
        <v>60</v>
      </c>
      <c r="C1493">
        <v>4</v>
      </c>
      <c r="D1493" t="s">
        <v>57</v>
      </c>
      <c r="E1493">
        <v>1995</v>
      </c>
      <c r="F1493">
        <v>1500</v>
      </c>
      <c r="G1493" s="54">
        <v>0.40600000000000003</v>
      </c>
      <c r="H1493" t="s">
        <v>10</v>
      </c>
      <c r="I1493" t="s">
        <v>10</v>
      </c>
      <c r="J1493" s="2">
        <f t="shared" si="416"/>
        <v>2525.2525252525252</v>
      </c>
      <c r="K1493" t="s">
        <v>10</v>
      </c>
      <c r="L1493" t="s">
        <v>10</v>
      </c>
      <c r="M1493" s="59">
        <v>0.57081999999999999</v>
      </c>
      <c r="N1493" s="59">
        <v>0.42637000000000003</v>
      </c>
      <c r="O1493" s="59">
        <v>2.8E-3</v>
      </c>
      <c r="P1493" s="2">
        <f t="shared" si="417"/>
        <v>3200.675001777352</v>
      </c>
      <c r="Q1493" s="2" t="s">
        <v>10</v>
      </c>
      <c r="R1493" s="2" t="s">
        <v>10</v>
      </c>
      <c r="S1493">
        <f t="shared" si="415"/>
        <v>2.1337833345182347</v>
      </c>
      <c r="T1493" s="2" t="s">
        <v>10</v>
      </c>
      <c r="U1493" s="2" t="s">
        <v>10</v>
      </c>
    </row>
    <row r="1494" spans="1:21" x14ac:dyDescent="0.3">
      <c r="A1494">
        <v>37</v>
      </c>
      <c r="B1494" t="s">
        <v>60</v>
      </c>
      <c r="C1494">
        <v>4</v>
      </c>
      <c r="D1494" t="s">
        <v>57</v>
      </c>
      <c r="E1494">
        <v>1996</v>
      </c>
      <c r="F1494">
        <v>1200</v>
      </c>
      <c r="G1494" s="54">
        <v>0.73899999999999999</v>
      </c>
      <c r="H1494" t="s">
        <v>10</v>
      </c>
      <c r="I1494" t="s">
        <v>10</v>
      </c>
      <c r="J1494" s="2">
        <f t="shared" si="416"/>
        <v>4597.7011494252874</v>
      </c>
      <c r="K1494" t="s">
        <v>10</v>
      </c>
      <c r="L1494" t="s">
        <v>10</v>
      </c>
      <c r="M1494" s="59">
        <v>0.57081999999999999</v>
      </c>
      <c r="N1494" s="59">
        <v>0.42637000000000003</v>
      </c>
      <c r="O1494" s="59">
        <v>2.8E-3</v>
      </c>
      <c r="P1494" s="2">
        <f t="shared" si="417"/>
        <v>2443.4799153922986</v>
      </c>
      <c r="Q1494" s="2" t="s">
        <v>10</v>
      </c>
      <c r="R1494" s="2" t="s">
        <v>10</v>
      </c>
      <c r="S1494">
        <f t="shared" si="415"/>
        <v>2.0362332628269155</v>
      </c>
      <c r="T1494" s="2" t="s">
        <v>10</v>
      </c>
      <c r="U1494" s="2" t="s">
        <v>10</v>
      </c>
    </row>
    <row r="1495" spans="1:21" x14ac:dyDescent="0.3">
      <c r="A1495">
        <v>37</v>
      </c>
      <c r="B1495" t="s">
        <v>60</v>
      </c>
      <c r="C1495">
        <v>4</v>
      </c>
      <c r="D1495" t="s">
        <v>57</v>
      </c>
      <c r="E1495">
        <v>1997</v>
      </c>
      <c r="F1495">
        <v>125</v>
      </c>
      <c r="G1495" s="54">
        <v>0.53400000000000003</v>
      </c>
      <c r="H1495" t="s">
        <v>10</v>
      </c>
      <c r="I1495" t="s">
        <v>10</v>
      </c>
      <c r="J1495" s="2">
        <f t="shared" si="416"/>
        <v>268.24034334763951</v>
      </c>
      <c r="K1495" t="s">
        <v>10</v>
      </c>
      <c r="L1495" t="s">
        <v>10</v>
      </c>
      <c r="M1495" s="59">
        <v>0.57081999999999999</v>
      </c>
      <c r="N1495" s="59">
        <v>0.42637000000000003</v>
      </c>
      <c r="O1495" s="59">
        <v>2.8E-3</v>
      </c>
      <c r="P1495" s="2">
        <f t="shared" si="417"/>
        <v>2474.3887318793727</v>
      </c>
      <c r="Q1495" s="2" t="s">
        <v>10</v>
      </c>
      <c r="R1495" s="2" t="s">
        <v>10</v>
      </c>
      <c r="S1495">
        <f t="shared" si="415"/>
        <v>19.795109855034983</v>
      </c>
      <c r="T1495" s="2" t="s">
        <v>10</v>
      </c>
      <c r="U1495" s="2" t="s">
        <v>10</v>
      </c>
    </row>
    <row r="1496" spans="1:21" x14ac:dyDescent="0.3">
      <c r="A1496">
        <v>37</v>
      </c>
      <c r="B1496" t="s">
        <v>60</v>
      </c>
      <c r="C1496">
        <v>4</v>
      </c>
      <c r="D1496" t="s">
        <v>57</v>
      </c>
      <c r="E1496">
        <v>1998</v>
      </c>
      <c r="F1496">
        <v>2500</v>
      </c>
      <c r="G1496" s="54">
        <v>0.18</v>
      </c>
      <c r="H1496" t="s">
        <v>10</v>
      </c>
      <c r="I1496" t="s">
        <v>10</v>
      </c>
      <c r="J1496" s="2">
        <f t="shared" si="416"/>
        <v>3048.7804878048778</v>
      </c>
      <c r="K1496" t="s">
        <v>10</v>
      </c>
      <c r="L1496" t="s">
        <v>10</v>
      </c>
      <c r="M1496" s="59">
        <v>0.57081999999999999</v>
      </c>
      <c r="N1496" s="59">
        <v>0.42637000000000003</v>
      </c>
      <c r="O1496" s="59">
        <v>2.8E-3</v>
      </c>
      <c r="P1496" s="2">
        <f t="shared" si="417"/>
        <v>3796.0481771037234</v>
      </c>
      <c r="Q1496" s="2" t="s">
        <v>10</v>
      </c>
      <c r="R1496" s="2" t="s">
        <v>10</v>
      </c>
      <c r="S1496">
        <f t="shared" si="415"/>
        <v>1.5184192708414894</v>
      </c>
      <c r="T1496" s="2" t="s">
        <v>10</v>
      </c>
      <c r="U1496" s="2" t="s">
        <v>10</v>
      </c>
    </row>
    <row r="1497" spans="1:21" x14ac:dyDescent="0.3">
      <c r="A1497">
        <v>37</v>
      </c>
      <c r="B1497" t="s">
        <v>60</v>
      </c>
      <c r="C1497">
        <v>4</v>
      </c>
      <c r="D1497" t="s">
        <v>57</v>
      </c>
      <c r="E1497">
        <v>1999</v>
      </c>
      <c r="F1497">
        <v>2700</v>
      </c>
      <c r="G1497" s="54">
        <v>0.21000000000000002</v>
      </c>
      <c r="H1497" t="s">
        <v>10</v>
      </c>
      <c r="I1497" t="s">
        <v>10</v>
      </c>
      <c r="J1497" s="2">
        <f t="shared" si="416"/>
        <v>3417.7215189873418</v>
      </c>
      <c r="K1497" t="s">
        <v>10</v>
      </c>
      <c r="L1497" t="s">
        <v>10</v>
      </c>
      <c r="M1497" s="59">
        <v>0.57081999999999999</v>
      </c>
      <c r="N1497" s="59">
        <v>0.42637000000000003</v>
      </c>
      <c r="O1497" s="59">
        <v>2.8E-3</v>
      </c>
      <c r="P1497" s="2">
        <f>(J1500*$M1497)+(J1501*$N1497)</f>
        <v>2985.3422104520178</v>
      </c>
      <c r="Q1497" s="2" t="s">
        <v>10</v>
      </c>
      <c r="R1497" s="2" t="s">
        <v>10</v>
      </c>
      <c r="S1497">
        <f t="shared" si="415"/>
        <v>1.1056823001674141</v>
      </c>
      <c r="T1497" s="2" t="s">
        <v>10</v>
      </c>
      <c r="U1497" s="2" t="s">
        <v>10</v>
      </c>
    </row>
    <row r="1498" spans="1:21" x14ac:dyDescent="0.3">
      <c r="A1498">
        <v>37</v>
      </c>
      <c r="B1498" t="s">
        <v>60</v>
      </c>
      <c r="C1498">
        <v>4</v>
      </c>
      <c r="D1498" t="s">
        <v>57</v>
      </c>
      <c r="E1498">
        <v>2000</v>
      </c>
      <c r="F1498">
        <v>700</v>
      </c>
      <c r="G1498" s="54">
        <v>0.379</v>
      </c>
      <c r="H1498" t="s">
        <v>10</v>
      </c>
      <c r="I1498" t="s">
        <v>10</v>
      </c>
      <c r="J1498" s="2">
        <f t="shared" si="416"/>
        <v>1127.2141706924315</v>
      </c>
      <c r="K1498" t="s">
        <v>10</v>
      </c>
      <c r="L1498" t="s">
        <v>10</v>
      </c>
      <c r="M1498" s="59">
        <v>0.57081999999999999</v>
      </c>
      <c r="N1498" s="59">
        <v>0.42637000000000003</v>
      </c>
      <c r="O1498" s="59">
        <v>2.8E-3</v>
      </c>
      <c r="P1498" s="2" t="s">
        <v>10</v>
      </c>
      <c r="Q1498" s="2" t="s">
        <v>10</v>
      </c>
      <c r="R1498" s="2" t="s">
        <v>10</v>
      </c>
      <c r="S1498" s="2" t="s">
        <v>10</v>
      </c>
      <c r="T1498" s="2" t="s">
        <v>10</v>
      </c>
      <c r="U1498" s="2" t="s">
        <v>10</v>
      </c>
    </row>
    <row r="1499" spans="1:21" x14ac:dyDescent="0.3">
      <c r="A1499">
        <v>37</v>
      </c>
      <c r="B1499" t="s">
        <v>60</v>
      </c>
      <c r="C1499">
        <v>4</v>
      </c>
      <c r="D1499" t="s">
        <v>57</v>
      </c>
      <c r="E1499">
        <v>2001</v>
      </c>
      <c r="F1499">
        <v>3000</v>
      </c>
      <c r="G1499" s="54">
        <v>0.29799999999999999</v>
      </c>
      <c r="H1499" t="s">
        <v>10</v>
      </c>
      <c r="I1499" t="s">
        <v>10</v>
      </c>
      <c r="J1499" s="2">
        <f t="shared" si="416"/>
        <v>4273.5042735042734</v>
      </c>
      <c r="K1499" t="s">
        <v>10</v>
      </c>
      <c r="L1499" t="s">
        <v>10</v>
      </c>
      <c r="M1499" s="59">
        <v>0.57081999999999999</v>
      </c>
      <c r="N1499" s="59">
        <v>0.42637000000000003</v>
      </c>
      <c r="O1499" s="59">
        <v>2.8E-3</v>
      </c>
      <c r="P1499" s="2" t="s">
        <v>10</v>
      </c>
      <c r="Q1499" s="2" t="s">
        <v>10</v>
      </c>
      <c r="R1499" s="2" t="s">
        <v>10</v>
      </c>
      <c r="S1499" s="2" t="s">
        <v>10</v>
      </c>
      <c r="T1499" s="2" t="s">
        <v>10</v>
      </c>
      <c r="U1499" s="2" t="s">
        <v>10</v>
      </c>
    </row>
    <row r="1500" spans="1:21" x14ac:dyDescent="0.3">
      <c r="A1500">
        <v>37</v>
      </c>
      <c r="B1500" t="s">
        <v>60</v>
      </c>
      <c r="C1500">
        <v>4</v>
      </c>
      <c r="D1500" t="s">
        <v>57</v>
      </c>
      <c r="E1500">
        <v>2002</v>
      </c>
      <c r="F1500">
        <v>2300</v>
      </c>
      <c r="G1500" s="54">
        <v>0.27300000000000002</v>
      </c>
      <c r="H1500" t="s">
        <v>10</v>
      </c>
      <c r="I1500" t="s">
        <v>10</v>
      </c>
      <c r="J1500" s="2">
        <f t="shared" si="416"/>
        <v>3163.6863823933977</v>
      </c>
      <c r="K1500" t="s">
        <v>10</v>
      </c>
      <c r="L1500" t="s">
        <v>10</v>
      </c>
      <c r="M1500" s="59">
        <v>0.57081999999999999</v>
      </c>
      <c r="N1500" s="59">
        <v>0.42637000000000003</v>
      </c>
      <c r="O1500" s="59">
        <v>2.8E-3</v>
      </c>
      <c r="P1500" s="2" t="s">
        <v>10</v>
      </c>
      <c r="Q1500" s="2" t="s">
        <v>10</v>
      </c>
      <c r="R1500" s="2" t="s">
        <v>10</v>
      </c>
      <c r="S1500" s="2" t="s">
        <v>10</v>
      </c>
      <c r="T1500" s="2" t="s">
        <v>10</v>
      </c>
      <c r="U1500" s="2" t="s">
        <v>10</v>
      </c>
    </row>
    <row r="1501" spans="1:21" x14ac:dyDescent="0.3">
      <c r="A1501">
        <v>37</v>
      </c>
      <c r="B1501" t="s">
        <v>60</v>
      </c>
      <c r="C1501">
        <v>4</v>
      </c>
      <c r="D1501" t="s">
        <v>57</v>
      </c>
      <c r="E1501">
        <v>2003</v>
      </c>
      <c r="F1501">
        <v>2000</v>
      </c>
      <c r="G1501" s="54">
        <v>0.27700000000000002</v>
      </c>
      <c r="H1501" t="s">
        <v>10</v>
      </c>
      <c r="I1501" t="s">
        <v>10</v>
      </c>
      <c r="J1501" s="2">
        <f t="shared" si="416"/>
        <v>2766.2517289073307</v>
      </c>
      <c r="K1501" t="s">
        <v>10</v>
      </c>
      <c r="L1501" t="s">
        <v>10</v>
      </c>
      <c r="M1501" s="59">
        <v>0.57081999999999999</v>
      </c>
      <c r="N1501" s="59">
        <v>0.42637000000000003</v>
      </c>
      <c r="O1501" s="59">
        <v>2.8E-3</v>
      </c>
      <c r="P1501" s="2" t="s">
        <v>10</v>
      </c>
      <c r="Q1501" s="2" t="s">
        <v>10</v>
      </c>
      <c r="R1501" s="2" t="s">
        <v>10</v>
      </c>
      <c r="S1501" s="2" t="s">
        <v>10</v>
      </c>
      <c r="T1501" s="2" t="s">
        <v>10</v>
      </c>
      <c r="U1501" s="2" t="s">
        <v>10</v>
      </c>
    </row>
    <row r="1502" spans="1:21" x14ac:dyDescent="0.3">
      <c r="A1502">
        <v>37</v>
      </c>
      <c r="B1502" t="s">
        <v>60</v>
      </c>
      <c r="C1502">
        <v>4</v>
      </c>
      <c r="D1502" t="s">
        <v>57</v>
      </c>
      <c r="E1502">
        <v>2004</v>
      </c>
      <c r="F1502" t="s">
        <v>10</v>
      </c>
      <c r="G1502" s="54">
        <v>0.41800000000000004</v>
      </c>
      <c r="H1502" t="s">
        <v>10</v>
      </c>
      <c r="I1502" t="s">
        <v>10</v>
      </c>
      <c r="J1502" t="s">
        <v>10</v>
      </c>
      <c r="K1502" t="s">
        <v>10</v>
      </c>
      <c r="L1502" t="s">
        <v>10</v>
      </c>
      <c r="M1502" s="59">
        <v>0.57081999999999999</v>
      </c>
      <c r="N1502" s="59">
        <v>0.42637000000000003</v>
      </c>
      <c r="O1502" s="59">
        <v>2.8E-3</v>
      </c>
      <c r="P1502" s="2" t="s">
        <v>10</v>
      </c>
      <c r="Q1502" s="2" t="s">
        <v>10</v>
      </c>
      <c r="R1502" s="2" t="s">
        <v>10</v>
      </c>
      <c r="S1502" s="2" t="s">
        <v>10</v>
      </c>
      <c r="T1502" s="2" t="s">
        <v>10</v>
      </c>
      <c r="U1502" s="2" t="s">
        <v>10</v>
      </c>
    </row>
    <row r="1503" spans="1:21" x14ac:dyDescent="0.3">
      <c r="A1503">
        <v>37</v>
      </c>
      <c r="B1503" t="s">
        <v>60</v>
      </c>
      <c r="C1503">
        <v>4</v>
      </c>
      <c r="D1503" t="s">
        <v>57</v>
      </c>
      <c r="E1503">
        <v>2005</v>
      </c>
      <c r="F1503" t="s">
        <v>10</v>
      </c>
      <c r="G1503" s="54">
        <v>0.28100000000000003</v>
      </c>
      <c r="H1503" t="s">
        <v>10</v>
      </c>
      <c r="I1503" t="s">
        <v>10</v>
      </c>
      <c r="J1503" t="s">
        <v>10</v>
      </c>
      <c r="K1503" t="s">
        <v>10</v>
      </c>
      <c r="L1503" t="s">
        <v>10</v>
      </c>
      <c r="M1503" s="59">
        <v>0.57081999999999999</v>
      </c>
      <c r="N1503" s="59">
        <v>0.42637000000000003</v>
      </c>
      <c r="O1503" s="59">
        <v>2.8E-3</v>
      </c>
      <c r="P1503" s="2">
        <f t="shared" si="417"/>
        <v>3737.0152425868932</v>
      </c>
      <c r="Q1503" s="2" t="s">
        <v>10</v>
      </c>
      <c r="R1503" s="2" t="s">
        <v>10</v>
      </c>
      <c r="S1503" s="2" t="s">
        <v>10</v>
      </c>
      <c r="T1503" s="2" t="s">
        <v>10</v>
      </c>
      <c r="U1503" s="2" t="s">
        <v>10</v>
      </c>
    </row>
    <row r="1504" spans="1:21" x14ac:dyDescent="0.3">
      <c r="A1504">
        <v>37</v>
      </c>
      <c r="B1504" t="s">
        <v>60</v>
      </c>
      <c r="C1504">
        <v>4</v>
      </c>
      <c r="D1504" t="s">
        <v>57</v>
      </c>
      <c r="E1504">
        <v>2006</v>
      </c>
      <c r="F1504">
        <v>1300</v>
      </c>
      <c r="G1504" s="54">
        <v>0.27</v>
      </c>
      <c r="H1504" t="s">
        <v>10</v>
      </c>
      <c r="I1504" t="s">
        <v>10</v>
      </c>
      <c r="J1504" s="2">
        <f t="shared" si="416"/>
        <v>1780.8219178082193</v>
      </c>
      <c r="K1504" t="s">
        <v>10</v>
      </c>
      <c r="L1504" t="s">
        <v>10</v>
      </c>
      <c r="M1504" s="59">
        <v>0.57081999999999999</v>
      </c>
      <c r="N1504" s="59">
        <v>0.42637000000000003</v>
      </c>
      <c r="O1504" s="59">
        <v>2.8E-3</v>
      </c>
      <c r="P1504" s="2">
        <f t="shared" si="417"/>
        <v>5901.2451453775557</v>
      </c>
      <c r="Q1504" s="2" t="s">
        <v>10</v>
      </c>
      <c r="R1504" s="2" t="s">
        <v>10</v>
      </c>
      <c r="S1504">
        <f t="shared" si="415"/>
        <v>4.5394193425981202</v>
      </c>
      <c r="T1504" s="2" t="s">
        <v>10</v>
      </c>
      <c r="U1504" s="2" t="s">
        <v>10</v>
      </c>
    </row>
    <row r="1505" spans="1:21" x14ac:dyDescent="0.3">
      <c r="A1505">
        <v>37</v>
      </c>
      <c r="B1505" t="s">
        <v>60</v>
      </c>
      <c r="C1505">
        <v>4</v>
      </c>
      <c r="D1505" t="s">
        <v>57</v>
      </c>
      <c r="E1505">
        <v>2007</v>
      </c>
      <c r="F1505" t="s">
        <v>10</v>
      </c>
      <c r="G1505" s="54">
        <v>0.45799999999999996</v>
      </c>
      <c r="H1505" t="s">
        <v>10</v>
      </c>
      <c r="I1505" t="s">
        <v>10</v>
      </c>
      <c r="J1505" t="s">
        <v>10</v>
      </c>
      <c r="K1505" t="s">
        <v>10</v>
      </c>
      <c r="L1505" t="s">
        <v>10</v>
      </c>
      <c r="M1505" s="59">
        <v>0.57081999999999999</v>
      </c>
      <c r="N1505" s="59">
        <v>0.42637000000000003</v>
      </c>
      <c r="O1505" s="59">
        <v>2.8E-3</v>
      </c>
      <c r="P1505" s="2">
        <f t="shared" si="417"/>
        <v>3820.6714486631531</v>
      </c>
      <c r="Q1505" s="2" t="s">
        <v>10</v>
      </c>
      <c r="R1505" s="2" t="s">
        <v>10</v>
      </c>
      <c r="S1505" s="2" t="s">
        <v>10</v>
      </c>
      <c r="T1505" s="2" t="s">
        <v>10</v>
      </c>
      <c r="U1505" s="2" t="s">
        <v>10</v>
      </c>
    </row>
    <row r="1506" spans="1:21" x14ac:dyDescent="0.3">
      <c r="A1506">
        <v>37</v>
      </c>
      <c r="B1506" t="s">
        <v>60</v>
      </c>
      <c r="C1506">
        <v>4</v>
      </c>
      <c r="D1506" t="s">
        <v>57</v>
      </c>
      <c r="E1506">
        <v>2008</v>
      </c>
      <c r="F1506">
        <v>1000</v>
      </c>
      <c r="G1506" s="54">
        <v>0.39600000000000002</v>
      </c>
      <c r="H1506" t="s">
        <v>10</v>
      </c>
      <c r="I1506" t="s">
        <v>10</v>
      </c>
      <c r="J1506" s="2">
        <f t="shared" si="416"/>
        <v>1655.6291390728477</v>
      </c>
      <c r="K1506" t="s">
        <v>10</v>
      </c>
      <c r="L1506" t="s">
        <v>10</v>
      </c>
      <c r="M1506" s="59">
        <v>0.57081999999999999</v>
      </c>
      <c r="N1506" s="59">
        <v>0.42637000000000003</v>
      </c>
      <c r="O1506" s="59">
        <v>2.8E-3</v>
      </c>
      <c r="P1506" s="2">
        <f t="shared" si="417"/>
        <v>2819.1456666124668</v>
      </c>
      <c r="Q1506" s="2" t="s">
        <v>10</v>
      </c>
      <c r="R1506" s="2" t="s">
        <v>10</v>
      </c>
      <c r="S1506">
        <f t="shared" si="415"/>
        <v>2.8191456666124668</v>
      </c>
      <c r="T1506" s="2" t="s">
        <v>10</v>
      </c>
      <c r="U1506" s="2" t="s">
        <v>10</v>
      </c>
    </row>
    <row r="1507" spans="1:21" x14ac:dyDescent="0.3">
      <c r="A1507">
        <v>37</v>
      </c>
      <c r="B1507" t="s">
        <v>60</v>
      </c>
      <c r="C1507">
        <v>4</v>
      </c>
      <c r="D1507" t="s">
        <v>57</v>
      </c>
      <c r="E1507">
        <v>2009</v>
      </c>
      <c r="F1507">
        <v>4000</v>
      </c>
      <c r="G1507" s="54">
        <v>0.38600000000000001</v>
      </c>
      <c r="H1507" t="s">
        <v>10</v>
      </c>
      <c r="I1507" t="s">
        <v>10</v>
      </c>
      <c r="J1507" s="2">
        <f t="shared" si="416"/>
        <v>6514.6579804560261</v>
      </c>
      <c r="K1507" t="s">
        <v>10</v>
      </c>
      <c r="L1507" t="s">
        <v>10</v>
      </c>
      <c r="M1507" s="59">
        <v>0.57081999999999999</v>
      </c>
      <c r="N1507" s="59">
        <v>0.42637000000000003</v>
      </c>
      <c r="O1507" s="59">
        <v>2.8E-3</v>
      </c>
      <c r="P1507" s="2">
        <f t="shared" si="417"/>
        <v>4692.968147584942</v>
      </c>
      <c r="Q1507" s="2" t="s">
        <v>10</v>
      </c>
      <c r="R1507" s="2" t="s">
        <v>10</v>
      </c>
      <c r="S1507">
        <f t="shared" si="415"/>
        <v>1.1732420368962355</v>
      </c>
      <c r="T1507" s="2" t="s">
        <v>10</v>
      </c>
      <c r="U1507" s="2" t="s">
        <v>10</v>
      </c>
    </row>
    <row r="1508" spans="1:21" x14ac:dyDescent="0.3">
      <c r="A1508">
        <v>37</v>
      </c>
      <c r="B1508" t="s">
        <v>60</v>
      </c>
      <c r="C1508">
        <v>4</v>
      </c>
      <c r="D1508" t="s">
        <v>57</v>
      </c>
      <c r="E1508">
        <v>2010</v>
      </c>
      <c r="F1508">
        <v>3400</v>
      </c>
      <c r="G1508" s="54">
        <v>0.33400000000000002</v>
      </c>
      <c r="H1508" t="s">
        <v>10</v>
      </c>
      <c r="I1508" t="s">
        <v>10</v>
      </c>
      <c r="J1508" s="2">
        <f t="shared" si="416"/>
        <v>5105.1051051051054</v>
      </c>
      <c r="K1508" t="s">
        <v>10</v>
      </c>
      <c r="L1508" t="s">
        <v>10</v>
      </c>
      <c r="M1508" s="59">
        <v>0.57081999999999999</v>
      </c>
      <c r="N1508" s="59">
        <v>0.42637000000000003</v>
      </c>
      <c r="O1508" s="59">
        <v>2.8E-3</v>
      </c>
      <c r="P1508" s="2">
        <f t="shared" si="417"/>
        <v>5648.2647657689795</v>
      </c>
      <c r="Q1508" s="2" t="s">
        <v>10</v>
      </c>
      <c r="R1508" s="2" t="s">
        <v>10</v>
      </c>
      <c r="S1508">
        <f t="shared" si="415"/>
        <v>1.6612543428732292</v>
      </c>
      <c r="T1508" s="2" t="s">
        <v>10</v>
      </c>
      <c r="U1508" s="2" t="s">
        <v>10</v>
      </c>
    </row>
    <row r="1509" spans="1:21" x14ac:dyDescent="0.3">
      <c r="A1509">
        <v>37</v>
      </c>
      <c r="B1509" t="s">
        <v>60</v>
      </c>
      <c r="C1509">
        <v>4</v>
      </c>
      <c r="D1509" t="s">
        <v>57</v>
      </c>
      <c r="E1509">
        <v>2011</v>
      </c>
      <c r="F1509">
        <v>1200</v>
      </c>
      <c r="G1509" s="54">
        <v>0.42900000000000005</v>
      </c>
      <c r="H1509" t="s">
        <v>10</v>
      </c>
      <c r="I1509" t="s">
        <v>10</v>
      </c>
      <c r="J1509" s="2">
        <f t="shared" si="416"/>
        <v>2101.5761821366027</v>
      </c>
      <c r="K1509" t="s">
        <v>10</v>
      </c>
      <c r="L1509" t="s">
        <v>10</v>
      </c>
      <c r="M1509" s="59">
        <v>0.57081999999999999</v>
      </c>
      <c r="N1509" s="59">
        <v>0.42637000000000003</v>
      </c>
      <c r="O1509" s="59">
        <v>2.8E-3</v>
      </c>
      <c r="P1509" s="2">
        <f t="shared" si="417"/>
        <v>3382.4395975871194</v>
      </c>
      <c r="Q1509" s="2" t="s">
        <v>10</v>
      </c>
      <c r="R1509" s="2" t="s">
        <v>10</v>
      </c>
      <c r="S1509">
        <f t="shared" si="415"/>
        <v>2.8186996646559326</v>
      </c>
      <c r="T1509" s="2" t="s">
        <v>10</v>
      </c>
      <c r="U1509" s="2" t="s">
        <v>10</v>
      </c>
    </row>
    <row r="1510" spans="1:21" x14ac:dyDescent="0.3">
      <c r="A1510">
        <v>37</v>
      </c>
      <c r="B1510" t="s">
        <v>60</v>
      </c>
      <c r="C1510">
        <v>4</v>
      </c>
      <c r="D1510" t="s">
        <v>57</v>
      </c>
      <c r="E1510">
        <v>2012</v>
      </c>
      <c r="F1510">
        <v>2500</v>
      </c>
      <c r="G1510" s="54">
        <v>0.33499999999999996</v>
      </c>
      <c r="H1510" t="s">
        <v>10</v>
      </c>
      <c r="I1510" t="s">
        <v>10</v>
      </c>
      <c r="J1510" s="2">
        <f t="shared" si="416"/>
        <v>3759.3984962406012</v>
      </c>
      <c r="K1510" t="s">
        <v>10</v>
      </c>
      <c r="L1510" t="s">
        <v>10</v>
      </c>
      <c r="M1510" s="59">
        <v>0.57081999999999999</v>
      </c>
      <c r="N1510" s="59">
        <v>0.42637000000000003</v>
      </c>
      <c r="O1510" s="59">
        <v>2.8E-3</v>
      </c>
      <c r="P1510" s="2">
        <f t="shared" si="417"/>
        <v>3775.6637349460711</v>
      </c>
      <c r="Q1510" s="2" t="s">
        <v>10</v>
      </c>
      <c r="R1510" s="2" t="s">
        <v>10</v>
      </c>
      <c r="S1510">
        <f t="shared" si="415"/>
        <v>1.5102654939784284</v>
      </c>
      <c r="T1510" s="2" t="s">
        <v>10</v>
      </c>
      <c r="U1510" s="2" t="s">
        <v>10</v>
      </c>
    </row>
    <row r="1511" spans="1:21" x14ac:dyDescent="0.3">
      <c r="A1511">
        <v>37</v>
      </c>
      <c r="B1511" t="s">
        <v>60</v>
      </c>
      <c r="C1511">
        <v>4</v>
      </c>
      <c r="D1511" t="s">
        <v>57</v>
      </c>
      <c r="E1511">
        <v>2013</v>
      </c>
      <c r="F1511">
        <v>3700</v>
      </c>
      <c r="G1511" s="54">
        <v>0.377</v>
      </c>
      <c r="H1511" t="s">
        <v>10</v>
      </c>
      <c r="I1511" t="s">
        <v>10</v>
      </c>
      <c r="J1511" s="2">
        <f t="shared" si="416"/>
        <v>5939.0048154093101</v>
      </c>
      <c r="K1511" t="s">
        <v>10</v>
      </c>
      <c r="L1511" t="s">
        <v>10</v>
      </c>
      <c r="M1511" s="59">
        <v>0.57081999999999999</v>
      </c>
      <c r="N1511" s="59">
        <v>0.42637000000000003</v>
      </c>
      <c r="O1511" s="59">
        <v>2.8E-3</v>
      </c>
      <c r="P1511" s="2">
        <f>(J1514*$M1511)+(J1515*$N1511)</f>
        <v>6219.1395893678691</v>
      </c>
      <c r="Q1511" s="2" t="s">
        <v>10</v>
      </c>
      <c r="R1511" s="2" t="s">
        <v>10</v>
      </c>
      <c r="S1511">
        <f t="shared" si="415"/>
        <v>1.6808485376669917</v>
      </c>
      <c r="T1511" s="2" t="s">
        <v>10</v>
      </c>
      <c r="U1511" s="2" t="s">
        <v>10</v>
      </c>
    </row>
    <row r="1512" spans="1:21" x14ac:dyDescent="0.3">
      <c r="A1512">
        <v>37</v>
      </c>
      <c r="B1512" t="s">
        <v>60</v>
      </c>
      <c r="C1512">
        <v>4</v>
      </c>
      <c r="D1512" t="s">
        <v>57</v>
      </c>
      <c r="E1512">
        <v>2014</v>
      </c>
      <c r="F1512">
        <v>4000</v>
      </c>
      <c r="G1512" s="54">
        <v>0.24399999999999999</v>
      </c>
      <c r="H1512" t="s">
        <v>10</v>
      </c>
      <c r="I1512" t="s">
        <v>10</v>
      </c>
      <c r="J1512" s="2">
        <f t="shared" si="416"/>
        <v>5291.0052910052909</v>
      </c>
      <c r="K1512" t="s">
        <v>10</v>
      </c>
      <c r="L1512" t="s">
        <v>10</v>
      </c>
      <c r="M1512" s="59">
        <v>0.57081999999999999</v>
      </c>
      <c r="N1512" s="59">
        <v>0.42637000000000003</v>
      </c>
      <c r="O1512" s="59">
        <v>2.8E-3</v>
      </c>
      <c r="P1512" s="2" t="s">
        <v>10</v>
      </c>
      <c r="Q1512" s="2" t="s">
        <v>10</v>
      </c>
      <c r="R1512" s="2" t="s">
        <v>10</v>
      </c>
      <c r="S1512" s="2" t="s">
        <v>10</v>
      </c>
      <c r="T1512" s="2" t="s">
        <v>10</v>
      </c>
      <c r="U1512" s="2" t="s">
        <v>10</v>
      </c>
    </row>
    <row r="1513" spans="1:21" x14ac:dyDescent="0.3">
      <c r="A1513">
        <v>37</v>
      </c>
      <c r="B1513" t="s">
        <v>60</v>
      </c>
      <c r="C1513">
        <v>4</v>
      </c>
      <c r="D1513" t="s">
        <v>57</v>
      </c>
      <c r="E1513">
        <v>2015</v>
      </c>
      <c r="F1513">
        <v>460</v>
      </c>
      <c r="G1513" s="54">
        <v>0.42400000000000004</v>
      </c>
      <c r="H1513" t="s">
        <v>10</v>
      </c>
      <c r="I1513" t="s">
        <v>10</v>
      </c>
      <c r="J1513" s="2">
        <f t="shared" si="416"/>
        <v>798.6111111111112</v>
      </c>
      <c r="K1513" t="s">
        <v>10</v>
      </c>
      <c r="L1513" t="s">
        <v>10</v>
      </c>
      <c r="M1513" s="59">
        <v>0.57081999999999999</v>
      </c>
      <c r="N1513" s="59">
        <v>0.42637000000000003</v>
      </c>
      <c r="O1513" s="59">
        <v>2.8E-3</v>
      </c>
      <c r="P1513" s="2" t="s">
        <v>10</v>
      </c>
      <c r="Q1513" s="2" t="s">
        <v>10</v>
      </c>
      <c r="R1513" s="2" t="s">
        <v>10</v>
      </c>
      <c r="S1513" s="2" t="s">
        <v>10</v>
      </c>
      <c r="T1513" s="2" t="s">
        <v>10</v>
      </c>
      <c r="U1513" s="2" t="s">
        <v>10</v>
      </c>
    </row>
    <row r="1514" spans="1:21" x14ac:dyDescent="0.3">
      <c r="A1514">
        <v>37</v>
      </c>
      <c r="B1514" t="s">
        <v>60</v>
      </c>
      <c r="C1514">
        <v>4</v>
      </c>
      <c r="D1514" t="s">
        <v>57</v>
      </c>
      <c r="E1514">
        <v>2016</v>
      </c>
      <c r="F1514">
        <v>4500</v>
      </c>
      <c r="G1514" s="54">
        <v>0.42000000000000004</v>
      </c>
      <c r="H1514" t="s">
        <v>10</v>
      </c>
      <c r="I1514" t="s">
        <v>10</v>
      </c>
      <c r="J1514" s="2">
        <f t="shared" si="416"/>
        <v>7758.620689655173</v>
      </c>
      <c r="K1514" t="s">
        <v>10</v>
      </c>
      <c r="L1514" t="s">
        <v>10</v>
      </c>
      <c r="M1514" s="59">
        <v>0.57081999999999999</v>
      </c>
      <c r="N1514" s="59">
        <v>0.42637000000000003</v>
      </c>
      <c r="O1514" s="59">
        <v>2.8E-3</v>
      </c>
      <c r="P1514" s="2" t="s">
        <v>10</v>
      </c>
      <c r="Q1514" s="2" t="s">
        <v>10</v>
      </c>
      <c r="R1514" s="2" t="s">
        <v>10</v>
      </c>
      <c r="S1514" s="2" t="s">
        <v>10</v>
      </c>
      <c r="T1514" s="2" t="s">
        <v>10</v>
      </c>
      <c r="U1514" s="2" t="s">
        <v>10</v>
      </c>
    </row>
    <row r="1515" spans="1:21" x14ac:dyDescent="0.3">
      <c r="A1515">
        <v>37</v>
      </c>
      <c r="B1515" t="s">
        <v>60</v>
      </c>
      <c r="C1515">
        <v>4</v>
      </c>
      <c r="D1515" t="s">
        <v>57</v>
      </c>
      <c r="E1515">
        <v>2017</v>
      </c>
      <c r="F1515">
        <v>2350</v>
      </c>
      <c r="G1515" s="54">
        <v>0.44035422259606583</v>
      </c>
      <c r="H1515" t="s">
        <v>10</v>
      </c>
      <c r="I1515" t="s">
        <v>10</v>
      </c>
      <c r="J1515" s="2">
        <f t="shared" si="416"/>
        <v>4199.0846619107897</v>
      </c>
      <c r="K1515" t="s">
        <v>10</v>
      </c>
      <c r="L1515" t="s">
        <v>10</v>
      </c>
      <c r="M1515" s="59">
        <v>0.57081999999999999</v>
      </c>
      <c r="N1515" s="59">
        <v>0.42637000000000003</v>
      </c>
      <c r="O1515" s="59">
        <v>2.8E-3</v>
      </c>
      <c r="P1515" s="2" t="s">
        <v>10</v>
      </c>
      <c r="Q1515" s="2" t="s">
        <v>10</v>
      </c>
      <c r="R1515" s="2" t="s">
        <v>10</v>
      </c>
      <c r="S1515" s="2" t="s">
        <v>10</v>
      </c>
      <c r="T1515" s="2" t="s">
        <v>10</v>
      </c>
      <c r="U1515" s="2" t="s">
        <v>10</v>
      </c>
    </row>
    <row r="1516" spans="1:21" x14ac:dyDescent="0.3">
      <c r="A1516">
        <v>37</v>
      </c>
      <c r="B1516" t="s">
        <v>60</v>
      </c>
      <c r="C1516">
        <v>4</v>
      </c>
      <c r="D1516" t="s">
        <v>57</v>
      </c>
      <c r="E1516">
        <v>2018</v>
      </c>
      <c r="F1516" t="s">
        <v>10</v>
      </c>
      <c r="G1516" s="54">
        <v>0.42215417185431725</v>
      </c>
      <c r="H1516" t="s">
        <v>10</v>
      </c>
      <c r="I1516" t="s">
        <v>10</v>
      </c>
      <c r="J1516" t="s">
        <v>10</v>
      </c>
      <c r="K1516" t="s">
        <v>10</v>
      </c>
      <c r="L1516" t="s">
        <v>10</v>
      </c>
      <c r="M1516" s="59">
        <v>0.57081999999999999</v>
      </c>
      <c r="N1516" s="59">
        <v>0.42637000000000003</v>
      </c>
      <c r="O1516" s="59">
        <v>2.8E-3</v>
      </c>
      <c r="P1516" s="2" t="s">
        <v>10</v>
      </c>
      <c r="Q1516" s="2" t="s">
        <v>10</v>
      </c>
      <c r="R1516" s="2" t="s">
        <v>10</v>
      </c>
      <c r="S1516" s="2" t="s">
        <v>10</v>
      </c>
      <c r="T1516" s="2" t="s">
        <v>10</v>
      </c>
      <c r="U1516" s="2" t="s">
        <v>10</v>
      </c>
    </row>
    <row r="1517" spans="1:21" x14ac:dyDescent="0.3">
      <c r="A1517">
        <v>37</v>
      </c>
      <c r="B1517" t="s">
        <v>60</v>
      </c>
      <c r="C1517">
        <v>4</v>
      </c>
      <c r="D1517" t="s">
        <v>57</v>
      </c>
      <c r="E1517">
        <v>2019</v>
      </c>
      <c r="F1517" t="s">
        <v>10</v>
      </c>
      <c r="G1517" s="54">
        <v>0.39069181949126658</v>
      </c>
      <c r="H1517" t="s">
        <v>10</v>
      </c>
      <c r="I1517" t="s">
        <v>10</v>
      </c>
      <c r="J1517" t="s">
        <v>10</v>
      </c>
      <c r="K1517" t="s">
        <v>10</v>
      </c>
      <c r="L1517" t="s">
        <v>10</v>
      </c>
      <c r="M1517" s="59">
        <v>0.57081999999999999</v>
      </c>
      <c r="N1517" s="59">
        <v>0.42637000000000003</v>
      </c>
      <c r="O1517" s="59">
        <v>2.8E-3</v>
      </c>
      <c r="P1517" s="2" t="s">
        <v>10</v>
      </c>
      <c r="Q1517" s="2" t="s">
        <v>10</v>
      </c>
      <c r="R1517" s="2" t="s">
        <v>10</v>
      </c>
      <c r="S1517" s="2" t="s">
        <v>10</v>
      </c>
      <c r="T1517" s="2" t="s">
        <v>10</v>
      </c>
      <c r="U1517" s="2" t="s">
        <v>10</v>
      </c>
    </row>
    <row r="1518" spans="1:21" x14ac:dyDescent="0.3">
      <c r="A1518">
        <v>37</v>
      </c>
      <c r="B1518" t="s">
        <v>60</v>
      </c>
      <c r="C1518">
        <v>4</v>
      </c>
      <c r="D1518" t="s">
        <v>57</v>
      </c>
      <c r="E1518">
        <v>2020</v>
      </c>
      <c r="F1518">
        <v>1950</v>
      </c>
      <c r="G1518" s="54">
        <v>0.1793260797812265</v>
      </c>
      <c r="H1518" t="s">
        <v>10</v>
      </c>
      <c r="I1518" t="s">
        <v>10</v>
      </c>
      <c r="J1518" s="2">
        <f t="shared" si="416"/>
        <v>2376.0959766823994</v>
      </c>
      <c r="K1518" t="s">
        <v>10</v>
      </c>
      <c r="L1518" t="s">
        <v>10</v>
      </c>
      <c r="M1518" s="59">
        <v>0.57081999999999999</v>
      </c>
      <c r="N1518" s="59">
        <v>0.42637000000000003</v>
      </c>
      <c r="O1518" s="59">
        <v>2.8E-3</v>
      </c>
      <c r="P1518" s="2" t="s">
        <v>10</v>
      </c>
      <c r="Q1518" s="2" t="s">
        <v>10</v>
      </c>
      <c r="R1518" s="2" t="s">
        <v>10</v>
      </c>
      <c r="S1518" s="2" t="s">
        <v>10</v>
      </c>
      <c r="T1518" s="2" t="s">
        <v>10</v>
      </c>
      <c r="U1518" s="2" t="s">
        <v>10</v>
      </c>
    </row>
    <row r="1519" spans="1:21" x14ac:dyDescent="0.3">
      <c r="A1519">
        <v>38</v>
      </c>
      <c r="B1519" t="s">
        <v>61</v>
      </c>
      <c r="C1519">
        <v>4</v>
      </c>
      <c r="D1519" t="s">
        <v>57</v>
      </c>
      <c r="E1519">
        <v>1980</v>
      </c>
      <c r="F1519">
        <v>750</v>
      </c>
      <c r="G1519" s="54">
        <v>0.74</v>
      </c>
      <c r="H1519" t="s">
        <v>10</v>
      </c>
      <c r="I1519" t="s">
        <v>10</v>
      </c>
      <c r="J1519" s="2">
        <f>F1519/(1-G1519)</f>
        <v>2884.6153846153843</v>
      </c>
      <c r="K1519" t="s">
        <v>10</v>
      </c>
      <c r="L1519" t="s">
        <v>10</v>
      </c>
      <c r="M1519" s="59">
        <v>0.57081999999999999</v>
      </c>
      <c r="N1519" s="59">
        <v>0.42637000000000003</v>
      </c>
      <c r="O1519" s="59">
        <v>2.8E-3</v>
      </c>
      <c r="P1519" s="2">
        <f t="shared" ref="P1519:P1550" si="418">(J1522*$M1519)+(J1523*$N1519)+(J1524*$O1519)</f>
        <v>1816.0647368421055</v>
      </c>
      <c r="Q1519" s="2" t="s">
        <v>10</v>
      </c>
      <c r="R1519" s="2" t="s">
        <v>10</v>
      </c>
      <c r="S1519">
        <f t="shared" si="415"/>
        <v>2.4214196491228073</v>
      </c>
      <c r="T1519" s="2" t="s">
        <v>10</v>
      </c>
      <c r="U1519" s="2" t="s">
        <v>10</v>
      </c>
    </row>
    <row r="1520" spans="1:21" x14ac:dyDescent="0.3">
      <c r="A1520">
        <v>38</v>
      </c>
      <c r="B1520" t="s">
        <v>61</v>
      </c>
      <c r="C1520">
        <v>4</v>
      </c>
      <c r="D1520" t="s">
        <v>57</v>
      </c>
      <c r="E1520">
        <v>1981</v>
      </c>
      <c r="F1520">
        <v>500</v>
      </c>
      <c r="G1520" s="54">
        <v>0.67</v>
      </c>
      <c r="H1520" t="s">
        <v>10</v>
      </c>
      <c r="I1520" t="s">
        <v>10</v>
      </c>
      <c r="J1520" s="2">
        <f t="shared" ref="J1520:J1555" si="419">F1520/(1-G1520)</f>
        <v>1515.1515151515152</v>
      </c>
      <c r="K1520" t="s">
        <v>10</v>
      </c>
      <c r="L1520" t="s">
        <v>10</v>
      </c>
      <c r="M1520" s="59">
        <v>0.57081999999999999</v>
      </c>
      <c r="N1520" s="59">
        <v>0.42637000000000003</v>
      </c>
      <c r="O1520" s="59">
        <v>2.8E-3</v>
      </c>
      <c r="P1520" s="2">
        <f t="shared" si="418"/>
        <v>1395.3807731092436</v>
      </c>
      <c r="Q1520" s="2" t="s">
        <v>10</v>
      </c>
      <c r="R1520" s="2" t="s">
        <v>10</v>
      </c>
      <c r="S1520">
        <f t="shared" si="415"/>
        <v>2.7907615462184872</v>
      </c>
      <c r="T1520" s="2" t="s">
        <v>10</v>
      </c>
      <c r="U1520" s="2" t="s">
        <v>10</v>
      </c>
    </row>
    <row r="1521" spans="1:21" x14ac:dyDescent="0.3">
      <c r="A1521">
        <v>38</v>
      </c>
      <c r="B1521" t="s">
        <v>61</v>
      </c>
      <c r="C1521">
        <v>4</v>
      </c>
      <c r="D1521" t="s">
        <v>57</v>
      </c>
      <c r="E1521">
        <v>1982</v>
      </c>
      <c r="F1521">
        <v>75</v>
      </c>
      <c r="G1521" s="54">
        <v>0.57999999999999996</v>
      </c>
      <c r="H1521" t="s">
        <v>10</v>
      </c>
      <c r="I1521" t="s">
        <v>10</v>
      </c>
      <c r="J1521" s="2">
        <f t="shared" si="419"/>
        <v>178.57142857142856</v>
      </c>
      <c r="K1521" t="s">
        <v>10</v>
      </c>
      <c r="L1521" t="s">
        <v>10</v>
      </c>
      <c r="M1521" s="59">
        <v>0.57081999999999999</v>
      </c>
      <c r="N1521" s="59">
        <v>0.42637000000000003</v>
      </c>
      <c r="O1521" s="59">
        <v>2.8E-3</v>
      </c>
      <c r="P1521" s="2">
        <f>(J1524*$M1521)+(J1525*$N1521)</f>
        <v>479.13388235294116</v>
      </c>
      <c r="Q1521" s="2" t="s">
        <v>10</v>
      </c>
      <c r="R1521" s="2" t="s">
        <v>10</v>
      </c>
      <c r="S1521">
        <f t="shared" si="415"/>
        <v>6.3884517647058825</v>
      </c>
      <c r="T1521" s="2" t="s">
        <v>10</v>
      </c>
      <c r="U1521" s="2" t="s">
        <v>10</v>
      </c>
    </row>
    <row r="1522" spans="1:21" x14ac:dyDescent="0.3">
      <c r="A1522">
        <v>38</v>
      </c>
      <c r="B1522" t="s">
        <v>61</v>
      </c>
      <c r="C1522">
        <v>4</v>
      </c>
      <c r="D1522" t="s">
        <v>57</v>
      </c>
      <c r="E1522">
        <v>1983</v>
      </c>
      <c r="F1522">
        <v>300</v>
      </c>
      <c r="G1522" s="54">
        <v>0.81</v>
      </c>
      <c r="H1522" t="s">
        <v>10</v>
      </c>
      <c r="I1522" t="s">
        <v>10</v>
      </c>
      <c r="J1522" s="2">
        <f t="shared" si="419"/>
        <v>1578.9473684210532</v>
      </c>
      <c r="K1522" t="s">
        <v>10</v>
      </c>
      <c r="L1522" t="s">
        <v>10</v>
      </c>
      <c r="M1522" s="59">
        <v>0.57081999999999999</v>
      </c>
      <c r="N1522" s="59">
        <v>0.42637000000000003</v>
      </c>
      <c r="O1522" s="59">
        <v>2.8E-3</v>
      </c>
      <c r="P1522" s="2" t="s">
        <v>10</v>
      </c>
      <c r="Q1522" s="2" t="s">
        <v>10</v>
      </c>
      <c r="R1522" s="2" t="s">
        <v>10</v>
      </c>
      <c r="S1522" s="2" t="s">
        <v>10</v>
      </c>
      <c r="T1522" s="2" t="s">
        <v>10</v>
      </c>
      <c r="U1522" s="2" t="s">
        <v>10</v>
      </c>
    </row>
    <row r="1523" spans="1:21" x14ac:dyDescent="0.3">
      <c r="A1523">
        <v>38</v>
      </c>
      <c r="B1523" t="s">
        <v>61</v>
      </c>
      <c r="C1523">
        <v>4</v>
      </c>
      <c r="D1523" t="s">
        <v>57</v>
      </c>
      <c r="E1523">
        <v>1984</v>
      </c>
      <c r="F1523">
        <v>600</v>
      </c>
      <c r="G1523" s="54">
        <v>0.72</v>
      </c>
      <c r="H1523" t="s">
        <v>10</v>
      </c>
      <c r="I1523" t="s">
        <v>10</v>
      </c>
      <c r="J1523" s="2">
        <f t="shared" si="419"/>
        <v>2142.8571428571427</v>
      </c>
      <c r="K1523" t="s">
        <v>10</v>
      </c>
      <c r="L1523" t="s">
        <v>10</v>
      </c>
      <c r="M1523" s="59">
        <v>0.57081999999999999</v>
      </c>
      <c r="N1523" s="59">
        <v>0.42637000000000003</v>
      </c>
      <c r="O1523" s="59">
        <v>2.8E-3</v>
      </c>
      <c r="P1523" s="2" t="s">
        <v>10</v>
      </c>
      <c r="Q1523" s="2" t="s">
        <v>10</v>
      </c>
      <c r="R1523" s="2" t="s">
        <v>10</v>
      </c>
      <c r="S1523" s="2" t="s">
        <v>10</v>
      </c>
      <c r="T1523" s="2" t="s">
        <v>10</v>
      </c>
      <c r="U1523" s="2" t="s">
        <v>10</v>
      </c>
    </row>
    <row r="1524" spans="1:21" x14ac:dyDescent="0.3">
      <c r="A1524">
        <v>38</v>
      </c>
      <c r="B1524" t="s">
        <v>61</v>
      </c>
      <c r="C1524">
        <v>4</v>
      </c>
      <c r="D1524" t="s">
        <v>57</v>
      </c>
      <c r="E1524">
        <v>1985</v>
      </c>
      <c r="F1524">
        <v>100</v>
      </c>
      <c r="G1524" s="54">
        <v>0.75</v>
      </c>
      <c r="H1524" t="s">
        <v>10</v>
      </c>
      <c r="I1524" t="s">
        <v>10</v>
      </c>
      <c r="J1524" s="2">
        <f t="shared" si="419"/>
        <v>400</v>
      </c>
      <c r="K1524" t="s">
        <v>10</v>
      </c>
      <c r="L1524" t="s">
        <v>10</v>
      </c>
      <c r="M1524" s="59">
        <v>0.57081999999999999</v>
      </c>
      <c r="N1524" s="59">
        <v>0.42637000000000003</v>
      </c>
      <c r="O1524" s="59">
        <v>2.8E-3</v>
      </c>
      <c r="P1524" s="2" t="s">
        <v>10</v>
      </c>
      <c r="Q1524" s="2" t="s">
        <v>10</v>
      </c>
      <c r="R1524" s="2" t="s">
        <v>10</v>
      </c>
      <c r="S1524" s="2" t="s">
        <v>10</v>
      </c>
      <c r="T1524" s="2" t="s">
        <v>10</v>
      </c>
      <c r="U1524" s="2" t="s">
        <v>10</v>
      </c>
    </row>
    <row r="1525" spans="1:21" x14ac:dyDescent="0.3">
      <c r="A1525">
        <v>38</v>
      </c>
      <c r="B1525" t="s">
        <v>61</v>
      </c>
      <c r="C1525">
        <v>4</v>
      </c>
      <c r="D1525" t="s">
        <v>57</v>
      </c>
      <c r="E1525">
        <v>1986</v>
      </c>
      <c r="F1525">
        <v>100</v>
      </c>
      <c r="G1525" s="54">
        <v>0.83</v>
      </c>
      <c r="H1525" t="s">
        <v>10</v>
      </c>
      <c r="I1525" t="s">
        <v>10</v>
      </c>
      <c r="J1525" s="2">
        <f t="shared" si="419"/>
        <v>588.23529411764696</v>
      </c>
      <c r="K1525" t="s">
        <v>10</v>
      </c>
      <c r="L1525" t="s">
        <v>10</v>
      </c>
      <c r="M1525" s="59">
        <v>0.57081999999999999</v>
      </c>
      <c r="N1525" s="59">
        <v>0.42637000000000003</v>
      </c>
      <c r="O1525" s="59">
        <v>2.8E-3</v>
      </c>
      <c r="P1525" s="2" t="s">
        <v>10</v>
      </c>
      <c r="Q1525" s="2" t="s">
        <v>10</v>
      </c>
      <c r="R1525" s="2" t="s">
        <v>10</v>
      </c>
      <c r="S1525" s="2" t="s">
        <v>10</v>
      </c>
      <c r="T1525" s="2" t="s">
        <v>10</v>
      </c>
      <c r="U1525" s="2" t="s">
        <v>10</v>
      </c>
    </row>
    <row r="1526" spans="1:21" x14ac:dyDescent="0.3">
      <c r="A1526">
        <v>38</v>
      </c>
      <c r="B1526" t="s">
        <v>61</v>
      </c>
      <c r="C1526">
        <v>4</v>
      </c>
      <c r="D1526" t="s">
        <v>57</v>
      </c>
      <c r="E1526">
        <v>1987</v>
      </c>
      <c r="F1526" t="s">
        <v>10</v>
      </c>
      <c r="G1526" s="54">
        <v>0.64</v>
      </c>
      <c r="H1526" t="s">
        <v>10</v>
      </c>
      <c r="I1526" t="s">
        <v>10</v>
      </c>
      <c r="J1526" t="s">
        <v>10</v>
      </c>
      <c r="K1526" t="s">
        <v>10</v>
      </c>
      <c r="L1526" t="s">
        <v>10</v>
      </c>
      <c r="M1526" s="59">
        <v>0.57081999999999999</v>
      </c>
      <c r="N1526" s="59">
        <v>0.42637000000000003</v>
      </c>
      <c r="O1526" s="59">
        <v>2.8E-3</v>
      </c>
      <c r="P1526" s="2">
        <f t="shared" si="418"/>
        <v>361.71151954356327</v>
      </c>
      <c r="Q1526" s="2" t="s">
        <v>10</v>
      </c>
      <c r="R1526" s="2" t="s">
        <v>10</v>
      </c>
      <c r="S1526" s="2" t="s">
        <v>10</v>
      </c>
      <c r="T1526" s="2" t="s">
        <v>10</v>
      </c>
      <c r="U1526" s="2" t="s">
        <v>10</v>
      </c>
    </row>
    <row r="1527" spans="1:21" x14ac:dyDescent="0.3">
      <c r="A1527">
        <v>38</v>
      </c>
      <c r="B1527" t="s">
        <v>61</v>
      </c>
      <c r="C1527">
        <v>4</v>
      </c>
      <c r="D1527" t="s">
        <v>57</v>
      </c>
      <c r="E1527">
        <v>1988</v>
      </c>
      <c r="F1527" t="s">
        <v>10</v>
      </c>
      <c r="G1527" s="54">
        <v>0.63</v>
      </c>
      <c r="H1527" t="s">
        <v>10</v>
      </c>
      <c r="I1527" t="s">
        <v>10</v>
      </c>
      <c r="J1527" t="s">
        <v>10</v>
      </c>
      <c r="K1527" t="s">
        <v>10</v>
      </c>
      <c r="L1527" t="s">
        <v>10</v>
      </c>
      <c r="M1527" s="59">
        <v>0.57081999999999999</v>
      </c>
      <c r="N1527" s="59">
        <v>0.42637000000000003</v>
      </c>
      <c r="O1527" s="59">
        <v>2.8E-3</v>
      </c>
      <c r="P1527" s="2">
        <f t="shared" si="418"/>
        <v>719.53686570500406</v>
      </c>
      <c r="Q1527" s="2" t="s">
        <v>10</v>
      </c>
      <c r="R1527" s="2" t="s">
        <v>10</v>
      </c>
      <c r="S1527" s="2" t="s">
        <v>10</v>
      </c>
      <c r="T1527" s="2" t="s">
        <v>10</v>
      </c>
      <c r="U1527" s="2" t="s">
        <v>10</v>
      </c>
    </row>
    <row r="1528" spans="1:21" x14ac:dyDescent="0.3">
      <c r="A1528">
        <v>38</v>
      </c>
      <c r="B1528" t="s">
        <v>61</v>
      </c>
      <c r="C1528">
        <v>4</v>
      </c>
      <c r="D1528" t="s">
        <v>57</v>
      </c>
      <c r="E1528">
        <v>1989</v>
      </c>
      <c r="F1528" t="s">
        <v>10</v>
      </c>
      <c r="G1528" s="54">
        <v>0.61499999999999999</v>
      </c>
      <c r="H1528" t="s">
        <v>10</v>
      </c>
      <c r="I1528" t="s">
        <v>10</v>
      </c>
      <c r="J1528" t="s">
        <v>10</v>
      </c>
      <c r="K1528" t="s">
        <v>10</v>
      </c>
      <c r="L1528" t="s">
        <v>10</v>
      </c>
      <c r="M1528" s="59">
        <v>0.57081999999999999</v>
      </c>
      <c r="N1528" s="59">
        <v>0.42637000000000003</v>
      </c>
      <c r="O1528" s="59">
        <v>2.8E-3</v>
      </c>
      <c r="P1528" s="2">
        <f t="shared" si="418"/>
        <v>708.50143603547247</v>
      </c>
      <c r="Q1528" s="2" t="s">
        <v>10</v>
      </c>
      <c r="R1528" s="2" t="s">
        <v>10</v>
      </c>
      <c r="S1528" s="2" t="s">
        <v>10</v>
      </c>
      <c r="T1528" s="2" t="s">
        <v>10</v>
      </c>
      <c r="U1528" s="2" t="s">
        <v>10</v>
      </c>
    </row>
    <row r="1529" spans="1:21" x14ac:dyDescent="0.3">
      <c r="A1529">
        <v>38</v>
      </c>
      <c r="B1529" t="s">
        <v>61</v>
      </c>
      <c r="C1529">
        <v>4</v>
      </c>
      <c r="D1529" t="s">
        <v>57</v>
      </c>
      <c r="E1529">
        <v>1990</v>
      </c>
      <c r="F1529">
        <v>100</v>
      </c>
      <c r="G1529" s="54">
        <v>0.69699999999999995</v>
      </c>
      <c r="H1529" t="s">
        <v>10</v>
      </c>
      <c r="I1529" t="s">
        <v>10</v>
      </c>
      <c r="J1529" s="2">
        <f t="shared" si="419"/>
        <v>330.03300330032999</v>
      </c>
      <c r="K1529" t="s">
        <v>10</v>
      </c>
      <c r="L1529" t="s">
        <v>10</v>
      </c>
      <c r="M1529" s="59">
        <v>0.57081999999999999</v>
      </c>
      <c r="N1529" s="59">
        <v>0.42637000000000003</v>
      </c>
      <c r="O1529" s="59">
        <v>2.8E-3</v>
      </c>
      <c r="P1529" s="2">
        <f t="shared" si="418"/>
        <v>258.91586915489921</v>
      </c>
      <c r="Q1529" s="2" t="s">
        <v>10</v>
      </c>
      <c r="R1529" s="2" t="s">
        <v>10</v>
      </c>
      <c r="S1529">
        <f t="shared" si="415"/>
        <v>2.5891586915489921</v>
      </c>
      <c r="T1529" s="2" t="s">
        <v>10</v>
      </c>
      <c r="U1529" s="2" t="s">
        <v>10</v>
      </c>
    </row>
    <row r="1530" spans="1:21" x14ac:dyDescent="0.3">
      <c r="A1530">
        <v>38</v>
      </c>
      <c r="B1530" t="s">
        <v>61</v>
      </c>
      <c r="C1530">
        <v>4</v>
      </c>
      <c r="D1530" t="s">
        <v>57</v>
      </c>
      <c r="E1530">
        <v>1991</v>
      </c>
      <c r="F1530">
        <v>150</v>
      </c>
      <c r="G1530" s="54">
        <v>0.624</v>
      </c>
      <c r="H1530" t="s">
        <v>10</v>
      </c>
      <c r="I1530" t="s">
        <v>10</v>
      </c>
      <c r="J1530" s="2">
        <f t="shared" si="419"/>
        <v>398.93617021276594</v>
      </c>
      <c r="K1530" t="s">
        <v>10</v>
      </c>
      <c r="L1530" t="s">
        <v>10</v>
      </c>
      <c r="M1530" s="59">
        <v>0.57081999999999999</v>
      </c>
      <c r="N1530" s="59">
        <v>0.42637000000000003</v>
      </c>
      <c r="O1530" s="59">
        <v>2.8E-3</v>
      </c>
      <c r="P1530" s="2">
        <f t="shared" si="418"/>
        <v>401.22144715248169</v>
      </c>
      <c r="Q1530" s="2" t="s">
        <v>10</v>
      </c>
      <c r="R1530" s="2" t="s">
        <v>10</v>
      </c>
      <c r="S1530">
        <f t="shared" si="415"/>
        <v>2.6748096476832113</v>
      </c>
      <c r="T1530" s="2" t="s">
        <v>10</v>
      </c>
      <c r="U1530" s="2" t="s">
        <v>10</v>
      </c>
    </row>
    <row r="1531" spans="1:21" x14ac:dyDescent="0.3">
      <c r="A1531">
        <v>38</v>
      </c>
      <c r="B1531" t="s">
        <v>61</v>
      </c>
      <c r="C1531">
        <v>4</v>
      </c>
      <c r="D1531" t="s">
        <v>57</v>
      </c>
      <c r="E1531">
        <v>1992</v>
      </c>
      <c r="F1531">
        <v>400</v>
      </c>
      <c r="G1531" s="54">
        <v>0.65300000000000002</v>
      </c>
      <c r="H1531" t="s">
        <v>10</v>
      </c>
      <c r="I1531" t="s">
        <v>10</v>
      </c>
      <c r="J1531" s="2">
        <f t="shared" si="419"/>
        <v>1152.7377521613835</v>
      </c>
      <c r="K1531" t="s">
        <v>10</v>
      </c>
      <c r="L1531" t="s">
        <v>10</v>
      </c>
      <c r="M1531" s="59">
        <v>0.57081999999999999</v>
      </c>
      <c r="N1531" s="59">
        <v>0.42637000000000003</v>
      </c>
      <c r="O1531" s="59">
        <v>2.8E-3</v>
      </c>
      <c r="P1531" s="2">
        <f t="shared" si="418"/>
        <v>274.26592076355286</v>
      </c>
      <c r="Q1531" s="2" t="s">
        <v>10</v>
      </c>
      <c r="R1531" s="2" t="s">
        <v>10</v>
      </c>
      <c r="S1531">
        <f t="shared" si="415"/>
        <v>0.68566480190888213</v>
      </c>
      <c r="T1531" s="2" t="s">
        <v>10</v>
      </c>
      <c r="U1531" s="2" t="s">
        <v>10</v>
      </c>
    </row>
    <row r="1532" spans="1:21" x14ac:dyDescent="0.3">
      <c r="A1532">
        <v>38</v>
      </c>
      <c r="B1532" t="s">
        <v>61</v>
      </c>
      <c r="C1532">
        <v>4</v>
      </c>
      <c r="D1532" t="s">
        <v>57</v>
      </c>
      <c r="E1532">
        <v>1993</v>
      </c>
      <c r="F1532">
        <v>50</v>
      </c>
      <c r="G1532" s="54">
        <v>0.56699999999999995</v>
      </c>
      <c r="H1532" t="s">
        <v>10</v>
      </c>
      <c r="I1532" t="s">
        <v>10</v>
      </c>
      <c r="J1532" s="2">
        <f t="shared" si="419"/>
        <v>115.47344110854502</v>
      </c>
      <c r="K1532" t="s">
        <v>10</v>
      </c>
      <c r="L1532" t="s">
        <v>10</v>
      </c>
      <c r="M1532" s="59">
        <v>0.57081999999999999</v>
      </c>
      <c r="N1532" s="59">
        <v>0.42637000000000003</v>
      </c>
      <c r="O1532" s="59">
        <v>2.8E-3</v>
      </c>
      <c r="P1532" s="2">
        <f t="shared" si="418"/>
        <v>170.19055438042173</v>
      </c>
      <c r="Q1532" s="2" t="s">
        <v>10</v>
      </c>
      <c r="R1532" s="2" t="s">
        <v>10</v>
      </c>
      <c r="S1532">
        <f t="shared" si="415"/>
        <v>3.4038110876084344</v>
      </c>
      <c r="T1532" s="2" t="s">
        <v>10</v>
      </c>
      <c r="U1532" s="2" t="s">
        <v>10</v>
      </c>
    </row>
    <row r="1533" spans="1:21" x14ac:dyDescent="0.3">
      <c r="A1533">
        <v>38</v>
      </c>
      <c r="B1533" t="s">
        <v>61</v>
      </c>
      <c r="C1533">
        <v>4</v>
      </c>
      <c r="D1533" t="s">
        <v>57</v>
      </c>
      <c r="E1533">
        <v>1994</v>
      </c>
      <c r="F1533">
        <v>150</v>
      </c>
      <c r="G1533" s="54">
        <v>0.66700000000000004</v>
      </c>
      <c r="H1533" t="s">
        <v>10</v>
      </c>
      <c r="I1533" t="s">
        <v>10</v>
      </c>
      <c r="J1533" s="2">
        <f t="shared" si="419"/>
        <v>450.45045045045049</v>
      </c>
      <c r="K1533" t="s">
        <v>10</v>
      </c>
      <c r="L1533" t="s">
        <v>10</v>
      </c>
      <c r="M1533" s="59">
        <v>0.57081999999999999</v>
      </c>
      <c r="N1533" s="59">
        <v>0.42637000000000003</v>
      </c>
      <c r="O1533" s="59">
        <v>2.8E-3</v>
      </c>
      <c r="P1533" s="2">
        <f t="shared" si="418"/>
        <v>289.90997877265676</v>
      </c>
      <c r="Q1533" s="2" t="s">
        <v>10</v>
      </c>
      <c r="R1533" s="2" t="s">
        <v>10</v>
      </c>
      <c r="S1533">
        <f t="shared" si="415"/>
        <v>1.9327331918177117</v>
      </c>
      <c r="T1533" s="2" t="s">
        <v>10</v>
      </c>
      <c r="U1533" s="2" t="s">
        <v>10</v>
      </c>
    </row>
    <row r="1534" spans="1:21" x14ac:dyDescent="0.3">
      <c r="A1534">
        <v>38</v>
      </c>
      <c r="B1534" t="s">
        <v>61</v>
      </c>
      <c r="C1534">
        <v>4</v>
      </c>
      <c r="D1534" t="s">
        <v>57</v>
      </c>
      <c r="E1534">
        <v>1995</v>
      </c>
      <c r="F1534">
        <v>200</v>
      </c>
      <c r="G1534" s="54">
        <v>0.40600000000000003</v>
      </c>
      <c r="H1534" t="s">
        <v>10</v>
      </c>
      <c r="I1534" t="s">
        <v>10</v>
      </c>
      <c r="J1534" s="2">
        <f t="shared" si="419"/>
        <v>336.70033670033672</v>
      </c>
      <c r="K1534" t="s">
        <v>10</v>
      </c>
      <c r="L1534" t="s">
        <v>10</v>
      </c>
      <c r="M1534" s="59">
        <v>0.57081999999999999</v>
      </c>
      <c r="N1534" s="59">
        <v>0.42637000000000003</v>
      </c>
      <c r="O1534" s="59">
        <v>2.8E-3</v>
      </c>
      <c r="P1534" s="2">
        <f>(J1537*$M1534)+(J1538*$N1534)</f>
        <v>629.25953998147577</v>
      </c>
      <c r="Q1534" s="2" t="s">
        <v>10</v>
      </c>
      <c r="R1534" s="2" t="s">
        <v>10</v>
      </c>
      <c r="S1534">
        <f t="shared" si="415"/>
        <v>3.1462976999073788</v>
      </c>
      <c r="T1534" s="2" t="s">
        <v>10</v>
      </c>
      <c r="U1534" s="2" t="s">
        <v>10</v>
      </c>
    </row>
    <row r="1535" spans="1:21" x14ac:dyDescent="0.3">
      <c r="A1535">
        <v>38</v>
      </c>
      <c r="B1535" t="s">
        <v>61</v>
      </c>
      <c r="C1535">
        <v>4</v>
      </c>
      <c r="D1535" t="s">
        <v>57</v>
      </c>
      <c r="E1535">
        <v>1996</v>
      </c>
      <c r="F1535">
        <v>50</v>
      </c>
      <c r="G1535" s="54">
        <v>0.73899999999999999</v>
      </c>
      <c r="H1535" t="s">
        <v>10</v>
      </c>
      <c r="I1535" t="s">
        <v>10</v>
      </c>
      <c r="J1535" s="2">
        <f t="shared" si="419"/>
        <v>191.57088122605364</v>
      </c>
      <c r="K1535" t="s">
        <v>10</v>
      </c>
      <c r="L1535" t="s">
        <v>10</v>
      </c>
      <c r="M1535" s="59">
        <v>0.57081999999999999</v>
      </c>
      <c r="N1535" s="59">
        <v>0.42637000000000003</v>
      </c>
      <c r="O1535" s="59">
        <v>2.8E-3</v>
      </c>
      <c r="P1535" s="2" t="s">
        <v>10</v>
      </c>
      <c r="Q1535" s="2" t="s">
        <v>10</v>
      </c>
      <c r="R1535" s="2" t="s">
        <v>10</v>
      </c>
      <c r="S1535" s="2" t="s">
        <v>10</v>
      </c>
      <c r="T1535" s="2" t="s">
        <v>10</v>
      </c>
      <c r="U1535" s="2" t="s">
        <v>10</v>
      </c>
    </row>
    <row r="1536" spans="1:21" x14ac:dyDescent="0.3">
      <c r="A1536">
        <v>38</v>
      </c>
      <c r="B1536" t="s">
        <v>61</v>
      </c>
      <c r="C1536">
        <v>4</v>
      </c>
      <c r="D1536" t="s">
        <v>57</v>
      </c>
      <c r="E1536">
        <v>1997</v>
      </c>
      <c r="F1536">
        <v>65</v>
      </c>
      <c r="G1536" s="54">
        <v>0.53400000000000003</v>
      </c>
      <c r="H1536" t="s">
        <v>10</v>
      </c>
      <c r="I1536" t="s">
        <v>10</v>
      </c>
      <c r="J1536" s="2">
        <f t="shared" si="419"/>
        <v>139.48497854077254</v>
      </c>
      <c r="K1536" t="s">
        <v>10</v>
      </c>
      <c r="L1536" t="s">
        <v>10</v>
      </c>
      <c r="M1536" s="59">
        <v>0.57081999999999999</v>
      </c>
      <c r="N1536" s="59">
        <v>0.42637000000000003</v>
      </c>
      <c r="O1536" s="59">
        <v>2.8E-3</v>
      </c>
      <c r="P1536" s="2" t="s">
        <v>10</v>
      </c>
      <c r="Q1536" s="2" t="s">
        <v>10</v>
      </c>
      <c r="R1536" s="2" t="s">
        <v>10</v>
      </c>
      <c r="S1536" s="2" t="s">
        <v>10</v>
      </c>
      <c r="T1536" s="2" t="s">
        <v>10</v>
      </c>
      <c r="U1536" s="2" t="s">
        <v>10</v>
      </c>
    </row>
    <row r="1537" spans="1:21" x14ac:dyDescent="0.3">
      <c r="A1537">
        <v>38</v>
      </c>
      <c r="B1537" t="s">
        <v>61</v>
      </c>
      <c r="C1537">
        <v>4</v>
      </c>
      <c r="D1537" t="s">
        <v>57</v>
      </c>
      <c r="E1537">
        <v>1998</v>
      </c>
      <c r="F1537">
        <v>400</v>
      </c>
      <c r="G1537" s="54">
        <v>0.18</v>
      </c>
      <c r="H1537" t="s">
        <v>10</v>
      </c>
      <c r="I1537" t="s">
        <v>10</v>
      </c>
      <c r="J1537" s="2">
        <f t="shared" si="419"/>
        <v>487.80487804878044</v>
      </c>
      <c r="K1537" t="s">
        <v>10</v>
      </c>
      <c r="L1537" t="s">
        <v>10</v>
      </c>
      <c r="M1537" s="59">
        <v>0.57081999999999999</v>
      </c>
      <c r="N1537" s="59">
        <v>0.42637000000000003</v>
      </c>
      <c r="O1537" s="59">
        <v>2.8E-3</v>
      </c>
      <c r="P1537" s="2" t="s">
        <v>10</v>
      </c>
      <c r="Q1537" s="2" t="s">
        <v>10</v>
      </c>
      <c r="R1537" s="2" t="s">
        <v>10</v>
      </c>
      <c r="S1537" s="2" t="s">
        <v>10</v>
      </c>
      <c r="T1537" s="2" t="s">
        <v>10</v>
      </c>
      <c r="U1537" s="2" t="s">
        <v>10</v>
      </c>
    </row>
    <row r="1538" spans="1:21" x14ac:dyDescent="0.3">
      <c r="A1538">
        <v>38</v>
      </c>
      <c r="B1538" t="s">
        <v>61</v>
      </c>
      <c r="C1538">
        <v>4</v>
      </c>
      <c r="D1538" t="s">
        <v>57</v>
      </c>
      <c r="E1538">
        <v>1999</v>
      </c>
      <c r="F1538">
        <v>650</v>
      </c>
      <c r="G1538" s="54">
        <v>0.21000000000000002</v>
      </c>
      <c r="H1538" t="s">
        <v>10</v>
      </c>
      <c r="I1538" t="s">
        <v>10</v>
      </c>
      <c r="J1538" s="2">
        <f t="shared" si="419"/>
        <v>822.78481012658222</v>
      </c>
      <c r="K1538" t="s">
        <v>10</v>
      </c>
      <c r="L1538" t="s">
        <v>10</v>
      </c>
      <c r="M1538" s="59">
        <v>0.57081999999999999</v>
      </c>
      <c r="N1538" s="59">
        <v>0.42637000000000003</v>
      </c>
      <c r="O1538" s="59">
        <v>2.8E-3</v>
      </c>
      <c r="P1538" s="2" t="s">
        <v>10</v>
      </c>
      <c r="Q1538" s="2" t="s">
        <v>10</v>
      </c>
      <c r="R1538" s="2" t="s">
        <v>10</v>
      </c>
      <c r="S1538" s="2" t="s">
        <v>10</v>
      </c>
      <c r="T1538" s="2" t="s">
        <v>10</v>
      </c>
      <c r="U1538" s="2" t="s">
        <v>10</v>
      </c>
    </row>
    <row r="1539" spans="1:21" x14ac:dyDescent="0.3">
      <c r="A1539">
        <v>38</v>
      </c>
      <c r="B1539" t="s">
        <v>61</v>
      </c>
      <c r="C1539">
        <v>4</v>
      </c>
      <c r="D1539" t="s">
        <v>57</v>
      </c>
      <c r="E1539">
        <v>2000</v>
      </c>
      <c r="F1539" t="s">
        <v>10</v>
      </c>
      <c r="G1539" s="54">
        <v>0.379</v>
      </c>
      <c r="H1539" t="s">
        <v>10</v>
      </c>
      <c r="I1539" t="s">
        <v>10</v>
      </c>
      <c r="J1539" t="s">
        <v>10</v>
      </c>
      <c r="K1539" t="s">
        <v>10</v>
      </c>
      <c r="L1539" t="s">
        <v>10</v>
      </c>
      <c r="M1539" s="59">
        <v>0.57081999999999999</v>
      </c>
      <c r="N1539" s="59">
        <v>0.42637000000000003</v>
      </c>
      <c r="O1539" s="59">
        <v>2.8E-3</v>
      </c>
      <c r="P1539" s="2" t="s">
        <v>10</v>
      </c>
      <c r="Q1539" s="2" t="s">
        <v>10</v>
      </c>
      <c r="R1539" s="2" t="s">
        <v>10</v>
      </c>
      <c r="S1539" s="2" t="s">
        <v>10</v>
      </c>
      <c r="T1539" s="2" t="s">
        <v>10</v>
      </c>
      <c r="U1539" s="2" t="s">
        <v>10</v>
      </c>
    </row>
    <row r="1540" spans="1:21" x14ac:dyDescent="0.3">
      <c r="A1540">
        <v>38</v>
      </c>
      <c r="B1540" t="s">
        <v>61</v>
      </c>
      <c r="C1540">
        <v>4</v>
      </c>
      <c r="D1540" t="s">
        <v>57</v>
      </c>
      <c r="E1540">
        <v>2001</v>
      </c>
      <c r="F1540" t="s">
        <v>10</v>
      </c>
      <c r="G1540" s="54">
        <v>0.29799999999999999</v>
      </c>
      <c r="H1540" t="s">
        <v>10</v>
      </c>
      <c r="I1540" t="s">
        <v>10</v>
      </c>
      <c r="J1540" t="s">
        <v>10</v>
      </c>
      <c r="K1540" t="s">
        <v>10</v>
      </c>
      <c r="L1540" t="s">
        <v>10</v>
      </c>
      <c r="M1540" s="59">
        <v>0.57081999999999999</v>
      </c>
      <c r="N1540" s="59">
        <v>0.42637000000000003</v>
      </c>
      <c r="O1540" s="59">
        <v>2.8E-3</v>
      </c>
      <c r="P1540" s="2" t="s">
        <v>10</v>
      </c>
      <c r="Q1540" s="2" t="s">
        <v>10</v>
      </c>
      <c r="R1540" s="2" t="s">
        <v>10</v>
      </c>
      <c r="S1540" s="2" t="s">
        <v>10</v>
      </c>
      <c r="T1540" s="2" t="s">
        <v>10</v>
      </c>
      <c r="U1540" s="2" t="s">
        <v>10</v>
      </c>
    </row>
    <row r="1541" spans="1:21" x14ac:dyDescent="0.3">
      <c r="A1541">
        <v>38</v>
      </c>
      <c r="B1541" t="s">
        <v>61</v>
      </c>
      <c r="C1541">
        <v>4</v>
      </c>
      <c r="D1541" t="s">
        <v>57</v>
      </c>
      <c r="E1541">
        <v>2002</v>
      </c>
      <c r="F1541" t="s">
        <v>10</v>
      </c>
      <c r="G1541" s="54">
        <v>0.27300000000000002</v>
      </c>
      <c r="H1541" t="s">
        <v>10</v>
      </c>
      <c r="I1541" t="s">
        <v>10</v>
      </c>
      <c r="J1541" t="s">
        <v>10</v>
      </c>
      <c r="K1541" t="s">
        <v>10</v>
      </c>
      <c r="L1541" t="s">
        <v>10</v>
      </c>
      <c r="M1541" s="59">
        <v>0.57081999999999999</v>
      </c>
      <c r="N1541" s="59">
        <v>0.42637000000000003</v>
      </c>
      <c r="O1541" s="59">
        <v>2.8E-3</v>
      </c>
      <c r="P1541" s="2" t="s">
        <v>10</v>
      </c>
      <c r="Q1541" s="2" t="s">
        <v>10</v>
      </c>
      <c r="R1541" s="2" t="s">
        <v>10</v>
      </c>
      <c r="S1541" s="2" t="s">
        <v>10</v>
      </c>
      <c r="T1541" s="2" t="s">
        <v>10</v>
      </c>
      <c r="U1541" s="2" t="s">
        <v>10</v>
      </c>
    </row>
    <row r="1542" spans="1:21" x14ac:dyDescent="0.3">
      <c r="A1542">
        <v>38</v>
      </c>
      <c r="B1542" t="s">
        <v>61</v>
      </c>
      <c r="C1542">
        <v>4</v>
      </c>
      <c r="D1542" t="s">
        <v>57</v>
      </c>
      <c r="E1542">
        <v>2003</v>
      </c>
      <c r="F1542" t="s">
        <v>10</v>
      </c>
      <c r="G1542" s="54">
        <v>0.27700000000000002</v>
      </c>
      <c r="H1542" t="s">
        <v>10</v>
      </c>
      <c r="I1542" t="s">
        <v>10</v>
      </c>
      <c r="J1542" t="s">
        <v>10</v>
      </c>
      <c r="K1542" t="s">
        <v>10</v>
      </c>
      <c r="L1542" t="s">
        <v>10</v>
      </c>
      <c r="M1542" s="59">
        <v>0.57081999999999999</v>
      </c>
      <c r="N1542" s="59">
        <v>0.42637000000000003</v>
      </c>
      <c r="O1542" s="59">
        <v>2.8E-3</v>
      </c>
      <c r="P1542" s="2" t="s">
        <v>10</v>
      </c>
      <c r="Q1542" s="2" t="s">
        <v>10</v>
      </c>
      <c r="R1542" s="2" t="s">
        <v>10</v>
      </c>
      <c r="S1542" s="2" t="s">
        <v>10</v>
      </c>
      <c r="T1542" s="2" t="s">
        <v>10</v>
      </c>
      <c r="U1542" s="2" t="s">
        <v>10</v>
      </c>
    </row>
    <row r="1543" spans="1:21" x14ac:dyDescent="0.3">
      <c r="A1543">
        <v>38</v>
      </c>
      <c r="B1543" t="s">
        <v>61</v>
      </c>
      <c r="C1543">
        <v>4</v>
      </c>
      <c r="D1543" t="s">
        <v>57</v>
      </c>
      <c r="E1543">
        <v>2004</v>
      </c>
      <c r="F1543">
        <v>300</v>
      </c>
      <c r="G1543" s="54">
        <v>0.41800000000000004</v>
      </c>
      <c r="H1543" t="s">
        <v>10</v>
      </c>
      <c r="I1543" t="s">
        <v>10</v>
      </c>
      <c r="J1543" s="2">
        <f t="shared" si="419"/>
        <v>515.46391752577324</v>
      </c>
      <c r="K1543" t="s">
        <v>10</v>
      </c>
      <c r="L1543" t="s">
        <v>10</v>
      </c>
      <c r="M1543" s="59">
        <v>0.57081999999999999</v>
      </c>
      <c r="N1543" s="59">
        <v>0.42637000000000003</v>
      </c>
      <c r="O1543" s="59">
        <v>2.8E-3</v>
      </c>
      <c r="P1543" s="2" t="s">
        <v>10</v>
      </c>
      <c r="Q1543" s="2" t="s">
        <v>10</v>
      </c>
      <c r="R1543" s="2" t="s">
        <v>10</v>
      </c>
      <c r="S1543" s="2" t="s">
        <v>10</v>
      </c>
      <c r="T1543" s="2" t="s">
        <v>10</v>
      </c>
      <c r="U1543" s="2" t="s">
        <v>10</v>
      </c>
    </row>
    <row r="1544" spans="1:21" x14ac:dyDescent="0.3">
      <c r="A1544">
        <v>38</v>
      </c>
      <c r="B1544" t="s">
        <v>61</v>
      </c>
      <c r="C1544">
        <v>4</v>
      </c>
      <c r="D1544" t="s">
        <v>57</v>
      </c>
      <c r="E1544">
        <v>2005</v>
      </c>
      <c r="F1544" t="s">
        <v>10</v>
      </c>
      <c r="G1544" s="54">
        <v>0.28100000000000003</v>
      </c>
      <c r="H1544" t="s">
        <v>10</v>
      </c>
      <c r="I1544" t="s">
        <v>10</v>
      </c>
      <c r="J1544" t="s">
        <v>10</v>
      </c>
      <c r="K1544" t="s">
        <v>10</v>
      </c>
      <c r="L1544" t="s">
        <v>10</v>
      </c>
      <c r="M1544" s="59">
        <v>0.57081999999999999</v>
      </c>
      <c r="N1544" s="59">
        <v>0.42637000000000003</v>
      </c>
      <c r="O1544" s="59">
        <v>2.8E-3</v>
      </c>
      <c r="P1544" s="2" t="s">
        <v>10</v>
      </c>
      <c r="Q1544" s="2" t="s">
        <v>10</v>
      </c>
      <c r="R1544" s="2" t="s">
        <v>10</v>
      </c>
      <c r="S1544" s="2" t="s">
        <v>10</v>
      </c>
      <c r="T1544" s="2" t="s">
        <v>10</v>
      </c>
      <c r="U1544" s="2" t="s">
        <v>10</v>
      </c>
    </row>
    <row r="1545" spans="1:21" x14ac:dyDescent="0.3">
      <c r="A1545">
        <v>38</v>
      </c>
      <c r="B1545" t="s">
        <v>61</v>
      </c>
      <c r="C1545">
        <v>4</v>
      </c>
      <c r="D1545" t="s">
        <v>57</v>
      </c>
      <c r="E1545">
        <v>2006</v>
      </c>
      <c r="F1545" t="s">
        <v>10</v>
      </c>
      <c r="G1545" s="54">
        <v>0.27</v>
      </c>
      <c r="H1545" t="s">
        <v>10</v>
      </c>
      <c r="I1545" t="s">
        <v>10</v>
      </c>
      <c r="J1545" t="s">
        <v>10</v>
      </c>
      <c r="K1545" t="s">
        <v>10</v>
      </c>
      <c r="L1545" t="s">
        <v>10</v>
      </c>
      <c r="M1545" s="59">
        <v>0.57081999999999999</v>
      </c>
      <c r="N1545" s="59">
        <v>0.42637000000000003</v>
      </c>
      <c r="O1545" s="59">
        <v>2.8E-3</v>
      </c>
      <c r="P1545" s="2" t="s">
        <v>10</v>
      </c>
      <c r="Q1545" s="2" t="s">
        <v>10</v>
      </c>
      <c r="R1545" s="2" t="s">
        <v>10</v>
      </c>
      <c r="S1545" s="2" t="s">
        <v>10</v>
      </c>
      <c r="T1545" s="2" t="s">
        <v>10</v>
      </c>
      <c r="U1545" s="2" t="s">
        <v>10</v>
      </c>
    </row>
    <row r="1546" spans="1:21" x14ac:dyDescent="0.3">
      <c r="A1546">
        <v>38</v>
      </c>
      <c r="B1546" t="s">
        <v>61</v>
      </c>
      <c r="C1546">
        <v>4</v>
      </c>
      <c r="D1546" t="s">
        <v>57</v>
      </c>
      <c r="E1546">
        <v>2007</v>
      </c>
      <c r="F1546">
        <v>150</v>
      </c>
      <c r="G1546" s="54">
        <v>0.45799999999999996</v>
      </c>
      <c r="H1546" t="s">
        <v>10</v>
      </c>
      <c r="I1546" t="s">
        <v>10</v>
      </c>
      <c r="J1546" s="2">
        <f t="shared" si="419"/>
        <v>276.75276752767525</v>
      </c>
      <c r="K1546" t="s">
        <v>10</v>
      </c>
      <c r="L1546" t="s">
        <v>10</v>
      </c>
      <c r="M1546" s="59">
        <v>0.57081999999999999</v>
      </c>
      <c r="N1546" s="59">
        <v>0.42637000000000003</v>
      </c>
      <c r="O1546" s="59">
        <v>2.8E-3</v>
      </c>
      <c r="P1546" s="2">
        <f t="shared" si="418"/>
        <v>971.99820774779766</v>
      </c>
      <c r="Q1546" s="2" t="s">
        <v>10</v>
      </c>
      <c r="R1546" s="2" t="s">
        <v>10</v>
      </c>
      <c r="S1546">
        <f t="shared" ref="S1546:S1602" si="420">P1546/$F1546</f>
        <v>6.4799880516519845</v>
      </c>
      <c r="T1546" s="2" t="s">
        <v>10</v>
      </c>
      <c r="U1546" s="2" t="s">
        <v>10</v>
      </c>
    </row>
    <row r="1547" spans="1:21" x14ac:dyDescent="0.3">
      <c r="A1547">
        <v>38</v>
      </c>
      <c r="B1547" t="s">
        <v>61</v>
      </c>
      <c r="C1547">
        <v>4</v>
      </c>
      <c r="D1547" t="s">
        <v>57</v>
      </c>
      <c r="E1547">
        <v>2008</v>
      </c>
      <c r="F1547" t="s">
        <v>10</v>
      </c>
      <c r="G1547" s="54">
        <v>0.39600000000000002</v>
      </c>
      <c r="H1547" t="s">
        <v>10</v>
      </c>
      <c r="I1547" t="s">
        <v>10</v>
      </c>
      <c r="J1547" t="s">
        <v>10</v>
      </c>
      <c r="K1547" t="s">
        <v>10</v>
      </c>
      <c r="L1547" t="s">
        <v>10</v>
      </c>
      <c r="M1547" s="59">
        <v>0.57081999999999999</v>
      </c>
      <c r="N1547" s="59">
        <v>0.42637000000000003</v>
      </c>
      <c r="O1547" s="59">
        <v>2.8E-3</v>
      </c>
      <c r="P1547" s="2">
        <f t="shared" si="418"/>
        <v>538.91138467688734</v>
      </c>
      <c r="Q1547" s="2" t="s">
        <v>10</v>
      </c>
      <c r="R1547" s="2" t="s">
        <v>10</v>
      </c>
      <c r="S1547" s="2" t="s">
        <v>10</v>
      </c>
      <c r="T1547" s="2" t="s">
        <v>10</v>
      </c>
      <c r="U1547" s="2" t="s">
        <v>10</v>
      </c>
    </row>
    <row r="1548" spans="1:21" x14ac:dyDescent="0.3">
      <c r="A1548">
        <v>38</v>
      </c>
      <c r="B1548" t="s">
        <v>61</v>
      </c>
      <c r="C1548">
        <v>4</v>
      </c>
      <c r="D1548" t="s">
        <v>57</v>
      </c>
      <c r="E1548">
        <v>2009</v>
      </c>
      <c r="F1548" t="s">
        <v>10</v>
      </c>
      <c r="G1548" s="54">
        <v>0.38600000000000001</v>
      </c>
      <c r="H1548" t="s">
        <v>10</v>
      </c>
      <c r="I1548" t="s">
        <v>10</v>
      </c>
      <c r="J1548" t="s">
        <v>10</v>
      </c>
      <c r="K1548" t="s">
        <v>10</v>
      </c>
      <c r="L1548" t="s">
        <v>10</v>
      </c>
      <c r="M1548" s="59">
        <v>0.57081999999999999</v>
      </c>
      <c r="N1548" s="59">
        <v>0.42637000000000003</v>
      </c>
      <c r="O1548" s="59">
        <v>2.8E-3</v>
      </c>
      <c r="P1548" s="2">
        <f t="shared" si="418"/>
        <v>572.31644091502164</v>
      </c>
      <c r="Q1548" s="2" t="s">
        <v>10</v>
      </c>
      <c r="R1548" s="2" t="s">
        <v>10</v>
      </c>
      <c r="S1548" s="2" t="s">
        <v>10</v>
      </c>
      <c r="T1548" s="2" t="s">
        <v>10</v>
      </c>
      <c r="U1548" s="2" t="s">
        <v>10</v>
      </c>
    </row>
    <row r="1549" spans="1:21" x14ac:dyDescent="0.3">
      <c r="A1549">
        <v>38</v>
      </c>
      <c r="B1549" t="s">
        <v>61</v>
      </c>
      <c r="C1549">
        <v>4</v>
      </c>
      <c r="D1549" t="s">
        <v>57</v>
      </c>
      <c r="E1549">
        <v>2010</v>
      </c>
      <c r="F1549">
        <v>750</v>
      </c>
      <c r="G1549" s="54">
        <v>0.33400000000000002</v>
      </c>
      <c r="H1549" t="s">
        <v>10</v>
      </c>
      <c r="I1549" t="s">
        <v>10</v>
      </c>
      <c r="J1549" s="2">
        <f t="shared" si="419"/>
        <v>1126.1261261261263</v>
      </c>
      <c r="K1549" t="s">
        <v>10</v>
      </c>
      <c r="L1549" t="s">
        <v>10</v>
      </c>
      <c r="M1549" s="59">
        <v>0.57081999999999999</v>
      </c>
      <c r="N1549" s="59">
        <v>0.42637000000000003</v>
      </c>
      <c r="O1549" s="59">
        <v>2.8E-3</v>
      </c>
      <c r="P1549" s="2">
        <f t="shared" si="418"/>
        <v>1434.0697587836632</v>
      </c>
      <c r="Q1549" s="2" t="s">
        <v>10</v>
      </c>
      <c r="R1549" s="2" t="s">
        <v>10</v>
      </c>
      <c r="S1549">
        <f t="shared" si="420"/>
        <v>1.9120930117115511</v>
      </c>
      <c r="T1549" s="2" t="s">
        <v>10</v>
      </c>
      <c r="U1549" s="2" t="s">
        <v>10</v>
      </c>
    </row>
    <row r="1550" spans="1:21" x14ac:dyDescent="0.3">
      <c r="A1550">
        <v>38</v>
      </c>
      <c r="B1550" t="s">
        <v>61</v>
      </c>
      <c r="C1550">
        <v>4</v>
      </c>
      <c r="D1550" t="s">
        <v>57</v>
      </c>
      <c r="E1550">
        <v>2011</v>
      </c>
      <c r="F1550">
        <v>440</v>
      </c>
      <c r="G1550" s="54">
        <v>0.42900000000000005</v>
      </c>
      <c r="H1550" t="s">
        <v>10</v>
      </c>
      <c r="I1550" t="s">
        <v>10</v>
      </c>
      <c r="J1550" s="2">
        <f t="shared" si="419"/>
        <v>770.57793345008758</v>
      </c>
      <c r="K1550" t="s">
        <v>10</v>
      </c>
      <c r="L1550" t="s">
        <v>10</v>
      </c>
      <c r="M1550" s="59">
        <v>0.57081999999999999</v>
      </c>
      <c r="N1550" s="59">
        <v>0.42637000000000003</v>
      </c>
      <c r="O1550" s="59">
        <v>2.8E-3</v>
      </c>
      <c r="P1550" s="2">
        <f t="shared" si="418"/>
        <v>1393.9755995142311</v>
      </c>
      <c r="Q1550" s="2" t="s">
        <v>10</v>
      </c>
      <c r="R1550" s="2" t="s">
        <v>10</v>
      </c>
      <c r="S1550">
        <f t="shared" si="420"/>
        <v>3.1681263625323437</v>
      </c>
      <c r="T1550" s="2" t="s">
        <v>10</v>
      </c>
      <c r="U1550" s="2" t="s">
        <v>10</v>
      </c>
    </row>
    <row r="1551" spans="1:21" x14ac:dyDescent="0.3">
      <c r="A1551">
        <v>38</v>
      </c>
      <c r="B1551" t="s">
        <v>61</v>
      </c>
      <c r="C1551">
        <v>4</v>
      </c>
      <c r="D1551" t="s">
        <v>57</v>
      </c>
      <c r="E1551">
        <v>2012</v>
      </c>
      <c r="F1551">
        <v>150</v>
      </c>
      <c r="G1551" s="54">
        <v>0.33499999999999996</v>
      </c>
      <c r="H1551" t="s">
        <v>10</v>
      </c>
      <c r="I1551" t="s">
        <v>10</v>
      </c>
      <c r="J1551" s="2">
        <f t="shared" si="419"/>
        <v>225.56390977443607</v>
      </c>
      <c r="K1551" t="s">
        <v>10</v>
      </c>
      <c r="L1551" t="s">
        <v>10</v>
      </c>
      <c r="M1551" s="59">
        <v>0.57081999999999999</v>
      </c>
      <c r="N1551" s="59">
        <v>0.42637000000000003</v>
      </c>
      <c r="O1551" s="59">
        <v>2.8E-3</v>
      </c>
      <c r="P1551" s="2">
        <f>(J1554*$M1551)+(J1555*$N1551)</f>
        <v>699.71036159003836</v>
      </c>
      <c r="Q1551" s="2" t="s">
        <v>10</v>
      </c>
      <c r="R1551" s="2" t="s">
        <v>10</v>
      </c>
      <c r="S1551">
        <f t="shared" si="420"/>
        <v>4.6647357439335888</v>
      </c>
      <c r="T1551" s="2" t="s">
        <v>10</v>
      </c>
      <c r="U1551" s="2" t="s">
        <v>10</v>
      </c>
    </row>
    <row r="1552" spans="1:21" x14ac:dyDescent="0.3">
      <c r="A1552">
        <v>38</v>
      </c>
      <c r="B1552" t="s">
        <v>61</v>
      </c>
      <c r="C1552">
        <v>4</v>
      </c>
      <c r="D1552" t="s">
        <v>57</v>
      </c>
      <c r="E1552">
        <v>2013</v>
      </c>
      <c r="F1552">
        <v>640</v>
      </c>
      <c r="G1552" s="54">
        <v>0.377</v>
      </c>
      <c r="H1552" t="s">
        <v>10</v>
      </c>
      <c r="I1552" t="s">
        <v>10</v>
      </c>
      <c r="J1552" s="2">
        <f t="shared" si="419"/>
        <v>1027.2873194221509</v>
      </c>
      <c r="K1552" t="s">
        <v>10</v>
      </c>
      <c r="L1552" t="s">
        <v>10</v>
      </c>
      <c r="M1552" s="59">
        <v>0.57081999999999999</v>
      </c>
      <c r="N1552" s="59">
        <v>0.42637000000000003</v>
      </c>
      <c r="O1552" s="59">
        <v>2.8E-3</v>
      </c>
      <c r="P1552" s="2" t="s">
        <v>10</v>
      </c>
      <c r="Q1552" s="2" t="s">
        <v>10</v>
      </c>
      <c r="R1552" s="2" t="s">
        <v>10</v>
      </c>
      <c r="S1552" s="2" t="s">
        <v>10</v>
      </c>
      <c r="T1552" s="2" t="s">
        <v>10</v>
      </c>
      <c r="U1552" s="2" t="s">
        <v>10</v>
      </c>
    </row>
    <row r="1553" spans="1:21" x14ac:dyDescent="0.3">
      <c r="A1553">
        <v>38</v>
      </c>
      <c r="B1553" t="s">
        <v>61</v>
      </c>
      <c r="C1553">
        <v>4</v>
      </c>
      <c r="D1553" t="s">
        <v>57</v>
      </c>
      <c r="E1553">
        <v>2014</v>
      </c>
      <c r="F1553">
        <v>1500</v>
      </c>
      <c r="G1553" s="54">
        <v>0.24399999999999999</v>
      </c>
      <c r="H1553" t="s">
        <v>10</v>
      </c>
      <c r="I1553" t="s">
        <v>10</v>
      </c>
      <c r="J1553" s="2">
        <f t="shared" si="419"/>
        <v>1984.1269841269841</v>
      </c>
      <c r="K1553" t="s">
        <v>10</v>
      </c>
      <c r="L1553" t="s">
        <v>10</v>
      </c>
      <c r="M1553" s="59">
        <v>0.57081999999999999</v>
      </c>
      <c r="N1553" s="59">
        <v>0.42637000000000003</v>
      </c>
      <c r="O1553" s="59">
        <v>2.8E-3</v>
      </c>
      <c r="P1553" s="2" t="s">
        <v>10</v>
      </c>
      <c r="Q1553" s="2" t="s">
        <v>10</v>
      </c>
      <c r="R1553" s="2" t="s">
        <v>10</v>
      </c>
      <c r="S1553" s="2" t="s">
        <v>10</v>
      </c>
      <c r="T1553" s="2" t="s">
        <v>10</v>
      </c>
      <c r="U1553" s="2" t="s">
        <v>10</v>
      </c>
    </row>
    <row r="1554" spans="1:21" x14ac:dyDescent="0.3">
      <c r="A1554">
        <v>38</v>
      </c>
      <c r="B1554" t="s">
        <v>61</v>
      </c>
      <c r="C1554">
        <v>4</v>
      </c>
      <c r="D1554" t="s">
        <v>57</v>
      </c>
      <c r="E1554">
        <v>2015</v>
      </c>
      <c r="F1554">
        <v>350</v>
      </c>
      <c r="G1554" s="54">
        <v>0.42400000000000004</v>
      </c>
      <c r="H1554" t="s">
        <v>10</v>
      </c>
      <c r="I1554" t="s">
        <v>10</v>
      </c>
      <c r="J1554" s="2">
        <f t="shared" si="419"/>
        <v>607.63888888888891</v>
      </c>
      <c r="K1554" t="s">
        <v>10</v>
      </c>
      <c r="L1554" t="s">
        <v>10</v>
      </c>
      <c r="M1554" s="59">
        <v>0.57081999999999999</v>
      </c>
      <c r="N1554" s="59">
        <v>0.42637000000000003</v>
      </c>
      <c r="O1554" s="59">
        <v>2.8E-3</v>
      </c>
      <c r="P1554" s="2" t="s">
        <v>10</v>
      </c>
      <c r="Q1554" s="2" t="s">
        <v>10</v>
      </c>
      <c r="R1554" s="2" t="s">
        <v>10</v>
      </c>
      <c r="S1554" s="2" t="s">
        <v>10</v>
      </c>
      <c r="T1554" s="2" t="s">
        <v>10</v>
      </c>
      <c r="U1554" s="2" t="s">
        <v>10</v>
      </c>
    </row>
    <row r="1555" spans="1:21" x14ac:dyDescent="0.3">
      <c r="A1555">
        <v>38</v>
      </c>
      <c r="B1555" t="s">
        <v>61</v>
      </c>
      <c r="C1555">
        <v>4</v>
      </c>
      <c r="D1555" t="s">
        <v>57</v>
      </c>
      <c r="E1555">
        <v>2016</v>
      </c>
      <c r="F1555">
        <v>480</v>
      </c>
      <c r="G1555" s="54">
        <v>0.42000000000000004</v>
      </c>
      <c r="H1555" t="s">
        <v>10</v>
      </c>
      <c r="I1555" t="s">
        <v>10</v>
      </c>
      <c r="J1555" s="2">
        <f t="shared" si="419"/>
        <v>827.58620689655174</v>
      </c>
      <c r="K1555" t="s">
        <v>10</v>
      </c>
      <c r="L1555" t="s">
        <v>10</v>
      </c>
      <c r="M1555" s="59">
        <v>0.57081999999999999</v>
      </c>
      <c r="N1555" s="59">
        <v>0.42637000000000003</v>
      </c>
      <c r="O1555" s="59">
        <v>2.8E-3</v>
      </c>
      <c r="P1555" s="2" t="s">
        <v>10</v>
      </c>
      <c r="Q1555" s="2" t="s">
        <v>10</v>
      </c>
      <c r="R1555" s="2" t="s">
        <v>10</v>
      </c>
      <c r="S1555" s="2" t="s">
        <v>10</v>
      </c>
      <c r="T1555" s="2" t="s">
        <v>10</v>
      </c>
      <c r="U1555" s="2" t="s">
        <v>10</v>
      </c>
    </row>
    <row r="1556" spans="1:21" x14ac:dyDescent="0.3">
      <c r="A1556">
        <v>38</v>
      </c>
      <c r="B1556" t="s">
        <v>61</v>
      </c>
      <c r="C1556">
        <v>4</v>
      </c>
      <c r="D1556" t="s">
        <v>57</v>
      </c>
      <c r="E1556">
        <v>2017</v>
      </c>
      <c r="F1556" t="s">
        <v>10</v>
      </c>
      <c r="G1556" s="54">
        <v>0.44035422259606583</v>
      </c>
      <c r="H1556" t="s">
        <v>10</v>
      </c>
      <c r="I1556" t="s">
        <v>10</v>
      </c>
      <c r="J1556" t="s">
        <v>10</v>
      </c>
      <c r="K1556" t="s">
        <v>10</v>
      </c>
      <c r="L1556" t="s">
        <v>10</v>
      </c>
      <c r="M1556" s="59">
        <v>0.57081999999999999</v>
      </c>
      <c r="N1556" s="59">
        <v>0.42637000000000003</v>
      </c>
      <c r="O1556" s="59">
        <v>2.8E-3</v>
      </c>
      <c r="P1556" s="2" t="s">
        <v>10</v>
      </c>
      <c r="Q1556" s="2" t="s">
        <v>10</v>
      </c>
      <c r="R1556" s="2" t="s">
        <v>10</v>
      </c>
      <c r="S1556" s="2" t="s">
        <v>10</v>
      </c>
      <c r="T1556" s="2" t="s">
        <v>10</v>
      </c>
      <c r="U1556" s="2" t="s">
        <v>10</v>
      </c>
    </row>
    <row r="1557" spans="1:21" x14ac:dyDescent="0.3">
      <c r="A1557">
        <v>38</v>
      </c>
      <c r="B1557" t="s">
        <v>61</v>
      </c>
      <c r="C1557">
        <v>4</v>
      </c>
      <c r="D1557" t="s">
        <v>57</v>
      </c>
      <c r="E1557">
        <v>2018</v>
      </c>
      <c r="F1557" t="s">
        <v>10</v>
      </c>
      <c r="G1557" s="54">
        <v>0.42215417185431725</v>
      </c>
      <c r="H1557" t="s">
        <v>10</v>
      </c>
      <c r="I1557" t="s">
        <v>10</v>
      </c>
      <c r="J1557" t="s">
        <v>10</v>
      </c>
      <c r="K1557" t="s">
        <v>10</v>
      </c>
      <c r="L1557" t="s">
        <v>10</v>
      </c>
      <c r="M1557" s="59">
        <v>0.57081999999999999</v>
      </c>
      <c r="N1557" s="59">
        <v>0.42637000000000003</v>
      </c>
      <c r="O1557" s="59">
        <v>2.8E-3</v>
      </c>
      <c r="P1557" s="2" t="s">
        <v>10</v>
      </c>
      <c r="Q1557" s="2" t="s">
        <v>10</v>
      </c>
      <c r="R1557" s="2" t="s">
        <v>10</v>
      </c>
      <c r="S1557" s="2" t="s">
        <v>10</v>
      </c>
      <c r="T1557" s="2" t="s">
        <v>10</v>
      </c>
      <c r="U1557" s="2" t="s">
        <v>10</v>
      </c>
    </row>
    <row r="1558" spans="1:21" x14ac:dyDescent="0.3">
      <c r="A1558">
        <v>38</v>
      </c>
      <c r="B1558" t="s">
        <v>61</v>
      </c>
      <c r="C1558">
        <v>4</v>
      </c>
      <c r="D1558" t="s">
        <v>57</v>
      </c>
      <c r="E1558">
        <v>2019</v>
      </c>
      <c r="F1558" t="s">
        <v>10</v>
      </c>
      <c r="G1558" s="54">
        <v>0.39069181949126658</v>
      </c>
      <c r="H1558" t="s">
        <v>10</v>
      </c>
      <c r="I1558" t="s">
        <v>10</v>
      </c>
      <c r="J1558" t="s">
        <v>10</v>
      </c>
      <c r="K1558" t="s">
        <v>10</v>
      </c>
      <c r="L1558" t="s">
        <v>10</v>
      </c>
      <c r="M1558" s="59">
        <v>0.57081999999999999</v>
      </c>
      <c r="N1558" s="59">
        <v>0.42637000000000003</v>
      </c>
      <c r="O1558" s="59">
        <v>2.8E-3</v>
      </c>
      <c r="P1558" s="2" t="s">
        <v>10</v>
      </c>
      <c r="Q1558" s="2" t="s">
        <v>10</v>
      </c>
      <c r="R1558" s="2" t="s">
        <v>10</v>
      </c>
      <c r="S1558" s="2" t="s">
        <v>10</v>
      </c>
      <c r="T1558" s="2" t="s">
        <v>10</v>
      </c>
      <c r="U1558" s="2" t="s">
        <v>10</v>
      </c>
    </row>
    <row r="1559" spans="1:21" x14ac:dyDescent="0.3">
      <c r="A1559">
        <v>38</v>
      </c>
      <c r="B1559" t="s">
        <v>61</v>
      </c>
      <c r="C1559">
        <v>4</v>
      </c>
      <c r="D1559" t="s">
        <v>57</v>
      </c>
      <c r="E1559">
        <v>2020</v>
      </c>
      <c r="F1559" t="s">
        <v>10</v>
      </c>
      <c r="G1559" s="54">
        <v>0.1793260797812265</v>
      </c>
      <c r="H1559" t="s">
        <v>10</v>
      </c>
      <c r="I1559" t="s">
        <v>10</v>
      </c>
      <c r="J1559" t="s">
        <v>10</v>
      </c>
      <c r="K1559" t="s">
        <v>10</v>
      </c>
      <c r="L1559" t="s">
        <v>10</v>
      </c>
      <c r="M1559" s="59">
        <v>0.57081999999999999</v>
      </c>
      <c r="N1559" s="59">
        <v>0.42637000000000003</v>
      </c>
      <c r="O1559" s="59">
        <v>2.8E-3</v>
      </c>
      <c r="P1559" s="2" t="s">
        <v>10</v>
      </c>
      <c r="Q1559" s="2" t="s">
        <v>10</v>
      </c>
      <c r="R1559" s="2" t="s">
        <v>10</v>
      </c>
      <c r="S1559" s="2" t="s">
        <v>10</v>
      </c>
      <c r="T1559" s="2" t="s">
        <v>10</v>
      </c>
      <c r="U1559" s="2" t="s">
        <v>10</v>
      </c>
    </row>
    <row r="1560" spans="1:21" x14ac:dyDescent="0.3">
      <c r="A1560">
        <v>39</v>
      </c>
      <c r="B1560" t="s">
        <v>62</v>
      </c>
      <c r="C1560">
        <v>4</v>
      </c>
      <c r="D1560" t="s">
        <v>57</v>
      </c>
      <c r="E1560">
        <v>1980</v>
      </c>
      <c r="F1560">
        <v>200</v>
      </c>
      <c r="G1560" s="54">
        <v>0.74</v>
      </c>
      <c r="H1560" t="s">
        <v>10</v>
      </c>
      <c r="I1560" t="s">
        <v>10</v>
      </c>
      <c r="J1560" s="2">
        <f>F1560/(1-G1560)</f>
        <v>769.23076923076917</v>
      </c>
      <c r="K1560" t="s">
        <v>10</v>
      </c>
      <c r="L1560" t="s">
        <v>10</v>
      </c>
      <c r="M1560" s="59">
        <v>0.57081999999999999</v>
      </c>
      <c r="N1560" s="59">
        <v>0.42637000000000003</v>
      </c>
      <c r="O1560" s="59">
        <v>2.8E-3</v>
      </c>
      <c r="P1560" s="2" t="s">
        <v>10</v>
      </c>
      <c r="Q1560" s="2" t="s">
        <v>10</v>
      </c>
      <c r="R1560" s="2" t="s">
        <v>10</v>
      </c>
      <c r="S1560" s="2" t="s">
        <v>10</v>
      </c>
      <c r="T1560" s="2" t="s">
        <v>10</v>
      </c>
      <c r="U1560" s="2" t="s">
        <v>10</v>
      </c>
    </row>
    <row r="1561" spans="1:21" x14ac:dyDescent="0.3">
      <c r="A1561">
        <v>39</v>
      </c>
      <c r="B1561" t="s">
        <v>62</v>
      </c>
      <c r="C1561">
        <v>4</v>
      </c>
      <c r="D1561" t="s">
        <v>57</v>
      </c>
      <c r="E1561">
        <v>1981</v>
      </c>
      <c r="F1561">
        <v>400</v>
      </c>
      <c r="G1561" s="54">
        <v>0.67</v>
      </c>
      <c r="H1561" t="s">
        <v>10</v>
      </c>
      <c r="I1561" t="s">
        <v>10</v>
      </c>
      <c r="J1561" s="2">
        <f t="shared" ref="J1561:J1600" si="421">F1561/(1-G1561)</f>
        <v>1212.1212121212122</v>
      </c>
      <c r="K1561" t="s">
        <v>10</v>
      </c>
      <c r="L1561" t="s">
        <v>10</v>
      </c>
      <c r="M1561" s="59">
        <v>0.57081999999999999</v>
      </c>
      <c r="N1561" s="59">
        <v>0.42637000000000003</v>
      </c>
      <c r="O1561" s="59">
        <v>2.8E-3</v>
      </c>
      <c r="P1561" s="2" t="s">
        <v>10</v>
      </c>
      <c r="Q1561" s="2" t="s">
        <v>10</v>
      </c>
      <c r="R1561" s="2" t="s">
        <v>10</v>
      </c>
      <c r="S1561" s="2" t="s">
        <v>10</v>
      </c>
      <c r="T1561" s="2" t="s">
        <v>10</v>
      </c>
      <c r="U1561" s="2" t="s">
        <v>10</v>
      </c>
    </row>
    <row r="1562" spans="1:21" x14ac:dyDescent="0.3">
      <c r="A1562">
        <v>39</v>
      </c>
      <c r="B1562" t="s">
        <v>62</v>
      </c>
      <c r="C1562">
        <v>4</v>
      </c>
      <c r="D1562" t="s">
        <v>57</v>
      </c>
      <c r="E1562">
        <v>1982</v>
      </c>
      <c r="F1562">
        <v>200</v>
      </c>
      <c r="G1562" s="54">
        <v>0.57999999999999996</v>
      </c>
      <c r="H1562" t="s">
        <v>10</v>
      </c>
      <c r="I1562" t="s">
        <v>10</v>
      </c>
      <c r="J1562" s="2">
        <f t="shared" si="421"/>
        <v>476.19047619047615</v>
      </c>
      <c r="K1562" t="s">
        <v>10</v>
      </c>
      <c r="L1562" t="s">
        <v>10</v>
      </c>
      <c r="M1562" s="59">
        <v>0.57081999999999999</v>
      </c>
      <c r="N1562" s="59">
        <v>0.42637000000000003</v>
      </c>
      <c r="O1562" s="59">
        <v>2.8E-3</v>
      </c>
      <c r="P1562" s="2" t="s">
        <v>10</v>
      </c>
      <c r="Q1562" s="2" t="s">
        <v>10</v>
      </c>
      <c r="R1562" s="2" t="s">
        <v>10</v>
      </c>
      <c r="S1562" s="2" t="s">
        <v>10</v>
      </c>
      <c r="T1562" s="2" t="s">
        <v>10</v>
      </c>
      <c r="U1562" s="2" t="s">
        <v>10</v>
      </c>
    </row>
    <row r="1563" spans="1:21" x14ac:dyDescent="0.3">
      <c r="A1563">
        <v>39</v>
      </c>
      <c r="B1563" t="s">
        <v>62</v>
      </c>
      <c r="C1563">
        <v>4</v>
      </c>
      <c r="D1563" t="s">
        <v>57</v>
      </c>
      <c r="E1563">
        <v>1983</v>
      </c>
      <c r="F1563">
        <v>500</v>
      </c>
      <c r="G1563" s="54">
        <v>0.81</v>
      </c>
      <c r="H1563" t="s">
        <v>10</v>
      </c>
      <c r="I1563" t="s">
        <v>10</v>
      </c>
      <c r="J1563" s="2">
        <f t="shared" si="421"/>
        <v>2631.5789473684217</v>
      </c>
      <c r="K1563" t="s">
        <v>10</v>
      </c>
      <c r="L1563" t="s">
        <v>10</v>
      </c>
      <c r="M1563" s="59">
        <v>0.57081999999999999</v>
      </c>
      <c r="N1563" s="59">
        <v>0.42637000000000003</v>
      </c>
      <c r="O1563" s="59">
        <v>2.8E-3</v>
      </c>
      <c r="P1563" s="2" t="s">
        <v>10</v>
      </c>
      <c r="Q1563" s="2" t="s">
        <v>10</v>
      </c>
      <c r="R1563" s="2" t="s">
        <v>10</v>
      </c>
      <c r="S1563" s="2" t="s">
        <v>10</v>
      </c>
      <c r="T1563" s="2" t="s">
        <v>10</v>
      </c>
      <c r="U1563" s="2" t="s">
        <v>10</v>
      </c>
    </row>
    <row r="1564" spans="1:21" x14ac:dyDescent="0.3">
      <c r="A1564">
        <v>39</v>
      </c>
      <c r="B1564" t="s">
        <v>62</v>
      </c>
      <c r="C1564">
        <v>4</v>
      </c>
      <c r="D1564" t="s">
        <v>57</v>
      </c>
      <c r="E1564">
        <v>1984</v>
      </c>
      <c r="F1564">
        <v>800</v>
      </c>
      <c r="G1564" s="54">
        <v>0.72</v>
      </c>
      <c r="H1564" t="s">
        <v>10</v>
      </c>
      <c r="I1564" t="s">
        <v>10</v>
      </c>
      <c r="J1564" s="2">
        <f t="shared" si="421"/>
        <v>2857.1428571428569</v>
      </c>
      <c r="K1564" t="s">
        <v>10</v>
      </c>
      <c r="L1564" t="s">
        <v>10</v>
      </c>
      <c r="M1564" s="59">
        <v>0.57081999999999999</v>
      </c>
      <c r="N1564" s="59">
        <v>0.42637000000000003</v>
      </c>
      <c r="O1564" s="59">
        <v>2.8E-3</v>
      </c>
      <c r="P1564" s="2" t="s">
        <v>10</v>
      </c>
      <c r="Q1564" s="2" t="s">
        <v>10</v>
      </c>
      <c r="R1564" s="2" t="s">
        <v>10</v>
      </c>
      <c r="S1564" s="2" t="s">
        <v>10</v>
      </c>
      <c r="T1564" s="2" t="s">
        <v>10</v>
      </c>
      <c r="U1564" s="2" t="s">
        <v>10</v>
      </c>
    </row>
    <row r="1565" spans="1:21" x14ac:dyDescent="0.3">
      <c r="A1565">
        <v>39</v>
      </c>
      <c r="B1565" t="s">
        <v>62</v>
      </c>
      <c r="C1565">
        <v>4</v>
      </c>
      <c r="D1565" t="s">
        <v>57</v>
      </c>
      <c r="E1565">
        <v>1985</v>
      </c>
      <c r="F1565" t="s">
        <v>10</v>
      </c>
      <c r="G1565" s="54">
        <v>0.75</v>
      </c>
      <c r="H1565" t="s">
        <v>10</v>
      </c>
      <c r="I1565" t="s">
        <v>10</v>
      </c>
      <c r="J1565" t="s">
        <v>10</v>
      </c>
      <c r="K1565" t="s">
        <v>10</v>
      </c>
      <c r="L1565" t="s">
        <v>10</v>
      </c>
      <c r="M1565" s="59">
        <v>0.57081999999999999</v>
      </c>
      <c r="N1565" s="59">
        <v>0.42637000000000003</v>
      </c>
      <c r="O1565" s="59">
        <v>2.8E-3</v>
      </c>
      <c r="P1565" s="2" t="s">
        <v>10</v>
      </c>
      <c r="Q1565" s="2" t="s">
        <v>10</v>
      </c>
      <c r="R1565" s="2" t="s">
        <v>10</v>
      </c>
      <c r="S1565" s="2" t="s">
        <v>10</v>
      </c>
      <c r="T1565" s="2" t="s">
        <v>10</v>
      </c>
      <c r="U1565" s="2" t="s">
        <v>10</v>
      </c>
    </row>
    <row r="1566" spans="1:21" x14ac:dyDescent="0.3">
      <c r="A1566">
        <v>39</v>
      </c>
      <c r="B1566" t="s">
        <v>62</v>
      </c>
      <c r="C1566">
        <v>4</v>
      </c>
      <c r="D1566" t="s">
        <v>57</v>
      </c>
      <c r="E1566">
        <v>1986</v>
      </c>
      <c r="F1566" t="s">
        <v>10</v>
      </c>
      <c r="G1566" s="54">
        <v>0.83</v>
      </c>
      <c r="H1566" t="s">
        <v>10</v>
      </c>
      <c r="I1566" t="s">
        <v>10</v>
      </c>
      <c r="J1566" t="s">
        <v>10</v>
      </c>
      <c r="K1566" t="s">
        <v>10</v>
      </c>
      <c r="L1566" t="s">
        <v>10</v>
      </c>
      <c r="M1566" s="59">
        <v>0.57081999999999999</v>
      </c>
      <c r="N1566" s="59">
        <v>0.42637000000000003</v>
      </c>
      <c r="O1566" s="59">
        <v>2.8E-3</v>
      </c>
      <c r="P1566" s="2">
        <f t="shared" ref="P1566:P1595" si="422">(J1569*$M1566)+(J1570*$N1566)+(J1571*$O1566)</f>
        <v>3598.9770312897544</v>
      </c>
      <c r="Q1566" s="2" t="s">
        <v>10</v>
      </c>
      <c r="R1566" s="2" t="s">
        <v>10</v>
      </c>
      <c r="S1566" s="2" t="s">
        <v>10</v>
      </c>
      <c r="T1566" s="2" t="s">
        <v>10</v>
      </c>
      <c r="U1566" s="2" t="s">
        <v>10</v>
      </c>
    </row>
    <row r="1567" spans="1:21" x14ac:dyDescent="0.3">
      <c r="A1567">
        <v>39</v>
      </c>
      <c r="B1567" t="s">
        <v>62</v>
      </c>
      <c r="C1567">
        <v>4</v>
      </c>
      <c r="D1567" t="s">
        <v>57</v>
      </c>
      <c r="E1567">
        <v>1987</v>
      </c>
      <c r="F1567" t="s">
        <v>10</v>
      </c>
      <c r="G1567" s="54">
        <v>0.64</v>
      </c>
      <c r="H1567" t="s">
        <v>10</v>
      </c>
      <c r="I1567" t="s">
        <v>10</v>
      </c>
      <c r="J1567" t="s">
        <v>10</v>
      </c>
      <c r="K1567" t="s">
        <v>10</v>
      </c>
      <c r="L1567" t="s">
        <v>10</v>
      </c>
      <c r="M1567" s="59">
        <v>0.57081999999999999</v>
      </c>
      <c r="N1567" s="59">
        <v>0.42637000000000003</v>
      </c>
      <c r="O1567" s="59">
        <v>2.8E-3</v>
      </c>
      <c r="P1567" s="2">
        <f t="shared" si="422"/>
        <v>3680.3482407590659</v>
      </c>
      <c r="Q1567" s="2" t="s">
        <v>10</v>
      </c>
      <c r="R1567" s="2" t="s">
        <v>10</v>
      </c>
      <c r="S1567" s="2" t="s">
        <v>10</v>
      </c>
      <c r="T1567" s="2" t="s">
        <v>10</v>
      </c>
      <c r="U1567" s="2" t="s">
        <v>10</v>
      </c>
    </row>
    <row r="1568" spans="1:21" x14ac:dyDescent="0.3">
      <c r="A1568">
        <v>39</v>
      </c>
      <c r="B1568" t="s">
        <v>62</v>
      </c>
      <c r="C1568">
        <v>4</v>
      </c>
      <c r="D1568" t="s">
        <v>57</v>
      </c>
      <c r="E1568">
        <v>1988</v>
      </c>
      <c r="F1568" t="s">
        <v>10</v>
      </c>
      <c r="G1568" s="54">
        <v>0.63</v>
      </c>
      <c r="H1568" t="s">
        <v>10</v>
      </c>
      <c r="I1568" t="s">
        <v>10</v>
      </c>
      <c r="J1568" t="s">
        <v>10</v>
      </c>
      <c r="K1568" t="s">
        <v>10</v>
      </c>
      <c r="L1568" t="s">
        <v>10</v>
      </c>
      <c r="M1568" s="59">
        <v>0.57081999999999999</v>
      </c>
      <c r="N1568" s="59">
        <v>0.42637000000000003</v>
      </c>
      <c r="O1568" s="59">
        <v>2.8E-3</v>
      </c>
      <c r="P1568" s="2">
        <f>(J1571*$M1568)+(J1572*$N1568)</f>
        <v>1752.9697176405666</v>
      </c>
      <c r="Q1568" s="2" t="s">
        <v>10</v>
      </c>
      <c r="R1568" s="2" t="s">
        <v>10</v>
      </c>
      <c r="S1568" s="2" t="s">
        <v>10</v>
      </c>
      <c r="T1568" s="2" t="s">
        <v>10</v>
      </c>
      <c r="U1568" s="2" t="s">
        <v>10</v>
      </c>
    </row>
    <row r="1569" spans="1:21" x14ac:dyDescent="0.3">
      <c r="A1569">
        <v>39</v>
      </c>
      <c r="B1569" t="s">
        <v>62</v>
      </c>
      <c r="C1569">
        <v>4</v>
      </c>
      <c r="D1569" t="s">
        <v>57</v>
      </c>
      <c r="E1569">
        <v>1989</v>
      </c>
      <c r="F1569">
        <v>1000</v>
      </c>
      <c r="G1569" s="54">
        <v>0.61499999999999999</v>
      </c>
      <c r="H1569" t="s">
        <v>10</v>
      </c>
      <c r="I1569" t="s">
        <v>10</v>
      </c>
      <c r="J1569" s="2">
        <f t="shared" si="421"/>
        <v>2597.4025974025972</v>
      </c>
      <c r="K1569" t="s">
        <v>10</v>
      </c>
      <c r="L1569" t="s">
        <v>10</v>
      </c>
      <c r="M1569" s="59">
        <v>0.57081999999999999</v>
      </c>
      <c r="N1569" s="59">
        <v>0.42637000000000003</v>
      </c>
      <c r="O1569" s="59">
        <v>2.8E-3</v>
      </c>
      <c r="P1569" s="2" t="s">
        <v>10</v>
      </c>
      <c r="Q1569" s="2" t="s">
        <v>10</v>
      </c>
      <c r="R1569" s="2" t="s">
        <v>10</v>
      </c>
      <c r="S1569" s="2" t="s">
        <v>10</v>
      </c>
      <c r="T1569" s="2" t="s">
        <v>10</v>
      </c>
      <c r="U1569" s="2" t="s">
        <v>10</v>
      </c>
    </row>
    <row r="1570" spans="1:21" x14ac:dyDescent="0.3">
      <c r="A1570">
        <v>39</v>
      </c>
      <c r="B1570" t="s">
        <v>62</v>
      </c>
      <c r="C1570">
        <v>4</v>
      </c>
      <c r="D1570" t="s">
        <v>57</v>
      </c>
      <c r="E1570">
        <v>1990</v>
      </c>
      <c r="F1570">
        <v>1500</v>
      </c>
      <c r="G1570" s="54">
        <v>0.69699999999999995</v>
      </c>
      <c r="H1570" t="s">
        <v>10</v>
      </c>
      <c r="I1570" t="s">
        <v>10</v>
      </c>
      <c r="J1570" s="2">
        <f t="shared" si="421"/>
        <v>4950.4950495049497</v>
      </c>
      <c r="K1570" t="s">
        <v>10</v>
      </c>
      <c r="L1570" t="s">
        <v>10</v>
      </c>
      <c r="M1570" s="59">
        <v>0.57081999999999999</v>
      </c>
      <c r="N1570" s="59">
        <v>0.42637000000000003</v>
      </c>
      <c r="O1570" s="59">
        <v>2.8E-3</v>
      </c>
      <c r="P1570" s="2" t="s">
        <v>10</v>
      </c>
      <c r="Q1570" s="2" t="s">
        <v>10</v>
      </c>
      <c r="R1570" s="2" t="s">
        <v>10</v>
      </c>
      <c r="S1570" s="2" t="s">
        <v>10</v>
      </c>
      <c r="T1570" s="2" t="s">
        <v>10</v>
      </c>
      <c r="U1570" s="2" t="s">
        <v>10</v>
      </c>
    </row>
    <row r="1571" spans="1:21" x14ac:dyDescent="0.3">
      <c r="A1571">
        <v>39</v>
      </c>
      <c r="B1571" t="s">
        <v>62</v>
      </c>
      <c r="C1571">
        <v>4</v>
      </c>
      <c r="D1571" t="s">
        <v>57</v>
      </c>
      <c r="E1571">
        <v>1991</v>
      </c>
      <c r="F1571">
        <v>750</v>
      </c>
      <c r="G1571" s="54">
        <v>0.624</v>
      </c>
      <c r="H1571" t="s">
        <v>10</v>
      </c>
      <c r="I1571" t="s">
        <v>10</v>
      </c>
      <c r="J1571" s="2">
        <f t="shared" si="421"/>
        <v>1994.6808510638298</v>
      </c>
      <c r="K1571" t="s">
        <v>10</v>
      </c>
      <c r="L1571" t="s">
        <v>10</v>
      </c>
      <c r="M1571" s="59">
        <v>0.57081999999999999</v>
      </c>
      <c r="N1571" s="59">
        <v>0.42637000000000003</v>
      </c>
      <c r="O1571" s="59">
        <v>2.8E-3</v>
      </c>
      <c r="P1571" s="2">
        <f t="shared" si="422"/>
        <v>3792.0732409525517</v>
      </c>
      <c r="Q1571" s="2" t="s">
        <v>10</v>
      </c>
      <c r="R1571" s="2" t="s">
        <v>10</v>
      </c>
      <c r="S1571">
        <f t="shared" si="420"/>
        <v>5.056097654603402</v>
      </c>
      <c r="T1571" s="2" t="s">
        <v>10</v>
      </c>
      <c r="U1571" s="2" t="s">
        <v>10</v>
      </c>
    </row>
    <row r="1572" spans="1:21" x14ac:dyDescent="0.3">
      <c r="A1572">
        <v>39</v>
      </c>
      <c r="B1572" t="s">
        <v>62</v>
      </c>
      <c r="C1572">
        <v>4</v>
      </c>
      <c r="D1572" t="s">
        <v>57</v>
      </c>
      <c r="E1572">
        <v>1992</v>
      </c>
      <c r="F1572">
        <v>500</v>
      </c>
      <c r="G1572" s="54">
        <v>0.65300000000000002</v>
      </c>
      <c r="H1572" t="s">
        <v>10</v>
      </c>
      <c r="I1572" t="s">
        <v>10</v>
      </c>
      <c r="J1572" s="2">
        <f t="shared" si="421"/>
        <v>1440.9221902017291</v>
      </c>
      <c r="K1572" t="s">
        <v>10</v>
      </c>
      <c r="L1572" t="s">
        <v>10</v>
      </c>
      <c r="M1572" s="59">
        <v>0.57081999999999999</v>
      </c>
      <c r="N1572" s="59">
        <v>0.42637000000000003</v>
      </c>
      <c r="O1572" s="59">
        <v>2.8E-3</v>
      </c>
      <c r="P1572" s="2">
        <f t="shared" si="422"/>
        <v>1216.2097635124867</v>
      </c>
      <c r="Q1572" s="2" t="s">
        <v>10</v>
      </c>
      <c r="R1572" s="2" t="s">
        <v>10</v>
      </c>
      <c r="S1572">
        <f t="shared" si="420"/>
        <v>2.4324195270249733</v>
      </c>
      <c r="T1572" s="2" t="s">
        <v>10</v>
      </c>
      <c r="U1572" s="2" t="s">
        <v>10</v>
      </c>
    </row>
    <row r="1573" spans="1:21" x14ac:dyDescent="0.3">
      <c r="A1573">
        <v>39</v>
      </c>
      <c r="B1573" t="s">
        <v>62</v>
      </c>
      <c r="C1573">
        <v>4</v>
      </c>
      <c r="D1573" t="s">
        <v>57</v>
      </c>
      <c r="E1573">
        <v>1993</v>
      </c>
      <c r="F1573" t="s">
        <v>10</v>
      </c>
      <c r="G1573" s="54">
        <v>0.56699999999999995</v>
      </c>
      <c r="H1573" t="s">
        <v>10</v>
      </c>
      <c r="I1573" t="s">
        <v>10</v>
      </c>
      <c r="J1573" t="s">
        <v>10</v>
      </c>
      <c r="K1573" t="s">
        <v>10</v>
      </c>
      <c r="L1573" t="s">
        <v>10</v>
      </c>
      <c r="M1573" s="59">
        <v>0.57081999999999999</v>
      </c>
      <c r="N1573" s="59">
        <v>0.42637000000000003</v>
      </c>
      <c r="O1573" s="59">
        <v>2.8E-3</v>
      </c>
      <c r="P1573" s="2">
        <f t="shared" si="422"/>
        <v>1078.3998292646831</v>
      </c>
      <c r="Q1573" s="2" t="s">
        <v>10</v>
      </c>
      <c r="R1573" s="2" t="s">
        <v>10</v>
      </c>
      <c r="S1573" s="2" t="s">
        <v>10</v>
      </c>
      <c r="T1573" s="2" t="s">
        <v>10</v>
      </c>
      <c r="U1573" s="2" t="s">
        <v>10</v>
      </c>
    </row>
    <row r="1574" spans="1:21" x14ac:dyDescent="0.3">
      <c r="A1574">
        <v>39</v>
      </c>
      <c r="B1574" t="s">
        <v>62</v>
      </c>
      <c r="C1574">
        <v>4</v>
      </c>
      <c r="D1574" t="s">
        <v>57</v>
      </c>
      <c r="E1574">
        <v>1994</v>
      </c>
      <c r="F1574">
        <v>2000</v>
      </c>
      <c r="G1574" s="54">
        <v>0.66700000000000004</v>
      </c>
      <c r="H1574" t="s">
        <v>10</v>
      </c>
      <c r="I1574" t="s">
        <v>10</v>
      </c>
      <c r="J1574" s="2">
        <f t="shared" si="421"/>
        <v>6006.0060060060068</v>
      </c>
      <c r="K1574" t="s">
        <v>10</v>
      </c>
      <c r="L1574" t="s">
        <v>10</v>
      </c>
      <c r="M1574" s="59">
        <v>0.57081999999999999</v>
      </c>
      <c r="N1574" s="59">
        <v>0.42637000000000003</v>
      </c>
      <c r="O1574" s="59">
        <v>2.8E-3</v>
      </c>
      <c r="P1574" s="2">
        <f t="shared" si="422"/>
        <v>544.13518001502609</v>
      </c>
      <c r="Q1574" s="2" t="s">
        <v>10</v>
      </c>
      <c r="R1574" s="2" t="s">
        <v>10</v>
      </c>
      <c r="S1574">
        <f t="shared" si="420"/>
        <v>0.27206759000751307</v>
      </c>
      <c r="T1574" s="2" t="s">
        <v>10</v>
      </c>
      <c r="U1574" s="2" t="s">
        <v>10</v>
      </c>
    </row>
    <row r="1575" spans="1:21" x14ac:dyDescent="0.3">
      <c r="A1575">
        <v>39</v>
      </c>
      <c r="B1575" t="s">
        <v>62</v>
      </c>
      <c r="C1575">
        <v>4</v>
      </c>
      <c r="D1575" t="s">
        <v>57</v>
      </c>
      <c r="E1575">
        <v>1995</v>
      </c>
      <c r="F1575">
        <v>500</v>
      </c>
      <c r="G1575" s="54">
        <v>0.40600000000000003</v>
      </c>
      <c r="H1575" t="s">
        <v>10</v>
      </c>
      <c r="I1575" t="s">
        <v>10</v>
      </c>
      <c r="J1575" s="2">
        <f t="shared" si="421"/>
        <v>841.7508417508418</v>
      </c>
      <c r="K1575" t="s">
        <v>10</v>
      </c>
      <c r="L1575" t="s">
        <v>10</v>
      </c>
      <c r="M1575" s="59">
        <v>0.57081999999999999</v>
      </c>
      <c r="N1575" s="59">
        <v>0.42637000000000003</v>
      </c>
      <c r="O1575" s="59">
        <v>2.8E-3</v>
      </c>
      <c r="P1575" s="2">
        <f t="shared" si="422"/>
        <v>1421.7843951956304</v>
      </c>
      <c r="Q1575" s="2" t="s">
        <v>10</v>
      </c>
      <c r="R1575" s="2" t="s">
        <v>10</v>
      </c>
      <c r="S1575">
        <f t="shared" si="420"/>
        <v>2.8435687903912608</v>
      </c>
      <c r="T1575" s="2" t="s">
        <v>10</v>
      </c>
      <c r="U1575" s="2" t="s">
        <v>10</v>
      </c>
    </row>
    <row r="1576" spans="1:21" x14ac:dyDescent="0.3">
      <c r="A1576">
        <v>39</v>
      </c>
      <c r="B1576" t="s">
        <v>62</v>
      </c>
      <c r="C1576">
        <v>4</v>
      </c>
      <c r="D1576" t="s">
        <v>57</v>
      </c>
      <c r="E1576">
        <v>1996</v>
      </c>
      <c r="F1576">
        <v>450</v>
      </c>
      <c r="G1576" s="54">
        <v>0.73899999999999999</v>
      </c>
      <c r="H1576" t="s">
        <v>10</v>
      </c>
      <c r="I1576" t="s">
        <v>10</v>
      </c>
      <c r="J1576" s="2">
        <f t="shared" si="421"/>
        <v>1724.1379310344828</v>
      </c>
      <c r="K1576" t="s">
        <v>10</v>
      </c>
      <c r="L1576" t="s">
        <v>10</v>
      </c>
      <c r="M1576" s="59">
        <v>0.57081999999999999</v>
      </c>
      <c r="N1576" s="59">
        <v>0.42637000000000003</v>
      </c>
      <c r="O1576" s="59">
        <v>2.8E-3</v>
      </c>
      <c r="P1576" s="2">
        <f t="shared" si="422"/>
        <v>1363.2635658477154</v>
      </c>
      <c r="Q1576" s="2" t="s">
        <v>10</v>
      </c>
      <c r="R1576" s="2" t="s">
        <v>10</v>
      </c>
      <c r="S1576">
        <f t="shared" si="420"/>
        <v>3.029474590772701</v>
      </c>
      <c r="T1576" s="2" t="s">
        <v>10</v>
      </c>
      <c r="U1576" s="2" t="s">
        <v>10</v>
      </c>
    </row>
    <row r="1577" spans="1:21" x14ac:dyDescent="0.3">
      <c r="A1577">
        <v>39</v>
      </c>
      <c r="B1577" t="s">
        <v>62</v>
      </c>
      <c r="C1577">
        <v>4</v>
      </c>
      <c r="D1577" t="s">
        <v>57</v>
      </c>
      <c r="E1577">
        <v>1997</v>
      </c>
      <c r="F1577">
        <v>100</v>
      </c>
      <c r="G1577" s="54">
        <v>0.53400000000000003</v>
      </c>
      <c r="H1577" t="s">
        <v>10</v>
      </c>
      <c r="I1577" t="s">
        <v>10</v>
      </c>
      <c r="J1577" s="2">
        <f t="shared" si="421"/>
        <v>214.59227467811161</v>
      </c>
      <c r="K1577" t="s">
        <v>10</v>
      </c>
      <c r="L1577" t="s">
        <v>10</v>
      </c>
      <c r="M1577" s="59">
        <v>0.57081999999999999</v>
      </c>
      <c r="N1577" s="59">
        <v>0.42637000000000003</v>
      </c>
      <c r="O1577" s="59">
        <v>2.8E-3</v>
      </c>
      <c r="P1577" s="2">
        <f t="shared" si="422"/>
        <v>460.27872239064754</v>
      </c>
      <c r="Q1577" s="2" t="s">
        <v>10</v>
      </c>
      <c r="R1577" s="2" t="s">
        <v>10</v>
      </c>
      <c r="S1577">
        <f t="shared" si="420"/>
        <v>4.6027872239064758</v>
      </c>
      <c r="T1577" s="2" t="s">
        <v>10</v>
      </c>
      <c r="U1577" s="2" t="s">
        <v>10</v>
      </c>
    </row>
    <row r="1578" spans="1:21" x14ac:dyDescent="0.3">
      <c r="A1578">
        <v>39</v>
      </c>
      <c r="B1578" t="s">
        <v>62</v>
      </c>
      <c r="C1578">
        <v>4</v>
      </c>
      <c r="D1578" t="s">
        <v>57</v>
      </c>
      <c r="E1578">
        <v>1998</v>
      </c>
      <c r="F1578">
        <v>800</v>
      </c>
      <c r="G1578" s="54">
        <v>0.18</v>
      </c>
      <c r="H1578" t="s">
        <v>10</v>
      </c>
      <c r="I1578" t="s">
        <v>10</v>
      </c>
      <c r="J1578" s="2">
        <f t="shared" si="421"/>
        <v>975.60975609756088</v>
      </c>
      <c r="K1578" t="s">
        <v>10</v>
      </c>
      <c r="L1578" t="s">
        <v>10</v>
      </c>
      <c r="M1578" s="59">
        <v>0.57081999999999999</v>
      </c>
      <c r="N1578" s="59">
        <v>0.42637000000000003</v>
      </c>
      <c r="O1578" s="59">
        <v>2.8E-3</v>
      </c>
      <c r="P1578" s="2">
        <f>(J1581*$M1578)+(J1582*$N1578)</f>
        <v>595.82737864305955</v>
      </c>
      <c r="Q1578" s="2" t="s">
        <v>10</v>
      </c>
      <c r="R1578" s="2" t="s">
        <v>10</v>
      </c>
      <c r="S1578">
        <f t="shared" si="420"/>
        <v>0.74478422330382443</v>
      </c>
      <c r="T1578" s="2" t="s">
        <v>10</v>
      </c>
      <c r="U1578" s="2" t="s">
        <v>10</v>
      </c>
    </row>
    <row r="1579" spans="1:21" x14ac:dyDescent="0.3">
      <c r="A1579">
        <v>39</v>
      </c>
      <c r="B1579" t="s">
        <v>62</v>
      </c>
      <c r="C1579">
        <v>4</v>
      </c>
      <c r="D1579" t="s">
        <v>57</v>
      </c>
      <c r="E1579">
        <v>1999</v>
      </c>
      <c r="F1579">
        <v>1600</v>
      </c>
      <c r="G1579" s="54">
        <v>0.21000000000000002</v>
      </c>
      <c r="H1579" t="s">
        <v>10</v>
      </c>
      <c r="I1579" t="s">
        <v>10</v>
      </c>
      <c r="J1579" s="2">
        <f t="shared" si="421"/>
        <v>2025.3164556962024</v>
      </c>
      <c r="K1579" t="s">
        <v>10</v>
      </c>
      <c r="L1579" t="s">
        <v>10</v>
      </c>
      <c r="M1579" s="59">
        <v>0.57081999999999999</v>
      </c>
      <c r="N1579" s="59">
        <v>0.42637000000000003</v>
      </c>
      <c r="O1579" s="59">
        <v>2.8E-3</v>
      </c>
      <c r="P1579" s="2" t="s">
        <v>10</v>
      </c>
      <c r="Q1579" s="2" t="s">
        <v>10</v>
      </c>
      <c r="R1579" s="2" t="s">
        <v>10</v>
      </c>
      <c r="S1579" s="2" t="s">
        <v>10</v>
      </c>
      <c r="T1579" s="2" t="s">
        <v>10</v>
      </c>
      <c r="U1579" s="2" t="s">
        <v>10</v>
      </c>
    </row>
    <row r="1580" spans="1:21" x14ac:dyDescent="0.3">
      <c r="A1580">
        <v>39</v>
      </c>
      <c r="B1580" t="s">
        <v>62</v>
      </c>
      <c r="C1580">
        <v>4</v>
      </c>
      <c r="D1580" t="s">
        <v>57</v>
      </c>
      <c r="E1580">
        <v>2000</v>
      </c>
      <c r="F1580">
        <v>300</v>
      </c>
      <c r="G1580" s="54">
        <v>0.379</v>
      </c>
      <c r="H1580" t="s">
        <v>10</v>
      </c>
      <c r="I1580" t="s">
        <v>10</v>
      </c>
      <c r="J1580" s="2">
        <f t="shared" si="421"/>
        <v>483.09178743961354</v>
      </c>
      <c r="K1580" t="s">
        <v>10</v>
      </c>
      <c r="L1580" t="s">
        <v>10</v>
      </c>
      <c r="M1580" s="59">
        <v>0.57081999999999999</v>
      </c>
      <c r="N1580" s="59">
        <v>0.42637000000000003</v>
      </c>
      <c r="O1580" s="59">
        <v>2.8E-3</v>
      </c>
      <c r="P1580" s="2" t="s">
        <v>10</v>
      </c>
      <c r="Q1580" s="2" t="s">
        <v>10</v>
      </c>
      <c r="R1580" s="2" t="s">
        <v>10</v>
      </c>
      <c r="S1580" s="2" t="s">
        <v>10</v>
      </c>
      <c r="T1580" s="2" t="s">
        <v>10</v>
      </c>
      <c r="U1580" s="2" t="s">
        <v>10</v>
      </c>
    </row>
    <row r="1581" spans="1:21" x14ac:dyDescent="0.3">
      <c r="A1581">
        <v>39</v>
      </c>
      <c r="B1581" t="s">
        <v>62</v>
      </c>
      <c r="C1581">
        <v>4</v>
      </c>
      <c r="D1581" t="s">
        <v>57</v>
      </c>
      <c r="E1581">
        <v>2001</v>
      </c>
      <c r="F1581">
        <v>300</v>
      </c>
      <c r="G1581" s="54">
        <v>0.29799999999999999</v>
      </c>
      <c r="H1581" t="s">
        <v>10</v>
      </c>
      <c r="I1581" t="s">
        <v>10</v>
      </c>
      <c r="J1581" s="2">
        <f t="shared" si="421"/>
        <v>427.35042735042737</v>
      </c>
      <c r="K1581" t="s">
        <v>10</v>
      </c>
      <c r="L1581" t="s">
        <v>10</v>
      </c>
      <c r="M1581" s="59">
        <v>0.57081999999999999</v>
      </c>
      <c r="N1581" s="59">
        <v>0.42637000000000003</v>
      </c>
      <c r="O1581" s="59">
        <v>2.8E-3</v>
      </c>
      <c r="P1581" s="2" t="s">
        <v>10</v>
      </c>
      <c r="Q1581" s="2" t="s">
        <v>10</v>
      </c>
      <c r="R1581" s="2" t="s">
        <v>10</v>
      </c>
      <c r="S1581" s="2" t="s">
        <v>10</v>
      </c>
      <c r="T1581" s="2" t="s">
        <v>10</v>
      </c>
      <c r="U1581" s="2" t="s">
        <v>10</v>
      </c>
    </row>
    <row r="1582" spans="1:21" x14ac:dyDescent="0.3">
      <c r="A1582">
        <v>39</v>
      </c>
      <c r="B1582" t="s">
        <v>62</v>
      </c>
      <c r="C1582">
        <v>4</v>
      </c>
      <c r="D1582" t="s">
        <v>57</v>
      </c>
      <c r="E1582">
        <v>2002</v>
      </c>
      <c r="F1582">
        <v>600</v>
      </c>
      <c r="G1582" s="54">
        <v>0.27300000000000002</v>
      </c>
      <c r="H1582" t="s">
        <v>10</v>
      </c>
      <c r="I1582" t="s">
        <v>10</v>
      </c>
      <c r="J1582" s="2">
        <f t="shared" si="421"/>
        <v>825.30949105914715</v>
      </c>
      <c r="K1582" t="s">
        <v>10</v>
      </c>
      <c r="L1582" t="s">
        <v>10</v>
      </c>
      <c r="M1582" s="59">
        <v>0.57081999999999999</v>
      </c>
      <c r="N1582" s="59">
        <v>0.42637000000000003</v>
      </c>
      <c r="O1582" s="59">
        <v>2.8E-3</v>
      </c>
      <c r="P1582" s="2" t="s">
        <v>10</v>
      </c>
      <c r="Q1582" s="2" t="s">
        <v>10</v>
      </c>
      <c r="R1582" s="2" t="s">
        <v>10</v>
      </c>
      <c r="S1582" s="2" t="s">
        <v>10</v>
      </c>
      <c r="T1582" s="2" t="s">
        <v>10</v>
      </c>
      <c r="U1582" s="2" t="s">
        <v>10</v>
      </c>
    </row>
    <row r="1583" spans="1:21" x14ac:dyDescent="0.3">
      <c r="A1583">
        <v>39</v>
      </c>
      <c r="B1583" t="s">
        <v>62</v>
      </c>
      <c r="C1583">
        <v>4</v>
      </c>
      <c r="D1583" t="s">
        <v>57</v>
      </c>
      <c r="E1583">
        <v>2003</v>
      </c>
      <c r="F1583" t="s">
        <v>10</v>
      </c>
      <c r="G1583" s="54">
        <v>0.27700000000000002</v>
      </c>
      <c r="H1583" t="s">
        <v>10</v>
      </c>
      <c r="I1583" t="s">
        <v>10</v>
      </c>
      <c r="J1583" t="s">
        <v>10</v>
      </c>
      <c r="K1583" t="s">
        <v>10</v>
      </c>
      <c r="L1583" t="s">
        <v>10</v>
      </c>
      <c r="M1583" s="59">
        <v>0.57081999999999999</v>
      </c>
      <c r="N1583" s="59">
        <v>0.42637000000000003</v>
      </c>
      <c r="O1583" s="59">
        <v>2.8E-3</v>
      </c>
      <c r="P1583" s="2" t="s">
        <v>10</v>
      </c>
      <c r="Q1583" s="2" t="s">
        <v>10</v>
      </c>
      <c r="R1583" s="2" t="s">
        <v>10</v>
      </c>
      <c r="S1583" s="2" t="s">
        <v>10</v>
      </c>
      <c r="T1583" s="2" t="s">
        <v>10</v>
      </c>
      <c r="U1583" s="2" t="s">
        <v>10</v>
      </c>
    </row>
    <row r="1584" spans="1:21" x14ac:dyDescent="0.3">
      <c r="A1584">
        <v>39</v>
      </c>
      <c r="B1584" t="s">
        <v>62</v>
      </c>
      <c r="C1584">
        <v>4</v>
      </c>
      <c r="D1584" t="s">
        <v>57</v>
      </c>
      <c r="E1584">
        <v>2004</v>
      </c>
      <c r="F1584" t="s">
        <v>10</v>
      </c>
      <c r="G1584" s="54">
        <v>0.41800000000000004</v>
      </c>
      <c r="H1584" t="s">
        <v>10</v>
      </c>
      <c r="I1584" t="s">
        <v>10</v>
      </c>
      <c r="J1584" t="s">
        <v>10</v>
      </c>
      <c r="K1584" t="s">
        <v>10</v>
      </c>
      <c r="L1584" t="s">
        <v>10</v>
      </c>
      <c r="M1584" s="59">
        <v>0.57081999999999999</v>
      </c>
      <c r="N1584" s="59">
        <v>0.42637000000000003</v>
      </c>
      <c r="O1584" s="59">
        <v>2.8E-3</v>
      </c>
      <c r="P1584" s="2" t="s">
        <v>10</v>
      </c>
      <c r="Q1584" s="2" t="s">
        <v>10</v>
      </c>
      <c r="R1584" s="2" t="s">
        <v>10</v>
      </c>
      <c r="S1584" s="2" t="s">
        <v>10</v>
      </c>
      <c r="T1584" s="2" t="s">
        <v>10</v>
      </c>
      <c r="U1584" s="2" t="s">
        <v>10</v>
      </c>
    </row>
    <row r="1585" spans="1:21" x14ac:dyDescent="0.3">
      <c r="A1585">
        <v>39</v>
      </c>
      <c r="B1585" t="s">
        <v>62</v>
      </c>
      <c r="C1585">
        <v>4</v>
      </c>
      <c r="D1585" t="s">
        <v>57</v>
      </c>
      <c r="E1585">
        <v>2005</v>
      </c>
      <c r="F1585" t="s">
        <v>10</v>
      </c>
      <c r="G1585" s="54">
        <v>0.28100000000000003</v>
      </c>
      <c r="H1585" t="s">
        <v>10</v>
      </c>
      <c r="I1585" t="s">
        <v>10</v>
      </c>
      <c r="J1585" t="s">
        <v>10</v>
      </c>
      <c r="K1585" t="s">
        <v>10</v>
      </c>
      <c r="L1585" t="s">
        <v>10</v>
      </c>
      <c r="M1585" s="59">
        <v>0.57081999999999999</v>
      </c>
      <c r="N1585" s="59">
        <v>0.42637000000000003</v>
      </c>
      <c r="O1585" s="59">
        <v>2.8E-3</v>
      </c>
      <c r="P1585" s="2" t="s">
        <v>10</v>
      </c>
      <c r="Q1585" s="2" t="s">
        <v>10</v>
      </c>
      <c r="R1585" s="2" t="s">
        <v>10</v>
      </c>
      <c r="S1585" s="2" t="s">
        <v>10</v>
      </c>
      <c r="T1585" s="2" t="s">
        <v>10</v>
      </c>
      <c r="U1585" s="2" t="s">
        <v>10</v>
      </c>
    </row>
    <row r="1586" spans="1:21" x14ac:dyDescent="0.3">
      <c r="A1586">
        <v>39</v>
      </c>
      <c r="B1586" t="s">
        <v>62</v>
      </c>
      <c r="C1586">
        <v>4</v>
      </c>
      <c r="D1586" t="s">
        <v>57</v>
      </c>
      <c r="E1586">
        <v>2006</v>
      </c>
      <c r="F1586" t="s">
        <v>10</v>
      </c>
      <c r="G1586" s="54">
        <v>0.27</v>
      </c>
      <c r="H1586" t="s">
        <v>10</v>
      </c>
      <c r="I1586" t="s">
        <v>10</v>
      </c>
      <c r="J1586" t="s">
        <v>10</v>
      </c>
      <c r="K1586" t="s">
        <v>10</v>
      </c>
      <c r="L1586" t="s">
        <v>10</v>
      </c>
      <c r="M1586" s="59">
        <v>0.57081999999999999</v>
      </c>
      <c r="N1586" s="59">
        <v>0.42637000000000003</v>
      </c>
      <c r="O1586" s="59">
        <v>2.8E-3</v>
      </c>
      <c r="P1586" s="2">
        <f t="shared" si="422"/>
        <v>1466.3709125247599</v>
      </c>
      <c r="Q1586" s="2" t="s">
        <v>10</v>
      </c>
      <c r="R1586" s="2" t="s">
        <v>10</v>
      </c>
      <c r="S1586" s="2" t="s">
        <v>10</v>
      </c>
      <c r="T1586" s="2" t="s">
        <v>10</v>
      </c>
      <c r="U1586" s="2" t="s">
        <v>10</v>
      </c>
    </row>
    <row r="1587" spans="1:21" x14ac:dyDescent="0.3">
      <c r="A1587">
        <v>39</v>
      </c>
      <c r="B1587" t="s">
        <v>62</v>
      </c>
      <c r="C1587">
        <v>4</v>
      </c>
      <c r="D1587" t="s">
        <v>57</v>
      </c>
      <c r="E1587">
        <v>2007</v>
      </c>
      <c r="F1587">
        <v>500</v>
      </c>
      <c r="G1587" s="54">
        <v>0.45799999999999996</v>
      </c>
      <c r="H1587" t="s">
        <v>10</v>
      </c>
      <c r="I1587" t="s">
        <v>10</v>
      </c>
      <c r="J1587" s="2">
        <f t="shared" si="421"/>
        <v>922.50922509225086</v>
      </c>
      <c r="K1587" t="s">
        <v>10</v>
      </c>
      <c r="L1587" t="s">
        <v>10</v>
      </c>
      <c r="M1587" s="59">
        <v>0.57081999999999999</v>
      </c>
      <c r="N1587" s="59">
        <v>0.42637000000000003</v>
      </c>
      <c r="O1587" s="59">
        <v>2.8E-3</v>
      </c>
      <c r="P1587" s="2">
        <f t="shared" si="422"/>
        <v>607.55089161426156</v>
      </c>
      <c r="Q1587" s="2" t="s">
        <v>10</v>
      </c>
      <c r="R1587" s="2" t="s">
        <v>10</v>
      </c>
      <c r="S1587">
        <f t="shared" si="420"/>
        <v>1.2151017832285231</v>
      </c>
      <c r="T1587" s="2" t="s">
        <v>10</v>
      </c>
      <c r="U1587" s="2" t="s">
        <v>10</v>
      </c>
    </row>
    <row r="1588" spans="1:21" x14ac:dyDescent="0.3">
      <c r="A1588">
        <v>39</v>
      </c>
      <c r="B1588" t="s">
        <v>62</v>
      </c>
      <c r="C1588">
        <v>4</v>
      </c>
      <c r="D1588" t="s">
        <v>57</v>
      </c>
      <c r="E1588">
        <v>2008</v>
      </c>
      <c r="F1588" t="s">
        <v>10</v>
      </c>
      <c r="G1588" s="54">
        <v>0.39600000000000002</v>
      </c>
      <c r="H1588" t="s">
        <v>10</v>
      </c>
      <c r="I1588" t="s">
        <v>10</v>
      </c>
      <c r="J1588" t="s">
        <v>10</v>
      </c>
      <c r="K1588" t="s">
        <v>10</v>
      </c>
      <c r="L1588" t="s">
        <v>10</v>
      </c>
      <c r="M1588" s="59">
        <v>0.57081999999999999</v>
      </c>
      <c r="N1588" s="59">
        <v>0.42637000000000003</v>
      </c>
      <c r="O1588" s="59">
        <v>2.8E-3</v>
      </c>
      <c r="P1588" s="2">
        <f>(J1591*$M1588)+(J1592*$N1588)</f>
        <v>862.81598303991154</v>
      </c>
      <c r="Q1588" s="2" t="s">
        <v>10</v>
      </c>
      <c r="R1588" s="2" t="s">
        <v>10</v>
      </c>
      <c r="S1588" s="2" t="s">
        <v>10</v>
      </c>
      <c r="T1588" s="2" t="s">
        <v>10</v>
      </c>
      <c r="U1588" s="2" t="s">
        <v>10</v>
      </c>
    </row>
    <row r="1589" spans="1:21" x14ac:dyDescent="0.3">
      <c r="A1589">
        <v>39</v>
      </c>
      <c r="B1589" t="s">
        <v>62</v>
      </c>
      <c r="C1589">
        <v>4</v>
      </c>
      <c r="D1589" t="s">
        <v>57</v>
      </c>
      <c r="E1589">
        <v>2009</v>
      </c>
      <c r="F1589">
        <v>1300</v>
      </c>
      <c r="G1589" s="54">
        <v>0.38600000000000001</v>
      </c>
      <c r="H1589" t="s">
        <v>10</v>
      </c>
      <c r="I1589" t="s">
        <v>10</v>
      </c>
      <c r="J1589" s="2">
        <f t="shared" si="421"/>
        <v>2117.2638436482084</v>
      </c>
      <c r="K1589" t="s">
        <v>10</v>
      </c>
      <c r="L1589" t="s">
        <v>10</v>
      </c>
      <c r="M1589" s="59">
        <v>0.57081999999999999</v>
      </c>
      <c r="N1589" s="59">
        <v>0.42637000000000003</v>
      </c>
      <c r="O1589" s="59">
        <v>2.8E-3</v>
      </c>
      <c r="P1589" s="2" t="s">
        <v>10</v>
      </c>
      <c r="Q1589" s="2" t="s">
        <v>10</v>
      </c>
      <c r="R1589" s="2" t="s">
        <v>10</v>
      </c>
      <c r="S1589" s="2" t="s">
        <v>10</v>
      </c>
      <c r="T1589" s="2" t="s">
        <v>10</v>
      </c>
      <c r="U1589" s="2" t="s">
        <v>10</v>
      </c>
    </row>
    <row r="1590" spans="1:21" x14ac:dyDescent="0.3">
      <c r="A1590">
        <v>39</v>
      </c>
      <c r="B1590" t="s">
        <v>62</v>
      </c>
      <c r="C1590">
        <v>4</v>
      </c>
      <c r="D1590" t="s">
        <v>57</v>
      </c>
      <c r="E1590">
        <v>2010</v>
      </c>
      <c r="F1590">
        <v>400</v>
      </c>
      <c r="G1590" s="54">
        <v>0.33400000000000002</v>
      </c>
      <c r="H1590" t="s">
        <v>10</v>
      </c>
      <c r="I1590" t="s">
        <v>10</v>
      </c>
      <c r="J1590" s="2">
        <f t="shared" si="421"/>
        <v>600.60060060060061</v>
      </c>
      <c r="K1590" t="s">
        <v>10</v>
      </c>
      <c r="L1590" t="s">
        <v>10</v>
      </c>
      <c r="M1590" s="59">
        <v>0.57081999999999999</v>
      </c>
      <c r="N1590" s="59">
        <v>0.42637000000000003</v>
      </c>
      <c r="O1590" s="59">
        <v>2.8E-3</v>
      </c>
      <c r="P1590" s="2" t="s">
        <v>10</v>
      </c>
      <c r="Q1590" s="2" t="s">
        <v>10</v>
      </c>
      <c r="R1590" s="2" t="s">
        <v>10</v>
      </c>
      <c r="S1590" s="2" t="s">
        <v>10</v>
      </c>
      <c r="T1590" s="2" t="s">
        <v>10</v>
      </c>
      <c r="U1590" s="2" t="s">
        <v>10</v>
      </c>
    </row>
    <row r="1591" spans="1:21" x14ac:dyDescent="0.3">
      <c r="A1591">
        <v>39</v>
      </c>
      <c r="B1591" t="s">
        <v>62</v>
      </c>
      <c r="C1591">
        <v>4</v>
      </c>
      <c r="D1591" t="s">
        <v>57</v>
      </c>
      <c r="E1591">
        <v>2011</v>
      </c>
      <c r="F1591">
        <v>350</v>
      </c>
      <c r="G1591" s="54">
        <v>0.42900000000000005</v>
      </c>
      <c r="H1591" t="s">
        <v>10</v>
      </c>
      <c r="I1591" t="s">
        <v>10</v>
      </c>
      <c r="J1591" s="2">
        <f t="shared" si="421"/>
        <v>612.95971978984244</v>
      </c>
      <c r="K1591" t="s">
        <v>10</v>
      </c>
      <c r="L1591" t="s">
        <v>10</v>
      </c>
      <c r="M1591" s="59">
        <v>0.57081999999999999</v>
      </c>
      <c r="N1591" s="59">
        <v>0.42637000000000003</v>
      </c>
      <c r="O1591" s="59">
        <v>2.8E-3</v>
      </c>
      <c r="P1591" s="2">
        <f t="shared" si="422"/>
        <v>650.83521711366529</v>
      </c>
      <c r="Q1591" s="2" t="s">
        <v>10</v>
      </c>
      <c r="R1591" s="2" t="s">
        <v>10</v>
      </c>
      <c r="S1591">
        <f t="shared" si="420"/>
        <v>1.8595291917533294</v>
      </c>
      <c r="T1591" s="2" t="s">
        <v>10</v>
      </c>
      <c r="U1591" s="2" t="s">
        <v>10</v>
      </c>
    </row>
    <row r="1592" spans="1:21" x14ac:dyDescent="0.3">
      <c r="A1592">
        <v>39</v>
      </c>
      <c r="B1592" t="s">
        <v>62</v>
      </c>
      <c r="C1592">
        <v>4</v>
      </c>
      <c r="D1592" t="s">
        <v>57</v>
      </c>
      <c r="E1592">
        <v>2012</v>
      </c>
      <c r="F1592">
        <v>800</v>
      </c>
      <c r="G1592" s="54">
        <v>0.33499999999999996</v>
      </c>
      <c r="H1592" t="s">
        <v>10</v>
      </c>
      <c r="I1592" t="s">
        <v>10</v>
      </c>
      <c r="J1592" s="2">
        <f t="shared" si="421"/>
        <v>1203.0075187969924</v>
      </c>
      <c r="K1592" t="s">
        <v>10</v>
      </c>
      <c r="L1592" t="s">
        <v>10</v>
      </c>
      <c r="M1592" s="59">
        <v>0.57081999999999999</v>
      </c>
      <c r="N1592" s="59">
        <v>0.42637000000000003</v>
      </c>
      <c r="O1592" s="59">
        <v>2.8E-3</v>
      </c>
      <c r="P1592" s="2">
        <f t="shared" si="422"/>
        <v>749.29433063402166</v>
      </c>
      <c r="Q1592" s="2" t="s">
        <v>10</v>
      </c>
      <c r="R1592" s="2" t="s">
        <v>10</v>
      </c>
      <c r="S1592">
        <f t="shared" si="420"/>
        <v>0.93661791329252708</v>
      </c>
      <c r="T1592" s="2" t="s">
        <v>10</v>
      </c>
      <c r="U1592" s="2" t="s">
        <v>10</v>
      </c>
    </row>
    <row r="1593" spans="1:21" x14ac:dyDescent="0.3">
      <c r="A1593">
        <v>39</v>
      </c>
      <c r="B1593" t="s">
        <v>62</v>
      </c>
      <c r="C1593">
        <v>4</v>
      </c>
      <c r="D1593" t="s">
        <v>57</v>
      </c>
      <c r="E1593">
        <v>2013</v>
      </c>
      <c r="F1593" t="s">
        <v>10</v>
      </c>
      <c r="G1593" s="54">
        <v>0.377</v>
      </c>
      <c r="H1593" t="s">
        <v>10</v>
      </c>
      <c r="I1593" t="s">
        <v>10</v>
      </c>
      <c r="J1593" t="s">
        <v>10</v>
      </c>
      <c r="K1593" t="s">
        <v>10</v>
      </c>
      <c r="L1593" t="s">
        <v>10</v>
      </c>
      <c r="M1593" s="59">
        <v>0.57081999999999999</v>
      </c>
      <c r="N1593" s="59">
        <v>0.42637000000000003</v>
      </c>
      <c r="O1593" s="59">
        <v>2.8E-3</v>
      </c>
      <c r="P1593" s="2">
        <f t="shared" si="422"/>
        <v>1193.1490890835084</v>
      </c>
      <c r="Q1593" s="2" t="s">
        <v>10</v>
      </c>
      <c r="R1593" s="2" t="s">
        <v>10</v>
      </c>
      <c r="S1593" s="2" t="s">
        <v>10</v>
      </c>
      <c r="T1593" s="2" t="s">
        <v>10</v>
      </c>
      <c r="U1593" s="2" t="s">
        <v>10</v>
      </c>
    </row>
    <row r="1594" spans="1:21" x14ac:dyDescent="0.3">
      <c r="A1594">
        <v>39</v>
      </c>
      <c r="B1594" t="s">
        <v>62</v>
      </c>
      <c r="C1594">
        <v>4</v>
      </c>
      <c r="D1594" t="s">
        <v>57</v>
      </c>
      <c r="E1594">
        <v>2014</v>
      </c>
      <c r="F1594">
        <v>700</v>
      </c>
      <c r="G1594" s="54">
        <v>0.24399999999999999</v>
      </c>
      <c r="H1594" t="s">
        <v>10</v>
      </c>
      <c r="I1594" t="s">
        <v>10</v>
      </c>
      <c r="J1594" s="2">
        <f t="shared" si="421"/>
        <v>925.92592592592587</v>
      </c>
      <c r="K1594" t="s">
        <v>10</v>
      </c>
      <c r="L1594" t="s">
        <v>10</v>
      </c>
      <c r="M1594" s="59">
        <v>0.57081999999999999</v>
      </c>
      <c r="N1594" s="59">
        <v>0.42637000000000003</v>
      </c>
      <c r="O1594" s="59">
        <v>2.8E-3</v>
      </c>
      <c r="P1594" s="2">
        <f t="shared" si="422"/>
        <v>1196.0110370754965</v>
      </c>
      <c r="Q1594" s="2" t="s">
        <v>10</v>
      </c>
      <c r="R1594" s="2" t="s">
        <v>10</v>
      </c>
      <c r="S1594">
        <f t="shared" si="420"/>
        <v>1.7085871958221377</v>
      </c>
      <c r="T1594" s="2" t="s">
        <v>10</v>
      </c>
      <c r="U1594" s="2" t="s">
        <v>10</v>
      </c>
    </row>
    <row r="1595" spans="1:21" x14ac:dyDescent="0.3">
      <c r="A1595">
        <v>39</v>
      </c>
      <c r="B1595" t="s">
        <v>62</v>
      </c>
      <c r="C1595">
        <v>4</v>
      </c>
      <c r="D1595" t="s">
        <v>57</v>
      </c>
      <c r="E1595">
        <v>2015</v>
      </c>
      <c r="F1595">
        <v>160</v>
      </c>
      <c r="G1595" s="54">
        <v>0.42400000000000004</v>
      </c>
      <c r="H1595" t="s">
        <v>10</v>
      </c>
      <c r="I1595" t="s">
        <v>10</v>
      </c>
      <c r="J1595" s="2">
        <f t="shared" si="421"/>
        <v>277.77777777777777</v>
      </c>
      <c r="K1595" t="s">
        <v>10</v>
      </c>
      <c r="L1595" t="s">
        <v>10</v>
      </c>
      <c r="M1595" s="59">
        <v>0.57081999999999999</v>
      </c>
      <c r="N1595" s="59">
        <v>0.42637000000000003</v>
      </c>
      <c r="O1595" s="59">
        <v>2.8E-3</v>
      </c>
      <c r="P1595" s="2">
        <f t="shared" si="422"/>
        <v>1153.4161355809383</v>
      </c>
      <c r="Q1595" s="2" t="s">
        <v>10</v>
      </c>
      <c r="R1595" s="2" t="s">
        <v>10</v>
      </c>
      <c r="S1595">
        <f t="shared" si="420"/>
        <v>7.2088508473808641</v>
      </c>
      <c r="T1595" s="2" t="s">
        <v>10</v>
      </c>
      <c r="U1595" s="2" t="s">
        <v>10</v>
      </c>
    </row>
    <row r="1596" spans="1:21" x14ac:dyDescent="0.3">
      <c r="A1596">
        <v>39</v>
      </c>
      <c r="B1596" t="s">
        <v>62</v>
      </c>
      <c r="C1596">
        <v>4</v>
      </c>
      <c r="D1596" t="s">
        <v>57</v>
      </c>
      <c r="E1596">
        <v>2016</v>
      </c>
      <c r="F1596">
        <v>800</v>
      </c>
      <c r="G1596" s="54">
        <v>0.42000000000000004</v>
      </c>
      <c r="H1596" t="s">
        <v>10</v>
      </c>
      <c r="I1596" t="s">
        <v>10</v>
      </c>
      <c r="J1596" s="2">
        <f t="shared" si="421"/>
        <v>1379.3103448275863</v>
      </c>
      <c r="K1596" t="s">
        <v>10</v>
      </c>
      <c r="L1596" t="s">
        <v>10</v>
      </c>
      <c r="M1596" s="59">
        <v>0.57081999999999999</v>
      </c>
      <c r="N1596" s="59">
        <v>0.42637000000000003</v>
      </c>
      <c r="O1596" s="59">
        <v>2.8E-3</v>
      </c>
      <c r="P1596" s="2">
        <f>(J1599*$M1596)+(J1600*$N1596)</f>
        <v>567.98407148572153</v>
      </c>
      <c r="Q1596" s="2" t="s">
        <v>10</v>
      </c>
      <c r="R1596" s="2" t="s">
        <v>10</v>
      </c>
      <c r="S1596">
        <f t="shared" si="420"/>
        <v>0.70998008935715196</v>
      </c>
      <c r="T1596" s="2" t="s">
        <v>10</v>
      </c>
      <c r="U1596" s="2" t="s">
        <v>10</v>
      </c>
    </row>
    <row r="1597" spans="1:21" x14ac:dyDescent="0.3">
      <c r="A1597">
        <v>39</v>
      </c>
      <c r="B1597" t="s">
        <v>62</v>
      </c>
      <c r="C1597">
        <v>4</v>
      </c>
      <c r="D1597" t="s">
        <v>57</v>
      </c>
      <c r="E1597">
        <v>2017</v>
      </c>
      <c r="F1597">
        <v>527</v>
      </c>
      <c r="G1597" s="54">
        <v>0.44035422259606583</v>
      </c>
      <c r="H1597" t="s">
        <v>10</v>
      </c>
      <c r="I1597" t="s">
        <v>10</v>
      </c>
      <c r="J1597" s="2">
        <f t="shared" si="421"/>
        <v>941.66707099020687</v>
      </c>
      <c r="K1597" t="s">
        <v>10</v>
      </c>
      <c r="L1597" t="s">
        <v>10</v>
      </c>
      <c r="M1597" s="59">
        <v>0.57081999999999999</v>
      </c>
      <c r="N1597" s="59">
        <v>0.42637000000000003</v>
      </c>
      <c r="O1597" s="59">
        <v>2.8E-3</v>
      </c>
      <c r="P1597" s="2" t="s">
        <v>10</v>
      </c>
      <c r="Q1597" s="2" t="s">
        <v>10</v>
      </c>
      <c r="R1597" s="2" t="s">
        <v>10</v>
      </c>
      <c r="S1597" s="2" t="s">
        <v>10</v>
      </c>
      <c r="T1597" s="2" t="s">
        <v>10</v>
      </c>
      <c r="U1597" s="2" t="s">
        <v>10</v>
      </c>
    </row>
    <row r="1598" spans="1:21" x14ac:dyDescent="0.3">
      <c r="A1598">
        <v>39</v>
      </c>
      <c r="B1598" t="s">
        <v>62</v>
      </c>
      <c r="C1598">
        <v>4</v>
      </c>
      <c r="D1598" t="s">
        <v>57</v>
      </c>
      <c r="E1598">
        <v>2018</v>
      </c>
      <c r="F1598">
        <v>890</v>
      </c>
      <c r="G1598" s="54">
        <v>0.42215417185431725</v>
      </c>
      <c r="H1598" t="s">
        <v>10</v>
      </c>
      <c r="I1598" t="s">
        <v>10</v>
      </c>
      <c r="J1598" s="2">
        <f t="shared" si="421"/>
        <v>1540.2032110468381</v>
      </c>
      <c r="K1598" t="s">
        <v>10</v>
      </c>
      <c r="L1598" t="s">
        <v>10</v>
      </c>
      <c r="M1598" s="59">
        <v>0.57081999999999999</v>
      </c>
      <c r="N1598" s="59">
        <v>0.42637000000000003</v>
      </c>
      <c r="O1598" s="59">
        <v>2.8E-3</v>
      </c>
      <c r="P1598" s="2" t="s">
        <v>10</v>
      </c>
      <c r="Q1598" s="2" t="s">
        <v>10</v>
      </c>
      <c r="R1598" s="2" t="s">
        <v>10</v>
      </c>
      <c r="S1598" s="2" t="s">
        <v>10</v>
      </c>
      <c r="T1598" s="2" t="s">
        <v>10</v>
      </c>
      <c r="U1598" s="2" t="s">
        <v>10</v>
      </c>
    </row>
    <row r="1599" spans="1:21" x14ac:dyDescent="0.3">
      <c r="A1599">
        <v>39</v>
      </c>
      <c r="B1599" t="s">
        <v>62</v>
      </c>
      <c r="C1599">
        <v>4</v>
      </c>
      <c r="D1599" t="s">
        <v>57</v>
      </c>
      <c r="E1599">
        <v>2019</v>
      </c>
      <c r="F1599">
        <v>390</v>
      </c>
      <c r="G1599" s="54">
        <v>0.39069181949126658</v>
      </c>
      <c r="H1599" t="s">
        <v>10</v>
      </c>
      <c r="I1599" t="s">
        <v>10</v>
      </c>
      <c r="J1599" s="2">
        <f t="shared" si="421"/>
        <v>640.07018529502568</v>
      </c>
      <c r="K1599" t="s">
        <v>10</v>
      </c>
      <c r="L1599" t="s">
        <v>10</v>
      </c>
      <c r="M1599" s="59">
        <v>0.57081999999999999</v>
      </c>
      <c r="N1599" s="59">
        <v>0.42637000000000003</v>
      </c>
      <c r="O1599" s="59">
        <v>2.8E-3</v>
      </c>
      <c r="P1599" s="2" t="s">
        <v>10</v>
      </c>
      <c r="Q1599" s="2" t="s">
        <v>10</v>
      </c>
      <c r="R1599" s="2" t="s">
        <v>10</v>
      </c>
      <c r="S1599" s="2" t="s">
        <v>10</v>
      </c>
      <c r="T1599" s="2" t="s">
        <v>10</v>
      </c>
      <c r="U1599" s="2" t="s">
        <v>10</v>
      </c>
    </row>
    <row r="1600" spans="1:21" x14ac:dyDescent="0.3">
      <c r="A1600">
        <v>39</v>
      </c>
      <c r="B1600" t="s">
        <v>62</v>
      </c>
      <c r="C1600">
        <v>4</v>
      </c>
      <c r="D1600" t="s">
        <v>57</v>
      </c>
      <c r="E1600">
        <v>2020</v>
      </c>
      <c r="F1600">
        <v>390</v>
      </c>
      <c r="G1600" s="54">
        <v>0.1793260797812265</v>
      </c>
      <c r="H1600" t="s">
        <v>10</v>
      </c>
      <c r="I1600" t="s">
        <v>10</v>
      </c>
      <c r="J1600" s="2">
        <f t="shared" si="421"/>
        <v>475.21919533647986</v>
      </c>
      <c r="K1600" t="s">
        <v>10</v>
      </c>
      <c r="L1600" t="s">
        <v>10</v>
      </c>
      <c r="M1600" s="59">
        <v>0.57081999999999999</v>
      </c>
      <c r="N1600" s="59">
        <v>0.42637000000000003</v>
      </c>
      <c r="O1600" s="59">
        <v>2.8E-3</v>
      </c>
      <c r="P1600" s="2" t="s">
        <v>10</v>
      </c>
      <c r="Q1600" s="2" t="s">
        <v>10</v>
      </c>
      <c r="R1600" s="2" t="s">
        <v>10</v>
      </c>
      <c r="S1600" s="2" t="s">
        <v>10</v>
      </c>
      <c r="T1600" s="2" t="s">
        <v>10</v>
      </c>
      <c r="U1600" s="2" t="s">
        <v>10</v>
      </c>
    </row>
    <row r="1601" spans="1:21" x14ac:dyDescent="0.3">
      <c r="A1601">
        <v>40</v>
      </c>
      <c r="B1601" t="s">
        <v>63</v>
      </c>
      <c r="C1601">
        <v>4</v>
      </c>
      <c r="D1601" t="s">
        <v>64</v>
      </c>
      <c r="E1601">
        <v>1980</v>
      </c>
      <c r="F1601">
        <v>5046</v>
      </c>
      <c r="G1601">
        <v>0.74</v>
      </c>
      <c r="H1601" t="s">
        <v>10</v>
      </c>
      <c r="I1601" t="s">
        <v>10</v>
      </c>
      <c r="J1601" s="2">
        <f>F1601/(1-G1601)</f>
        <v>19407.692307692309</v>
      </c>
      <c r="K1601" t="s">
        <v>10</v>
      </c>
      <c r="L1601" t="s">
        <v>10</v>
      </c>
      <c r="M1601" s="59">
        <v>0.75224450811999999</v>
      </c>
      <c r="N1601" s="59">
        <v>0.24565425024000001</v>
      </c>
      <c r="O1601" s="59">
        <v>2.1012416428000001E-3</v>
      </c>
      <c r="P1601" s="2">
        <f t="shared" ref="P1601:P1636" si="423">(J1604*$M1601)+(J1605*$N1601)+(J1606*$O1601)</f>
        <v>16330.477997327773</v>
      </c>
      <c r="Q1601" s="2" t="s">
        <v>10</v>
      </c>
      <c r="R1601" s="2" t="s">
        <v>10</v>
      </c>
      <c r="S1601">
        <f t="shared" si="420"/>
        <v>3.236321442197339</v>
      </c>
      <c r="T1601" s="2" t="s">
        <v>10</v>
      </c>
      <c r="U1601" s="2" t="s">
        <v>10</v>
      </c>
    </row>
    <row r="1602" spans="1:21" x14ac:dyDescent="0.3">
      <c r="A1602">
        <v>40</v>
      </c>
      <c r="B1602" t="s">
        <v>63</v>
      </c>
      <c r="C1602">
        <v>4</v>
      </c>
      <c r="D1602" t="s">
        <v>64</v>
      </c>
      <c r="E1602">
        <v>1981</v>
      </c>
      <c r="F1602">
        <v>2486</v>
      </c>
      <c r="G1602">
        <v>0.67</v>
      </c>
      <c r="H1602" t="s">
        <v>10</v>
      </c>
      <c r="I1602" t="s">
        <v>10</v>
      </c>
      <c r="J1602" s="2">
        <f t="shared" ref="J1602:J1665" si="424">F1602/(1-G1602)</f>
        <v>7533.3333333333339</v>
      </c>
      <c r="K1602" t="s">
        <v>10</v>
      </c>
      <c r="L1602" t="s">
        <v>10</v>
      </c>
      <c r="M1602" s="59">
        <v>0.75224450811999999</v>
      </c>
      <c r="N1602" s="59">
        <v>0.24565425024000001</v>
      </c>
      <c r="O1602" s="59">
        <v>2.1012416428000001E-3</v>
      </c>
      <c r="P1602" s="2">
        <f t="shared" si="423"/>
        <v>10844.59623577236</v>
      </c>
      <c r="Q1602" s="2" t="s">
        <v>10</v>
      </c>
      <c r="R1602" s="2" t="s">
        <v>10</v>
      </c>
      <c r="S1602">
        <f t="shared" si="420"/>
        <v>4.362267190576171</v>
      </c>
      <c r="T1602" s="2" t="s">
        <v>10</v>
      </c>
      <c r="U1602" s="2" t="s">
        <v>10</v>
      </c>
    </row>
    <row r="1603" spans="1:21" x14ac:dyDescent="0.3">
      <c r="A1603">
        <v>40</v>
      </c>
      <c r="B1603" t="s">
        <v>63</v>
      </c>
      <c r="C1603">
        <v>4</v>
      </c>
      <c r="D1603" t="s">
        <v>64</v>
      </c>
      <c r="E1603">
        <v>1982</v>
      </c>
      <c r="F1603">
        <v>2673</v>
      </c>
      <c r="G1603">
        <v>0.57999999999999996</v>
      </c>
      <c r="H1603" t="s">
        <v>10</v>
      </c>
      <c r="I1603" t="s">
        <v>10</v>
      </c>
      <c r="J1603" s="2">
        <f t="shared" si="424"/>
        <v>6364.2857142857138</v>
      </c>
      <c r="K1603" t="s">
        <v>10</v>
      </c>
      <c r="L1603" t="s">
        <v>10</v>
      </c>
      <c r="M1603" s="59">
        <v>0.75224450811999999</v>
      </c>
      <c r="N1603" s="59">
        <v>0.24565425024000001</v>
      </c>
      <c r="O1603" s="59">
        <v>2.1012416428000001E-3</v>
      </c>
      <c r="P1603" s="2">
        <f t="shared" si="423"/>
        <v>11723.064091031181</v>
      </c>
      <c r="Q1603" s="2" t="s">
        <v>10</v>
      </c>
      <c r="R1603" s="2" t="s">
        <v>10</v>
      </c>
      <c r="S1603">
        <f t="shared" ref="S1603:S1666" si="425">P1603/$F1603</f>
        <v>4.3857329184553615</v>
      </c>
      <c r="T1603" s="2" t="s">
        <v>10</v>
      </c>
      <c r="U1603" s="2" t="s">
        <v>10</v>
      </c>
    </row>
    <row r="1604" spans="1:21" x14ac:dyDescent="0.3">
      <c r="A1604">
        <v>40</v>
      </c>
      <c r="B1604" t="s">
        <v>63</v>
      </c>
      <c r="C1604">
        <v>4</v>
      </c>
      <c r="D1604" t="s">
        <v>64</v>
      </c>
      <c r="E1604">
        <v>1983</v>
      </c>
      <c r="F1604">
        <v>3402</v>
      </c>
      <c r="G1604">
        <v>0.81</v>
      </c>
      <c r="H1604" t="s">
        <v>10</v>
      </c>
      <c r="I1604" t="s">
        <v>10</v>
      </c>
      <c r="J1604" s="2">
        <f t="shared" si="424"/>
        <v>17905.26315789474</v>
      </c>
      <c r="K1604" t="s">
        <v>10</v>
      </c>
      <c r="L1604" t="s">
        <v>10</v>
      </c>
      <c r="M1604" s="59">
        <v>0.75224450811999999</v>
      </c>
      <c r="N1604" s="59">
        <v>0.24565425024000001</v>
      </c>
      <c r="O1604" s="59">
        <v>2.1012416428000001E-3</v>
      </c>
      <c r="P1604" s="2">
        <f t="shared" si="423"/>
        <v>17696.036783495667</v>
      </c>
      <c r="Q1604" s="2" t="s">
        <v>10</v>
      </c>
      <c r="R1604" s="2" t="s">
        <v>10</v>
      </c>
      <c r="S1604">
        <f t="shared" si="425"/>
        <v>5.2016569028499902</v>
      </c>
      <c r="T1604" s="2" t="s">
        <v>10</v>
      </c>
      <c r="U1604" s="2" t="s">
        <v>10</v>
      </c>
    </row>
    <row r="1605" spans="1:21" x14ac:dyDescent="0.3">
      <c r="A1605">
        <v>40</v>
      </c>
      <c r="B1605" t="s">
        <v>63</v>
      </c>
      <c r="C1605">
        <v>4</v>
      </c>
      <c r="D1605" t="s">
        <v>64</v>
      </c>
      <c r="E1605">
        <v>1984</v>
      </c>
      <c r="F1605">
        <v>3241</v>
      </c>
      <c r="G1605">
        <v>0.72</v>
      </c>
      <c r="H1605" t="s">
        <v>10</v>
      </c>
      <c r="I1605" t="s">
        <v>10</v>
      </c>
      <c r="J1605" s="2">
        <f t="shared" si="424"/>
        <v>11574.999999999998</v>
      </c>
      <c r="K1605" t="s">
        <v>10</v>
      </c>
      <c r="L1605" t="s">
        <v>10</v>
      </c>
      <c r="M1605" s="59">
        <v>0.75224450811999999</v>
      </c>
      <c r="N1605" s="59">
        <v>0.24565425024000001</v>
      </c>
      <c r="O1605" s="59">
        <v>2.1012416428000001E-3</v>
      </c>
      <c r="P1605" s="2">
        <f t="shared" si="423"/>
        <v>6559.891315813843</v>
      </c>
      <c r="Q1605" s="2" t="s">
        <v>10</v>
      </c>
      <c r="R1605" s="2" t="s">
        <v>10</v>
      </c>
      <c r="S1605">
        <f t="shared" si="425"/>
        <v>2.0240331119450303</v>
      </c>
      <c r="T1605" s="2" t="s">
        <v>10</v>
      </c>
      <c r="U1605" s="2" t="s">
        <v>10</v>
      </c>
    </row>
    <row r="1606" spans="1:21" x14ac:dyDescent="0.3">
      <c r="A1606">
        <v>40</v>
      </c>
      <c r="B1606" t="s">
        <v>63</v>
      </c>
      <c r="C1606">
        <v>4</v>
      </c>
      <c r="D1606" t="s">
        <v>64</v>
      </c>
      <c r="E1606">
        <v>1985</v>
      </c>
      <c r="F1606">
        <v>2129</v>
      </c>
      <c r="G1606">
        <v>0.75</v>
      </c>
      <c r="H1606" t="s">
        <v>10</v>
      </c>
      <c r="I1606" t="s">
        <v>10</v>
      </c>
      <c r="J1606" s="2">
        <f t="shared" si="424"/>
        <v>8516</v>
      </c>
      <c r="K1606" t="s">
        <v>10</v>
      </c>
      <c r="L1606" t="s">
        <v>10</v>
      </c>
      <c r="M1606" s="59">
        <v>0.75224450811999999</v>
      </c>
      <c r="N1606" s="59">
        <v>0.24565425024000001</v>
      </c>
      <c r="O1606" s="59">
        <v>2.1012416428000001E-3</v>
      </c>
      <c r="P1606" s="2">
        <f t="shared" si="423"/>
        <v>9948.2609288548974</v>
      </c>
      <c r="Q1606" s="2" t="s">
        <v>10</v>
      </c>
      <c r="R1606" s="2" t="s">
        <v>10</v>
      </c>
      <c r="S1606">
        <f t="shared" si="425"/>
        <v>4.6727388111108024</v>
      </c>
      <c r="T1606" s="2" t="s">
        <v>10</v>
      </c>
      <c r="U1606" s="2" t="s">
        <v>10</v>
      </c>
    </row>
    <row r="1607" spans="1:21" x14ac:dyDescent="0.3">
      <c r="A1607">
        <v>40</v>
      </c>
      <c r="B1607" t="s">
        <v>63</v>
      </c>
      <c r="C1607">
        <v>4</v>
      </c>
      <c r="D1607" t="s">
        <v>64</v>
      </c>
      <c r="E1607">
        <v>1986</v>
      </c>
      <c r="F1607">
        <v>3671</v>
      </c>
      <c r="G1607">
        <v>0.83</v>
      </c>
      <c r="H1607" t="s">
        <v>10</v>
      </c>
      <c r="I1607" t="s">
        <v>10</v>
      </c>
      <c r="J1607" s="2">
        <f t="shared" si="424"/>
        <v>21594.117647058818</v>
      </c>
      <c r="K1607" t="s">
        <v>10</v>
      </c>
      <c r="L1607" t="s">
        <v>10</v>
      </c>
      <c r="M1607" s="59">
        <v>0.75224450811999999</v>
      </c>
      <c r="N1607" s="59">
        <v>0.24565425024000001</v>
      </c>
      <c r="O1607" s="59">
        <v>2.1012416428000001E-3</v>
      </c>
      <c r="P1607" s="2">
        <f t="shared" si="423"/>
        <v>16769.17728388256</v>
      </c>
      <c r="Q1607" s="2" t="s">
        <v>10</v>
      </c>
      <c r="R1607" s="2" t="s">
        <v>10</v>
      </c>
      <c r="S1607">
        <f t="shared" si="425"/>
        <v>4.5680134251927429</v>
      </c>
      <c r="T1607" s="2" t="s">
        <v>10</v>
      </c>
      <c r="U1607" s="2" t="s">
        <v>10</v>
      </c>
    </row>
    <row r="1608" spans="1:21" x14ac:dyDescent="0.3">
      <c r="A1608">
        <v>40</v>
      </c>
      <c r="B1608" t="s">
        <v>63</v>
      </c>
      <c r="C1608">
        <v>4</v>
      </c>
      <c r="D1608" t="s">
        <v>64</v>
      </c>
      <c r="E1608">
        <v>1987</v>
      </c>
      <c r="F1608">
        <v>2101</v>
      </c>
      <c r="G1608">
        <v>0.64</v>
      </c>
      <c r="H1608" t="s">
        <v>10</v>
      </c>
      <c r="I1608" t="s">
        <v>10</v>
      </c>
      <c r="J1608" s="2">
        <f t="shared" si="424"/>
        <v>5836.1111111111113</v>
      </c>
      <c r="K1608" t="s">
        <v>10</v>
      </c>
      <c r="L1608" t="s">
        <v>10</v>
      </c>
      <c r="M1608" s="59">
        <v>0.75224450811999999</v>
      </c>
      <c r="N1608" s="59">
        <v>0.24565425024000001</v>
      </c>
      <c r="O1608" s="59">
        <v>2.1012416428000001E-3</v>
      </c>
      <c r="P1608" s="2">
        <f t="shared" si="423"/>
        <v>24361.803149364368</v>
      </c>
      <c r="Q1608" s="2" t="s">
        <v>10</v>
      </c>
      <c r="R1608" s="2" t="s">
        <v>10</v>
      </c>
      <c r="S1608">
        <f t="shared" si="425"/>
        <v>11.595337053481375</v>
      </c>
      <c r="T1608" s="2" t="s">
        <v>10</v>
      </c>
      <c r="U1608" s="2" t="s">
        <v>10</v>
      </c>
    </row>
    <row r="1609" spans="1:21" x14ac:dyDescent="0.3">
      <c r="A1609">
        <v>40</v>
      </c>
      <c r="B1609" t="s">
        <v>63</v>
      </c>
      <c r="C1609">
        <v>4</v>
      </c>
      <c r="D1609" t="s">
        <v>64</v>
      </c>
      <c r="E1609">
        <v>1988</v>
      </c>
      <c r="F1609">
        <v>3225</v>
      </c>
      <c r="G1609">
        <v>0.63</v>
      </c>
      <c r="H1609" t="s">
        <v>10</v>
      </c>
      <c r="I1609" t="s">
        <v>10</v>
      </c>
      <c r="J1609" s="2">
        <f t="shared" si="424"/>
        <v>8716.2162162162167</v>
      </c>
      <c r="K1609" t="s">
        <v>10</v>
      </c>
      <c r="L1609" t="s">
        <v>10</v>
      </c>
      <c r="M1609" s="59">
        <v>0.75224450811999999</v>
      </c>
      <c r="N1609" s="59">
        <v>0.24565425024000001</v>
      </c>
      <c r="O1609" s="59">
        <v>2.1012416428000001E-3</v>
      </c>
      <c r="P1609" s="2">
        <f t="shared" si="423"/>
        <v>15306.1544672892</v>
      </c>
      <c r="Q1609" s="2" t="s">
        <v>10</v>
      </c>
      <c r="R1609" s="2" t="s">
        <v>10</v>
      </c>
      <c r="S1609">
        <f t="shared" si="425"/>
        <v>4.7460944084617669</v>
      </c>
      <c r="T1609" s="2" t="s">
        <v>10</v>
      </c>
      <c r="U1609" s="2" t="s">
        <v>10</v>
      </c>
    </row>
    <row r="1610" spans="1:21" x14ac:dyDescent="0.3">
      <c r="A1610">
        <v>40</v>
      </c>
      <c r="B1610" t="s">
        <v>63</v>
      </c>
      <c r="C1610">
        <v>4</v>
      </c>
      <c r="D1610" t="s">
        <v>64</v>
      </c>
      <c r="E1610">
        <v>1989</v>
      </c>
      <c r="F1610">
        <v>5228</v>
      </c>
      <c r="G1610">
        <v>0.61499999999999999</v>
      </c>
      <c r="H1610" t="s">
        <v>10</v>
      </c>
      <c r="I1610" t="s">
        <v>10</v>
      </c>
      <c r="J1610" s="2">
        <f t="shared" si="424"/>
        <v>13579.220779220779</v>
      </c>
      <c r="K1610" t="s">
        <v>10</v>
      </c>
      <c r="L1610" t="s">
        <v>10</v>
      </c>
      <c r="M1610" s="59">
        <v>0.75224450811999999</v>
      </c>
      <c r="N1610" s="59">
        <v>0.24565425024000001</v>
      </c>
      <c r="O1610" s="59">
        <v>2.1012416428000001E-3</v>
      </c>
      <c r="P1610" s="2">
        <f t="shared" si="423"/>
        <v>7332.1643026134107</v>
      </c>
      <c r="Q1610" s="2" t="s">
        <v>10</v>
      </c>
      <c r="R1610" s="2" t="s">
        <v>10</v>
      </c>
      <c r="S1610">
        <f t="shared" si="425"/>
        <v>1.4024797824432691</v>
      </c>
      <c r="T1610" s="2" t="s">
        <v>10</v>
      </c>
      <c r="U1610" s="2" t="s">
        <v>10</v>
      </c>
    </row>
    <row r="1611" spans="1:21" x14ac:dyDescent="0.3">
      <c r="A1611">
        <v>40</v>
      </c>
      <c r="B1611" t="s">
        <v>63</v>
      </c>
      <c r="C1611">
        <v>4</v>
      </c>
      <c r="D1611" t="s">
        <v>64</v>
      </c>
      <c r="E1611">
        <v>1990</v>
      </c>
      <c r="F1611">
        <v>8038</v>
      </c>
      <c r="G1611">
        <v>0.69699999999999995</v>
      </c>
      <c r="H1611" t="s">
        <v>10</v>
      </c>
      <c r="I1611" t="s">
        <v>10</v>
      </c>
      <c r="J1611" s="2">
        <f t="shared" si="424"/>
        <v>26528.052805280524</v>
      </c>
      <c r="K1611" t="s">
        <v>10</v>
      </c>
      <c r="L1611" t="s">
        <v>10</v>
      </c>
      <c r="M1611" s="59">
        <v>0.75224450811999999</v>
      </c>
      <c r="N1611" s="59">
        <v>0.24565425024000001</v>
      </c>
      <c r="O1611" s="59">
        <v>2.1012416428000001E-3</v>
      </c>
      <c r="P1611" s="2">
        <f t="shared" si="423"/>
        <v>8480.5080445725907</v>
      </c>
      <c r="Q1611" s="2" t="s">
        <v>10</v>
      </c>
      <c r="R1611" s="2" t="s">
        <v>10</v>
      </c>
      <c r="S1611">
        <f t="shared" si="425"/>
        <v>1.0550520085310513</v>
      </c>
      <c r="T1611" s="2" t="s">
        <v>10</v>
      </c>
      <c r="U1611" s="2" t="s">
        <v>10</v>
      </c>
    </row>
    <row r="1612" spans="1:21" x14ac:dyDescent="0.3">
      <c r="A1612">
        <v>40</v>
      </c>
      <c r="B1612" t="s">
        <v>63</v>
      </c>
      <c r="C1612">
        <v>4</v>
      </c>
      <c r="D1612" t="s">
        <v>64</v>
      </c>
      <c r="E1612">
        <v>1991</v>
      </c>
      <c r="F1612">
        <v>6720</v>
      </c>
      <c r="G1612">
        <v>0.624</v>
      </c>
      <c r="H1612" t="s">
        <v>10</v>
      </c>
      <c r="I1612" t="s">
        <v>10</v>
      </c>
      <c r="J1612" s="2">
        <f t="shared" si="424"/>
        <v>17872.340425531915</v>
      </c>
      <c r="K1612" t="s">
        <v>10</v>
      </c>
      <c r="L1612" t="s">
        <v>10</v>
      </c>
      <c r="M1612" s="59">
        <v>0.75224450811999999</v>
      </c>
      <c r="N1612" s="59">
        <v>0.24565425024000001</v>
      </c>
      <c r="O1612" s="59">
        <v>2.1012416428000001E-3</v>
      </c>
      <c r="P1612" s="2">
        <f t="shared" si="423"/>
        <v>11640.16038868441</v>
      </c>
      <c r="Q1612" s="2" t="s">
        <v>10</v>
      </c>
      <c r="R1612" s="2" t="s">
        <v>10</v>
      </c>
      <c r="S1612">
        <f t="shared" si="425"/>
        <v>1.7321667245066086</v>
      </c>
      <c r="T1612" s="2" t="s">
        <v>10</v>
      </c>
      <c r="U1612" s="2" t="s">
        <v>10</v>
      </c>
    </row>
    <row r="1613" spans="1:21" x14ac:dyDescent="0.3">
      <c r="A1613">
        <v>40</v>
      </c>
      <c r="B1613" t="s">
        <v>63</v>
      </c>
      <c r="C1613">
        <v>4</v>
      </c>
      <c r="D1613" t="s">
        <v>64</v>
      </c>
      <c r="E1613">
        <v>1992</v>
      </c>
      <c r="F1613">
        <v>2610</v>
      </c>
      <c r="G1613">
        <v>0.65300000000000002</v>
      </c>
      <c r="H1613" t="s">
        <v>10</v>
      </c>
      <c r="I1613" t="s">
        <v>10</v>
      </c>
      <c r="J1613" s="2">
        <f t="shared" si="424"/>
        <v>7521.6138328530269</v>
      </c>
      <c r="K1613" t="s">
        <v>10</v>
      </c>
      <c r="L1613" t="s">
        <v>10</v>
      </c>
      <c r="M1613" s="59">
        <v>0.75224450811999999</v>
      </c>
      <c r="N1613" s="59">
        <v>0.24565425024000001</v>
      </c>
      <c r="O1613" s="59">
        <v>2.1012416428000001E-3</v>
      </c>
      <c r="P1613" s="2">
        <f t="shared" si="423"/>
        <v>6299.1288957062598</v>
      </c>
      <c r="Q1613" s="2" t="s">
        <v>10</v>
      </c>
      <c r="R1613" s="2" t="s">
        <v>10</v>
      </c>
      <c r="S1613">
        <f t="shared" si="425"/>
        <v>2.4134593470138928</v>
      </c>
      <c r="T1613" s="2" t="s">
        <v>10</v>
      </c>
      <c r="U1613" s="2" t="s">
        <v>10</v>
      </c>
    </row>
    <row r="1614" spans="1:21" x14ac:dyDescent="0.3">
      <c r="A1614">
        <v>40</v>
      </c>
      <c r="B1614" t="s">
        <v>63</v>
      </c>
      <c r="C1614">
        <v>4</v>
      </c>
      <c r="D1614" t="s">
        <v>64</v>
      </c>
      <c r="E1614">
        <v>1993</v>
      </c>
      <c r="F1614">
        <v>2899</v>
      </c>
      <c r="G1614">
        <v>0.56699999999999995</v>
      </c>
      <c r="H1614" t="s">
        <v>10</v>
      </c>
      <c r="I1614" t="s">
        <v>10</v>
      </c>
      <c r="J1614" s="2">
        <f t="shared" si="424"/>
        <v>6695.1501154734406</v>
      </c>
      <c r="K1614" t="s">
        <v>10</v>
      </c>
      <c r="L1614" t="s">
        <v>10</v>
      </c>
      <c r="M1614" s="59">
        <v>0.75224450811999999</v>
      </c>
      <c r="N1614" s="59">
        <v>0.24565425024000001</v>
      </c>
      <c r="O1614" s="59">
        <v>2.1012416428000001E-3</v>
      </c>
      <c r="P1614" s="2">
        <f t="shared" si="423"/>
        <v>9331.3630661741754</v>
      </c>
      <c r="Q1614" s="2" t="s">
        <v>10</v>
      </c>
      <c r="R1614" s="2" t="s">
        <v>10</v>
      </c>
      <c r="S1614">
        <f t="shared" si="425"/>
        <v>3.2188213405223096</v>
      </c>
      <c r="T1614" s="2" t="s">
        <v>10</v>
      </c>
      <c r="U1614" s="2" t="s">
        <v>10</v>
      </c>
    </row>
    <row r="1615" spans="1:21" x14ac:dyDescent="0.3">
      <c r="A1615">
        <v>40</v>
      </c>
      <c r="B1615" t="s">
        <v>63</v>
      </c>
      <c r="C1615">
        <v>4</v>
      </c>
      <c r="D1615" t="s">
        <v>64</v>
      </c>
      <c r="E1615">
        <v>1994</v>
      </c>
      <c r="F1615">
        <v>4656</v>
      </c>
      <c r="G1615">
        <v>0.66700000000000004</v>
      </c>
      <c r="H1615" t="s">
        <v>10</v>
      </c>
      <c r="I1615" t="s">
        <v>10</v>
      </c>
      <c r="J1615" s="2">
        <f t="shared" si="424"/>
        <v>13981.981981981984</v>
      </c>
      <c r="K1615" t="s">
        <v>10</v>
      </c>
      <c r="L1615" t="s">
        <v>10</v>
      </c>
      <c r="M1615" s="59">
        <v>0.75224450811999999</v>
      </c>
      <c r="N1615" s="59">
        <v>0.24565425024000001</v>
      </c>
      <c r="O1615" s="59">
        <v>2.1012416428000001E-3</v>
      </c>
      <c r="P1615" s="2">
        <f t="shared" si="423"/>
        <v>2404.4120091476771</v>
      </c>
      <c r="Q1615" s="2" t="s">
        <v>10</v>
      </c>
      <c r="R1615" s="2" t="s">
        <v>10</v>
      </c>
      <c r="S1615">
        <f t="shared" si="425"/>
        <v>0.51641151399219865</v>
      </c>
      <c r="T1615" s="2" t="s">
        <v>10</v>
      </c>
      <c r="U1615" s="2" t="s">
        <v>10</v>
      </c>
    </row>
    <row r="1616" spans="1:21" x14ac:dyDescent="0.3">
      <c r="A1616">
        <v>40</v>
      </c>
      <c r="B1616" t="s">
        <v>63</v>
      </c>
      <c r="C1616">
        <v>4</v>
      </c>
      <c r="D1616" t="s">
        <v>64</v>
      </c>
      <c r="E1616">
        <v>1995</v>
      </c>
      <c r="F1616">
        <v>2653</v>
      </c>
      <c r="G1616">
        <v>0.40600000000000003</v>
      </c>
      <c r="H1616" t="s">
        <v>10</v>
      </c>
      <c r="I1616" t="s">
        <v>10</v>
      </c>
      <c r="J1616" s="2">
        <f t="shared" si="424"/>
        <v>4466.3299663299667</v>
      </c>
      <c r="K1616" t="s">
        <v>10</v>
      </c>
      <c r="L1616" t="s">
        <v>10</v>
      </c>
      <c r="M1616" s="59">
        <v>0.75224450811999999</v>
      </c>
      <c r="N1616" s="59">
        <v>0.24565425024000001</v>
      </c>
      <c r="O1616" s="59">
        <v>2.1012416428000001E-3</v>
      </c>
      <c r="P1616" s="2">
        <f t="shared" si="423"/>
        <v>8828.8807976774042</v>
      </c>
      <c r="Q1616" s="2" t="s">
        <v>10</v>
      </c>
      <c r="R1616" s="2" t="s">
        <v>10</v>
      </c>
      <c r="S1616">
        <f t="shared" si="425"/>
        <v>3.3278857134102542</v>
      </c>
      <c r="T1616" s="2" t="s">
        <v>10</v>
      </c>
      <c r="U1616" s="2" t="s">
        <v>10</v>
      </c>
    </row>
    <row r="1617" spans="1:21" x14ac:dyDescent="0.3">
      <c r="A1617">
        <v>40</v>
      </c>
      <c r="B1617" t="s">
        <v>63</v>
      </c>
      <c r="C1617">
        <v>4</v>
      </c>
      <c r="D1617" t="s">
        <v>64</v>
      </c>
      <c r="E1617">
        <v>1996</v>
      </c>
      <c r="F1617">
        <v>3120</v>
      </c>
      <c r="G1617">
        <v>0.73899999999999999</v>
      </c>
      <c r="H1617" t="s">
        <v>10</v>
      </c>
      <c r="I1617" t="s">
        <v>10</v>
      </c>
      <c r="J1617" s="2">
        <f t="shared" si="424"/>
        <v>11954.022988505747</v>
      </c>
      <c r="K1617" t="s">
        <v>10</v>
      </c>
      <c r="L1617" t="s">
        <v>10</v>
      </c>
      <c r="M1617" s="59">
        <v>0.75224450811999999</v>
      </c>
      <c r="N1617" s="59">
        <v>0.24565425024000001</v>
      </c>
      <c r="O1617" s="59">
        <v>2.1012416428000001E-3</v>
      </c>
      <c r="P1617" s="2">
        <f t="shared" si="423"/>
        <v>15189.750680270503</v>
      </c>
      <c r="Q1617" s="2" t="s">
        <v>10</v>
      </c>
      <c r="R1617" s="2" t="s">
        <v>10</v>
      </c>
      <c r="S1617">
        <f t="shared" si="425"/>
        <v>4.868509833420033</v>
      </c>
      <c r="T1617" s="2" t="s">
        <v>10</v>
      </c>
      <c r="U1617" s="2" t="s">
        <v>10</v>
      </c>
    </row>
    <row r="1618" spans="1:21" x14ac:dyDescent="0.3">
      <c r="A1618">
        <v>40</v>
      </c>
      <c r="B1618" t="s">
        <v>63</v>
      </c>
      <c r="C1618">
        <v>4</v>
      </c>
      <c r="D1618" t="s">
        <v>64</v>
      </c>
      <c r="E1618">
        <v>1997</v>
      </c>
      <c r="F1618">
        <v>621</v>
      </c>
      <c r="G1618">
        <v>0.53400000000000003</v>
      </c>
      <c r="H1618" t="s">
        <v>10</v>
      </c>
      <c r="I1618" t="s">
        <v>10</v>
      </c>
      <c r="J1618" s="2">
        <f t="shared" si="424"/>
        <v>1332.618025751073</v>
      </c>
      <c r="K1618" t="s">
        <v>10</v>
      </c>
      <c r="L1618" t="s">
        <v>10</v>
      </c>
      <c r="M1618" s="59">
        <v>0.75224450811999999</v>
      </c>
      <c r="N1618" s="59">
        <v>0.24565425024000001</v>
      </c>
      <c r="O1618" s="59">
        <v>2.1012416428000001E-3</v>
      </c>
      <c r="P1618" s="2">
        <f t="shared" si="423"/>
        <v>10315.604536580164</v>
      </c>
      <c r="Q1618" s="2" t="s">
        <v>10</v>
      </c>
      <c r="R1618" s="2" t="s">
        <v>10</v>
      </c>
      <c r="S1618">
        <f t="shared" si="425"/>
        <v>16.611279446988991</v>
      </c>
      <c r="T1618" s="2" t="s">
        <v>10</v>
      </c>
      <c r="U1618" s="2" t="s">
        <v>10</v>
      </c>
    </row>
    <row r="1619" spans="1:21" x14ac:dyDescent="0.3">
      <c r="A1619">
        <v>40</v>
      </c>
      <c r="B1619" t="s">
        <v>63</v>
      </c>
      <c r="C1619">
        <v>4</v>
      </c>
      <c r="D1619" t="s">
        <v>64</v>
      </c>
      <c r="E1619">
        <v>1998</v>
      </c>
      <c r="F1619">
        <v>4547</v>
      </c>
      <c r="G1619">
        <v>0.18</v>
      </c>
      <c r="H1619" t="s">
        <v>10</v>
      </c>
      <c r="I1619" t="s">
        <v>10</v>
      </c>
      <c r="J1619" s="2">
        <f t="shared" si="424"/>
        <v>5545.1219512195121</v>
      </c>
      <c r="K1619" t="s">
        <v>10</v>
      </c>
      <c r="L1619" t="s">
        <v>10</v>
      </c>
      <c r="M1619" s="59">
        <v>0.75224450811999999</v>
      </c>
      <c r="N1619" s="59">
        <v>0.24565425024000001</v>
      </c>
      <c r="O1619" s="59">
        <v>2.1012416428000001E-3</v>
      </c>
      <c r="P1619" s="2">
        <f t="shared" si="423"/>
        <v>27412.031458949539</v>
      </c>
      <c r="Q1619" s="2" t="s">
        <v>10</v>
      </c>
      <c r="R1619" s="2" t="s">
        <v>10</v>
      </c>
      <c r="S1619">
        <f t="shared" si="425"/>
        <v>6.0285971979216049</v>
      </c>
      <c r="T1619" s="2" t="s">
        <v>10</v>
      </c>
      <c r="U1619" s="2" t="s">
        <v>10</v>
      </c>
    </row>
    <row r="1620" spans="1:21" x14ac:dyDescent="0.3">
      <c r="A1620">
        <v>40</v>
      </c>
      <c r="B1620" t="s">
        <v>63</v>
      </c>
      <c r="C1620">
        <v>4</v>
      </c>
      <c r="D1620" t="s">
        <v>64</v>
      </c>
      <c r="E1620">
        <v>1999</v>
      </c>
      <c r="F1620">
        <v>14954</v>
      </c>
      <c r="G1620">
        <v>0.21000000000000002</v>
      </c>
      <c r="H1620" t="s">
        <v>10</v>
      </c>
      <c r="I1620" t="s">
        <v>10</v>
      </c>
      <c r="J1620" s="2">
        <f t="shared" si="424"/>
        <v>18929.113924050631</v>
      </c>
      <c r="K1620" t="s">
        <v>10</v>
      </c>
      <c r="L1620" t="s">
        <v>10</v>
      </c>
      <c r="M1620" s="59">
        <v>0.75224450811999999</v>
      </c>
      <c r="N1620" s="59">
        <v>0.24565425024000001</v>
      </c>
      <c r="O1620" s="59">
        <v>2.1012416428000001E-3</v>
      </c>
      <c r="P1620" s="2">
        <f t="shared" si="423"/>
        <v>15624.063589685138</v>
      </c>
      <c r="Q1620" s="2" t="s">
        <v>10</v>
      </c>
      <c r="R1620" s="2" t="s">
        <v>10</v>
      </c>
      <c r="S1620">
        <f t="shared" si="425"/>
        <v>1.0448083181546837</v>
      </c>
      <c r="T1620" s="2" t="s">
        <v>10</v>
      </c>
      <c r="U1620" s="2" t="s">
        <v>10</v>
      </c>
    </row>
    <row r="1621" spans="1:21" x14ac:dyDescent="0.3">
      <c r="A1621">
        <v>40</v>
      </c>
      <c r="B1621" t="s">
        <v>63</v>
      </c>
      <c r="C1621">
        <v>4</v>
      </c>
      <c r="D1621" t="s">
        <v>64</v>
      </c>
      <c r="E1621">
        <v>2000</v>
      </c>
      <c r="F1621">
        <v>2239</v>
      </c>
      <c r="G1621">
        <v>0.379</v>
      </c>
      <c r="H1621" t="s">
        <v>10</v>
      </c>
      <c r="I1621" t="s">
        <v>10</v>
      </c>
      <c r="J1621" s="2">
        <f t="shared" si="424"/>
        <v>3605.4750402576492</v>
      </c>
      <c r="K1621" t="s">
        <v>10</v>
      </c>
      <c r="L1621" t="s">
        <v>10</v>
      </c>
      <c r="M1621" s="59">
        <v>0.75224450811999999</v>
      </c>
      <c r="N1621" s="59">
        <v>0.24565425024000001</v>
      </c>
      <c r="O1621" s="59">
        <v>2.1012416428000001E-3</v>
      </c>
      <c r="P1621" s="2">
        <f t="shared" si="423"/>
        <v>12097.234652444136</v>
      </c>
      <c r="Q1621" s="2" t="s">
        <v>10</v>
      </c>
      <c r="R1621" s="2" t="s">
        <v>10</v>
      </c>
      <c r="S1621">
        <f t="shared" si="425"/>
        <v>5.4029632212792036</v>
      </c>
      <c r="T1621" s="2" t="s">
        <v>10</v>
      </c>
      <c r="U1621" s="2" t="s">
        <v>10</v>
      </c>
    </row>
    <row r="1622" spans="1:21" x14ac:dyDescent="0.3">
      <c r="A1622">
        <v>40</v>
      </c>
      <c r="B1622" t="s">
        <v>63</v>
      </c>
      <c r="C1622">
        <v>4</v>
      </c>
      <c r="D1622" t="s">
        <v>64</v>
      </c>
      <c r="E1622">
        <v>2001</v>
      </c>
      <c r="F1622">
        <v>21625</v>
      </c>
      <c r="G1622">
        <v>0.29799999999999999</v>
      </c>
      <c r="H1622" t="s">
        <v>10</v>
      </c>
      <c r="I1622" t="s">
        <v>10</v>
      </c>
      <c r="J1622" s="2">
        <f t="shared" si="424"/>
        <v>30804.843304843307</v>
      </c>
      <c r="K1622" t="s">
        <v>10</v>
      </c>
      <c r="L1622" t="s">
        <v>10</v>
      </c>
      <c r="M1622" s="59">
        <v>0.75224450811999999</v>
      </c>
      <c r="N1622" s="59">
        <v>0.24565425024000001</v>
      </c>
      <c r="O1622" s="59">
        <v>2.1012416428000001E-3</v>
      </c>
      <c r="P1622" s="2">
        <f t="shared" si="423"/>
        <v>20107.073515502612</v>
      </c>
      <c r="Q1622" s="2" t="s">
        <v>10</v>
      </c>
      <c r="R1622" s="2" t="s">
        <v>10</v>
      </c>
      <c r="S1622">
        <f t="shared" si="425"/>
        <v>0.92980686776890697</v>
      </c>
      <c r="T1622" s="2" t="s">
        <v>10</v>
      </c>
      <c r="U1622" s="2" t="s">
        <v>10</v>
      </c>
    </row>
    <row r="1623" spans="1:21" x14ac:dyDescent="0.3">
      <c r="A1623">
        <v>40</v>
      </c>
      <c r="B1623" t="s">
        <v>63</v>
      </c>
      <c r="C1623">
        <v>4</v>
      </c>
      <c r="D1623" t="s">
        <v>64</v>
      </c>
      <c r="E1623">
        <v>2002</v>
      </c>
      <c r="F1623">
        <v>12478</v>
      </c>
      <c r="G1623">
        <v>0.27300000000000002</v>
      </c>
      <c r="H1623" t="s">
        <v>10</v>
      </c>
      <c r="I1623" t="s">
        <v>10</v>
      </c>
      <c r="J1623" s="2">
        <f t="shared" si="424"/>
        <v>17163.686382393396</v>
      </c>
      <c r="K1623" t="s">
        <v>10</v>
      </c>
      <c r="L1623" t="s">
        <v>10</v>
      </c>
      <c r="M1623" s="59">
        <v>0.75224450811999999</v>
      </c>
      <c r="N1623" s="59">
        <v>0.24565425024000001</v>
      </c>
      <c r="O1623" s="59">
        <v>2.1012416428000001E-3</v>
      </c>
      <c r="P1623" s="2">
        <f t="shared" si="423"/>
        <v>31231.562094088884</v>
      </c>
      <c r="Q1623" s="2" t="s">
        <v>10</v>
      </c>
      <c r="R1623" s="2" t="s">
        <v>10</v>
      </c>
      <c r="S1623">
        <f t="shared" si="425"/>
        <v>2.502930124546312</v>
      </c>
      <c r="T1623" s="2" t="s">
        <v>10</v>
      </c>
      <c r="U1623" s="2" t="s">
        <v>10</v>
      </c>
    </row>
    <row r="1624" spans="1:21" x14ac:dyDescent="0.3">
      <c r="A1624">
        <v>40</v>
      </c>
      <c r="B1624" t="s">
        <v>63</v>
      </c>
      <c r="C1624">
        <v>4</v>
      </c>
      <c r="D1624" t="s">
        <v>64</v>
      </c>
      <c r="E1624">
        <v>2003</v>
      </c>
      <c r="F1624">
        <v>7888</v>
      </c>
      <c r="G1624">
        <v>0.27700000000000002</v>
      </c>
      <c r="H1624" t="s">
        <v>10</v>
      </c>
      <c r="I1624" t="s">
        <v>10</v>
      </c>
      <c r="J1624" s="2">
        <f t="shared" si="424"/>
        <v>10910.096818810513</v>
      </c>
      <c r="K1624" t="s">
        <v>10</v>
      </c>
      <c r="L1624" t="s">
        <v>10</v>
      </c>
      <c r="M1624" s="59">
        <v>0.75224450811999999</v>
      </c>
      <c r="N1624" s="59">
        <v>0.24565425024000001</v>
      </c>
      <c r="O1624" s="59">
        <v>2.1012416428000001E-3</v>
      </c>
      <c r="P1624" s="2">
        <f t="shared" si="423"/>
        <v>20544.007180324985</v>
      </c>
      <c r="Q1624" s="2" t="s">
        <v>10</v>
      </c>
      <c r="R1624" s="2" t="s">
        <v>10</v>
      </c>
      <c r="S1624">
        <f t="shared" si="425"/>
        <v>2.6044633849296379</v>
      </c>
      <c r="T1624" s="2" t="s">
        <v>10</v>
      </c>
      <c r="U1624" s="2" t="s">
        <v>10</v>
      </c>
    </row>
    <row r="1625" spans="1:21" x14ac:dyDescent="0.3">
      <c r="A1625">
        <v>40</v>
      </c>
      <c r="B1625" t="s">
        <v>63</v>
      </c>
      <c r="C1625">
        <v>4</v>
      </c>
      <c r="D1625" t="s">
        <v>64</v>
      </c>
      <c r="E1625">
        <v>2004</v>
      </c>
      <c r="F1625">
        <v>9047</v>
      </c>
      <c r="G1625">
        <v>0.41800000000000004</v>
      </c>
      <c r="H1625" t="s">
        <v>10</v>
      </c>
      <c r="I1625" t="s">
        <v>10</v>
      </c>
      <c r="J1625" s="2">
        <f t="shared" si="424"/>
        <v>15544.673539518901</v>
      </c>
      <c r="K1625" t="s">
        <v>10</v>
      </c>
      <c r="L1625" t="s">
        <v>10</v>
      </c>
      <c r="M1625" s="59">
        <v>0.75224450811999999</v>
      </c>
      <c r="N1625" s="59">
        <v>0.24565425024000001</v>
      </c>
      <c r="O1625" s="59">
        <v>2.1012416428000001E-3</v>
      </c>
      <c r="P1625" s="2">
        <f t="shared" si="423"/>
        <v>17023.338233253413</v>
      </c>
      <c r="Q1625" s="2" t="s">
        <v>10</v>
      </c>
      <c r="R1625" s="2" t="s">
        <v>10</v>
      </c>
      <c r="S1625">
        <f t="shared" si="425"/>
        <v>1.8816556022165816</v>
      </c>
      <c r="T1625" s="2" t="s">
        <v>10</v>
      </c>
      <c r="U1625" s="2" t="s">
        <v>10</v>
      </c>
    </row>
    <row r="1626" spans="1:21" x14ac:dyDescent="0.3">
      <c r="A1626">
        <v>40</v>
      </c>
      <c r="B1626" t="s">
        <v>63</v>
      </c>
      <c r="C1626">
        <v>4</v>
      </c>
      <c r="D1626" t="s">
        <v>64</v>
      </c>
      <c r="E1626">
        <v>2005</v>
      </c>
      <c r="F1626">
        <v>24486</v>
      </c>
      <c r="G1626">
        <v>0.28100000000000003</v>
      </c>
      <c r="H1626" t="s">
        <v>10</v>
      </c>
      <c r="I1626" t="s">
        <v>10</v>
      </c>
      <c r="J1626" s="2">
        <f t="shared" si="424"/>
        <v>34055.632823365784</v>
      </c>
      <c r="K1626" t="s">
        <v>10</v>
      </c>
      <c r="L1626" t="s">
        <v>10</v>
      </c>
      <c r="M1626" s="59">
        <v>0.75224450811999999</v>
      </c>
      <c r="N1626" s="59">
        <v>0.24565425024000001</v>
      </c>
      <c r="O1626" s="59">
        <v>2.1012416428000001E-3</v>
      </c>
      <c r="P1626" s="2">
        <f t="shared" si="423"/>
        <v>28472.334451196926</v>
      </c>
      <c r="Q1626" s="2" t="s">
        <v>10</v>
      </c>
      <c r="R1626" s="2" t="s">
        <v>10</v>
      </c>
      <c r="S1626">
        <f t="shared" si="425"/>
        <v>1.1628005575102887</v>
      </c>
      <c r="T1626" s="2" t="s">
        <v>10</v>
      </c>
      <c r="U1626" s="2" t="s">
        <v>10</v>
      </c>
    </row>
    <row r="1627" spans="1:21" x14ac:dyDescent="0.3">
      <c r="A1627">
        <v>40</v>
      </c>
      <c r="B1627" t="s">
        <v>63</v>
      </c>
      <c r="C1627">
        <v>4</v>
      </c>
      <c r="D1627" t="s">
        <v>64</v>
      </c>
      <c r="E1627">
        <v>2006</v>
      </c>
      <c r="F1627">
        <v>16595</v>
      </c>
      <c r="G1627">
        <v>0.27</v>
      </c>
      <c r="H1627" t="s">
        <v>10</v>
      </c>
      <c r="I1627" t="s">
        <v>10</v>
      </c>
      <c r="J1627" s="2">
        <f t="shared" si="424"/>
        <v>22732.876712328769</v>
      </c>
      <c r="K1627" t="s">
        <v>10</v>
      </c>
      <c r="L1627" t="s">
        <v>10</v>
      </c>
      <c r="M1627" s="59">
        <v>0.75224450811999999</v>
      </c>
      <c r="N1627" s="59">
        <v>0.24565425024000001</v>
      </c>
      <c r="O1627" s="59">
        <v>2.1012416428000001E-3</v>
      </c>
      <c r="P1627" s="2">
        <f t="shared" si="423"/>
        <v>28957.501550670509</v>
      </c>
      <c r="Q1627" s="2" t="s">
        <v>10</v>
      </c>
      <c r="R1627" s="2" t="s">
        <v>10</v>
      </c>
      <c r="S1627">
        <f t="shared" si="425"/>
        <v>1.7449533926285332</v>
      </c>
      <c r="T1627" s="2" t="s">
        <v>10</v>
      </c>
      <c r="U1627" s="2" t="s">
        <v>10</v>
      </c>
    </row>
    <row r="1628" spans="1:21" x14ac:dyDescent="0.3">
      <c r="A1628">
        <v>40</v>
      </c>
      <c r="B1628" t="s">
        <v>63</v>
      </c>
      <c r="C1628">
        <v>4</v>
      </c>
      <c r="D1628" t="s">
        <v>64</v>
      </c>
      <c r="E1628">
        <v>2007</v>
      </c>
      <c r="F1628">
        <v>7473</v>
      </c>
      <c r="G1628">
        <v>0.45799999999999996</v>
      </c>
      <c r="H1628" t="s">
        <v>10</v>
      </c>
      <c r="I1628" t="s">
        <v>10</v>
      </c>
      <c r="J1628" s="2">
        <f t="shared" si="424"/>
        <v>13787.822878228781</v>
      </c>
      <c r="K1628" t="s">
        <v>10</v>
      </c>
      <c r="L1628" t="s">
        <v>10</v>
      </c>
      <c r="M1628" s="59">
        <v>0.75224450811999999</v>
      </c>
      <c r="N1628" s="59">
        <v>0.24565425024000001</v>
      </c>
      <c r="O1628" s="59">
        <v>2.1012416428000001E-3</v>
      </c>
      <c r="P1628" s="2">
        <f t="shared" si="423"/>
        <v>16382.449584603819</v>
      </c>
      <c r="Q1628" s="2" t="s">
        <v>10</v>
      </c>
      <c r="R1628" s="2" t="s">
        <v>10</v>
      </c>
      <c r="S1628">
        <f t="shared" si="425"/>
        <v>2.192218598234152</v>
      </c>
      <c r="T1628" s="2" t="s">
        <v>10</v>
      </c>
      <c r="U1628" s="2" t="s">
        <v>10</v>
      </c>
    </row>
    <row r="1629" spans="1:21" x14ac:dyDescent="0.3">
      <c r="A1629">
        <v>40</v>
      </c>
      <c r="B1629" t="s">
        <v>63</v>
      </c>
      <c r="C1629">
        <v>4</v>
      </c>
      <c r="D1629" t="s">
        <v>64</v>
      </c>
      <c r="E1629">
        <v>2008</v>
      </c>
      <c r="F1629">
        <v>16180</v>
      </c>
      <c r="G1629">
        <v>0.39600000000000002</v>
      </c>
      <c r="H1629" t="s">
        <v>10</v>
      </c>
      <c r="I1629" t="s">
        <v>10</v>
      </c>
      <c r="J1629" s="2">
        <f t="shared" si="424"/>
        <v>26788.079470198678</v>
      </c>
      <c r="K1629" t="s">
        <v>10</v>
      </c>
      <c r="L1629" t="s">
        <v>10</v>
      </c>
      <c r="M1629" s="59">
        <v>0.75224450811999999</v>
      </c>
      <c r="N1629" s="59">
        <v>0.24565425024000001</v>
      </c>
      <c r="O1629" s="59">
        <v>2.1012416428000001E-3</v>
      </c>
      <c r="P1629" s="2">
        <f t="shared" si="423"/>
        <v>21373.575781581898</v>
      </c>
      <c r="Q1629" s="2" t="s">
        <v>10</v>
      </c>
      <c r="R1629" s="2" t="s">
        <v>10</v>
      </c>
      <c r="S1629">
        <f t="shared" si="425"/>
        <v>1.3209873783425152</v>
      </c>
      <c r="T1629" s="2" t="s">
        <v>10</v>
      </c>
      <c r="U1629" s="2" t="s">
        <v>10</v>
      </c>
    </row>
    <row r="1630" spans="1:21" x14ac:dyDescent="0.3">
      <c r="A1630">
        <v>40</v>
      </c>
      <c r="B1630" t="s">
        <v>63</v>
      </c>
      <c r="C1630">
        <v>4</v>
      </c>
      <c r="D1630" t="s">
        <v>64</v>
      </c>
      <c r="E1630">
        <v>2009</v>
      </c>
      <c r="F1630">
        <v>20723</v>
      </c>
      <c r="G1630">
        <v>0.38600000000000001</v>
      </c>
      <c r="H1630" t="s">
        <v>10</v>
      </c>
      <c r="I1630" t="s">
        <v>10</v>
      </c>
      <c r="J1630" s="2">
        <f t="shared" si="424"/>
        <v>33750.814332247559</v>
      </c>
      <c r="K1630" t="s">
        <v>10</v>
      </c>
      <c r="L1630" t="s">
        <v>10</v>
      </c>
      <c r="M1630" s="59">
        <v>0.75224450811999999</v>
      </c>
      <c r="N1630" s="59">
        <v>0.24565425024000001</v>
      </c>
      <c r="O1630" s="59">
        <v>2.1012416428000001E-3</v>
      </c>
      <c r="P1630" s="2">
        <f t="shared" si="423"/>
        <v>24119.419185812141</v>
      </c>
      <c r="Q1630" s="2" t="s">
        <v>10</v>
      </c>
      <c r="R1630" s="2" t="s">
        <v>10</v>
      </c>
      <c r="S1630">
        <f t="shared" si="425"/>
        <v>1.1638961147426599</v>
      </c>
      <c r="T1630" s="2" t="s">
        <v>10</v>
      </c>
      <c r="U1630" s="2" t="s">
        <v>10</v>
      </c>
    </row>
    <row r="1631" spans="1:21" x14ac:dyDescent="0.3">
      <c r="A1631">
        <v>40</v>
      </c>
      <c r="B1631" t="s">
        <v>63</v>
      </c>
      <c r="C1631">
        <v>4</v>
      </c>
      <c r="D1631" t="s">
        <v>64</v>
      </c>
      <c r="E1631">
        <v>2010</v>
      </c>
      <c r="F1631">
        <v>9546</v>
      </c>
      <c r="G1631">
        <v>0.33400000000000002</v>
      </c>
      <c r="H1631" t="s">
        <v>10</v>
      </c>
      <c r="I1631" t="s">
        <v>10</v>
      </c>
      <c r="J1631" s="2">
        <f t="shared" si="424"/>
        <v>14333.333333333336</v>
      </c>
      <c r="K1631" t="s">
        <v>10</v>
      </c>
      <c r="L1631" t="s">
        <v>10</v>
      </c>
      <c r="M1631" s="59">
        <v>0.75224450811999999</v>
      </c>
      <c r="N1631" s="59">
        <v>0.24565425024000001</v>
      </c>
      <c r="O1631" s="59">
        <v>2.1012416428000001E-3</v>
      </c>
      <c r="P1631" s="2">
        <f t="shared" si="423"/>
        <v>41622.847462691505</v>
      </c>
      <c r="Q1631" s="2" t="s">
        <v>10</v>
      </c>
      <c r="R1631" s="2" t="s">
        <v>10</v>
      </c>
      <c r="S1631">
        <f t="shared" si="425"/>
        <v>4.3602396252557618</v>
      </c>
      <c r="T1631" s="2" t="s">
        <v>10</v>
      </c>
      <c r="U1631" s="2" t="s">
        <v>10</v>
      </c>
    </row>
    <row r="1632" spans="1:21" x14ac:dyDescent="0.3">
      <c r="A1632">
        <v>40</v>
      </c>
      <c r="B1632" t="s">
        <v>63</v>
      </c>
      <c r="C1632">
        <v>4</v>
      </c>
      <c r="D1632" t="s">
        <v>64</v>
      </c>
      <c r="E1632">
        <v>2011</v>
      </c>
      <c r="F1632">
        <v>12933</v>
      </c>
      <c r="G1632">
        <v>0.42900000000000005</v>
      </c>
      <c r="H1632" t="s">
        <v>10</v>
      </c>
      <c r="I1632" t="s">
        <v>10</v>
      </c>
      <c r="J1632" s="2">
        <f t="shared" si="424"/>
        <v>22649.737302977235</v>
      </c>
      <c r="K1632" t="s">
        <v>10</v>
      </c>
      <c r="L1632" t="s">
        <v>10</v>
      </c>
      <c r="M1632" s="59">
        <v>0.75224450811999999</v>
      </c>
      <c r="N1632" s="59">
        <v>0.24565425024000001</v>
      </c>
      <c r="O1632" s="59">
        <v>2.1012416428000001E-3</v>
      </c>
      <c r="P1632" s="2">
        <f t="shared" si="423"/>
        <v>27522.276850530885</v>
      </c>
      <c r="Q1632" s="2" t="s">
        <v>10</v>
      </c>
      <c r="R1632" s="2" t="s">
        <v>10</v>
      </c>
      <c r="S1632">
        <f t="shared" si="425"/>
        <v>2.1280659437509382</v>
      </c>
      <c r="T1632" s="2" t="s">
        <v>10</v>
      </c>
      <c r="U1632" s="2" t="s">
        <v>10</v>
      </c>
    </row>
    <row r="1633" spans="1:21" x14ac:dyDescent="0.3">
      <c r="A1633">
        <v>40</v>
      </c>
      <c r="B1633" t="s">
        <v>63</v>
      </c>
      <c r="C1633">
        <v>4</v>
      </c>
      <c r="D1633" t="s">
        <v>64</v>
      </c>
      <c r="E1633">
        <v>2012</v>
      </c>
      <c r="F1633">
        <v>11480</v>
      </c>
      <c r="G1633">
        <v>0.33499999999999996</v>
      </c>
      <c r="H1633" t="s">
        <v>10</v>
      </c>
      <c r="I1633" t="s">
        <v>10</v>
      </c>
      <c r="J1633" s="2">
        <f t="shared" si="424"/>
        <v>17263.15789473684</v>
      </c>
      <c r="K1633" t="s">
        <v>10</v>
      </c>
      <c r="L1633" t="s">
        <v>10</v>
      </c>
      <c r="M1633" s="59">
        <v>0.75224450811999999</v>
      </c>
      <c r="N1633" s="59">
        <v>0.24565425024000001</v>
      </c>
      <c r="O1633" s="59">
        <v>2.1012416428000001E-3</v>
      </c>
      <c r="P1633" s="2">
        <f t="shared" si="423"/>
        <v>15346.753968189892</v>
      </c>
      <c r="Q1633" s="2" t="s">
        <v>10</v>
      </c>
      <c r="R1633" s="2" t="s">
        <v>10</v>
      </c>
      <c r="S1633">
        <f t="shared" si="425"/>
        <v>1.3368252585531266</v>
      </c>
      <c r="T1633" s="2" t="s">
        <v>10</v>
      </c>
      <c r="U1633" s="2" t="s">
        <v>10</v>
      </c>
    </row>
    <row r="1634" spans="1:21" x14ac:dyDescent="0.3">
      <c r="A1634">
        <v>40</v>
      </c>
      <c r="B1634" t="s">
        <v>63</v>
      </c>
      <c r="C1634">
        <v>4</v>
      </c>
      <c r="D1634" t="s">
        <v>64</v>
      </c>
      <c r="E1634">
        <v>2013</v>
      </c>
      <c r="F1634">
        <v>28068</v>
      </c>
      <c r="G1634">
        <v>0.377</v>
      </c>
      <c r="H1634" t="s">
        <v>10</v>
      </c>
      <c r="I1634" t="s">
        <v>10</v>
      </c>
      <c r="J1634" s="2">
        <f t="shared" si="424"/>
        <v>45052.969502407708</v>
      </c>
      <c r="K1634" t="s">
        <v>10</v>
      </c>
      <c r="L1634" t="s">
        <v>10</v>
      </c>
      <c r="M1634" s="59">
        <v>0.75224450811999999</v>
      </c>
      <c r="N1634" s="59">
        <v>0.24565425024000001</v>
      </c>
      <c r="O1634" s="59">
        <v>2.1012416428000001E-3</v>
      </c>
      <c r="P1634" s="2">
        <f t="shared" si="423"/>
        <v>21580.77864262792</v>
      </c>
      <c r="Q1634" s="2" t="s">
        <v>10</v>
      </c>
      <c r="R1634" s="2" t="s">
        <v>10</v>
      </c>
      <c r="S1634">
        <f t="shared" si="425"/>
        <v>0.7688748269427077</v>
      </c>
      <c r="T1634" s="2" t="s">
        <v>10</v>
      </c>
      <c r="U1634" s="2" t="s">
        <v>10</v>
      </c>
    </row>
    <row r="1635" spans="1:21" x14ac:dyDescent="0.3">
      <c r="A1635">
        <v>40</v>
      </c>
      <c r="B1635" t="s">
        <v>63</v>
      </c>
      <c r="C1635">
        <v>4</v>
      </c>
      <c r="D1635" t="s">
        <v>64</v>
      </c>
      <c r="E1635">
        <v>2014</v>
      </c>
      <c r="F1635">
        <v>23692</v>
      </c>
      <c r="G1635">
        <v>0.24399999999999999</v>
      </c>
      <c r="H1635" t="s">
        <v>10</v>
      </c>
      <c r="I1635" t="s">
        <v>10</v>
      </c>
      <c r="J1635" s="2">
        <f t="shared" si="424"/>
        <v>31338.624338624337</v>
      </c>
      <c r="K1635" t="s">
        <v>10</v>
      </c>
      <c r="L1635" t="s">
        <v>10</v>
      </c>
      <c r="M1635" s="59">
        <v>0.75224450811999999</v>
      </c>
      <c r="N1635" s="59">
        <v>0.24565425024000001</v>
      </c>
      <c r="O1635" s="59">
        <v>2.1012416428000001E-3</v>
      </c>
      <c r="P1635" s="2">
        <f t="shared" si="423"/>
        <v>37178.977797945874</v>
      </c>
      <c r="Q1635" s="2" t="s">
        <v>10</v>
      </c>
      <c r="R1635" s="2" t="s">
        <v>10</v>
      </c>
      <c r="S1635">
        <f t="shared" si="425"/>
        <v>1.5692629494321237</v>
      </c>
      <c r="T1635" s="2" t="s">
        <v>10</v>
      </c>
      <c r="U1635" s="2" t="s">
        <v>10</v>
      </c>
    </row>
    <row r="1636" spans="1:21" x14ac:dyDescent="0.3">
      <c r="A1636">
        <v>40</v>
      </c>
      <c r="B1636" t="s">
        <v>63</v>
      </c>
      <c r="C1636">
        <v>4</v>
      </c>
      <c r="D1636" t="s">
        <v>64</v>
      </c>
      <c r="E1636">
        <v>2015</v>
      </c>
      <c r="F1636">
        <v>9192</v>
      </c>
      <c r="G1636">
        <v>0.42400000000000004</v>
      </c>
      <c r="H1636" t="s">
        <v>10</v>
      </c>
      <c r="I1636" t="s">
        <v>10</v>
      </c>
      <c r="J1636" s="2">
        <f t="shared" si="424"/>
        <v>15958.333333333334</v>
      </c>
      <c r="K1636" t="s">
        <v>10</v>
      </c>
      <c r="L1636" t="s">
        <v>10</v>
      </c>
      <c r="M1636" s="59">
        <v>0.75224450811999999</v>
      </c>
      <c r="N1636" s="59">
        <v>0.24565425024000001</v>
      </c>
      <c r="O1636" s="59">
        <v>2.1012416428000001E-3</v>
      </c>
      <c r="P1636" s="2">
        <f t="shared" si="423"/>
        <v>7893.820232536611</v>
      </c>
      <c r="Q1636" s="2" t="s">
        <v>10</v>
      </c>
      <c r="R1636" s="2" t="s">
        <v>10</v>
      </c>
      <c r="S1636">
        <f t="shared" si="425"/>
        <v>0.85877069544567131</v>
      </c>
      <c r="T1636" s="2" t="s">
        <v>10</v>
      </c>
      <c r="U1636" s="2" t="s">
        <v>10</v>
      </c>
    </row>
    <row r="1637" spans="1:21" x14ac:dyDescent="0.3">
      <c r="A1637">
        <v>40</v>
      </c>
      <c r="B1637" t="s">
        <v>63</v>
      </c>
      <c r="C1637">
        <v>4</v>
      </c>
      <c r="D1637" t="s">
        <v>64</v>
      </c>
      <c r="E1637">
        <v>2016</v>
      </c>
      <c r="F1637">
        <v>7656</v>
      </c>
      <c r="G1637">
        <v>0.42000000000000004</v>
      </c>
      <c r="H1637" t="s">
        <v>10</v>
      </c>
      <c r="I1637" t="s">
        <v>10</v>
      </c>
      <c r="J1637" s="2">
        <f t="shared" si="424"/>
        <v>13200</v>
      </c>
      <c r="K1637" t="s">
        <v>10</v>
      </c>
      <c r="L1637" t="s">
        <v>10</v>
      </c>
      <c r="M1637" s="59">
        <v>0.75224450811999999</v>
      </c>
      <c r="N1637" s="59">
        <v>0.24565425024000001</v>
      </c>
      <c r="O1637" s="59">
        <v>2.1012416428000001E-3</v>
      </c>
      <c r="P1637" s="2">
        <f>(J1640*$M1637)+(J1641*$N1637)</f>
        <v>11818.576336241546</v>
      </c>
      <c r="Q1637" s="2" t="s">
        <v>10</v>
      </c>
      <c r="R1637" s="2" t="s">
        <v>10</v>
      </c>
      <c r="S1637">
        <f t="shared" si="425"/>
        <v>1.5437011933439846</v>
      </c>
      <c r="T1637" s="2" t="s">
        <v>10</v>
      </c>
      <c r="U1637" s="2" t="s">
        <v>10</v>
      </c>
    </row>
    <row r="1638" spans="1:21" x14ac:dyDescent="0.3">
      <c r="A1638">
        <v>40</v>
      </c>
      <c r="B1638" t="s">
        <v>63</v>
      </c>
      <c r="C1638">
        <v>4</v>
      </c>
      <c r="D1638" t="s">
        <v>64</v>
      </c>
      <c r="E1638">
        <v>2017</v>
      </c>
      <c r="F1638">
        <v>26514</v>
      </c>
      <c r="G1638" s="54">
        <v>0.44035422259606583</v>
      </c>
      <c r="H1638" t="s">
        <v>10</v>
      </c>
      <c r="I1638" t="s">
        <v>10</v>
      </c>
      <c r="J1638" s="2">
        <f t="shared" si="424"/>
        <v>47376.396053575605</v>
      </c>
      <c r="K1638" t="s">
        <v>10</v>
      </c>
      <c r="L1638" t="s">
        <v>10</v>
      </c>
      <c r="M1638" s="59">
        <v>0.75224450811999999</v>
      </c>
      <c r="N1638" s="59">
        <v>0.24565425024000001</v>
      </c>
      <c r="O1638" s="59">
        <v>2.1012416428000001E-3</v>
      </c>
      <c r="P1638" s="2" t="s">
        <v>10</v>
      </c>
      <c r="Q1638" s="2" t="s">
        <v>10</v>
      </c>
      <c r="R1638" s="2" t="s">
        <v>10</v>
      </c>
      <c r="S1638" s="2" t="s">
        <v>10</v>
      </c>
      <c r="T1638" s="2" t="s">
        <v>10</v>
      </c>
      <c r="U1638" s="2" t="s">
        <v>10</v>
      </c>
    </row>
    <row r="1639" spans="1:21" x14ac:dyDescent="0.3">
      <c r="A1639">
        <v>40</v>
      </c>
      <c r="B1639" t="s">
        <v>63</v>
      </c>
      <c r="C1639">
        <v>4</v>
      </c>
      <c r="D1639" t="s">
        <v>64</v>
      </c>
      <c r="E1639">
        <v>2018</v>
      </c>
      <c r="F1639">
        <v>3558</v>
      </c>
      <c r="G1639" s="54">
        <v>0.42215417185431725</v>
      </c>
      <c r="H1639" t="s">
        <v>10</v>
      </c>
      <c r="I1639" t="s">
        <v>10</v>
      </c>
      <c r="J1639" s="2">
        <f t="shared" si="424"/>
        <v>6157.3517133760115</v>
      </c>
      <c r="K1639" t="s">
        <v>10</v>
      </c>
      <c r="L1639" t="s">
        <v>10</v>
      </c>
      <c r="M1639" s="59">
        <v>0.75224450811999999</v>
      </c>
      <c r="N1639" s="59">
        <v>0.24565425024000001</v>
      </c>
      <c r="O1639" s="59">
        <v>2.1012416428000001E-3</v>
      </c>
      <c r="P1639" s="2" t="s">
        <v>10</v>
      </c>
      <c r="Q1639" s="2" t="s">
        <v>10</v>
      </c>
      <c r="R1639" s="2" t="s">
        <v>10</v>
      </c>
      <c r="S1639" s="2" t="s">
        <v>10</v>
      </c>
      <c r="T1639" s="2" t="s">
        <v>10</v>
      </c>
      <c r="U1639" s="2" t="s">
        <v>10</v>
      </c>
    </row>
    <row r="1640" spans="1:21" x14ac:dyDescent="0.3">
      <c r="A1640">
        <v>40</v>
      </c>
      <c r="B1640" t="s">
        <v>63</v>
      </c>
      <c r="C1640">
        <v>4</v>
      </c>
      <c r="D1640" t="s">
        <v>64</v>
      </c>
      <c r="E1640">
        <v>2019</v>
      </c>
      <c r="F1640">
        <v>8051</v>
      </c>
      <c r="G1640" s="54">
        <v>0.39069181949126658</v>
      </c>
      <c r="H1640" t="s">
        <v>10</v>
      </c>
      <c r="I1640" t="s">
        <v>10</v>
      </c>
      <c r="J1640" s="2">
        <f t="shared" si="424"/>
        <v>13213.346312333979</v>
      </c>
      <c r="K1640" t="s">
        <v>10</v>
      </c>
      <c r="L1640" t="s">
        <v>10</v>
      </c>
      <c r="M1640" s="59">
        <v>0.75224450811999999</v>
      </c>
      <c r="N1640" s="59">
        <v>0.24565425024000001</v>
      </c>
      <c r="O1640" s="59">
        <v>2.1012416428000001E-3</v>
      </c>
      <c r="P1640" s="2" t="s">
        <v>10</v>
      </c>
      <c r="Q1640" s="2" t="s">
        <v>10</v>
      </c>
      <c r="R1640" s="2" t="s">
        <v>10</v>
      </c>
      <c r="S1640" s="2" t="s">
        <v>10</v>
      </c>
      <c r="T1640" s="2" t="s">
        <v>10</v>
      </c>
      <c r="U1640" s="2" t="s">
        <v>10</v>
      </c>
    </row>
    <row r="1641" spans="1:21" x14ac:dyDescent="0.3">
      <c r="A1641">
        <v>40</v>
      </c>
      <c r="B1641" t="s">
        <v>63</v>
      </c>
      <c r="C1641">
        <v>4</v>
      </c>
      <c r="D1641" t="s">
        <v>64</v>
      </c>
      <c r="E1641">
        <v>2020</v>
      </c>
      <c r="F1641">
        <v>6277</v>
      </c>
      <c r="G1641" s="54">
        <v>0.1793260797812265</v>
      </c>
      <c r="H1641" t="s">
        <v>10</v>
      </c>
      <c r="I1641" t="s">
        <v>10</v>
      </c>
      <c r="J1641" s="2">
        <f t="shared" si="424"/>
        <v>7648.5920234027799</v>
      </c>
      <c r="K1641" t="s">
        <v>10</v>
      </c>
      <c r="L1641" t="s">
        <v>10</v>
      </c>
      <c r="M1641" s="59">
        <v>0.75224450811999999</v>
      </c>
      <c r="N1641" s="59">
        <v>0.24565425024000001</v>
      </c>
      <c r="O1641" s="59">
        <v>2.1012416428000001E-3</v>
      </c>
      <c r="P1641" s="2" t="s">
        <v>10</v>
      </c>
      <c r="Q1641" s="2" t="s">
        <v>10</v>
      </c>
      <c r="R1641" s="2" t="s">
        <v>10</v>
      </c>
      <c r="S1641" s="2" t="s">
        <v>10</v>
      </c>
      <c r="T1641" s="2" t="s">
        <v>10</v>
      </c>
      <c r="U1641" s="2" t="s">
        <v>10</v>
      </c>
    </row>
    <row r="1642" spans="1:21" x14ac:dyDescent="0.3">
      <c r="A1642">
        <v>41</v>
      </c>
      <c r="B1642" t="s">
        <v>65</v>
      </c>
      <c r="C1642">
        <v>4</v>
      </c>
      <c r="D1642" t="s">
        <v>64</v>
      </c>
      <c r="E1642">
        <v>1980</v>
      </c>
      <c r="F1642">
        <v>400</v>
      </c>
      <c r="G1642">
        <v>0.74</v>
      </c>
      <c r="H1642" t="s">
        <v>10</v>
      </c>
      <c r="I1642" t="s">
        <v>10</v>
      </c>
      <c r="J1642" s="2">
        <f t="shared" si="424"/>
        <v>1538.4615384615383</v>
      </c>
      <c r="K1642" t="s">
        <v>10</v>
      </c>
      <c r="L1642" t="s">
        <v>10</v>
      </c>
      <c r="M1642" s="59">
        <v>0.75224450811999999</v>
      </c>
      <c r="N1642" s="59">
        <v>0.24565425024000001</v>
      </c>
      <c r="O1642" s="59">
        <v>2.1012416428000001E-3</v>
      </c>
      <c r="P1642" s="2">
        <f t="shared" ref="P1642:P1676" si="426">(J1645*$M1642)+(J1646*$N1642)+(J1647*$O1642)</f>
        <v>1522.7772870607541</v>
      </c>
      <c r="Q1642" s="2" t="s">
        <v>10</v>
      </c>
      <c r="R1642" s="2" t="s">
        <v>10</v>
      </c>
      <c r="S1642">
        <f t="shared" si="425"/>
        <v>3.8069432176518854</v>
      </c>
      <c r="T1642" s="2" t="s">
        <v>10</v>
      </c>
      <c r="U1642" s="2" t="s">
        <v>10</v>
      </c>
    </row>
    <row r="1643" spans="1:21" x14ac:dyDescent="0.3">
      <c r="A1643">
        <v>41</v>
      </c>
      <c r="B1643" t="s">
        <v>65</v>
      </c>
      <c r="C1643">
        <v>4</v>
      </c>
      <c r="D1643" t="s">
        <v>64</v>
      </c>
      <c r="E1643">
        <v>1981</v>
      </c>
      <c r="F1643">
        <v>200</v>
      </c>
      <c r="G1643">
        <v>0.67</v>
      </c>
      <c r="H1643" t="s">
        <v>10</v>
      </c>
      <c r="I1643" t="s">
        <v>10</v>
      </c>
      <c r="J1643" s="2">
        <f t="shared" si="424"/>
        <v>606.06060606060612</v>
      </c>
      <c r="K1643" t="s">
        <v>10</v>
      </c>
      <c r="L1643" t="s">
        <v>10</v>
      </c>
      <c r="M1643" s="59">
        <v>0.75224450811999999</v>
      </c>
      <c r="N1643" s="59">
        <v>0.24565425024000001</v>
      </c>
      <c r="O1643" s="59">
        <v>2.1012416428000001E-3</v>
      </c>
      <c r="P1643" s="2">
        <f t="shared" si="426"/>
        <v>1050.3413514443528</v>
      </c>
      <c r="Q1643" s="2" t="s">
        <v>10</v>
      </c>
      <c r="R1643" s="2" t="s">
        <v>10</v>
      </c>
      <c r="S1643">
        <f t="shared" si="425"/>
        <v>5.2517067572217639</v>
      </c>
      <c r="T1643" s="2" t="s">
        <v>10</v>
      </c>
      <c r="U1643" s="2" t="s">
        <v>10</v>
      </c>
    </row>
    <row r="1644" spans="1:21" x14ac:dyDescent="0.3">
      <c r="A1644">
        <v>41</v>
      </c>
      <c r="B1644" t="s">
        <v>65</v>
      </c>
      <c r="C1644">
        <v>4</v>
      </c>
      <c r="D1644" t="s">
        <v>64</v>
      </c>
      <c r="E1644">
        <v>1982</v>
      </c>
      <c r="F1644">
        <v>300</v>
      </c>
      <c r="G1644">
        <v>0.57999999999999996</v>
      </c>
      <c r="H1644" t="s">
        <v>10</v>
      </c>
      <c r="I1644" t="s">
        <v>10</v>
      </c>
      <c r="J1644" s="2">
        <f t="shared" si="424"/>
        <v>714.28571428571422</v>
      </c>
      <c r="K1644" t="s">
        <v>10</v>
      </c>
      <c r="L1644" t="s">
        <v>10</v>
      </c>
      <c r="M1644" s="59">
        <v>0.75224450811999999</v>
      </c>
      <c r="N1644" s="59">
        <v>0.24565425024000001</v>
      </c>
      <c r="O1644" s="59">
        <v>2.1012416428000001E-3</v>
      </c>
      <c r="P1644" s="2">
        <f t="shared" si="426"/>
        <v>2969.979774153735</v>
      </c>
      <c r="Q1644" s="2" t="s">
        <v>10</v>
      </c>
      <c r="R1644" s="2" t="s">
        <v>10</v>
      </c>
      <c r="S1644">
        <f t="shared" si="425"/>
        <v>9.8999325805124503</v>
      </c>
      <c r="T1644" s="2" t="s">
        <v>10</v>
      </c>
      <c r="U1644" s="2" t="s">
        <v>10</v>
      </c>
    </row>
    <row r="1645" spans="1:21" x14ac:dyDescent="0.3">
      <c r="A1645">
        <v>41</v>
      </c>
      <c r="B1645" t="s">
        <v>65</v>
      </c>
      <c r="C1645">
        <v>4</v>
      </c>
      <c r="D1645" t="s">
        <v>64</v>
      </c>
      <c r="E1645">
        <v>1983</v>
      </c>
      <c r="F1645">
        <v>350</v>
      </c>
      <c r="G1645">
        <v>0.81</v>
      </c>
      <c r="H1645" t="s">
        <v>10</v>
      </c>
      <c r="I1645" t="s">
        <v>10</v>
      </c>
      <c r="J1645" s="2">
        <f t="shared" si="424"/>
        <v>1842.1052631578953</v>
      </c>
      <c r="K1645" t="s">
        <v>10</v>
      </c>
      <c r="L1645" t="s">
        <v>10</v>
      </c>
      <c r="M1645" s="59">
        <v>0.75224450811999999</v>
      </c>
      <c r="N1645" s="59">
        <v>0.24565425024000001</v>
      </c>
      <c r="O1645" s="59">
        <v>2.1012416428000001E-3</v>
      </c>
      <c r="P1645" s="2">
        <f t="shared" si="426"/>
        <v>3405.1131023231724</v>
      </c>
      <c r="Q1645" s="2" t="s">
        <v>10</v>
      </c>
      <c r="R1645" s="2" t="s">
        <v>10</v>
      </c>
      <c r="S1645">
        <f t="shared" si="425"/>
        <v>9.7288945780662068</v>
      </c>
      <c r="T1645" s="2" t="s">
        <v>10</v>
      </c>
      <c r="U1645" s="2" t="s">
        <v>10</v>
      </c>
    </row>
    <row r="1646" spans="1:21" x14ac:dyDescent="0.3">
      <c r="A1646">
        <v>41</v>
      </c>
      <c r="B1646" t="s">
        <v>65</v>
      </c>
      <c r="C1646">
        <v>4</v>
      </c>
      <c r="D1646" t="s">
        <v>64</v>
      </c>
      <c r="E1646">
        <v>1984</v>
      </c>
      <c r="F1646">
        <v>150</v>
      </c>
      <c r="G1646">
        <v>0.72</v>
      </c>
      <c r="H1646" t="s">
        <v>10</v>
      </c>
      <c r="I1646" t="s">
        <v>10</v>
      </c>
      <c r="J1646" s="2">
        <f t="shared" si="424"/>
        <v>535.71428571428567</v>
      </c>
      <c r="K1646" t="s">
        <v>10</v>
      </c>
      <c r="L1646" t="s">
        <v>10</v>
      </c>
      <c r="M1646" s="59">
        <v>0.75224450811999999</v>
      </c>
      <c r="N1646" s="59">
        <v>0.24565425024000001</v>
      </c>
      <c r="O1646" s="59">
        <v>2.1012416428000001E-3</v>
      </c>
      <c r="P1646" s="2">
        <f t="shared" si="426"/>
        <v>1011.0648921560287</v>
      </c>
      <c r="Q1646" s="2" t="s">
        <v>10</v>
      </c>
      <c r="R1646" s="2" t="s">
        <v>10</v>
      </c>
      <c r="S1646">
        <f t="shared" si="425"/>
        <v>6.7404326143735247</v>
      </c>
      <c r="T1646" s="2" t="s">
        <v>10</v>
      </c>
      <c r="U1646" s="2" t="s">
        <v>10</v>
      </c>
    </row>
    <row r="1647" spans="1:21" x14ac:dyDescent="0.3">
      <c r="A1647">
        <v>41</v>
      </c>
      <c r="B1647" t="s">
        <v>65</v>
      </c>
      <c r="C1647">
        <v>4</v>
      </c>
      <c r="D1647" t="s">
        <v>64</v>
      </c>
      <c r="E1647">
        <v>1985</v>
      </c>
      <c r="F1647">
        <v>650</v>
      </c>
      <c r="G1647">
        <v>0.75</v>
      </c>
      <c r="H1647" t="s">
        <v>10</v>
      </c>
      <c r="I1647" t="s">
        <v>10</v>
      </c>
      <c r="J1647" s="2">
        <f t="shared" si="424"/>
        <v>2600</v>
      </c>
      <c r="K1647" t="s">
        <v>10</v>
      </c>
      <c r="L1647" t="s">
        <v>10</v>
      </c>
      <c r="M1647" s="59">
        <v>0.75224450811999999</v>
      </c>
      <c r="N1647" s="59">
        <v>0.24565425024000001</v>
      </c>
      <c r="O1647" s="59">
        <v>2.1012416428000001E-3</v>
      </c>
      <c r="P1647" s="2">
        <f t="shared" si="426"/>
        <v>718.26733071322428</v>
      </c>
      <c r="Q1647" s="2" t="s">
        <v>10</v>
      </c>
      <c r="R1647" s="2" t="s">
        <v>10</v>
      </c>
      <c r="S1647">
        <f t="shared" si="425"/>
        <v>1.1050266626357297</v>
      </c>
      <c r="T1647" s="2" t="s">
        <v>10</v>
      </c>
      <c r="U1647" s="2" t="s">
        <v>10</v>
      </c>
    </row>
    <row r="1648" spans="1:21" x14ac:dyDescent="0.3">
      <c r="A1648">
        <v>41</v>
      </c>
      <c r="B1648" t="s">
        <v>65</v>
      </c>
      <c r="C1648">
        <v>4</v>
      </c>
      <c r="D1648" t="s">
        <v>64</v>
      </c>
      <c r="E1648">
        <v>1986</v>
      </c>
      <c r="F1648">
        <v>700</v>
      </c>
      <c r="G1648">
        <v>0.83</v>
      </c>
      <c r="H1648" t="s">
        <v>10</v>
      </c>
      <c r="I1648" t="s">
        <v>10</v>
      </c>
      <c r="J1648" s="2">
        <f t="shared" si="424"/>
        <v>4117.6470588235288</v>
      </c>
      <c r="K1648" t="s">
        <v>10</v>
      </c>
      <c r="L1648" t="s">
        <v>10</v>
      </c>
      <c r="M1648" s="59">
        <v>0.75224450811999999</v>
      </c>
      <c r="N1648" s="59">
        <v>0.24565425024000001</v>
      </c>
      <c r="O1648" s="59">
        <v>2.1012416428000001E-3</v>
      </c>
      <c r="P1648" s="2">
        <f>(J1651*$M1648)+(J1652*$N1648)</f>
        <v>2090.0865362894688</v>
      </c>
      <c r="Q1648" s="2" t="s">
        <v>10</v>
      </c>
      <c r="R1648" s="2" t="s">
        <v>10</v>
      </c>
      <c r="S1648">
        <f t="shared" si="425"/>
        <v>2.9858379089849554</v>
      </c>
      <c r="T1648" s="2" t="s">
        <v>10</v>
      </c>
      <c r="U1648" s="2" t="s">
        <v>10</v>
      </c>
    </row>
    <row r="1649" spans="1:21" x14ac:dyDescent="0.3">
      <c r="A1649">
        <v>41</v>
      </c>
      <c r="B1649" t="s">
        <v>65</v>
      </c>
      <c r="C1649">
        <v>4</v>
      </c>
      <c r="D1649" t="s">
        <v>64</v>
      </c>
      <c r="E1649">
        <v>1987</v>
      </c>
      <c r="F1649">
        <v>450</v>
      </c>
      <c r="G1649">
        <v>0.64</v>
      </c>
      <c r="H1649" t="s">
        <v>10</v>
      </c>
      <c r="I1649" t="s">
        <v>10</v>
      </c>
      <c r="J1649" s="2">
        <f t="shared" si="424"/>
        <v>1250</v>
      </c>
      <c r="K1649" t="s">
        <v>10</v>
      </c>
      <c r="L1649" t="s">
        <v>10</v>
      </c>
      <c r="M1649" s="59">
        <v>0.75224450811999999</v>
      </c>
      <c r="N1649" s="59">
        <v>0.24565425024000001</v>
      </c>
      <c r="O1649" s="59">
        <v>2.1012416428000001E-3</v>
      </c>
      <c r="P1649" s="2" t="s">
        <v>10</v>
      </c>
      <c r="Q1649" s="2" t="s">
        <v>10</v>
      </c>
      <c r="R1649" s="2" t="s">
        <v>10</v>
      </c>
      <c r="S1649" s="2" t="s">
        <v>10</v>
      </c>
      <c r="T1649" s="2" t="s">
        <v>10</v>
      </c>
      <c r="U1649" s="2" t="s">
        <v>10</v>
      </c>
    </row>
    <row r="1650" spans="1:21" x14ac:dyDescent="0.3">
      <c r="A1650">
        <v>41</v>
      </c>
      <c r="B1650" t="s">
        <v>65</v>
      </c>
      <c r="C1650">
        <v>4</v>
      </c>
      <c r="D1650" t="s">
        <v>64</v>
      </c>
      <c r="E1650">
        <v>1988</v>
      </c>
      <c r="F1650">
        <v>100</v>
      </c>
      <c r="G1650">
        <v>0.63</v>
      </c>
      <c r="H1650" t="s">
        <v>10</v>
      </c>
      <c r="I1650" t="s">
        <v>10</v>
      </c>
      <c r="J1650" s="2">
        <f t="shared" si="424"/>
        <v>270.27027027027026</v>
      </c>
      <c r="K1650" t="s">
        <v>10</v>
      </c>
      <c r="L1650" t="s">
        <v>10</v>
      </c>
      <c r="M1650" s="59">
        <v>0.75224450811999999</v>
      </c>
      <c r="N1650" s="59">
        <v>0.24565425024000001</v>
      </c>
      <c r="O1650" s="59">
        <v>2.1012416428000001E-3</v>
      </c>
      <c r="P1650" s="2" t="s">
        <v>10</v>
      </c>
      <c r="Q1650" s="2" t="s">
        <v>10</v>
      </c>
      <c r="R1650" s="2" t="s">
        <v>10</v>
      </c>
      <c r="S1650" s="2" t="s">
        <v>10</v>
      </c>
      <c r="T1650" s="2" t="s">
        <v>10</v>
      </c>
      <c r="U1650" s="2" t="s">
        <v>10</v>
      </c>
    </row>
    <row r="1651" spans="1:21" x14ac:dyDescent="0.3">
      <c r="A1651">
        <v>41</v>
      </c>
      <c r="B1651" t="s">
        <v>65</v>
      </c>
      <c r="C1651">
        <v>4</v>
      </c>
      <c r="D1651" t="s">
        <v>64</v>
      </c>
      <c r="E1651">
        <v>1989</v>
      </c>
      <c r="F1651">
        <v>800</v>
      </c>
      <c r="G1651">
        <v>0.61499999999999999</v>
      </c>
      <c r="H1651" t="s">
        <v>10</v>
      </c>
      <c r="I1651" t="s">
        <v>10</v>
      </c>
      <c r="J1651" s="2">
        <f t="shared" si="424"/>
        <v>2077.9220779220777</v>
      </c>
      <c r="K1651" t="s">
        <v>10</v>
      </c>
      <c r="L1651" t="s">
        <v>10</v>
      </c>
      <c r="M1651" s="59">
        <v>0.75224450811999999</v>
      </c>
      <c r="N1651" s="59">
        <v>0.24565425024000001</v>
      </c>
      <c r="O1651" s="59">
        <v>2.1012416428000001E-3</v>
      </c>
      <c r="P1651" s="2" t="s">
        <v>10</v>
      </c>
      <c r="Q1651" s="2" t="s">
        <v>10</v>
      </c>
      <c r="R1651" s="2" t="s">
        <v>10</v>
      </c>
      <c r="S1651" s="2" t="s">
        <v>10</v>
      </c>
      <c r="T1651" s="2" t="s">
        <v>10</v>
      </c>
      <c r="U1651" s="2" t="s">
        <v>10</v>
      </c>
    </row>
    <row r="1652" spans="1:21" x14ac:dyDescent="0.3">
      <c r="A1652">
        <v>41</v>
      </c>
      <c r="B1652" t="s">
        <v>65</v>
      </c>
      <c r="C1652">
        <v>4</v>
      </c>
      <c r="D1652" t="s">
        <v>64</v>
      </c>
      <c r="E1652">
        <v>1990</v>
      </c>
      <c r="F1652">
        <v>650</v>
      </c>
      <c r="G1652">
        <v>0.69699999999999995</v>
      </c>
      <c r="H1652" t="s">
        <v>10</v>
      </c>
      <c r="I1652" t="s">
        <v>10</v>
      </c>
      <c r="J1652" s="2">
        <f t="shared" si="424"/>
        <v>2145.2145214521447</v>
      </c>
      <c r="K1652" t="s">
        <v>10</v>
      </c>
      <c r="L1652" t="s">
        <v>10</v>
      </c>
      <c r="M1652" s="59">
        <v>0.75224450811999999</v>
      </c>
      <c r="N1652" s="59">
        <v>0.24565425024000001</v>
      </c>
      <c r="O1652" s="59">
        <v>2.1012416428000001E-3</v>
      </c>
      <c r="P1652" s="2" t="s">
        <v>10</v>
      </c>
      <c r="Q1652" s="2" t="s">
        <v>10</v>
      </c>
      <c r="R1652" s="2" t="s">
        <v>10</v>
      </c>
      <c r="S1652" s="2" t="s">
        <v>10</v>
      </c>
      <c r="T1652" s="2" t="s">
        <v>10</v>
      </c>
      <c r="U1652" s="2" t="s">
        <v>10</v>
      </c>
    </row>
    <row r="1653" spans="1:21" x14ac:dyDescent="0.3">
      <c r="A1653">
        <v>41</v>
      </c>
      <c r="B1653" t="s">
        <v>65</v>
      </c>
      <c r="C1653">
        <v>4</v>
      </c>
      <c r="D1653" t="s">
        <v>64</v>
      </c>
      <c r="E1653">
        <v>1991</v>
      </c>
      <c r="F1653" t="s">
        <v>10</v>
      </c>
      <c r="G1653">
        <v>0.624</v>
      </c>
      <c r="H1653" t="s">
        <v>10</v>
      </c>
      <c r="I1653" t="s">
        <v>10</v>
      </c>
      <c r="J1653" t="s">
        <v>10</v>
      </c>
      <c r="K1653" t="s">
        <v>10</v>
      </c>
      <c r="L1653" t="s">
        <v>10</v>
      </c>
      <c r="M1653" s="59">
        <v>0.75224450811999999</v>
      </c>
      <c r="N1653" s="59">
        <v>0.24565425024000001</v>
      </c>
      <c r="O1653" s="59">
        <v>2.1012416428000001E-3</v>
      </c>
      <c r="P1653" s="2" t="s">
        <v>10</v>
      </c>
      <c r="Q1653" s="2" t="s">
        <v>10</v>
      </c>
      <c r="R1653" s="2" t="s">
        <v>10</v>
      </c>
      <c r="S1653" s="2" t="s">
        <v>10</v>
      </c>
      <c r="T1653" s="2" t="s">
        <v>10</v>
      </c>
      <c r="U1653" s="2" t="s">
        <v>10</v>
      </c>
    </row>
    <row r="1654" spans="1:21" x14ac:dyDescent="0.3">
      <c r="A1654">
        <v>41</v>
      </c>
      <c r="B1654" t="s">
        <v>65</v>
      </c>
      <c r="C1654">
        <v>4</v>
      </c>
      <c r="D1654" t="s">
        <v>64</v>
      </c>
      <c r="E1654">
        <v>1992</v>
      </c>
      <c r="F1654">
        <v>625</v>
      </c>
      <c r="G1654">
        <v>0.65300000000000002</v>
      </c>
      <c r="H1654" t="s">
        <v>10</v>
      </c>
      <c r="I1654" t="s">
        <v>10</v>
      </c>
      <c r="J1654" s="2">
        <f t="shared" si="424"/>
        <v>1801.1527377521616</v>
      </c>
      <c r="K1654" t="s">
        <v>10</v>
      </c>
      <c r="L1654" t="s">
        <v>10</v>
      </c>
      <c r="M1654" s="59">
        <v>0.75224450811999999</v>
      </c>
      <c r="N1654" s="59">
        <v>0.24565425024000001</v>
      </c>
      <c r="O1654" s="59">
        <v>2.1012416428000001E-3</v>
      </c>
      <c r="P1654" s="2" t="s">
        <v>10</v>
      </c>
      <c r="Q1654" s="2" t="s">
        <v>10</v>
      </c>
      <c r="R1654" s="2" t="s">
        <v>10</v>
      </c>
      <c r="S1654" s="2" t="s">
        <v>10</v>
      </c>
      <c r="T1654" s="2" t="s">
        <v>10</v>
      </c>
      <c r="U1654" s="2" t="s">
        <v>10</v>
      </c>
    </row>
    <row r="1655" spans="1:21" x14ac:dyDescent="0.3">
      <c r="A1655">
        <v>41</v>
      </c>
      <c r="B1655" t="s">
        <v>65</v>
      </c>
      <c r="C1655">
        <v>4</v>
      </c>
      <c r="D1655" t="s">
        <v>64</v>
      </c>
      <c r="E1655">
        <v>1993</v>
      </c>
      <c r="F1655" t="s">
        <v>10</v>
      </c>
      <c r="G1655">
        <v>0.56699999999999995</v>
      </c>
      <c r="H1655" t="s">
        <v>10</v>
      </c>
      <c r="I1655" t="s">
        <v>10</v>
      </c>
      <c r="J1655" t="s">
        <v>10</v>
      </c>
      <c r="K1655" t="s">
        <v>10</v>
      </c>
      <c r="L1655" t="s">
        <v>10</v>
      </c>
      <c r="M1655" s="59">
        <v>0.75224450811999999</v>
      </c>
      <c r="N1655" s="59">
        <v>0.24565425024000001</v>
      </c>
      <c r="O1655" s="59">
        <v>2.1012416428000001E-3</v>
      </c>
      <c r="P1655" s="2" t="s">
        <v>10</v>
      </c>
      <c r="Q1655" s="2" t="s">
        <v>10</v>
      </c>
      <c r="R1655" s="2" t="s">
        <v>10</v>
      </c>
      <c r="S1655" s="2" t="s">
        <v>10</v>
      </c>
      <c r="T1655" s="2" t="s">
        <v>10</v>
      </c>
      <c r="U1655" s="2" t="s">
        <v>10</v>
      </c>
    </row>
    <row r="1656" spans="1:21" x14ac:dyDescent="0.3">
      <c r="A1656">
        <v>41</v>
      </c>
      <c r="B1656" t="s">
        <v>65</v>
      </c>
      <c r="C1656">
        <v>4</v>
      </c>
      <c r="D1656" t="s">
        <v>64</v>
      </c>
      <c r="E1656">
        <v>1994</v>
      </c>
      <c r="F1656" t="s">
        <v>10</v>
      </c>
      <c r="G1656">
        <v>0.66700000000000004</v>
      </c>
      <c r="H1656" t="s">
        <v>10</v>
      </c>
      <c r="I1656" t="s">
        <v>10</v>
      </c>
      <c r="J1656" t="s">
        <v>10</v>
      </c>
      <c r="K1656" t="s">
        <v>10</v>
      </c>
      <c r="L1656" t="s">
        <v>10</v>
      </c>
      <c r="M1656" s="59">
        <v>0.75224450811999999</v>
      </c>
      <c r="N1656" s="59">
        <v>0.24565425024000001</v>
      </c>
      <c r="O1656" s="59">
        <v>2.1012416428000001E-3</v>
      </c>
      <c r="P1656" s="2" t="s">
        <v>10</v>
      </c>
      <c r="Q1656" s="2" t="s">
        <v>10</v>
      </c>
      <c r="R1656" s="2" t="s">
        <v>10</v>
      </c>
      <c r="S1656" s="2" t="s">
        <v>10</v>
      </c>
      <c r="T1656" s="2" t="s">
        <v>10</v>
      </c>
      <c r="U1656" s="2" t="s">
        <v>10</v>
      </c>
    </row>
    <row r="1657" spans="1:21" x14ac:dyDescent="0.3">
      <c r="A1657">
        <v>41</v>
      </c>
      <c r="B1657" t="s">
        <v>65</v>
      </c>
      <c r="C1657">
        <v>4</v>
      </c>
      <c r="D1657" t="s">
        <v>64</v>
      </c>
      <c r="E1657">
        <v>1995</v>
      </c>
      <c r="F1657" t="s">
        <v>10</v>
      </c>
      <c r="G1657">
        <v>0.40600000000000003</v>
      </c>
      <c r="H1657" t="s">
        <v>10</v>
      </c>
      <c r="I1657" t="s">
        <v>10</v>
      </c>
      <c r="J1657" t="s">
        <v>10</v>
      </c>
      <c r="K1657" t="s">
        <v>10</v>
      </c>
      <c r="L1657" t="s">
        <v>10</v>
      </c>
      <c r="M1657" s="59">
        <v>0.75224450811999999</v>
      </c>
      <c r="N1657" s="59">
        <v>0.24565425024000001</v>
      </c>
      <c r="O1657" s="59">
        <v>2.1012416428000001E-3</v>
      </c>
      <c r="P1657" s="2" t="s">
        <v>10</v>
      </c>
      <c r="Q1657" s="2" t="s">
        <v>10</v>
      </c>
      <c r="R1657" s="2" t="s">
        <v>10</v>
      </c>
      <c r="S1657" s="2" t="s">
        <v>10</v>
      </c>
      <c r="T1657" s="2" t="s">
        <v>10</v>
      </c>
      <c r="U1657" s="2" t="s">
        <v>10</v>
      </c>
    </row>
    <row r="1658" spans="1:21" x14ac:dyDescent="0.3">
      <c r="A1658">
        <v>41</v>
      </c>
      <c r="B1658" t="s">
        <v>65</v>
      </c>
      <c r="C1658">
        <v>4</v>
      </c>
      <c r="D1658" t="s">
        <v>64</v>
      </c>
      <c r="E1658">
        <v>1996</v>
      </c>
      <c r="F1658" t="s">
        <v>10</v>
      </c>
      <c r="G1658">
        <v>0.73899999999999999</v>
      </c>
      <c r="H1658" t="s">
        <v>10</v>
      </c>
      <c r="I1658" t="s">
        <v>10</v>
      </c>
      <c r="J1658" t="s">
        <v>10</v>
      </c>
      <c r="K1658" t="s">
        <v>10</v>
      </c>
      <c r="L1658" t="s">
        <v>10</v>
      </c>
      <c r="M1658" s="59">
        <v>0.75224450811999999</v>
      </c>
      <c r="N1658" s="59">
        <v>0.24565425024000001</v>
      </c>
      <c r="O1658" s="59">
        <v>2.1012416428000001E-3</v>
      </c>
      <c r="P1658" s="2" t="s">
        <v>10</v>
      </c>
      <c r="Q1658" s="2" t="s">
        <v>10</v>
      </c>
      <c r="R1658" s="2" t="s">
        <v>10</v>
      </c>
      <c r="S1658" s="2" t="s">
        <v>10</v>
      </c>
      <c r="T1658" s="2" t="s">
        <v>10</v>
      </c>
      <c r="U1658" s="2" t="s">
        <v>10</v>
      </c>
    </row>
    <row r="1659" spans="1:21" x14ac:dyDescent="0.3">
      <c r="A1659">
        <v>41</v>
      </c>
      <c r="B1659" t="s">
        <v>65</v>
      </c>
      <c r="C1659">
        <v>4</v>
      </c>
      <c r="D1659" t="s">
        <v>64</v>
      </c>
      <c r="E1659">
        <v>1997</v>
      </c>
      <c r="F1659" t="s">
        <v>10</v>
      </c>
      <c r="G1659">
        <v>0.53400000000000003</v>
      </c>
      <c r="H1659" t="s">
        <v>10</v>
      </c>
      <c r="I1659" t="s">
        <v>10</v>
      </c>
      <c r="J1659" t="s">
        <v>10</v>
      </c>
      <c r="K1659" t="s">
        <v>10</v>
      </c>
      <c r="L1659" t="s">
        <v>10</v>
      </c>
      <c r="M1659" s="59">
        <v>0.75224450811999999</v>
      </c>
      <c r="N1659" s="59">
        <v>0.24565425024000001</v>
      </c>
      <c r="O1659" s="59">
        <v>2.1012416428000001E-3</v>
      </c>
      <c r="P1659" s="2" t="s">
        <v>10</v>
      </c>
      <c r="Q1659" s="2" t="s">
        <v>10</v>
      </c>
      <c r="R1659" s="2" t="s">
        <v>10</v>
      </c>
      <c r="S1659" s="2" t="s">
        <v>10</v>
      </c>
      <c r="T1659" s="2" t="s">
        <v>10</v>
      </c>
      <c r="U1659" s="2" t="s">
        <v>10</v>
      </c>
    </row>
    <row r="1660" spans="1:21" x14ac:dyDescent="0.3">
      <c r="A1660">
        <v>41</v>
      </c>
      <c r="B1660" t="s">
        <v>65</v>
      </c>
      <c r="C1660">
        <v>4</v>
      </c>
      <c r="D1660" t="s">
        <v>64</v>
      </c>
      <c r="E1660">
        <v>1998</v>
      </c>
      <c r="F1660" t="s">
        <v>10</v>
      </c>
      <c r="G1660">
        <v>0.18</v>
      </c>
      <c r="H1660" t="s">
        <v>10</v>
      </c>
      <c r="I1660" t="s">
        <v>10</v>
      </c>
      <c r="J1660" t="s">
        <v>10</v>
      </c>
      <c r="K1660" t="s">
        <v>10</v>
      </c>
      <c r="L1660" t="s">
        <v>10</v>
      </c>
      <c r="M1660" s="59">
        <v>0.75224450811999999</v>
      </c>
      <c r="N1660" s="59">
        <v>0.24565425024000001</v>
      </c>
      <c r="O1660" s="59">
        <v>2.1012416428000001E-3</v>
      </c>
      <c r="P1660" s="2" t="s">
        <v>10</v>
      </c>
      <c r="Q1660" s="2" t="s">
        <v>10</v>
      </c>
      <c r="R1660" s="2" t="s">
        <v>10</v>
      </c>
      <c r="S1660" s="2" t="s">
        <v>10</v>
      </c>
      <c r="T1660" s="2" t="s">
        <v>10</v>
      </c>
      <c r="U1660" s="2" t="s">
        <v>10</v>
      </c>
    </row>
    <row r="1661" spans="1:21" x14ac:dyDescent="0.3">
      <c r="A1661">
        <v>41</v>
      </c>
      <c r="B1661" t="s">
        <v>65</v>
      </c>
      <c r="C1661">
        <v>4</v>
      </c>
      <c r="D1661" t="s">
        <v>64</v>
      </c>
      <c r="E1661">
        <v>1999</v>
      </c>
      <c r="F1661" t="s">
        <v>10</v>
      </c>
      <c r="G1661">
        <v>0.21000000000000002</v>
      </c>
      <c r="H1661" t="s">
        <v>10</v>
      </c>
      <c r="I1661" t="s">
        <v>10</v>
      </c>
      <c r="J1661" t="s">
        <v>10</v>
      </c>
      <c r="K1661" t="s">
        <v>10</v>
      </c>
      <c r="L1661" t="s">
        <v>10</v>
      </c>
      <c r="M1661" s="59">
        <v>0.75224450811999999</v>
      </c>
      <c r="N1661" s="59">
        <v>0.24565425024000001</v>
      </c>
      <c r="O1661" s="59">
        <v>2.1012416428000001E-3</v>
      </c>
      <c r="P1661" s="2">
        <f t="shared" si="426"/>
        <v>2899.3976767564386</v>
      </c>
      <c r="Q1661" s="2" t="s">
        <v>10</v>
      </c>
      <c r="R1661" s="2" t="s">
        <v>10</v>
      </c>
      <c r="S1661" s="2" t="s">
        <v>10</v>
      </c>
      <c r="T1661" s="2" t="s">
        <v>10</v>
      </c>
      <c r="U1661" s="2" t="s">
        <v>10</v>
      </c>
    </row>
    <row r="1662" spans="1:21" x14ac:dyDescent="0.3">
      <c r="A1662">
        <v>41</v>
      </c>
      <c r="B1662" t="s">
        <v>65</v>
      </c>
      <c r="C1662">
        <v>4</v>
      </c>
      <c r="D1662" t="s">
        <v>64</v>
      </c>
      <c r="E1662">
        <v>2000</v>
      </c>
      <c r="F1662" t="s">
        <v>10</v>
      </c>
      <c r="G1662">
        <v>0.379</v>
      </c>
      <c r="H1662" t="s">
        <v>10</v>
      </c>
      <c r="I1662" t="s">
        <v>10</v>
      </c>
      <c r="J1662" t="s">
        <v>10</v>
      </c>
      <c r="K1662" t="s">
        <v>10</v>
      </c>
      <c r="L1662" t="s">
        <v>10</v>
      </c>
      <c r="M1662" s="59">
        <v>0.75224450811999999</v>
      </c>
      <c r="N1662" s="59">
        <v>0.24565425024000001</v>
      </c>
      <c r="O1662" s="59">
        <v>2.1012416428000001E-3</v>
      </c>
      <c r="P1662" s="2">
        <f t="shared" si="426"/>
        <v>3754.8418113522021</v>
      </c>
      <c r="Q1662" s="2" t="s">
        <v>10</v>
      </c>
      <c r="R1662" s="2" t="s">
        <v>10</v>
      </c>
      <c r="S1662" s="2" t="s">
        <v>10</v>
      </c>
      <c r="T1662" s="2" t="s">
        <v>10</v>
      </c>
      <c r="U1662" s="2" t="s">
        <v>10</v>
      </c>
    </row>
    <row r="1663" spans="1:21" x14ac:dyDescent="0.3">
      <c r="A1663">
        <v>41</v>
      </c>
      <c r="B1663" t="s">
        <v>65</v>
      </c>
      <c r="C1663">
        <v>4</v>
      </c>
      <c r="D1663" t="s">
        <v>64</v>
      </c>
      <c r="E1663">
        <v>2001</v>
      </c>
      <c r="F1663" t="s">
        <v>10</v>
      </c>
      <c r="G1663">
        <v>0.29799999999999999</v>
      </c>
      <c r="H1663" t="s">
        <v>10</v>
      </c>
      <c r="I1663" t="s">
        <v>10</v>
      </c>
      <c r="J1663" t="s">
        <v>10</v>
      </c>
      <c r="K1663" t="s">
        <v>10</v>
      </c>
      <c r="L1663" t="s">
        <v>10</v>
      </c>
      <c r="M1663" s="59">
        <v>0.75224450811999999</v>
      </c>
      <c r="N1663" s="59">
        <v>0.24565425024000001</v>
      </c>
      <c r="O1663" s="59">
        <v>2.1012416428000001E-3</v>
      </c>
      <c r="P1663" s="2">
        <f t="shared" si="426"/>
        <v>1922.5954580536666</v>
      </c>
      <c r="Q1663" s="2" t="s">
        <v>10</v>
      </c>
      <c r="R1663" s="2" t="s">
        <v>10</v>
      </c>
      <c r="S1663" s="2" t="s">
        <v>10</v>
      </c>
      <c r="T1663" s="2" t="s">
        <v>10</v>
      </c>
      <c r="U1663" s="2" t="s">
        <v>10</v>
      </c>
    </row>
    <row r="1664" spans="1:21" x14ac:dyDescent="0.3">
      <c r="A1664">
        <v>41</v>
      </c>
      <c r="B1664" t="s">
        <v>65</v>
      </c>
      <c r="C1664">
        <v>4</v>
      </c>
      <c r="D1664" t="s">
        <v>64</v>
      </c>
      <c r="E1664">
        <v>2002</v>
      </c>
      <c r="F1664">
        <v>1752</v>
      </c>
      <c r="G1664">
        <v>0.27300000000000002</v>
      </c>
      <c r="H1664" t="s">
        <v>10</v>
      </c>
      <c r="I1664" t="s">
        <v>10</v>
      </c>
      <c r="J1664" s="2">
        <f t="shared" si="424"/>
        <v>2409.9037138927097</v>
      </c>
      <c r="K1664" t="s">
        <v>10</v>
      </c>
      <c r="L1664" t="s">
        <v>10</v>
      </c>
      <c r="M1664" s="59">
        <v>0.75224450811999999</v>
      </c>
      <c r="N1664" s="59">
        <v>0.24565425024000001</v>
      </c>
      <c r="O1664" s="59">
        <v>2.1012416428000001E-3</v>
      </c>
      <c r="P1664" s="2">
        <f t="shared" si="426"/>
        <v>2531.4312830035833</v>
      </c>
      <c r="Q1664" s="2" t="s">
        <v>10</v>
      </c>
      <c r="R1664" s="2" t="s">
        <v>10</v>
      </c>
      <c r="S1664">
        <f t="shared" si="425"/>
        <v>1.4448808692942827</v>
      </c>
      <c r="T1664" s="2" t="s">
        <v>10</v>
      </c>
      <c r="U1664" s="2" t="s">
        <v>10</v>
      </c>
    </row>
    <row r="1665" spans="1:21" x14ac:dyDescent="0.3">
      <c r="A1665">
        <v>41</v>
      </c>
      <c r="B1665" t="s">
        <v>65</v>
      </c>
      <c r="C1665">
        <v>4</v>
      </c>
      <c r="D1665" t="s">
        <v>64</v>
      </c>
      <c r="E1665">
        <v>2003</v>
      </c>
      <c r="F1665">
        <v>3187</v>
      </c>
      <c r="G1665">
        <v>0.27700000000000002</v>
      </c>
      <c r="H1665" t="s">
        <v>10</v>
      </c>
      <c r="I1665" t="s">
        <v>10</v>
      </c>
      <c r="J1665" s="2">
        <f t="shared" si="424"/>
        <v>4408.022130013831</v>
      </c>
      <c r="K1665" t="s">
        <v>10</v>
      </c>
      <c r="L1665" t="s">
        <v>10</v>
      </c>
      <c r="M1665" s="59">
        <v>0.75224450811999999</v>
      </c>
      <c r="N1665" s="59">
        <v>0.24565425024000001</v>
      </c>
      <c r="O1665" s="59">
        <v>2.1012416428000001E-3</v>
      </c>
      <c r="P1665" s="2">
        <f t="shared" si="426"/>
        <v>2624.1520409376994</v>
      </c>
      <c r="Q1665" s="2" t="s">
        <v>10</v>
      </c>
      <c r="R1665" s="2" t="s">
        <v>10</v>
      </c>
      <c r="S1665">
        <f t="shared" si="425"/>
        <v>0.82339254500712256</v>
      </c>
      <c r="T1665" s="2" t="s">
        <v>10</v>
      </c>
      <c r="U1665" s="2" t="s">
        <v>10</v>
      </c>
    </row>
    <row r="1666" spans="1:21" x14ac:dyDescent="0.3">
      <c r="A1666">
        <v>41</v>
      </c>
      <c r="B1666" t="s">
        <v>65</v>
      </c>
      <c r="C1666">
        <v>4</v>
      </c>
      <c r="D1666" t="s">
        <v>64</v>
      </c>
      <c r="E1666">
        <v>2004</v>
      </c>
      <c r="F1666">
        <v>1028</v>
      </c>
      <c r="G1666">
        <v>0.41800000000000004</v>
      </c>
      <c r="H1666" t="s">
        <v>10</v>
      </c>
      <c r="I1666" t="s">
        <v>10</v>
      </c>
      <c r="J1666" s="2">
        <f t="shared" ref="J1666:J1723" si="427">F1666/(1-G1666)</f>
        <v>1766.3230240549829</v>
      </c>
      <c r="K1666" t="s">
        <v>10</v>
      </c>
      <c r="L1666" t="s">
        <v>10</v>
      </c>
      <c r="M1666" s="59">
        <v>0.75224450811999999</v>
      </c>
      <c r="N1666" s="59">
        <v>0.24565425024000001</v>
      </c>
      <c r="O1666" s="59">
        <v>2.1012416428000001E-3</v>
      </c>
      <c r="P1666" s="2">
        <f t="shared" si="426"/>
        <v>1338.2051457286541</v>
      </c>
      <c r="Q1666" s="2" t="s">
        <v>10</v>
      </c>
      <c r="R1666" s="2" t="s">
        <v>10</v>
      </c>
      <c r="S1666">
        <f t="shared" si="425"/>
        <v>1.3017559783352666</v>
      </c>
      <c r="T1666" s="2" t="s">
        <v>10</v>
      </c>
      <c r="U1666" s="2" t="s">
        <v>10</v>
      </c>
    </row>
    <row r="1667" spans="1:21" x14ac:dyDescent="0.3">
      <c r="A1667">
        <v>41</v>
      </c>
      <c r="B1667" t="s">
        <v>65</v>
      </c>
      <c r="C1667">
        <v>4</v>
      </c>
      <c r="D1667" t="s">
        <v>64</v>
      </c>
      <c r="E1667">
        <v>2005</v>
      </c>
      <c r="F1667">
        <v>1720</v>
      </c>
      <c r="G1667">
        <v>0.28100000000000003</v>
      </c>
      <c r="H1667" t="s">
        <v>10</v>
      </c>
      <c r="I1667" t="s">
        <v>10</v>
      </c>
      <c r="J1667" s="2">
        <f t="shared" si="427"/>
        <v>2392.2114047287901</v>
      </c>
      <c r="K1667" t="s">
        <v>10</v>
      </c>
      <c r="L1667" t="s">
        <v>10</v>
      </c>
      <c r="M1667" s="59">
        <v>0.75224450811999999</v>
      </c>
      <c r="N1667" s="59">
        <v>0.24565425024000001</v>
      </c>
      <c r="O1667" s="59">
        <v>2.1012416428000001E-3</v>
      </c>
      <c r="P1667" s="2">
        <f t="shared" si="426"/>
        <v>1051.6113106470279</v>
      </c>
      <c r="Q1667" s="2" t="s">
        <v>10</v>
      </c>
      <c r="R1667" s="2" t="s">
        <v>10</v>
      </c>
      <c r="S1667">
        <f t="shared" ref="S1667:S1719" si="428">P1667/$F1667</f>
        <v>0.61140192479478372</v>
      </c>
      <c r="T1667" s="2" t="s">
        <v>10</v>
      </c>
      <c r="U1667" s="2" t="s">
        <v>10</v>
      </c>
    </row>
    <row r="1668" spans="1:21" x14ac:dyDescent="0.3">
      <c r="A1668">
        <v>41</v>
      </c>
      <c r="B1668" t="s">
        <v>65</v>
      </c>
      <c r="C1668">
        <v>4</v>
      </c>
      <c r="D1668" t="s">
        <v>64</v>
      </c>
      <c r="E1668">
        <v>2006</v>
      </c>
      <c r="F1668">
        <v>2165</v>
      </c>
      <c r="G1668">
        <v>0.27</v>
      </c>
      <c r="H1668" t="s">
        <v>10</v>
      </c>
      <c r="I1668" t="s">
        <v>10</v>
      </c>
      <c r="J1668" s="2">
        <f t="shared" si="427"/>
        <v>2965.7534246575342</v>
      </c>
      <c r="K1668" t="s">
        <v>10</v>
      </c>
      <c r="L1668" t="s">
        <v>10</v>
      </c>
      <c r="M1668" s="59">
        <v>0.75224450811999999</v>
      </c>
      <c r="N1668" s="59">
        <v>0.24565425024000001</v>
      </c>
      <c r="O1668" s="59">
        <v>2.1012416428000001E-3</v>
      </c>
      <c r="P1668" s="2">
        <f t="shared" si="426"/>
        <v>2609.106415554515</v>
      </c>
      <c r="Q1668" s="2" t="s">
        <v>10</v>
      </c>
      <c r="R1668" s="2" t="s">
        <v>10</v>
      </c>
      <c r="S1668">
        <f t="shared" si="428"/>
        <v>1.2051299840898453</v>
      </c>
      <c r="T1668" s="2" t="s">
        <v>10</v>
      </c>
      <c r="U1668" s="2" t="s">
        <v>10</v>
      </c>
    </row>
    <row r="1669" spans="1:21" x14ac:dyDescent="0.3">
      <c r="A1669">
        <v>41</v>
      </c>
      <c r="B1669" t="s">
        <v>65</v>
      </c>
      <c r="C1669">
        <v>4</v>
      </c>
      <c r="D1669" t="s">
        <v>64</v>
      </c>
      <c r="E1669">
        <v>2007</v>
      </c>
      <c r="F1669">
        <v>865</v>
      </c>
      <c r="G1669">
        <v>0.45799999999999996</v>
      </c>
      <c r="H1669" t="s">
        <v>10</v>
      </c>
      <c r="I1669" t="s">
        <v>10</v>
      </c>
      <c r="J1669" s="2">
        <f t="shared" si="427"/>
        <v>1595.9409594095939</v>
      </c>
      <c r="K1669" t="s">
        <v>10</v>
      </c>
      <c r="L1669" t="s">
        <v>10</v>
      </c>
      <c r="M1669" s="59">
        <v>0.75224450811999999</v>
      </c>
      <c r="N1669" s="59">
        <v>0.24565425024000001</v>
      </c>
      <c r="O1669" s="59">
        <v>2.1012416428000001E-3</v>
      </c>
      <c r="P1669" s="2">
        <f t="shared" si="426"/>
        <v>2194.8306811075436</v>
      </c>
      <c r="Q1669" s="2" t="s">
        <v>10</v>
      </c>
      <c r="R1669" s="2" t="s">
        <v>10</v>
      </c>
      <c r="S1669">
        <f t="shared" si="428"/>
        <v>2.5373765099509176</v>
      </c>
      <c r="T1669" s="2" t="s">
        <v>10</v>
      </c>
      <c r="U1669" s="2" t="s">
        <v>10</v>
      </c>
    </row>
    <row r="1670" spans="1:21" x14ac:dyDescent="0.3">
      <c r="A1670">
        <v>41</v>
      </c>
      <c r="B1670" t="s">
        <v>65</v>
      </c>
      <c r="C1670">
        <v>4</v>
      </c>
      <c r="D1670" t="s">
        <v>64</v>
      </c>
      <c r="E1670">
        <v>2008</v>
      </c>
      <c r="F1670">
        <v>325</v>
      </c>
      <c r="G1670">
        <v>0.39600000000000002</v>
      </c>
      <c r="H1670" t="s">
        <v>10</v>
      </c>
      <c r="I1670" t="s">
        <v>10</v>
      </c>
      <c r="J1670" s="2">
        <f t="shared" si="427"/>
        <v>538.07947019867549</v>
      </c>
      <c r="K1670" t="s">
        <v>10</v>
      </c>
      <c r="L1670" t="s">
        <v>10</v>
      </c>
      <c r="M1670" s="59">
        <v>0.75224450811999999</v>
      </c>
      <c r="N1670" s="59">
        <v>0.24565425024000001</v>
      </c>
      <c r="O1670" s="59">
        <v>2.1012416428000001E-3</v>
      </c>
      <c r="P1670" s="2">
        <f t="shared" si="426"/>
        <v>887.26485337915994</v>
      </c>
      <c r="Q1670" s="2" t="s">
        <v>10</v>
      </c>
      <c r="R1670" s="2" t="s">
        <v>10</v>
      </c>
      <c r="S1670">
        <f t="shared" si="428"/>
        <v>2.7300457027051075</v>
      </c>
      <c r="T1670" s="2" t="s">
        <v>10</v>
      </c>
      <c r="U1670" s="2" t="s">
        <v>10</v>
      </c>
    </row>
    <row r="1671" spans="1:21" x14ac:dyDescent="0.3">
      <c r="A1671">
        <v>41</v>
      </c>
      <c r="B1671" t="s">
        <v>65</v>
      </c>
      <c r="C1671">
        <v>4</v>
      </c>
      <c r="D1671" t="s">
        <v>64</v>
      </c>
      <c r="E1671">
        <v>2009</v>
      </c>
      <c r="F1671">
        <v>1603</v>
      </c>
      <c r="G1671">
        <v>0.38600000000000001</v>
      </c>
      <c r="H1671" t="s">
        <v>10</v>
      </c>
      <c r="I1671" t="s">
        <v>10</v>
      </c>
      <c r="J1671" s="2">
        <f t="shared" si="427"/>
        <v>2610.7491856677525</v>
      </c>
      <c r="K1671" t="s">
        <v>10</v>
      </c>
      <c r="L1671" t="s">
        <v>10</v>
      </c>
      <c r="M1671" s="59">
        <v>0.75224450811999999</v>
      </c>
      <c r="N1671" s="59">
        <v>0.24565425024000001</v>
      </c>
      <c r="O1671" s="59">
        <v>2.1012416428000001E-3</v>
      </c>
      <c r="P1671" s="2">
        <f t="shared" si="426"/>
        <v>1087.6009219361629</v>
      </c>
      <c r="Q1671" s="2" t="s">
        <v>10</v>
      </c>
      <c r="R1671" s="2" t="s">
        <v>10</v>
      </c>
      <c r="S1671">
        <f t="shared" si="428"/>
        <v>0.67847842915543533</v>
      </c>
      <c r="T1671" s="2" t="s">
        <v>10</v>
      </c>
      <c r="U1671" s="2" t="s">
        <v>10</v>
      </c>
    </row>
    <row r="1672" spans="1:21" x14ac:dyDescent="0.3">
      <c r="A1672">
        <v>41</v>
      </c>
      <c r="B1672" t="s">
        <v>65</v>
      </c>
      <c r="C1672">
        <v>4</v>
      </c>
      <c r="D1672" t="s">
        <v>64</v>
      </c>
      <c r="E1672">
        <v>2010</v>
      </c>
      <c r="F1672">
        <v>1744</v>
      </c>
      <c r="G1672">
        <v>0.33400000000000002</v>
      </c>
      <c r="H1672" t="s">
        <v>10</v>
      </c>
      <c r="I1672" t="s">
        <v>10</v>
      </c>
      <c r="J1672" s="2">
        <f t="shared" si="427"/>
        <v>2618.6186186186187</v>
      </c>
      <c r="K1672" t="s">
        <v>10</v>
      </c>
      <c r="L1672" t="s">
        <v>10</v>
      </c>
      <c r="M1672" s="59">
        <v>0.75224450811999999</v>
      </c>
      <c r="N1672" s="59">
        <v>0.24565425024000001</v>
      </c>
      <c r="O1672" s="59">
        <v>2.1012416428000001E-3</v>
      </c>
      <c r="P1672" s="2">
        <f t="shared" si="426"/>
        <v>1873.0428030898256</v>
      </c>
      <c r="Q1672" s="2" t="s">
        <v>10</v>
      </c>
      <c r="R1672" s="2" t="s">
        <v>10</v>
      </c>
      <c r="S1672">
        <f t="shared" si="428"/>
        <v>1.0739924329643495</v>
      </c>
      <c r="T1672" s="2" t="s">
        <v>10</v>
      </c>
      <c r="U1672" s="2" t="s">
        <v>10</v>
      </c>
    </row>
    <row r="1673" spans="1:21" x14ac:dyDescent="0.3">
      <c r="A1673">
        <v>41</v>
      </c>
      <c r="B1673" t="s">
        <v>65</v>
      </c>
      <c r="C1673">
        <v>4</v>
      </c>
      <c r="D1673" t="s">
        <v>64</v>
      </c>
      <c r="E1673">
        <v>2011</v>
      </c>
      <c r="F1673">
        <v>519</v>
      </c>
      <c r="G1673">
        <v>0.42900000000000005</v>
      </c>
      <c r="H1673" t="s">
        <v>10</v>
      </c>
      <c r="I1673" t="s">
        <v>10</v>
      </c>
      <c r="J1673" s="2">
        <f t="shared" si="427"/>
        <v>908.93169877408059</v>
      </c>
      <c r="K1673" t="s">
        <v>10</v>
      </c>
      <c r="L1673" t="s">
        <v>10</v>
      </c>
      <c r="M1673" s="59">
        <v>0.75224450811999999</v>
      </c>
      <c r="N1673" s="59">
        <v>0.24565425024000001</v>
      </c>
      <c r="O1673" s="59">
        <v>2.1012416428000001E-3</v>
      </c>
      <c r="P1673" s="2">
        <f t="shared" si="426"/>
        <v>1865.3578669060212</v>
      </c>
      <c r="Q1673" s="2" t="s">
        <v>10</v>
      </c>
      <c r="R1673" s="2" t="s">
        <v>10</v>
      </c>
      <c r="S1673">
        <f t="shared" si="428"/>
        <v>3.5941384718805804</v>
      </c>
      <c r="T1673" s="2" t="s">
        <v>10</v>
      </c>
      <c r="U1673" s="2" t="s">
        <v>10</v>
      </c>
    </row>
    <row r="1674" spans="1:21" x14ac:dyDescent="0.3">
      <c r="A1674">
        <v>41</v>
      </c>
      <c r="B1674" t="s">
        <v>65</v>
      </c>
      <c r="C1674">
        <v>4</v>
      </c>
      <c r="D1674" t="s">
        <v>64</v>
      </c>
      <c r="E1674">
        <v>2012</v>
      </c>
      <c r="F1674">
        <v>540</v>
      </c>
      <c r="G1674">
        <v>0.33499999999999996</v>
      </c>
      <c r="H1674" t="s">
        <v>10</v>
      </c>
      <c r="I1674" t="s">
        <v>10</v>
      </c>
      <c r="J1674" s="2">
        <f t="shared" si="427"/>
        <v>812.03007518796983</v>
      </c>
      <c r="K1674" t="s">
        <v>10</v>
      </c>
      <c r="L1674" t="s">
        <v>10</v>
      </c>
      <c r="M1674" s="59">
        <v>0.75224450811999999</v>
      </c>
      <c r="N1674" s="59">
        <v>0.24565425024000001</v>
      </c>
      <c r="O1674" s="59">
        <v>2.1012416428000001E-3</v>
      </c>
      <c r="P1674" s="2">
        <f t="shared" si="426"/>
        <v>2471.457710473961</v>
      </c>
      <c r="Q1674" s="2" t="s">
        <v>10</v>
      </c>
      <c r="R1674" s="2" t="s">
        <v>10</v>
      </c>
      <c r="S1674">
        <f t="shared" si="428"/>
        <v>4.5767735379147423</v>
      </c>
      <c r="T1674" s="2" t="s">
        <v>10</v>
      </c>
      <c r="U1674" s="2" t="s">
        <v>10</v>
      </c>
    </row>
    <row r="1675" spans="1:21" x14ac:dyDescent="0.3">
      <c r="A1675">
        <v>41</v>
      </c>
      <c r="B1675" t="s">
        <v>65</v>
      </c>
      <c r="C1675">
        <v>4</v>
      </c>
      <c r="D1675" t="s">
        <v>64</v>
      </c>
      <c r="E1675">
        <v>2013</v>
      </c>
      <c r="F1675">
        <v>1200</v>
      </c>
      <c r="G1675">
        <v>0.377</v>
      </c>
      <c r="H1675" t="s">
        <v>10</v>
      </c>
      <c r="I1675" t="s">
        <v>10</v>
      </c>
      <c r="J1675" s="2">
        <f t="shared" si="427"/>
        <v>1926.1637239165329</v>
      </c>
      <c r="K1675" t="s">
        <v>10</v>
      </c>
      <c r="L1675" t="s">
        <v>10</v>
      </c>
      <c r="M1675" s="59">
        <v>0.75224450811999999</v>
      </c>
      <c r="N1675" s="59">
        <v>0.24565425024000001</v>
      </c>
      <c r="O1675" s="59">
        <v>2.1012416428000001E-3</v>
      </c>
      <c r="P1675" s="2">
        <f t="shared" si="426"/>
        <v>2774.6753754084834</v>
      </c>
      <c r="Q1675" s="2" t="s">
        <v>10</v>
      </c>
      <c r="R1675" s="2" t="s">
        <v>10</v>
      </c>
      <c r="S1675">
        <f t="shared" si="428"/>
        <v>2.3122294795070695</v>
      </c>
      <c r="T1675" s="2" t="s">
        <v>10</v>
      </c>
      <c r="U1675" s="2" t="s">
        <v>10</v>
      </c>
    </row>
    <row r="1676" spans="1:21" x14ac:dyDescent="0.3">
      <c r="A1676">
        <v>41</v>
      </c>
      <c r="B1676" t="s">
        <v>65</v>
      </c>
      <c r="C1676">
        <v>4</v>
      </c>
      <c r="D1676" t="s">
        <v>64</v>
      </c>
      <c r="E1676">
        <v>2014</v>
      </c>
      <c r="F1676">
        <v>1290</v>
      </c>
      <c r="G1676">
        <v>0.24399999999999999</v>
      </c>
      <c r="H1676" t="s">
        <v>10</v>
      </c>
      <c r="I1676" t="s">
        <v>10</v>
      </c>
      <c r="J1676" s="2">
        <f t="shared" si="427"/>
        <v>1706.3492063492063</v>
      </c>
      <c r="K1676" t="s">
        <v>10</v>
      </c>
      <c r="L1676" t="s">
        <v>10</v>
      </c>
      <c r="M1676" s="59">
        <v>0.75224450811999999</v>
      </c>
      <c r="N1676" s="59">
        <v>0.24565425024000001</v>
      </c>
      <c r="O1676" s="59">
        <v>2.1012416428000001E-3</v>
      </c>
      <c r="P1676" s="2">
        <f t="shared" si="426"/>
        <v>2072.1105388896231</v>
      </c>
      <c r="Q1676" s="2" t="s">
        <v>10</v>
      </c>
      <c r="R1676" s="2" t="s">
        <v>10</v>
      </c>
      <c r="S1676">
        <f t="shared" si="428"/>
        <v>1.6062872394493202</v>
      </c>
      <c r="T1676" s="2" t="s">
        <v>10</v>
      </c>
      <c r="U1676" s="2" t="s">
        <v>10</v>
      </c>
    </row>
    <row r="1677" spans="1:21" x14ac:dyDescent="0.3">
      <c r="A1677">
        <v>41</v>
      </c>
      <c r="B1677" t="s">
        <v>65</v>
      </c>
      <c r="C1677">
        <v>4</v>
      </c>
      <c r="D1677" t="s">
        <v>64</v>
      </c>
      <c r="E1677">
        <v>2015</v>
      </c>
      <c r="F1677">
        <v>1350</v>
      </c>
      <c r="G1677">
        <v>0.42400000000000004</v>
      </c>
      <c r="H1677" t="s">
        <v>10</v>
      </c>
      <c r="I1677" t="s">
        <v>10</v>
      </c>
      <c r="J1677" s="2">
        <f t="shared" si="427"/>
        <v>2343.75</v>
      </c>
      <c r="K1677" t="s">
        <v>10</v>
      </c>
      <c r="L1677" t="s">
        <v>10</v>
      </c>
      <c r="M1677" s="59">
        <v>0.75224450811999999</v>
      </c>
      <c r="N1677" s="59">
        <v>0.24565425024000001</v>
      </c>
      <c r="O1677" s="59">
        <v>2.1012416428000001E-3</v>
      </c>
      <c r="P1677" s="2">
        <f>(J1680*$M1677)+(J1681*$N1677)</f>
        <v>652.92883880432373</v>
      </c>
      <c r="Q1677" s="2" t="s">
        <v>10</v>
      </c>
      <c r="R1677" s="2" t="s">
        <v>10</v>
      </c>
      <c r="S1677">
        <f t="shared" si="428"/>
        <v>0.48365099170690645</v>
      </c>
      <c r="T1677" s="2" t="s">
        <v>10</v>
      </c>
      <c r="U1677" s="2" t="s">
        <v>10</v>
      </c>
    </row>
    <row r="1678" spans="1:21" x14ac:dyDescent="0.3">
      <c r="A1678">
        <v>41</v>
      </c>
      <c r="B1678" t="s">
        <v>65</v>
      </c>
      <c r="C1678">
        <v>4</v>
      </c>
      <c r="D1678" t="s">
        <v>64</v>
      </c>
      <c r="E1678">
        <v>2016</v>
      </c>
      <c r="F1678">
        <v>1660</v>
      </c>
      <c r="G1678">
        <v>0.42000000000000004</v>
      </c>
      <c r="H1678" t="s">
        <v>10</v>
      </c>
      <c r="I1678" t="s">
        <v>10</v>
      </c>
      <c r="J1678" s="2">
        <f t="shared" si="427"/>
        <v>2862.0689655172414</v>
      </c>
      <c r="K1678" t="s">
        <v>10</v>
      </c>
      <c r="L1678" t="s">
        <v>10</v>
      </c>
      <c r="M1678" s="59">
        <v>0.75224450811999999</v>
      </c>
      <c r="N1678" s="59">
        <v>0.24565425024000001</v>
      </c>
      <c r="O1678" s="59">
        <v>2.1012416428000001E-3</v>
      </c>
      <c r="P1678" s="2" t="s">
        <v>10</v>
      </c>
      <c r="Q1678" s="2" t="s">
        <v>10</v>
      </c>
      <c r="R1678" s="2" t="s">
        <v>10</v>
      </c>
      <c r="S1678" s="2" t="s">
        <v>10</v>
      </c>
      <c r="T1678" s="2" t="s">
        <v>10</v>
      </c>
      <c r="U1678" s="2" t="s">
        <v>10</v>
      </c>
    </row>
    <row r="1679" spans="1:21" x14ac:dyDescent="0.3">
      <c r="A1679">
        <v>41</v>
      </c>
      <c r="B1679" t="s">
        <v>65</v>
      </c>
      <c r="C1679">
        <v>4</v>
      </c>
      <c r="D1679" t="s">
        <v>64</v>
      </c>
      <c r="E1679">
        <v>2017</v>
      </c>
      <c r="F1679">
        <v>1413</v>
      </c>
      <c r="G1679" s="54">
        <v>0.44035422259606583</v>
      </c>
      <c r="H1679" t="s">
        <v>10</v>
      </c>
      <c r="I1679" t="s">
        <v>10</v>
      </c>
      <c r="J1679" s="2">
        <f t="shared" si="427"/>
        <v>2524.8113307574235</v>
      </c>
      <c r="K1679" t="s">
        <v>10</v>
      </c>
      <c r="L1679" t="s">
        <v>10</v>
      </c>
      <c r="M1679" s="59">
        <v>0.75224450811999999</v>
      </c>
      <c r="N1679" s="59">
        <v>0.24565425024000001</v>
      </c>
      <c r="O1679" s="59">
        <v>2.1012416428000001E-3</v>
      </c>
      <c r="P1679" s="2" t="s">
        <v>10</v>
      </c>
      <c r="Q1679" s="2" t="s">
        <v>10</v>
      </c>
      <c r="R1679" s="2" t="s">
        <v>10</v>
      </c>
      <c r="S1679" s="2" t="s">
        <v>10</v>
      </c>
      <c r="T1679" s="2" t="s">
        <v>10</v>
      </c>
      <c r="U1679" s="2" t="s">
        <v>10</v>
      </c>
    </row>
    <row r="1680" spans="1:21" x14ac:dyDescent="0.3">
      <c r="A1680">
        <v>41</v>
      </c>
      <c r="B1680" t="s">
        <v>65</v>
      </c>
      <c r="C1680">
        <v>4</v>
      </c>
      <c r="D1680" t="s">
        <v>64</v>
      </c>
      <c r="E1680">
        <v>2018</v>
      </c>
      <c r="F1680">
        <v>404</v>
      </c>
      <c r="G1680" s="54">
        <v>0.42215417185431725</v>
      </c>
      <c r="H1680" t="s">
        <v>10</v>
      </c>
      <c r="I1680" t="s">
        <v>10</v>
      </c>
      <c r="J1680" s="2">
        <f t="shared" si="427"/>
        <v>699.14842389092428</v>
      </c>
      <c r="K1680" t="s">
        <v>10</v>
      </c>
      <c r="L1680" t="s">
        <v>10</v>
      </c>
      <c r="M1680" s="59">
        <v>0.75224450811999999</v>
      </c>
      <c r="N1680" s="59">
        <v>0.24565425024000001</v>
      </c>
      <c r="O1680" s="59">
        <v>2.1012416428000001E-3</v>
      </c>
      <c r="P1680" s="2" t="s">
        <v>10</v>
      </c>
      <c r="Q1680" s="2" t="s">
        <v>10</v>
      </c>
      <c r="R1680" s="2" t="s">
        <v>10</v>
      </c>
      <c r="S1680" s="2" t="s">
        <v>10</v>
      </c>
      <c r="T1680" s="2" t="s">
        <v>10</v>
      </c>
      <c r="U1680" s="2" t="s">
        <v>10</v>
      </c>
    </row>
    <row r="1681" spans="1:21" x14ac:dyDescent="0.3">
      <c r="A1681">
        <v>41</v>
      </c>
      <c r="B1681" t="s">
        <v>65</v>
      </c>
      <c r="C1681">
        <v>4</v>
      </c>
      <c r="D1681" t="s">
        <v>64</v>
      </c>
      <c r="E1681">
        <v>2019</v>
      </c>
      <c r="F1681">
        <v>315</v>
      </c>
      <c r="G1681" s="54">
        <v>0.39069181949126658</v>
      </c>
      <c r="H1681" t="s">
        <v>10</v>
      </c>
      <c r="I1681" t="s">
        <v>10</v>
      </c>
      <c r="J1681" s="2">
        <f t="shared" si="427"/>
        <v>516.97976504598228</v>
      </c>
      <c r="K1681" t="s">
        <v>10</v>
      </c>
      <c r="L1681" t="s">
        <v>10</v>
      </c>
      <c r="M1681" s="59">
        <v>0.75224450811999999</v>
      </c>
      <c r="N1681" s="59">
        <v>0.24565425024000001</v>
      </c>
      <c r="O1681" s="59">
        <v>2.1012416428000001E-3</v>
      </c>
      <c r="P1681" s="2" t="s">
        <v>10</v>
      </c>
      <c r="Q1681" s="2" t="s">
        <v>10</v>
      </c>
      <c r="R1681" s="2" t="s">
        <v>10</v>
      </c>
      <c r="S1681" s="2" t="s">
        <v>10</v>
      </c>
      <c r="T1681" s="2" t="s">
        <v>10</v>
      </c>
      <c r="U1681" s="2" t="s">
        <v>10</v>
      </c>
    </row>
    <row r="1682" spans="1:21" x14ac:dyDescent="0.3">
      <c r="A1682">
        <v>41</v>
      </c>
      <c r="B1682" t="s">
        <v>65</v>
      </c>
      <c r="C1682">
        <v>4</v>
      </c>
      <c r="D1682" t="s">
        <v>64</v>
      </c>
      <c r="E1682">
        <v>2020</v>
      </c>
      <c r="F1682" t="s">
        <v>10</v>
      </c>
      <c r="G1682" s="54">
        <v>0.1793260797812265</v>
      </c>
      <c r="H1682" t="s">
        <v>10</v>
      </c>
      <c r="I1682" t="s">
        <v>10</v>
      </c>
      <c r="J1682" t="s">
        <v>10</v>
      </c>
      <c r="K1682" t="s">
        <v>10</v>
      </c>
      <c r="L1682" t="s">
        <v>10</v>
      </c>
      <c r="M1682" s="59">
        <v>0.75224450811999999</v>
      </c>
      <c r="N1682" s="59">
        <v>0.24565425024000001</v>
      </c>
      <c r="O1682" s="59">
        <v>2.1012416428000001E-3</v>
      </c>
      <c r="P1682" s="2" t="s">
        <v>10</v>
      </c>
      <c r="Q1682" s="2" t="s">
        <v>10</v>
      </c>
      <c r="R1682" s="2" t="s">
        <v>10</v>
      </c>
      <c r="S1682" s="2" t="s">
        <v>10</v>
      </c>
      <c r="T1682" s="2" t="s">
        <v>10</v>
      </c>
      <c r="U1682" s="2" t="s">
        <v>10</v>
      </c>
    </row>
    <row r="1683" spans="1:21" x14ac:dyDescent="0.3">
      <c r="A1683">
        <v>42</v>
      </c>
      <c r="B1683" t="s">
        <v>66</v>
      </c>
      <c r="C1683">
        <v>4</v>
      </c>
      <c r="D1683" t="s">
        <v>64</v>
      </c>
      <c r="E1683">
        <v>1980</v>
      </c>
      <c r="F1683">
        <v>700</v>
      </c>
      <c r="G1683">
        <v>0.74</v>
      </c>
      <c r="H1683" t="s">
        <v>10</v>
      </c>
      <c r="I1683" t="s">
        <v>10</v>
      </c>
      <c r="J1683" s="2">
        <f t="shared" si="427"/>
        <v>2692.3076923076924</v>
      </c>
      <c r="K1683" t="s">
        <v>10</v>
      </c>
      <c r="L1683" t="s">
        <v>10</v>
      </c>
      <c r="M1683" s="59">
        <v>0.75224450811999999</v>
      </c>
      <c r="N1683" s="59">
        <v>0.24565425024000001</v>
      </c>
      <c r="O1683" s="59">
        <v>2.1012416428000001E-3</v>
      </c>
      <c r="P1683" s="2">
        <f t="shared" ref="P1683:P1718" si="429">(J1686*$M1683)+(J1687*$N1683)+(J1688*$O1683)</f>
        <v>4488.1050764555721</v>
      </c>
      <c r="Q1683" s="2" t="s">
        <v>10</v>
      </c>
      <c r="R1683" s="2" t="s">
        <v>10</v>
      </c>
      <c r="S1683">
        <f t="shared" si="428"/>
        <v>6.411578680650817</v>
      </c>
      <c r="T1683" s="2" t="s">
        <v>10</v>
      </c>
      <c r="U1683" s="2" t="s">
        <v>10</v>
      </c>
    </row>
    <row r="1684" spans="1:21" x14ac:dyDescent="0.3">
      <c r="A1684">
        <v>42</v>
      </c>
      <c r="B1684" t="s">
        <v>66</v>
      </c>
      <c r="C1684">
        <v>4</v>
      </c>
      <c r="D1684" t="s">
        <v>64</v>
      </c>
      <c r="E1684">
        <v>1981</v>
      </c>
      <c r="F1684">
        <v>200</v>
      </c>
      <c r="G1684">
        <v>0.67</v>
      </c>
      <c r="H1684" t="s">
        <v>10</v>
      </c>
      <c r="I1684" t="s">
        <v>10</v>
      </c>
      <c r="J1684" s="2">
        <f t="shared" si="427"/>
        <v>606.06060606060612</v>
      </c>
      <c r="K1684" t="s">
        <v>10</v>
      </c>
      <c r="L1684" t="s">
        <v>10</v>
      </c>
      <c r="M1684" s="59">
        <v>0.75224450811999999</v>
      </c>
      <c r="N1684" s="59">
        <v>0.24565425024000001</v>
      </c>
      <c r="O1684" s="59">
        <v>2.1012416428000001E-3</v>
      </c>
      <c r="P1684" s="2">
        <f t="shared" si="429"/>
        <v>1919.0978626456467</v>
      </c>
      <c r="Q1684" s="2" t="s">
        <v>10</v>
      </c>
      <c r="R1684" s="2" t="s">
        <v>10</v>
      </c>
      <c r="S1684">
        <f t="shared" si="428"/>
        <v>9.5954893132282333</v>
      </c>
      <c r="T1684" s="2" t="s">
        <v>10</v>
      </c>
      <c r="U1684" s="2" t="s">
        <v>10</v>
      </c>
    </row>
    <row r="1685" spans="1:21" x14ac:dyDescent="0.3">
      <c r="A1685">
        <v>42</v>
      </c>
      <c r="B1685" t="s">
        <v>66</v>
      </c>
      <c r="C1685">
        <v>4</v>
      </c>
      <c r="D1685" t="s">
        <v>64</v>
      </c>
      <c r="E1685">
        <v>1982</v>
      </c>
      <c r="F1685">
        <v>475</v>
      </c>
      <c r="G1685">
        <v>0.57999999999999996</v>
      </c>
      <c r="H1685" t="s">
        <v>10</v>
      </c>
      <c r="I1685" t="s">
        <v>10</v>
      </c>
      <c r="J1685" s="2">
        <f t="shared" si="427"/>
        <v>1130.9523809523807</v>
      </c>
      <c r="K1685" t="s">
        <v>10</v>
      </c>
      <c r="L1685" t="s">
        <v>10</v>
      </c>
      <c r="M1685" s="59">
        <v>0.75224450811999999</v>
      </c>
      <c r="N1685" s="59">
        <v>0.24565425024000001</v>
      </c>
      <c r="O1685" s="59">
        <v>2.1012416428000001E-3</v>
      </c>
      <c r="P1685" s="2">
        <f t="shared" si="429"/>
        <v>2356.4735846674312</v>
      </c>
      <c r="Q1685" s="2" t="s">
        <v>10</v>
      </c>
      <c r="R1685" s="2" t="s">
        <v>10</v>
      </c>
      <c r="S1685">
        <f t="shared" si="428"/>
        <v>4.9609970203524867</v>
      </c>
      <c r="T1685" s="2" t="s">
        <v>10</v>
      </c>
      <c r="U1685" s="2" t="s">
        <v>10</v>
      </c>
    </row>
    <row r="1686" spans="1:21" x14ac:dyDescent="0.3">
      <c r="A1686">
        <v>42</v>
      </c>
      <c r="B1686" t="s">
        <v>66</v>
      </c>
      <c r="C1686">
        <v>4</v>
      </c>
      <c r="D1686" t="s">
        <v>64</v>
      </c>
      <c r="E1686">
        <v>1983</v>
      </c>
      <c r="F1686">
        <v>1000</v>
      </c>
      <c r="G1686">
        <v>0.81</v>
      </c>
      <c r="H1686" t="s">
        <v>10</v>
      </c>
      <c r="I1686" t="s">
        <v>10</v>
      </c>
      <c r="J1686" s="2">
        <f t="shared" si="427"/>
        <v>5263.1578947368434</v>
      </c>
      <c r="K1686" t="s">
        <v>10</v>
      </c>
      <c r="L1686" t="s">
        <v>10</v>
      </c>
      <c r="M1686" s="59">
        <v>0.75224450811999999</v>
      </c>
      <c r="N1686" s="59">
        <v>0.24565425024000001</v>
      </c>
      <c r="O1686" s="59">
        <v>2.1012416428000001E-3</v>
      </c>
      <c r="P1686" s="2">
        <f>(J1689*$M1686)+(J1690*$N1686)</f>
        <v>5448.5270708235284</v>
      </c>
      <c r="Q1686" s="2" t="s">
        <v>10</v>
      </c>
      <c r="R1686" s="2" t="s">
        <v>10</v>
      </c>
      <c r="S1686">
        <f t="shared" si="428"/>
        <v>5.4485270708235287</v>
      </c>
      <c r="T1686" s="2" t="s">
        <v>10</v>
      </c>
      <c r="U1686" s="2" t="s">
        <v>10</v>
      </c>
    </row>
    <row r="1687" spans="1:21" x14ac:dyDescent="0.3">
      <c r="A1687">
        <v>42</v>
      </c>
      <c r="B1687" t="s">
        <v>66</v>
      </c>
      <c r="C1687">
        <v>4</v>
      </c>
      <c r="D1687" t="s">
        <v>64</v>
      </c>
      <c r="E1687">
        <v>1984</v>
      </c>
      <c r="F1687">
        <v>600</v>
      </c>
      <c r="G1687">
        <v>0.72</v>
      </c>
      <c r="H1687" t="s">
        <v>10</v>
      </c>
      <c r="I1687" t="s">
        <v>10</v>
      </c>
      <c r="J1687" s="2">
        <f t="shared" si="427"/>
        <v>2142.8571428571427</v>
      </c>
      <c r="K1687" t="s">
        <v>10</v>
      </c>
      <c r="L1687" t="s">
        <v>10</v>
      </c>
      <c r="M1687" s="59">
        <v>0.75224450811999999</v>
      </c>
      <c r="N1687" s="59">
        <v>0.24565425024000001</v>
      </c>
      <c r="O1687" s="59">
        <v>2.1012416428000001E-3</v>
      </c>
      <c r="P1687" s="2" t="s">
        <v>10</v>
      </c>
      <c r="Q1687" s="2" t="s">
        <v>10</v>
      </c>
      <c r="R1687" s="2" t="s">
        <v>10</v>
      </c>
      <c r="S1687" s="2" t="s">
        <v>10</v>
      </c>
      <c r="T1687" s="2" t="s">
        <v>10</v>
      </c>
      <c r="U1687" s="2" t="s">
        <v>10</v>
      </c>
    </row>
    <row r="1688" spans="1:21" x14ac:dyDescent="0.3">
      <c r="A1688">
        <v>42</v>
      </c>
      <c r="B1688" t="s">
        <v>66</v>
      </c>
      <c r="C1688">
        <v>4</v>
      </c>
      <c r="D1688" t="s">
        <v>64</v>
      </c>
      <c r="E1688">
        <v>1985</v>
      </c>
      <c r="F1688">
        <v>300</v>
      </c>
      <c r="G1688">
        <v>0.75</v>
      </c>
      <c r="H1688" t="s">
        <v>10</v>
      </c>
      <c r="I1688" t="s">
        <v>10</v>
      </c>
      <c r="J1688" s="2">
        <f t="shared" si="427"/>
        <v>1200</v>
      </c>
      <c r="K1688" t="s">
        <v>10</v>
      </c>
      <c r="L1688" t="s">
        <v>10</v>
      </c>
      <c r="M1688" s="59">
        <v>0.75224450811999999</v>
      </c>
      <c r="N1688" s="59">
        <v>0.24565425024000001</v>
      </c>
      <c r="O1688" s="59">
        <v>2.1012416428000001E-3</v>
      </c>
      <c r="P1688" s="2" t="s">
        <v>10</v>
      </c>
      <c r="Q1688" s="2" t="s">
        <v>10</v>
      </c>
      <c r="R1688" s="2" t="s">
        <v>10</v>
      </c>
      <c r="S1688" s="2" t="s">
        <v>10</v>
      </c>
      <c r="T1688" s="2" t="s">
        <v>10</v>
      </c>
      <c r="U1688" s="2" t="s">
        <v>10</v>
      </c>
    </row>
    <row r="1689" spans="1:21" x14ac:dyDescent="0.3">
      <c r="A1689">
        <v>42</v>
      </c>
      <c r="B1689" t="s">
        <v>66</v>
      </c>
      <c r="C1689">
        <v>4</v>
      </c>
      <c r="D1689" t="s">
        <v>64</v>
      </c>
      <c r="E1689">
        <v>1986</v>
      </c>
      <c r="F1689">
        <v>1000</v>
      </c>
      <c r="G1689">
        <v>0.83</v>
      </c>
      <c r="H1689" t="s">
        <v>10</v>
      </c>
      <c r="I1689" t="s">
        <v>10</v>
      </c>
      <c r="J1689" s="2">
        <f t="shared" si="427"/>
        <v>5882.3529411764694</v>
      </c>
      <c r="K1689" t="s">
        <v>10</v>
      </c>
      <c r="L1689" t="s">
        <v>10</v>
      </c>
      <c r="M1689" s="59">
        <v>0.75224450811999999</v>
      </c>
      <c r="N1689" s="59">
        <v>0.24565425024000001</v>
      </c>
      <c r="O1689" s="59">
        <v>2.1012416428000001E-3</v>
      </c>
      <c r="P1689" s="2">
        <f t="shared" si="429"/>
        <v>2908.8912814899109</v>
      </c>
      <c r="Q1689" s="2" t="s">
        <v>10</v>
      </c>
      <c r="R1689" s="2" t="s">
        <v>10</v>
      </c>
      <c r="S1689">
        <f t="shared" si="428"/>
        <v>2.9088912814899111</v>
      </c>
      <c r="T1689" s="2" t="s">
        <v>10</v>
      </c>
      <c r="U1689" s="2" t="s">
        <v>10</v>
      </c>
    </row>
    <row r="1690" spans="1:21" x14ac:dyDescent="0.3">
      <c r="A1690">
        <v>42</v>
      </c>
      <c r="B1690" t="s">
        <v>66</v>
      </c>
      <c r="C1690">
        <v>4</v>
      </c>
      <c r="D1690" t="s">
        <v>64</v>
      </c>
      <c r="E1690">
        <v>1987</v>
      </c>
      <c r="F1690">
        <v>1500</v>
      </c>
      <c r="G1690">
        <v>0.64</v>
      </c>
      <c r="H1690" t="s">
        <v>10</v>
      </c>
      <c r="I1690" t="s">
        <v>10</v>
      </c>
      <c r="J1690" s="2">
        <f t="shared" si="427"/>
        <v>4166.666666666667</v>
      </c>
      <c r="K1690" t="s">
        <v>10</v>
      </c>
      <c r="L1690" t="s">
        <v>10</v>
      </c>
      <c r="M1690" s="59">
        <v>0.75224450811999999</v>
      </c>
      <c r="N1690" s="59">
        <v>0.24565425024000001</v>
      </c>
      <c r="O1690" s="59">
        <v>2.1012416428000001E-3</v>
      </c>
      <c r="P1690" s="2">
        <f t="shared" si="429"/>
        <v>6535.7279223010919</v>
      </c>
      <c r="Q1690" s="2" t="s">
        <v>10</v>
      </c>
      <c r="R1690" s="2" t="s">
        <v>10</v>
      </c>
      <c r="S1690">
        <f t="shared" si="428"/>
        <v>4.3571519482007277</v>
      </c>
      <c r="T1690" s="2" t="s">
        <v>10</v>
      </c>
      <c r="U1690" s="2" t="s">
        <v>10</v>
      </c>
    </row>
    <row r="1691" spans="1:21" x14ac:dyDescent="0.3">
      <c r="A1691">
        <v>42</v>
      </c>
      <c r="B1691" t="s">
        <v>66</v>
      </c>
      <c r="C1691">
        <v>4</v>
      </c>
      <c r="D1691" t="s">
        <v>64</v>
      </c>
      <c r="E1691">
        <v>1988</v>
      </c>
      <c r="F1691" t="s">
        <v>10</v>
      </c>
      <c r="G1691">
        <v>0.63</v>
      </c>
      <c r="H1691" t="s">
        <v>10</v>
      </c>
      <c r="I1691" t="s">
        <v>10</v>
      </c>
      <c r="J1691" t="s">
        <v>10</v>
      </c>
      <c r="K1691" t="s">
        <v>10</v>
      </c>
      <c r="L1691" t="s">
        <v>10</v>
      </c>
      <c r="M1691" s="59">
        <v>0.75224450811999999</v>
      </c>
      <c r="N1691" s="59">
        <v>0.24565425024000001</v>
      </c>
      <c r="O1691" s="59">
        <v>2.1012416428000001E-3</v>
      </c>
      <c r="P1691" s="2">
        <f>(J1694*$M1691)+(J1695*$N1691)</f>
        <v>1283.5000720071434</v>
      </c>
      <c r="Q1691" s="2" t="s">
        <v>10</v>
      </c>
      <c r="R1691" s="2" t="s">
        <v>10</v>
      </c>
      <c r="S1691" s="2" t="s">
        <v>10</v>
      </c>
      <c r="T1691" s="2" t="s">
        <v>10</v>
      </c>
      <c r="U1691" s="2" t="s">
        <v>10</v>
      </c>
    </row>
    <row r="1692" spans="1:21" x14ac:dyDescent="0.3">
      <c r="A1692">
        <v>42</v>
      </c>
      <c r="B1692" t="s">
        <v>66</v>
      </c>
      <c r="C1692">
        <v>4</v>
      </c>
      <c r="D1692" t="s">
        <v>64</v>
      </c>
      <c r="E1692">
        <v>1989</v>
      </c>
      <c r="F1692">
        <v>450</v>
      </c>
      <c r="G1692">
        <v>0.61499999999999999</v>
      </c>
      <c r="H1692" t="s">
        <v>10</v>
      </c>
      <c r="I1692" t="s">
        <v>10</v>
      </c>
      <c r="J1692" s="2">
        <f t="shared" si="427"/>
        <v>1168.8311688311687</v>
      </c>
      <c r="K1692" t="s">
        <v>10</v>
      </c>
      <c r="L1692" t="s">
        <v>10</v>
      </c>
      <c r="M1692" s="59">
        <v>0.75224450811999999</v>
      </c>
      <c r="N1692" s="59">
        <v>0.24565425024000001</v>
      </c>
      <c r="O1692" s="59">
        <v>2.1012416428000001E-3</v>
      </c>
      <c r="P1692" s="2" t="s">
        <v>10</v>
      </c>
      <c r="Q1692" s="2" t="s">
        <v>10</v>
      </c>
      <c r="R1692" s="2" t="s">
        <v>10</v>
      </c>
      <c r="S1692" s="2" t="s">
        <v>10</v>
      </c>
      <c r="T1692" s="2" t="s">
        <v>10</v>
      </c>
      <c r="U1692" s="2" t="s">
        <v>10</v>
      </c>
    </row>
    <row r="1693" spans="1:21" x14ac:dyDescent="0.3">
      <c r="A1693">
        <v>42</v>
      </c>
      <c r="B1693" t="s">
        <v>66</v>
      </c>
      <c r="C1693">
        <v>4</v>
      </c>
      <c r="D1693" t="s">
        <v>64</v>
      </c>
      <c r="E1693">
        <v>1990</v>
      </c>
      <c r="F1693">
        <v>2500</v>
      </c>
      <c r="G1693">
        <v>0.69699999999999995</v>
      </c>
      <c r="H1693" t="s">
        <v>10</v>
      </c>
      <c r="I1693" t="s">
        <v>10</v>
      </c>
      <c r="J1693" s="2">
        <f t="shared" si="427"/>
        <v>8250.8250825082487</v>
      </c>
      <c r="K1693" t="s">
        <v>10</v>
      </c>
      <c r="L1693" t="s">
        <v>10</v>
      </c>
      <c r="M1693" s="59">
        <v>0.75224450811999999</v>
      </c>
      <c r="N1693" s="59">
        <v>0.24565425024000001</v>
      </c>
      <c r="O1693" s="59">
        <v>2.1012416428000001E-3</v>
      </c>
      <c r="P1693" s="2" t="s">
        <v>10</v>
      </c>
      <c r="Q1693" s="2" t="s">
        <v>10</v>
      </c>
      <c r="R1693" s="2" t="s">
        <v>10</v>
      </c>
      <c r="S1693" s="2" t="s">
        <v>10</v>
      </c>
      <c r="T1693" s="2" t="s">
        <v>10</v>
      </c>
      <c r="U1693" s="2" t="s">
        <v>10</v>
      </c>
    </row>
    <row r="1694" spans="1:21" x14ac:dyDescent="0.3">
      <c r="A1694">
        <v>42</v>
      </c>
      <c r="B1694" t="s">
        <v>66</v>
      </c>
      <c r="C1694">
        <v>4</v>
      </c>
      <c r="D1694" t="s">
        <v>64</v>
      </c>
      <c r="E1694">
        <v>1991</v>
      </c>
      <c r="F1694">
        <v>500</v>
      </c>
      <c r="G1694">
        <v>0.624</v>
      </c>
      <c r="H1694" t="s">
        <v>10</v>
      </c>
      <c r="I1694" t="s">
        <v>10</v>
      </c>
      <c r="J1694" s="2">
        <f t="shared" si="427"/>
        <v>1329.7872340425531</v>
      </c>
      <c r="K1694" t="s">
        <v>10</v>
      </c>
      <c r="L1694" t="s">
        <v>10</v>
      </c>
      <c r="M1694" s="59">
        <v>0.75224450811999999</v>
      </c>
      <c r="N1694" s="59">
        <v>0.24565425024000001</v>
      </c>
      <c r="O1694" s="59">
        <v>2.1012416428000001E-3</v>
      </c>
      <c r="P1694" s="2" t="s">
        <v>10</v>
      </c>
      <c r="Q1694" s="2" t="s">
        <v>10</v>
      </c>
      <c r="R1694" s="2" t="s">
        <v>10</v>
      </c>
      <c r="S1694" s="2" t="s">
        <v>10</v>
      </c>
      <c r="T1694" s="2" t="s">
        <v>10</v>
      </c>
      <c r="U1694" s="2" t="s">
        <v>10</v>
      </c>
    </row>
    <row r="1695" spans="1:21" x14ac:dyDescent="0.3">
      <c r="A1695">
        <v>42</v>
      </c>
      <c r="B1695" t="s">
        <v>66</v>
      </c>
      <c r="C1695">
        <v>4</v>
      </c>
      <c r="D1695" t="s">
        <v>64</v>
      </c>
      <c r="E1695">
        <v>1992</v>
      </c>
      <c r="F1695">
        <v>400</v>
      </c>
      <c r="G1695">
        <v>0.65300000000000002</v>
      </c>
      <c r="H1695" t="s">
        <v>10</v>
      </c>
      <c r="I1695" t="s">
        <v>10</v>
      </c>
      <c r="J1695" s="2">
        <f t="shared" si="427"/>
        <v>1152.7377521613835</v>
      </c>
      <c r="K1695" t="s">
        <v>10</v>
      </c>
      <c r="L1695" t="s">
        <v>10</v>
      </c>
      <c r="M1695" s="59">
        <v>0.75224450811999999</v>
      </c>
      <c r="N1695" s="59">
        <v>0.24565425024000001</v>
      </c>
      <c r="O1695" s="59">
        <v>2.1012416428000001E-3</v>
      </c>
      <c r="P1695" s="2" t="s">
        <v>10</v>
      </c>
      <c r="Q1695" s="2" t="s">
        <v>10</v>
      </c>
      <c r="R1695" s="2" t="s">
        <v>10</v>
      </c>
      <c r="S1695" s="2" t="s">
        <v>10</v>
      </c>
      <c r="T1695" s="2" t="s">
        <v>10</v>
      </c>
      <c r="U1695" s="2" t="s">
        <v>10</v>
      </c>
    </row>
    <row r="1696" spans="1:21" x14ac:dyDescent="0.3">
      <c r="A1696">
        <v>42</v>
      </c>
      <c r="B1696" t="s">
        <v>66</v>
      </c>
      <c r="C1696">
        <v>4</v>
      </c>
      <c r="D1696" t="s">
        <v>64</v>
      </c>
      <c r="E1696">
        <v>1993</v>
      </c>
      <c r="F1696" t="s">
        <v>10</v>
      </c>
      <c r="G1696">
        <v>0.56699999999999995</v>
      </c>
      <c r="H1696" t="s">
        <v>10</v>
      </c>
      <c r="I1696" t="s">
        <v>10</v>
      </c>
      <c r="J1696" t="s">
        <v>10</v>
      </c>
      <c r="K1696" t="s">
        <v>10</v>
      </c>
      <c r="L1696" t="s">
        <v>10</v>
      </c>
      <c r="M1696" s="59">
        <v>0.75224450811999999</v>
      </c>
      <c r="N1696" s="59">
        <v>0.24565425024000001</v>
      </c>
      <c r="O1696" s="59">
        <v>2.1012416428000001E-3</v>
      </c>
      <c r="P1696" s="2" t="s">
        <v>10</v>
      </c>
      <c r="Q1696" s="2" t="s">
        <v>10</v>
      </c>
      <c r="R1696" s="2" t="s">
        <v>10</v>
      </c>
      <c r="S1696" s="2" t="s">
        <v>10</v>
      </c>
      <c r="T1696" s="2" t="s">
        <v>10</v>
      </c>
      <c r="U1696" s="2" t="s">
        <v>10</v>
      </c>
    </row>
    <row r="1697" spans="1:21" x14ac:dyDescent="0.3">
      <c r="A1697">
        <v>42</v>
      </c>
      <c r="B1697" t="s">
        <v>66</v>
      </c>
      <c r="C1697">
        <v>4</v>
      </c>
      <c r="D1697" t="s">
        <v>64</v>
      </c>
      <c r="E1697">
        <v>1994</v>
      </c>
      <c r="F1697" t="s">
        <v>10</v>
      </c>
      <c r="G1697">
        <v>0.66700000000000004</v>
      </c>
      <c r="H1697" t="s">
        <v>10</v>
      </c>
      <c r="I1697" t="s">
        <v>10</v>
      </c>
      <c r="J1697" t="s">
        <v>10</v>
      </c>
      <c r="K1697" t="s">
        <v>10</v>
      </c>
      <c r="L1697" t="s">
        <v>10</v>
      </c>
      <c r="M1697" s="59">
        <v>0.75224450811999999</v>
      </c>
      <c r="N1697" s="59">
        <v>0.24565425024000001</v>
      </c>
      <c r="O1697" s="59">
        <v>2.1012416428000001E-3</v>
      </c>
      <c r="P1697" s="2" t="s">
        <v>10</v>
      </c>
      <c r="Q1697" s="2" t="s">
        <v>10</v>
      </c>
      <c r="R1697" s="2" t="s">
        <v>10</v>
      </c>
      <c r="S1697" s="2" t="s">
        <v>10</v>
      </c>
      <c r="T1697" s="2" t="s">
        <v>10</v>
      </c>
      <c r="U1697" s="2" t="s">
        <v>10</v>
      </c>
    </row>
    <row r="1698" spans="1:21" x14ac:dyDescent="0.3">
      <c r="A1698">
        <v>42</v>
      </c>
      <c r="B1698" t="s">
        <v>66</v>
      </c>
      <c r="C1698">
        <v>4</v>
      </c>
      <c r="D1698" t="s">
        <v>64</v>
      </c>
      <c r="E1698">
        <v>1995</v>
      </c>
      <c r="F1698" t="s">
        <v>10</v>
      </c>
      <c r="G1698">
        <v>0.40600000000000003</v>
      </c>
      <c r="H1698" t="s">
        <v>10</v>
      </c>
      <c r="I1698" t="s">
        <v>10</v>
      </c>
      <c r="J1698" t="s">
        <v>10</v>
      </c>
      <c r="K1698" t="s">
        <v>10</v>
      </c>
      <c r="L1698" t="s">
        <v>10</v>
      </c>
      <c r="M1698" s="59">
        <v>0.75224450811999999</v>
      </c>
      <c r="N1698" s="59">
        <v>0.24565425024000001</v>
      </c>
      <c r="O1698" s="59">
        <v>2.1012416428000001E-3</v>
      </c>
      <c r="P1698" s="2" t="s">
        <v>10</v>
      </c>
      <c r="Q1698" s="2" t="s">
        <v>10</v>
      </c>
      <c r="R1698" s="2" t="s">
        <v>10</v>
      </c>
      <c r="S1698" s="2" t="s">
        <v>10</v>
      </c>
      <c r="T1698" s="2" t="s">
        <v>10</v>
      </c>
      <c r="U1698" s="2" t="s">
        <v>10</v>
      </c>
    </row>
    <row r="1699" spans="1:21" x14ac:dyDescent="0.3">
      <c r="A1699">
        <v>42</v>
      </c>
      <c r="B1699" t="s">
        <v>66</v>
      </c>
      <c r="C1699">
        <v>4</v>
      </c>
      <c r="D1699" t="s">
        <v>64</v>
      </c>
      <c r="E1699">
        <v>1996</v>
      </c>
      <c r="F1699" t="s">
        <v>10</v>
      </c>
      <c r="G1699">
        <v>0.73899999999999999</v>
      </c>
      <c r="H1699" t="s">
        <v>10</v>
      </c>
      <c r="I1699" t="s">
        <v>10</v>
      </c>
      <c r="J1699" t="s">
        <v>10</v>
      </c>
      <c r="K1699" t="s">
        <v>10</v>
      </c>
      <c r="L1699" t="s">
        <v>10</v>
      </c>
      <c r="M1699" s="59">
        <v>0.75224450811999999</v>
      </c>
      <c r="N1699" s="59">
        <v>0.24565425024000001</v>
      </c>
      <c r="O1699" s="59">
        <v>2.1012416428000001E-3</v>
      </c>
      <c r="P1699" s="2" t="s">
        <v>10</v>
      </c>
      <c r="Q1699" s="2" t="s">
        <v>10</v>
      </c>
      <c r="R1699" s="2" t="s">
        <v>10</v>
      </c>
      <c r="S1699" s="2" t="s">
        <v>10</v>
      </c>
      <c r="T1699" s="2" t="s">
        <v>10</v>
      </c>
      <c r="U1699" s="2" t="s">
        <v>10</v>
      </c>
    </row>
    <row r="1700" spans="1:21" x14ac:dyDescent="0.3">
      <c r="A1700">
        <v>42</v>
      </c>
      <c r="B1700" t="s">
        <v>66</v>
      </c>
      <c r="C1700">
        <v>4</v>
      </c>
      <c r="D1700" t="s">
        <v>64</v>
      </c>
      <c r="E1700">
        <v>1997</v>
      </c>
      <c r="F1700" t="s">
        <v>10</v>
      </c>
      <c r="G1700">
        <v>0.53400000000000003</v>
      </c>
      <c r="H1700" t="s">
        <v>10</v>
      </c>
      <c r="I1700" t="s">
        <v>10</v>
      </c>
      <c r="J1700" t="s">
        <v>10</v>
      </c>
      <c r="K1700" t="s">
        <v>10</v>
      </c>
      <c r="L1700" t="s">
        <v>10</v>
      </c>
      <c r="M1700" s="59">
        <v>0.75224450811999999</v>
      </c>
      <c r="N1700" s="59">
        <v>0.24565425024000001</v>
      </c>
      <c r="O1700" s="59">
        <v>2.1012416428000001E-3</v>
      </c>
      <c r="P1700" s="2" t="s">
        <v>10</v>
      </c>
      <c r="Q1700" s="2" t="s">
        <v>10</v>
      </c>
      <c r="R1700" s="2" t="s">
        <v>10</v>
      </c>
      <c r="S1700" s="2" t="s">
        <v>10</v>
      </c>
      <c r="T1700" s="2" t="s">
        <v>10</v>
      </c>
      <c r="U1700" s="2" t="s">
        <v>10</v>
      </c>
    </row>
    <row r="1701" spans="1:21" x14ac:dyDescent="0.3">
      <c r="A1701">
        <v>42</v>
      </c>
      <c r="B1701" t="s">
        <v>66</v>
      </c>
      <c r="C1701">
        <v>4</v>
      </c>
      <c r="D1701" t="s">
        <v>64</v>
      </c>
      <c r="E1701">
        <v>1998</v>
      </c>
      <c r="F1701" t="s">
        <v>10</v>
      </c>
      <c r="G1701">
        <v>0.18</v>
      </c>
      <c r="H1701" t="s">
        <v>10</v>
      </c>
      <c r="I1701" t="s">
        <v>10</v>
      </c>
      <c r="J1701" t="s">
        <v>10</v>
      </c>
      <c r="K1701" t="s">
        <v>10</v>
      </c>
      <c r="L1701" t="s">
        <v>10</v>
      </c>
      <c r="M1701" s="59">
        <v>0.75224450811999999</v>
      </c>
      <c r="N1701" s="59">
        <v>0.24565425024000001</v>
      </c>
      <c r="O1701" s="59">
        <v>2.1012416428000001E-3</v>
      </c>
      <c r="P1701" s="2" t="s">
        <v>10</v>
      </c>
      <c r="Q1701" s="2" t="s">
        <v>10</v>
      </c>
      <c r="R1701" s="2" t="s">
        <v>10</v>
      </c>
      <c r="S1701" s="2" t="s">
        <v>10</v>
      </c>
      <c r="T1701" s="2" t="s">
        <v>10</v>
      </c>
      <c r="U1701" s="2" t="s">
        <v>10</v>
      </c>
    </row>
    <row r="1702" spans="1:21" x14ac:dyDescent="0.3">
      <c r="A1702">
        <v>42</v>
      </c>
      <c r="B1702" t="s">
        <v>66</v>
      </c>
      <c r="C1702">
        <v>4</v>
      </c>
      <c r="D1702" t="s">
        <v>64</v>
      </c>
      <c r="E1702">
        <v>1999</v>
      </c>
      <c r="F1702" t="s">
        <v>10</v>
      </c>
      <c r="G1702">
        <v>0.21000000000000002</v>
      </c>
      <c r="H1702" t="s">
        <v>10</v>
      </c>
      <c r="I1702" t="s">
        <v>10</v>
      </c>
      <c r="J1702" t="s">
        <v>10</v>
      </c>
      <c r="K1702" t="s">
        <v>10</v>
      </c>
      <c r="L1702" t="s">
        <v>10</v>
      </c>
      <c r="M1702" s="59">
        <v>0.75224450811999999</v>
      </c>
      <c r="N1702" s="59">
        <v>0.24565425024000001</v>
      </c>
      <c r="O1702" s="59">
        <v>2.1012416428000001E-3</v>
      </c>
      <c r="P1702" s="2" t="s">
        <v>10</v>
      </c>
      <c r="Q1702" s="2" t="s">
        <v>10</v>
      </c>
      <c r="R1702" s="2" t="s">
        <v>10</v>
      </c>
      <c r="S1702" s="2" t="s">
        <v>10</v>
      </c>
      <c r="T1702" s="2" t="s">
        <v>10</v>
      </c>
      <c r="U1702" s="2" t="s">
        <v>10</v>
      </c>
    </row>
    <row r="1703" spans="1:21" x14ac:dyDescent="0.3">
      <c r="A1703">
        <v>42</v>
      </c>
      <c r="B1703" t="s">
        <v>66</v>
      </c>
      <c r="C1703">
        <v>4</v>
      </c>
      <c r="D1703" t="s">
        <v>64</v>
      </c>
      <c r="E1703">
        <v>2000</v>
      </c>
      <c r="F1703" t="s">
        <v>10</v>
      </c>
      <c r="G1703">
        <v>0.379</v>
      </c>
      <c r="H1703" t="s">
        <v>10</v>
      </c>
      <c r="I1703" t="s">
        <v>10</v>
      </c>
      <c r="J1703" t="s">
        <v>10</v>
      </c>
      <c r="K1703" t="s">
        <v>10</v>
      </c>
      <c r="L1703" t="s">
        <v>10</v>
      </c>
      <c r="M1703" s="59">
        <v>0.75224450811999999</v>
      </c>
      <c r="N1703" s="59">
        <v>0.24565425024000001</v>
      </c>
      <c r="O1703" s="59">
        <v>2.1012416428000001E-3</v>
      </c>
      <c r="P1703" s="2" t="s">
        <v>10</v>
      </c>
      <c r="Q1703" s="2" t="s">
        <v>10</v>
      </c>
      <c r="R1703" s="2" t="s">
        <v>10</v>
      </c>
      <c r="S1703" s="2" t="s">
        <v>10</v>
      </c>
      <c r="T1703" s="2" t="s">
        <v>10</v>
      </c>
      <c r="U1703" s="2" t="s">
        <v>10</v>
      </c>
    </row>
    <row r="1704" spans="1:21" x14ac:dyDescent="0.3">
      <c r="A1704">
        <v>42</v>
      </c>
      <c r="B1704" t="s">
        <v>66</v>
      </c>
      <c r="C1704">
        <v>4</v>
      </c>
      <c r="D1704" t="s">
        <v>64</v>
      </c>
      <c r="E1704">
        <v>2001</v>
      </c>
      <c r="F1704">
        <v>4000</v>
      </c>
      <c r="G1704">
        <v>0.29799999999999999</v>
      </c>
      <c r="H1704" t="s">
        <v>10</v>
      </c>
      <c r="I1704" t="s">
        <v>10</v>
      </c>
      <c r="J1704" s="2">
        <f t="shared" si="427"/>
        <v>5698.0056980056979</v>
      </c>
      <c r="K1704" t="s">
        <v>10</v>
      </c>
      <c r="L1704" t="s">
        <v>10</v>
      </c>
      <c r="M1704" s="59">
        <v>0.75224450811999999</v>
      </c>
      <c r="N1704" s="59">
        <v>0.24565425024000001</v>
      </c>
      <c r="O1704" s="59">
        <v>2.1012416428000001E-3</v>
      </c>
      <c r="P1704" s="2" t="s">
        <v>10</v>
      </c>
      <c r="Q1704" s="2" t="s">
        <v>10</v>
      </c>
      <c r="R1704" s="2" t="s">
        <v>10</v>
      </c>
      <c r="S1704" s="2" t="s">
        <v>10</v>
      </c>
      <c r="T1704" s="2" t="s">
        <v>10</v>
      </c>
      <c r="U1704" s="2" t="s">
        <v>10</v>
      </c>
    </row>
    <row r="1705" spans="1:21" x14ac:dyDescent="0.3">
      <c r="A1705">
        <v>42</v>
      </c>
      <c r="B1705" t="s">
        <v>66</v>
      </c>
      <c r="C1705">
        <v>4</v>
      </c>
      <c r="D1705" t="s">
        <v>64</v>
      </c>
      <c r="E1705">
        <v>2002</v>
      </c>
      <c r="F1705" t="s">
        <v>10</v>
      </c>
      <c r="G1705">
        <v>0.27300000000000002</v>
      </c>
      <c r="H1705" t="s">
        <v>10</v>
      </c>
      <c r="I1705" t="s">
        <v>10</v>
      </c>
      <c r="J1705" t="s">
        <v>10</v>
      </c>
      <c r="K1705" t="s">
        <v>10</v>
      </c>
      <c r="L1705" t="s">
        <v>10</v>
      </c>
      <c r="M1705" s="59">
        <v>0.75224450811999999</v>
      </c>
      <c r="N1705" s="59">
        <v>0.24565425024000001</v>
      </c>
      <c r="O1705" s="59">
        <v>2.1012416428000001E-3</v>
      </c>
      <c r="P1705" s="2">
        <f t="shared" si="429"/>
        <v>8363.1251204359487</v>
      </c>
      <c r="Q1705" s="2" t="s">
        <v>10</v>
      </c>
      <c r="R1705" s="2" t="s">
        <v>10</v>
      </c>
      <c r="S1705" s="2" t="s">
        <v>10</v>
      </c>
      <c r="T1705" s="2" t="s">
        <v>10</v>
      </c>
      <c r="U1705" s="2" t="s">
        <v>10</v>
      </c>
    </row>
    <row r="1706" spans="1:21" x14ac:dyDescent="0.3">
      <c r="A1706">
        <v>42</v>
      </c>
      <c r="B1706" t="s">
        <v>66</v>
      </c>
      <c r="C1706">
        <v>4</v>
      </c>
      <c r="D1706" t="s">
        <v>64</v>
      </c>
      <c r="E1706">
        <v>2003</v>
      </c>
      <c r="F1706">
        <v>2002</v>
      </c>
      <c r="G1706">
        <v>0.27700000000000002</v>
      </c>
      <c r="H1706" t="s">
        <v>10</v>
      </c>
      <c r="I1706" t="s">
        <v>10</v>
      </c>
      <c r="J1706" s="2">
        <f t="shared" si="427"/>
        <v>2769.017980636238</v>
      </c>
      <c r="K1706" t="s">
        <v>10</v>
      </c>
      <c r="L1706" t="s">
        <v>10</v>
      </c>
      <c r="M1706" s="59">
        <v>0.75224450811999999</v>
      </c>
      <c r="N1706" s="59">
        <v>0.24565425024000001</v>
      </c>
      <c r="O1706" s="59">
        <v>2.1012416428000001E-3</v>
      </c>
      <c r="P1706" s="2">
        <f t="shared" si="429"/>
        <v>4099.6998549329473</v>
      </c>
      <c r="Q1706" s="2" t="s">
        <v>10</v>
      </c>
      <c r="R1706" s="2" t="s">
        <v>10</v>
      </c>
      <c r="S1706">
        <f t="shared" si="428"/>
        <v>2.0478021253411325</v>
      </c>
      <c r="T1706" s="2" t="s">
        <v>10</v>
      </c>
      <c r="U1706" s="2" t="s">
        <v>10</v>
      </c>
    </row>
    <row r="1707" spans="1:21" x14ac:dyDescent="0.3">
      <c r="A1707">
        <v>42</v>
      </c>
      <c r="B1707" t="s">
        <v>66</v>
      </c>
      <c r="C1707">
        <v>4</v>
      </c>
      <c r="D1707" t="s">
        <v>64</v>
      </c>
      <c r="E1707">
        <v>2004</v>
      </c>
      <c r="F1707" t="s">
        <v>10</v>
      </c>
      <c r="G1707">
        <v>0.41800000000000004</v>
      </c>
      <c r="H1707" t="s">
        <v>10</v>
      </c>
      <c r="I1707" t="s">
        <v>10</v>
      </c>
      <c r="J1707" t="s">
        <v>10</v>
      </c>
      <c r="K1707" t="s">
        <v>10</v>
      </c>
      <c r="L1707" t="s">
        <v>10</v>
      </c>
      <c r="M1707" s="59">
        <v>0.75224450811999999</v>
      </c>
      <c r="N1707" s="59">
        <v>0.24565425024000001</v>
      </c>
      <c r="O1707" s="59">
        <v>2.1012416428000001E-3</v>
      </c>
      <c r="P1707" s="2">
        <f t="shared" si="429"/>
        <v>5071.8612286741863</v>
      </c>
      <c r="Q1707" s="2" t="s">
        <v>10</v>
      </c>
      <c r="R1707" s="2" t="s">
        <v>10</v>
      </c>
      <c r="S1707" s="2" t="s">
        <v>10</v>
      </c>
      <c r="T1707" s="2" t="s">
        <v>10</v>
      </c>
      <c r="U1707" s="2" t="s">
        <v>10</v>
      </c>
    </row>
    <row r="1708" spans="1:21" x14ac:dyDescent="0.3">
      <c r="A1708">
        <v>42</v>
      </c>
      <c r="B1708" t="s">
        <v>66</v>
      </c>
      <c r="C1708">
        <v>4</v>
      </c>
      <c r="D1708" t="s">
        <v>64</v>
      </c>
      <c r="E1708">
        <v>2005</v>
      </c>
      <c r="F1708">
        <v>7100</v>
      </c>
      <c r="G1708">
        <v>0.28100000000000003</v>
      </c>
      <c r="H1708" t="s">
        <v>10</v>
      </c>
      <c r="I1708" t="s">
        <v>10</v>
      </c>
      <c r="J1708" s="2">
        <f t="shared" si="427"/>
        <v>9874.8261474269821</v>
      </c>
      <c r="K1708" t="s">
        <v>10</v>
      </c>
      <c r="L1708" t="s">
        <v>10</v>
      </c>
      <c r="M1708" s="59">
        <v>0.75224450811999999</v>
      </c>
      <c r="N1708" s="59">
        <v>0.24565425024000001</v>
      </c>
      <c r="O1708" s="59">
        <v>2.1012416428000001E-3</v>
      </c>
      <c r="P1708" s="2">
        <f>(J1711*$M1708)+(J1712*$N1708)</f>
        <v>8422.419440337615</v>
      </c>
      <c r="Q1708" s="2" t="s">
        <v>10</v>
      </c>
      <c r="R1708" s="2" t="s">
        <v>10</v>
      </c>
      <c r="S1708">
        <f t="shared" si="428"/>
        <v>1.186256259202481</v>
      </c>
      <c r="T1708" s="2" t="s">
        <v>10</v>
      </c>
      <c r="U1708" s="2" t="s">
        <v>10</v>
      </c>
    </row>
    <row r="1709" spans="1:21" x14ac:dyDescent="0.3">
      <c r="A1709">
        <v>42</v>
      </c>
      <c r="B1709" t="s">
        <v>66</v>
      </c>
      <c r="C1709">
        <v>4</v>
      </c>
      <c r="D1709" t="s">
        <v>64</v>
      </c>
      <c r="E1709">
        <v>2006</v>
      </c>
      <c r="F1709">
        <v>2746</v>
      </c>
      <c r="G1709">
        <v>0.27</v>
      </c>
      <c r="H1709" t="s">
        <v>10</v>
      </c>
      <c r="I1709" t="s">
        <v>10</v>
      </c>
      <c r="J1709" s="2">
        <f t="shared" si="427"/>
        <v>3761.6438356164385</v>
      </c>
      <c r="K1709" t="s">
        <v>10</v>
      </c>
      <c r="L1709" t="s">
        <v>10</v>
      </c>
      <c r="M1709" s="59">
        <v>0.75224450811999999</v>
      </c>
      <c r="N1709" s="59">
        <v>0.24565425024000001</v>
      </c>
      <c r="O1709" s="59">
        <v>2.1012416428000001E-3</v>
      </c>
      <c r="P1709" s="2" t="s">
        <v>10</v>
      </c>
      <c r="Q1709" s="2" t="s">
        <v>10</v>
      </c>
      <c r="R1709" s="2" t="s">
        <v>10</v>
      </c>
      <c r="S1709" s="2" t="s">
        <v>10</v>
      </c>
      <c r="T1709" s="2" t="s">
        <v>10</v>
      </c>
      <c r="U1709" s="2" t="s">
        <v>10</v>
      </c>
    </row>
    <row r="1710" spans="1:21" x14ac:dyDescent="0.3">
      <c r="A1710">
        <v>42</v>
      </c>
      <c r="B1710" t="s">
        <v>66</v>
      </c>
      <c r="C1710">
        <v>4</v>
      </c>
      <c r="D1710" t="s">
        <v>64</v>
      </c>
      <c r="E1710">
        <v>2007</v>
      </c>
      <c r="F1710">
        <v>2780</v>
      </c>
      <c r="G1710">
        <v>0.45799999999999996</v>
      </c>
      <c r="H1710" t="s">
        <v>10</v>
      </c>
      <c r="I1710" t="s">
        <v>10</v>
      </c>
      <c r="J1710" s="2">
        <f t="shared" si="427"/>
        <v>5129.1512915129151</v>
      </c>
      <c r="K1710" t="s">
        <v>10</v>
      </c>
      <c r="L1710" t="s">
        <v>10</v>
      </c>
      <c r="M1710" s="59">
        <v>0.75224450811999999</v>
      </c>
      <c r="N1710" s="59">
        <v>0.24565425024000001</v>
      </c>
      <c r="O1710" s="59">
        <v>2.1012416428000001E-3</v>
      </c>
      <c r="P1710" s="2" t="s">
        <v>10</v>
      </c>
      <c r="Q1710" s="2" t="s">
        <v>10</v>
      </c>
      <c r="R1710" s="2" t="s">
        <v>10</v>
      </c>
      <c r="S1710" s="2" t="s">
        <v>10</v>
      </c>
      <c r="T1710" s="2" t="s">
        <v>10</v>
      </c>
      <c r="U1710" s="2" t="s">
        <v>10</v>
      </c>
    </row>
    <row r="1711" spans="1:21" x14ac:dyDescent="0.3">
      <c r="A1711">
        <v>42</v>
      </c>
      <c r="B1711" t="s">
        <v>66</v>
      </c>
      <c r="C1711">
        <v>4</v>
      </c>
      <c r="D1711" t="s">
        <v>64</v>
      </c>
      <c r="E1711">
        <v>2008</v>
      </c>
      <c r="F1711">
        <v>2882</v>
      </c>
      <c r="G1711">
        <v>0.39600000000000002</v>
      </c>
      <c r="H1711" t="s">
        <v>10</v>
      </c>
      <c r="I1711" t="s">
        <v>10</v>
      </c>
      <c r="J1711" s="2">
        <f t="shared" si="427"/>
        <v>4771.5231788079473</v>
      </c>
      <c r="K1711" t="s">
        <v>10</v>
      </c>
      <c r="L1711" t="s">
        <v>10</v>
      </c>
      <c r="M1711" s="59">
        <v>0.75224450811999999</v>
      </c>
      <c r="N1711" s="59">
        <v>0.24565425024000001</v>
      </c>
      <c r="O1711" s="59">
        <v>2.1012416428000001E-3</v>
      </c>
      <c r="P1711" s="2" t="s">
        <v>10</v>
      </c>
      <c r="Q1711" s="2" t="s">
        <v>10</v>
      </c>
      <c r="R1711" s="2" t="s">
        <v>10</v>
      </c>
      <c r="S1711" s="2" t="s">
        <v>10</v>
      </c>
      <c r="T1711" s="2" t="s">
        <v>10</v>
      </c>
      <c r="U1711" s="2" t="s">
        <v>10</v>
      </c>
    </row>
    <row r="1712" spans="1:21" x14ac:dyDescent="0.3">
      <c r="A1712">
        <v>42</v>
      </c>
      <c r="B1712" t="s">
        <v>66</v>
      </c>
      <c r="C1712">
        <v>4</v>
      </c>
      <c r="D1712" t="s">
        <v>64</v>
      </c>
      <c r="E1712">
        <v>2009</v>
      </c>
      <c r="F1712">
        <v>12080</v>
      </c>
      <c r="G1712">
        <v>0.38600000000000001</v>
      </c>
      <c r="H1712" t="s">
        <v>10</v>
      </c>
      <c r="I1712" t="s">
        <v>10</v>
      </c>
      <c r="J1712" s="2">
        <f t="shared" si="427"/>
        <v>19674.267100977198</v>
      </c>
      <c r="K1712" t="s">
        <v>10</v>
      </c>
      <c r="L1712" t="s">
        <v>10</v>
      </c>
      <c r="M1712" s="59">
        <v>0.75224450811999999</v>
      </c>
      <c r="N1712" s="59">
        <v>0.24565425024000001</v>
      </c>
      <c r="O1712" s="59">
        <v>2.1012416428000001E-3</v>
      </c>
      <c r="P1712" s="2">
        <f t="shared" si="429"/>
        <v>6502.7027891460748</v>
      </c>
      <c r="Q1712" s="2" t="s">
        <v>10</v>
      </c>
      <c r="R1712" s="2" t="s">
        <v>10</v>
      </c>
      <c r="S1712">
        <f t="shared" si="428"/>
        <v>0.53830321102202605</v>
      </c>
      <c r="T1712" s="2" t="s">
        <v>10</v>
      </c>
      <c r="U1712" s="2" t="s">
        <v>10</v>
      </c>
    </row>
    <row r="1713" spans="1:21" x14ac:dyDescent="0.3">
      <c r="A1713">
        <v>42</v>
      </c>
      <c r="B1713" t="s">
        <v>66</v>
      </c>
      <c r="C1713">
        <v>4</v>
      </c>
      <c r="D1713" t="s">
        <v>64</v>
      </c>
      <c r="E1713">
        <v>2010</v>
      </c>
      <c r="F1713" t="s">
        <v>10</v>
      </c>
      <c r="G1713">
        <v>0.33400000000000002</v>
      </c>
      <c r="H1713" t="s">
        <v>10</v>
      </c>
      <c r="I1713" t="s">
        <v>10</v>
      </c>
      <c r="J1713" t="s">
        <v>10</v>
      </c>
      <c r="K1713" t="s">
        <v>10</v>
      </c>
      <c r="L1713" t="s">
        <v>10</v>
      </c>
      <c r="M1713" s="59">
        <v>0.75224450811999999</v>
      </c>
      <c r="N1713" s="59">
        <v>0.24565425024000001</v>
      </c>
      <c r="O1713" s="59">
        <v>2.1012416428000001E-3</v>
      </c>
      <c r="P1713" s="2">
        <f t="shared" si="429"/>
        <v>11270.157742272053</v>
      </c>
      <c r="Q1713" s="2" t="s">
        <v>10</v>
      </c>
      <c r="R1713" s="2" t="s">
        <v>10</v>
      </c>
      <c r="S1713" s="2" t="s">
        <v>10</v>
      </c>
      <c r="T1713" s="2" t="s">
        <v>10</v>
      </c>
      <c r="U1713" s="2" t="s">
        <v>10</v>
      </c>
    </row>
    <row r="1714" spans="1:21" x14ac:dyDescent="0.3">
      <c r="A1714">
        <v>42</v>
      </c>
      <c r="B1714" t="s">
        <v>66</v>
      </c>
      <c r="C1714">
        <v>4</v>
      </c>
      <c r="D1714" t="s">
        <v>64</v>
      </c>
      <c r="E1714">
        <v>2011</v>
      </c>
      <c r="F1714" t="s">
        <v>10</v>
      </c>
      <c r="G1714">
        <v>0.42900000000000005</v>
      </c>
      <c r="H1714" t="s">
        <v>10</v>
      </c>
      <c r="I1714" t="s">
        <v>10</v>
      </c>
      <c r="J1714" t="s">
        <v>10</v>
      </c>
      <c r="K1714" t="s">
        <v>10</v>
      </c>
      <c r="L1714" t="s">
        <v>10</v>
      </c>
      <c r="M1714" s="59">
        <v>0.75224450811999999</v>
      </c>
      <c r="N1714" s="59">
        <v>0.24565425024000001</v>
      </c>
      <c r="O1714" s="59">
        <v>2.1012416428000001E-3</v>
      </c>
      <c r="P1714" s="2">
        <f t="shared" si="429"/>
        <v>5538.8061096663514</v>
      </c>
      <c r="Q1714" s="2" t="s">
        <v>10</v>
      </c>
      <c r="R1714" s="2" t="s">
        <v>10</v>
      </c>
      <c r="S1714" s="2" t="s">
        <v>10</v>
      </c>
      <c r="T1714" s="2" t="s">
        <v>10</v>
      </c>
      <c r="U1714" s="2" t="s">
        <v>10</v>
      </c>
    </row>
    <row r="1715" spans="1:21" x14ac:dyDescent="0.3">
      <c r="A1715">
        <v>42</v>
      </c>
      <c r="B1715" t="s">
        <v>66</v>
      </c>
      <c r="C1715">
        <v>4</v>
      </c>
      <c r="D1715" t="s">
        <v>64</v>
      </c>
      <c r="E1715">
        <v>2012</v>
      </c>
      <c r="F1715">
        <v>2961</v>
      </c>
      <c r="G1715">
        <v>0.33499999999999996</v>
      </c>
      <c r="H1715" t="s">
        <v>10</v>
      </c>
      <c r="I1715" t="s">
        <v>10</v>
      </c>
      <c r="J1715" s="2">
        <f t="shared" si="427"/>
        <v>4452.6315789473683</v>
      </c>
      <c r="K1715" t="s">
        <v>10</v>
      </c>
      <c r="L1715" t="s">
        <v>10</v>
      </c>
      <c r="M1715" s="59">
        <v>0.75224450811999999</v>
      </c>
      <c r="N1715" s="59">
        <v>0.24565425024000001</v>
      </c>
      <c r="O1715" s="59">
        <v>2.1012416428000001E-3</v>
      </c>
      <c r="P1715" s="2">
        <f t="shared" si="429"/>
        <v>2429.9188378535787</v>
      </c>
      <c r="Q1715" s="2" t="s">
        <v>10</v>
      </c>
      <c r="R1715" s="2" t="s">
        <v>10</v>
      </c>
      <c r="S1715">
        <f t="shared" si="428"/>
        <v>0.8206412826253221</v>
      </c>
      <c r="T1715" s="2" t="s">
        <v>10</v>
      </c>
      <c r="U1715" s="2" t="s">
        <v>10</v>
      </c>
    </row>
    <row r="1716" spans="1:21" x14ac:dyDescent="0.3">
      <c r="A1716">
        <v>42</v>
      </c>
      <c r="B1716" t="s">
        <v>66</v>
      </c>
      <c r="C1716">
        <v>4</v>
      </c>
      <c r="D1716" t="s">
        <v>64</v>
      </c>
      <c r="E1716">
        <v>2013</v>
      </c>
      <c r="F1716">
        <v>7961</v>
      </c>
      <c r="G1716">
        <v>0.377</v>
      </c>
      <c r="H1716" t="s">
        <v>10</v>
      </c>
      <c r="I1716" t="s">
        <v>10</v>
      </c>
      <c r="J1716" s="2">
        <f t="shared" si="427"/>
        <v>12778.491171749598</v>
      </c>
      <c r="K1716" t="s">
        <v>10</v>
      </c>
      <c r="L1716" t="s">
        <v>10</v>
      </c>
      <c r="M1716" s="59">
        <v>0.75224450811999999</v>
      </c>
      <c r="N1716" s="59">
        <v>0.24565425024000001</v>
      </c>
      <c r="O1716" s="59">
        <v>2.1012416428000001E-3</v>
      </c>
      <c r="P1716" s="2">
        <f>(J1719*$M1716)+(J1720*$N1716)+(J1721*$O1716)</f>
        <v>3734.2075962535205</v>
      </c>
      <c r="Q1716" s="2" t="s">
        <v>10</v>
      </c>
      <c r="R1716" s="2" t="s">
        <v>10</v>
      </c>
      <c r="S1716">
        <f t="shared" si="428"/>
        <v>0.46906262985221964</v>
      </c>
      <c r="T1716" s="2" t="s">
        <v>10</v>
      </c>
      <c r="U1716" s="2" t="s">
        <v>10</v>
      </c>
    </row>
    <row r="1717" spans="1:21" x14ac:dyDescent="0.3">
      <c r="A1717">
        <v>42</v>
      </c>
      <c r="B1717" t="s">
        <v>66</v>
      </c>
      <c r="C1717">
        <v>4</v>
      </c>
      <c r="D1717" t="s">
        <v>64</v>
      </c>
      <c r="E1717">
        <v>2014</v>
      </c>
      <c r="F1717">
        <v>5089</v>
      </c>
      <c r="G1717">
        <v>0.24399999999999999</v>
      </c>
      <c r="H1717" t="s">
        <v>10</v>
      </c>
      <c r="I1717" t="s">
        <v>10</v>
      </c>
      <c r="J1717" s="2">
        <f t="shared" si="427"/>
        <v>6731.4814814814818</v>
      </c>
      <c r="K1717" t="s">
        <v>10</v>
      </c>
      <c r="L1717" t="s">
        <v>10</v>
      </c>
      <c r="M1717" s="59">
        <v>0.75224450811999999</v>
      </c>
      <c r="N1717" s="59">
        <v>0.24565425024000001</v>
      </c>
      <c r="O1717" s="59">
        <v>2.1012416428000001E-3</v>
      </c>
      <c r="P1717" s="2">
        <f t="shared" si="429"/>
        <v>2335.4418058947826</v>
      </c>
      <c r="Q1717" s="2" t="s">
        <v>10</v>
      </c>
      <c r="R1717" s="2" t="s">
        <v>10</v>
      </c>
      <c r="S1717">
        <f t="shared" si="428"/>
        <v>0.45891959243363778</v>
      </c>
      <c r="T1717" s="2" t="s">
        <v>10</v>
      </c>
      <c r="U1717" s="2" t="s">
        <v>10</v>
      </c>
    </row>
    <row r="1718" spans="1:21" x14ac:dyDescent="0.3">
      <c r="A1718">
        <v>42</v>
      </c>
      <c r="B1718" t="s">
        <v>66</v>
      </c>
      <c r="C1718">
        <v>4</v>
      </c>
      <c r="D1718" t="s">
        <v>64</v>
      </c>
      <c r="E1718">
        <v>2015</v>
      </c>
      <c r="F1718">
        <v>1094</v>
      </c>
      <c r="G1718">
        <v>0.42400000000000004</v>
      </c>
      <c r="H1718" t="s">
        <v>10</v>
      </c>
      <c r="I1718" t="s">
        <v>10</v>
      </c>
      <c r="J1718" s="2">
        <f t="shared" si="427"/>
        <v>1899.3055555555557</v>
      </c>
      <c r="K1718" t="s">
        <v>10</v>
      </c>
      <c r="L1718" t="s">
        <v>10</v>
      </c>
      <c r="M1718" s="59">
        <v>0.75224450811999999</v>
      </c>
      <c r="N1718" s="59">
        <v>0.24565425024000001</v>
      </c>
      <c r="O1718" s="59">
        <v>2.1012416428000001E-3</v>
      </c>
      <c r="P1718" s="2">
        <f t="shared" si="429"/>
        <v>1381.853626944079</v>
      </c>
      <c r="Q1718" s="2" t="s">
        <v>10</v>
      </c>
      <c r="R1718" s="2" t="s">
        <v>10</v>
      </c>
      <c r="S1718">
        <f t="shared" si="428"/>
        <v>1.2631203171335275</v>
      </c>
      <c r="T1718" s="2" t="s">
        <v>10</v>
      </c>
      <c r="U1718" s="2" t="s">
        <v>10</v>
      </c>
    </row>
    <row r="1719" spans="1:21" x14ac:dyDescent="0.3">
      <c r="A1719">
        <v>42</v>
      </c>
      <c r="B1719" t="s">
        <v>66</v>
      </c>
      <c r="C1719">
        <v>4</v>
      </c>
      <c r="D1719" t="s">
        <v>64</v>
      </c>
      <c r="E1719">
        <v>2016</v>
      </c>
      <c r="F1719">
        <v>2350</v>
      </c>
      <c r="G1719">
        <v>0.42000000000000004</v>
      </c>
      <c r="H1719" t="s">
        <v>10</v>
      </c>
      <c r="I1719" t="s">
        <v>10</v>
      </c>
      <c r="J1719" s="2">
        <f t="shared" si="427"/>
        <v>4051.7241379310349</v>
      </c>
      <c r="K1719" t="s">
        <v>10</v>
      </c>
      <c r="L1719" t="s">
        <v>10</v>
      </c>
      <c r="M1719" s="59">
        <v>0.75224450811999999</v>
      </c>
      <c r="N1719" s="59">
        <v>0.24565425024000001</v>
      </c>
      <c r="O1719" s="59">
        <v>2.1012416428000001E-3</v>
      </c>
      <c r="P1719" s="2">
        <f>(J1722*$M1719)+(J1723*$N1719)</f>
        <v>2096.2260670165142</v>
      </c>
      <c r="Q1719" s="2" t="s">
        <v>10</v>
      </c>
      <c r="R1719" s="2" t="s">
        <v>10</v>
      </c>
      <c r="S1719">
        <f t="shared" si="428"/>
        <v>0.89201109234745291</v>
      </c>
      <c r="T1719" s="2" t="s">
        <v>10</v>
      </c>
      <c r="U1719" s="2" t="s">
        <v>10</v>
      </c>
    </row>
    <row r="1720" spans="1:21" x14ac:dyDescent="0.3">
      <c r="A1720">
        <v>42</v>
      </c>
      <c r="B1720" t="s">
        <v>66</v>
      </c>
      <c r="C1720">
        <v>4</v>
      </c>
      <c r="D1720" t="s">
        <v>64</v>
      </c>
      <c r="E1720">
        <v>2017</v>
      </c>
      <c r="F1720">
        <v>1559</v>
      </c>
      <c r="G1720" s="54">
        <v>0.44035422259606583</v>
      </c>
      <c r="H1720" t="s">
        <v>10</v>
      </c>
      <c r="I1720" t="s">
        <v>10</v>
      </c>
      <c r="J1720" s="2">
        <f t="shared" si="427"/>
        <v>2785.6906331569876</v>
      </c>
      <c r="K1720" t="s">
        <v>10</v>
      </c>
      <c r="L1720" t="s">
        <v>10</v>
      </c>
      <c r="M1720" s="59">
        <v>0.75224450811999999</v>
      </c>
      <c r="N1720" s="59">
        <v>0.24565425024000001</v>
      </c>
      <c r="O1720" s="59">
        <v>2.1012416428000001E-3</v>
      </c>
      <c r="P1720" s="2" t="s">
        <v>10</v>
      </c>
      <c r="Q1720" s="2" t="s">
        <v>10</v>
      </c>
      <c r="R1720" s="2" t="s">
        <v>10</v>
      </c>
      <c r="S1720" s="2" t="s">
        <v>10</v>
      </c>
      <c r="T1720" s="2" t="s">
        <v>10</v>
      </c>
      <c r="U1720" s="2" t="s">
        <v>10</v>
      </c>
    </row>
    <row r="1721" spans="1:21" x14ac:dyDescent="0.3">
      <c r="A1721">
        <v>42</v>
      </c>
      <c r="B1721" t="s">
        <v>66</v>
      </c>
      <c r="C1721">
        <v>4</v>
      </c>
      <c r="D1721" t="s">
        <v>64</v>
      </c>
      <c r="E1721">
        <v>2018</v>
      </c>
      <c r="F1721">
        <v>551</v>
      </c>
      <c r="G1721" s="54">
        <v>0.42215417185431725</v>
      </c>
      <c r="H1721" t="s">
        <v>10</v>
      </c>
      <c r="I1721" t="s">
        <v>10</v>
      </c>
      <c r="J1721" s="2">
        <f t="shared" si="427"/>
        <v>953.54153852450315</v>
      </c>
      <c r="K1721" t="s">
        <v>10</v>
      </c>
      <c r="L1721" t="s">
        <v>10</v>
      </c>
      <c r="M1721" s="59">
        <v>0.75224450811999999</v>
      </c>
      <c r="N1721" s="59">
        <v>0.24565425024000001</v>
      </c>
      <c r="O1721" s="59">
        <v>2.1012416428000001E-3</v>
      </c>
      <c r="P1721" s="2" t="s">
        <v>10</v>
      </c>
      <c r="Q1721" s="2" t="s">
        <v>10</v>
      </c>
      <c r="R1721" s="2" t="s">
        <v>10</v>
      </c>
      <c r="S1721" s="2" t="s">
        <v>10</v>
      </c>
      <c r="T1721" s="2" t="s">
        <v>10</v>
      </c>
      <c r="U1721" s="2" t="s">
        <v>10</v>
      </c>
    </row>
    <row r="1722" spans="1:21" x14ac:dyDescent="0.3">
      <c r="A1722">
        <v>42</v>
      </c>
      <c r="B1722" t="s">
        <v>66</v>
      </c>
      <c r="C1722">
        <v>4</v>
      </c>
      <c r="D1722" t="s">
        <v>64</v>
      </c>
      <c r="E1722">
        <v>2019</v>
      </c>
      <c r="F1722">
        <v>1647</v>
      </c>
      <c r="G1722" s="54">
        <v>0.39069181949126658</v>
      </c>
      <c r="H1722" t="s">
        <v>10</v>
      </c>
      <c r="I1722" t="s">
        <v>10</v>
      </c>
      <c r="J1722" s="2">
        <f t="shared" si="427"/>
        <v>2703.0656286689932</v>
      </c>
      <c r="K1722" t="s">
        <v>10</v>
      </c>
      <c r="L1722" t="s">
        <v>10</v>
      </c>
      <c r="M1722" s="59">
        <v>0.75224450811999999</v>
      </c>
      <c r="N1722" s="59">
        <v>0.24565425024000001</v>
      </c>
      <c r="O1722" s="59">
        <v>2.1012416428000001E-3</v>
      </c>
      <c r="P1722" s="2" t="s">
        <v>10</v>
      </c>
      <c r="Q1722" s="2" t="s">
        <v>10</v>
      </c>
      <c r="R1722" s="2" t="s">
        <v>10</v>
      </c>
      <c r="S1722" s="2" t="s">
        <v>10</v>
      </c>
      <c r="T1722" s="2" t="s">
        <v>10</v>
      </c>
      <c r="U1722" s="2" t="s">
        <v>10</v>
      </c>
    </row>
    <row r="1723" spans="1:21" x14ac:dyDescent="0.3">
      <c r="A1723">
        <v>42</v>
      </c>
      <c r="B1723" t="s">
        <v>66</v>
      </c>
      <c r="C1723">
        <v>4</v>
      </c>
      <c r="D1723" t="s">
        <v>64</v>
      </c>
      <c r="E1723">
        <v>2020</v>
      </c>
      <c r="F1723">
        <v>210</v>
      </c>
      <c r="G1723" s="54">
        <v>0.1793260797812265</v>
      </c>
      <c r="H1723" t="s">
        <v>10</v>
      </c>
      <c r="I1723" t="s">
        <v>10</v>
      </c>
      <c r="J1723" s="2">
        <f t="shared" si="427"/>
        <v>255.88725902733529</v>
      </c>
      <c r="K1723" t="s">
        <v>10</v>
      </c>
      <c r="L1723" t="s">
        <v>10</v>
      </c>
      <c r="M1723" s="59">
        <v>0.75224450811999999</v>
      </c>
      <c r="N1723" s="59">
        <v>0.24565425024000001</v>
      </c>
      <c r="O1723" s="59">
        <v>2.1012416428000001E-3</v>
      </c>
      <c r="P1723" s="2" t="s">
        <v>10</v>
      </c>
      <c r="Q1723" s="2" t="s">
        <v>10</v>
      </c>
      <c r="R1723" s="2" t="s">
        <v>10</v>
      </c>
      <c r="S1723" s="2" t="s">
        <v>10</v>
      </c>
      <c r="T1723" s="2" t="s">
        <v>10</v>
      </c>
      <c r="U1723" s="2" t="s">
        <v>10</v>
      </c>
    </row>
    <row r="1724" spans="1:21" x14ac:dyDescent="0.3">
      <c r="A1724">
        <v>43</v>
      </c>
      <c r="B1724" t="s">
        <v>67</v>
      </c>
      <c r="C1724">
        <v>4</v>
      </c>
      <c r="D1724" t="s">
        <v>68</v>
      </c>
      <c r="E1724">
        <v>1980</v>
      </c>
      <c r="F1724" t="s">
        <v>10</v>
      </c>
      <c r="G1724">
        <v>0.74</v>
      </c>
      <c r="H1724" t="s">
        <v>10</v>
      </c>
      <c r="I1724" t="s">
        <v>10</v>
      </c>
      <c r="J1724" t="s">
        <v>10</v>
      </c>
      <c r="K1724" t="s">
        <v>10</v>
      </c>
      <c r="L1724" t="s">
        <v>10</v>
      </c>
      <c r="M1724" s="59">
        <v>0.61482999999999999</v>
      </c>
      <c r="N1724" s="59">
        <v>0.38007999999999997</v>
      </c>
      <c r="O1724" s="59">
        <v>5.0800000000000003E-3</v>
      </c>
      <c r="P1724" s="2" t="s">
        <v>10</v>
      </c>
      <c r="Q1724" s="2" t="s">
        <v>10</v>
      </c>
      <c r="R1724" s="2" t="s">
        <v>10</v>
      </c>
      <c r="S1724" s="2" t="s">
        <v>10</v>
      </c>
      <c r="T1724" s="2" t="s">
        <v>10</v>
      </c>
      <c r="U1724" s="2" t="s">
        <v>10</v>
      </c>
    </row>
    <row r="1725" spans="1:21" x14ac:dyDescent="0.3">
      <c r="A1725">
        <v>43</v>
      </c>
      <c r="B1725" t="s">
        <v>67</v>
      </c>
      <c r="C1725">
        <v>4</v>
      </c>
      <c r="D1725" t="s">
        <v>68</v>
      </c>
      <c r="E1725">
        <v>1981</v>
      </c>
      <c r="F1725" t="s">
        <v>10</v>
      </c>
      <c r="G1725">
        <v>0.67</v>
      </c>
      <c r="H1725" t="s">
        <v>10</v>
      </c>
      <c r="I1725" t="s">
        <v>10</v>
      </c>
      <c r="J1725" t="s">
        <v>10</v>
      </c>
      <c r="K1725" t="s">
        <v>10</v>
      </c>
      <c r="L1725" t="s">
        <v>10</v>
      </c>
      <c r="M1725" s="59">
        <v>0.61482999999999999</v>
      </c>
      <c r="N1725" s="59">
        <v>0.38007999999999997</v>
      </c>
      <c r="O1725" s="59">
        <v>5.0800000000000003E-3</v>
      </c>
      <c r="P1725" s="2" t="s">
        <v>10</v>
      </c>
      <c r="Q1725" s="2" t="s">
        <v>10</v>
      </c>
      <c r="R1725" s="2" t="s">
        <v>10</v>
      </c>
      <c r="S1725" s="2" t="s">
        <v>10</v>
      </c>
      <c r="T1725" s="2" t="s">
        <v>10</v>
      </c>
      <c r="U1725" s="2" t="s">
        <v>10</v>
      </c>
    </row>
    <row r="1726" spans="1:21" x14ac:dyDescent="0.3">
      <c r="A1726">
        <v>43</v>
      </c>
      <c r="B1726" t="s">
        <v>67</v>
      </c>
      <c r="C1726">
        <v>4</v>
      </c>
      <c r="D1726" t="s">
        <v>68</v>
      </c>
      <c r="E1726">
        <v>1982</v>
      </c>
      <c r="F1726" t="s">
        <v>10</v>
      </c>
      <c r="G1726">
        <v>0.57999999999999996</v>
      </c>
      <c r="H1726" t="s">
        <v>10</v>
      </c>
      <c r="I1726" t="s">
        <v>10</v>
      </c>
      <c r="J1726" t="s">
        <v>10</v>
      </c>
      <c r="K1726" t="s">
        <v>10</v>
      </c>
      <c r="L1726" t="s">
        <v>10</v>
      </c>
      <c r="M1726" s="59">
        <v>0.61482999999999999</v>
      </c>
      <c r="N1726" s="59">
        <v>0.38007999999999997</v>
      </c>
      <c r="O1726" s="59">
        <v>5.0800000000000003E-3</v>
      </c>
      <c r="P1726" s="2" t="s">
        <v>10</v>
      </c>
      <c r="Q1726" s="2" t="s">
        <v>10</v>
      </c>
      <c r="R1726" s="2" t="s">
        <v>10</v>
      </c>
      <c r="S1726" s="2" t="s">
        <v>10</v>
      </c>
      <c r="T1726" s="2" t="s">
        <v>10</v>
      </c>
      <c r="U1726" s="2" t="s">
        <v>10</v>
      </c>
    </row>
    <row r="1727" spans="1:21" x14ac:dyDescent="0.3">
      <c r="A1727">
        <v>43</v>
      </c>
      <c r="B1727" t="s">
        <v>67</v>
      </c>
      <c r="C1727">
        <v>4</v>
      </c>
      <c r="D1727" t="s">
        <v>68</v>
      </c>
      <c r="E1727">
        <v>1983</v>
      </c>
      <c r="F1727" t="s">
        <v>10</v>
      </c>
      <c r="G1727">
        <v>0.81</v>
      </c>
      <c r="H1727" t="s">
        <v>10</v>
      </c>
      <c r="I1727" t="s">
        <v>10</v>
      </c>
      <c r="J1727" t="s">
        <v>10</v>
      </c>
      <c r="K1727" t="s">
        <v>10</v>
      </c>
      <c r="L1727" t="s">
        <v>10</v>
      </c>
      <c r="M1727" s="59">
        <v>0.61482999999999999</v>
      </c>
      <c r="N1727" s="59">
        <v>0.38007999999999997</v>
      </c>
      <c r="O1727" s="59">
        <v>5.0800000000000003E-3</v>
      </c>
      <c r="P1727" s="2" t="s">
        <v>10</v>
      </c>
      <c r="Q1727" s="2" t="s">
        <v>10</v>
      </c>
      <c r="R1727" s="2" t="s">
        <v>10</v>
      </c>
      <c r="S1727" s="2" t="s">
        <v>10</v>
      </c>
      <c r="T1727" s="2" t="s">
        <v>10</v>
      </c>
      <c r="U1727" s="2" t="s">
        <v>10</v>
      </c>
    </row>
    <row r="1728" spans="1:21" x14ac:dyDescent="0.3">
      <c r="A1728">
        <v>43</v>
      </c>
      <c r="B1728" t="s">
        <v>67</v>
      </c>
      <c r="C1728">
        <v>4</v>
      </c>
      <c r="D1728" t="s">
        <v>68</v>
      </c>
      <c r="E1728">
        <v>1984</v>
      </c>
      <c r="F1728" t="s">
        <v>10</v>
      </c>
      <c r="G1728">
        <v>0.72</v>
      </c>
      <c r="H1728" t="s">
        <v>10</v>
      </c>
      <c r="I1728" t="s">
        <v>10</v>
      </c>
      <c r="J1728" t="s">
        <v>10</v>
      </c>
      <c r="K1728" t="s">
        <v>10</v>
      </c>
      <c r="L1728" t="s">
        <v>10</v>
      </c>
      <c r="M1728" s="59">
        <v>0.61482999999999999</v>
      </c>
      <c r="N1728" s="59">
        <v>0.38007999999999997</v>
      </c>
      <c r="O1728" s="59">
        <v>5.0800000000000003E-3</v>
      </c>
      <c r="P1728" s="2" t="s">
        <v>10</v>
      </c>
      <c r="Q1728" s="2" t="s">
        <v>10</v>
      </c>
      <c r="R1728" s="2" t="s">
        <v>10</v>
      </c>
      <c r="S1728" s="2" t="s">
        <v>10</v>
      </c>
      <c r="T1728" s="2" t="s">
        <v>10</v>
      </c>
      <c r="U1728" s="2" t="s">
        <v>10</v>
      </c>
    </row>
    <row r="1729" spans="1:21" x14ac:dyDescent="0.3">
      <c r="A1729">
        <v>43</v>
      </c>
      <c r="B1729" t="s">
        <v>67</v>
      </c>
      <c r="C1729">
        <v>4</v>
      </c>
      <c r="D1729" t="s">
        <v>68</v>
      </c>
      <c r="E1729">
        <v>1985</v>
      </c>
      <c r="F1729" t="s">
        <v>10</v>
      </c>
      <c r="G1729">
        <v>0.75</v>
      </c>
      <c r="H1729" t="s">
        <v>10</v>
      </c>
      <c r="I1729" t="s">
        <v>10</v>
      </c>
      <c r="J1729" t="s">
        <v>10</v>
      </c>
      <c r="K1729" t="s">
        <v>10</v>
      </c>
      <c r="L1729" t="s">
        <v>10</v>
      </c>
      <c r="M1729" s="59">
        <v>0.61482999999999999</v>
      </c>
      <c r="N1729" s="59">
        <v>0.38007999999999997</v>
      </c>
      <c r="O1729" s="59">
        <v>5.0800000000000003E-3</v>
      </c>
      <c r="P1729" s="2" t="s">
        <v>10</v>
      </c>
      <c r="Q1729" s="2" t="s">
        <v>10</v>
      </c>
      <c r="R1729" s="2" t="s">
        <v>10</v>
      </c>
      <c r="S1729" s="2" t="s">
        <v>10</v>
      </c>
      <c r="T1729" s="2" t="s">
        <v>10</v>
      </c>
      <c r="U1729" s="2" t="s">
        <v>10</v>
      </c>
    </row>
    <row r="1730" spans="1:21" x14ac:dyDescent="0.3">
      <c r="A1730">
        <v>43</v>
      </c>
      <c r="B1730" t="s">
        <v>67</v>
      </c>
      <c r="C1730">
        <v>4</v>
      </c>
      <c r="D1730" t="s">
        <v>68</v>
      </c>
      <c r="E1730">
        <v>1986</v>
      </c>
      <c r="F1730" t="s">
        <v>10</v>
      </c>
      <c r="G1730">
        <v>0.83</v>
      </c>
      <c r="H1730" t="s">
        <v>10</v>
      </c>
      <c r="I1730" t="s">
        <v>10</v>
      </c>
      <c r="J1730" t="s">
        <v>10</v>
      </c>
      <c r="K1730" t="s">
        <v>10</v>
      </c>
      <c r="L1730" t="s">
        <v>10</v>
      </c>
      <c r="M1730" s="59">
        <v>0.61482999999999999</v>
      </c>
      <c r="N1730" s="59">
        <v>0.38007999999999997</v>
      </c>
      <c r="O1730" s="59">
        <v>5.0800000000000003E-3</v>
      </c>
      <c r="P1730" s="2" t="s">
        <v>10</v>
      </c>
      <c r="Q1730" s="2" t="s">
        <v>10</v>
      </c>
      <c r="R1730" s="2" t="s">
        <v>10</v>
      </c>
      <c r="S1730" s="2" t="s">
        <v>10</v>
      </c>
      <c r="T1730" s="2" t="s">
        <v>10</v>
      </c>
      <c r="U1730" s="2" t="s">
        <v>10</v>
      </c>
    </row>
    <row r="1731" spans="1:21" x14ac:dyDescent="0.3">
      <c r="A1731">
        <v>43</v>
      </c>
      <c r="B1731" t="s">
        <v>67</v>
      </c>
      <c r="C1731">
        <v>4</v>
      </c>
      <c r="D1731" t="s">
        <v>68</v>
      </c>
      <c r="E1731">
        <v>1987</v>
      </c>
      <c r="F1731" t="s">
        <v>10</v>
      </c>
      <c r="G1731">
        <v>0.64</v>
      </c>
      <c r="H1731" t="s">
        <v>10</v>
      </c>
      <c r="I1731" t="s">
        <v>10</v>
      </c>
      <c r="J1731" t="s">
        <v>10</v>
      </c>
      <c r="K1731" t="s">
        <v>10</v>
      </c>
      <c r="L1731" t="s">
        <v>10</v>
      </c>
      <c r="M1731" s="59">
        <v>0.61482999999999999</v>
      </c>
      <c r="N1731" s="59">
        <v>0.38007999999999997</v>
      </c>
      <c r="O1731" s="59">
        <v>5.0800000000000003E-3</v>
      </c>
      <c r="P1731" s="2" t="s">
        <v>10</v>
      </c>
      <c r="Q1731" s="2" t="s">
        <v>10</v>
      </c>
      <c r="R1731" s="2" t="s">
        <v>10</v>
      </c>
      <c r="S1731" s="2" t="s">
        <v>10</v>
      </c>
      <c r="T1731" s="2" t="s">
        <v>10</v>
      </c>
      <c r="U1731" s="2" t="s">
        <v>10</v>
      </c>
    </row>
    <row r="1732" spans="1:21" x14ac:dyDescent="0.3">
      <c r="A1732">
        <v>43</v>
      </c>
      <c r="B1732" t="s">
        <v>67</v>
      </c>
      <c r="C1732">
        <v>4</v>
      </c>
      <c r="D1732" t="s">
        <v>68</v>
      </c>
      <c r="E1732">
        <v>1988</v>
      </c>
      <c r="F1732" t="s">
        <v>10</v>
      </c>
      <c r="G1732">
        <v>0.63</v>
      </c>
      <c r="H1732" t="s">
        <v>10</v>
      </c>
      <c r="I1732" t="s">
        <v>10</v>
      </c>
      <c r="J1732" t="s">
        <v>10</v>
      </c>
      <c r="K1732" t="s">
        <v>10</v>
      </c>
      <c r="L1732" t="s">
        <v>10</v>
      </c>
      <c r="M1732" s="59">
        <v>0.61482999999999999</v>
      </c>
      <c r="N1732" s="59">
        <v>0.38007999999999997</v>
      </c>
      <c r="O1732" s="59">
        <v>5.0800000000000003E-3</v>
      </c>
      <c r="P1732" s="2" t="s">
        <v>10</v>
      </c>
      <c r="Q1732" s="2" t="s">
        <v>10</v>
      </c>
      <c r="R1732" s="2" t="s">
        <v>10</v>
      </c>
      <c r="S1732" s="2" t="s">
        <v>10</v>
      </c>
      <c r="T1732" s="2" t="s">
        <v>10</v>
      </c>
      <c r="U1732" s="2" t="s">
        <v>10</v>
      </c>
    </row>
    <row r="1733" spans="1:21" x14ac:dyDescent="0.3">
      <c r="A1733">
        <v>43</v>
      </c>
      <c r="B1733" t="s">
        <v>67</v>
      </c>
      <c r="C1733">
        <v>4</v>
      </c>
      <c r="D1733" t="s">
        <v>68</v>
      </c>
      <c r="E1733">
        <v>1989</v>
      </c>
      <c r="F1733" t="s">
        <v>10</v>
      </c>
      <c r="G1733">
        <v>0.61499999999999999</v>
      </c>
      <c r="H1733" t="s">
        <v>10</v>
      </c>
      <c r="I1733" t="s">
        <v>10</v>
      </c>
      <c r="J1733" t="s">
        <v>10</v>
      </c>
      <c r="K1733" t="s">
        <v>10</v>
      </c>
      <c r="L1733" t="s">
        <v>10</v>
      </c>
      <c r="M1733" s="59">
        <v>0.61482999999999999</v>
      </c>
      <c r="N1733" s="59">
        <v>0.38007999999999997</v>
      </c>
      <c r="O1733" s="59">
        <v>5.0800000000000003E-3</v>
      </c>
      <c r="P1733" s="2" t="s">
        <v>10</v>
      </c>
      <c r="Q1733" s="2" t="s">
        <v>10</v>
      </c>
      <c r="R1733" s="2" t="s">
        <v>10</v>
      </c>
      <c r="S1733" s="2" t="s">
        <v>10</v>
      </c>
      <c r="T1733" s="2" t="s">
        <v>10</v>
      </c>
      <c r="U1733" s="2" t="s">
        <v>10</v>
      </c>
    </row>
    <row r="1734" spans="1:21" x14ac:dyDescent="0.3">
      <c r="A1734">
        <v>43</v>
      </c>
      <c r="B1734" t="s">
        <v>67</v>
      </c>
      <c r="C1734">
        <v>4</v>
      </c>
      <c r="D1734" t="s">
        <v>68</v>
      </c>
      <c r="E1734">
        <v>1990</v>
      </c>
      <c r="F1734" t="s">
        <v>10</v>
      </c>
      <c r="G1734">
        <v>0.69699999999999995</v>
      </c>
      <c r="H1734" t="s">
        <v>10</v>
      </c>
      <c r="I1734" t="s">
        <v>10</v>
      </c>
      <c r="J1734" t="s">
        <v>10</v>
      </c>
      <c r="K1734" t="s">
        <v>10</v>
      </c>
      <c r="L1734" t="s">
        <v>10</v>
      </c>
      <c r="M1734" s="59">
        <v>0.61482999999999999</v>
      </c>
      <c r="N1734" s="59">
        <v>0.38007999999999997</v>
      </c>
      <c r="O1734" s="59">
        <v>5.0800000000000003E-3</v>
      </c>
      <c r="P1734" s="2" t="s">
        <v>10</v>
      </c>
      <c r="Q1734" s="2" t="s">
        <v>10</v>
      </c>
      <c r="R1734" s="2" t="s">
        <v>10</v>
      </c>
      <c r="S1734" s="2" t="s">
        <v>10</v>
      </c>
      <c r="T1734" s="2" t="s">
        <v>10</v>
      </c>
      <c r="U1734" s="2" t="s">
        <v>10</v>
      </c>
    </row>
    <row r="1735" spans="1:21" x14ac:dyDescent="0.3">
      <c r="A1735">
        <v>43</v>
      </c>
      <c r="B1735" t="s">
        <v>67</v>
      </c>
      <c r="C1735">
        <v>4</v>
      </c>
      <c r="D1735" t="s">
        <v>68</v>
      </c>
      <c r="E1735">
        <v>1991</v>
      </c>
      <c r="F1735" t="s">
        <v>10</v>
      </c>
      <c r="G1735">
        <v>0.624</v>
      </c>
      <c r="H1735" t="s">
        <v>10</v>
      </c>
      <c r="I1735" t="s">
        <v>10</v>
      </c>
      <c r="J1735" t="s">
        <v>10</v>
      </c>
      <c r="K1735" t="s">
        <v>10</v>
      </c>
      <c r="L1735" t="s">
        <v>10</v>
      </c>
      <c r="M1735" s="59">
        <v>0.61482999999999999</v>
      </c>
      <c r="N1735" s="59">
        <v>0.38007999999999997</v>
      </c>
      <c r="O1735" s="59">
        <v>5.0800000000000003E-3</v>
      </c>
      <c r="P1735" s="2" t="s">
        <v>10</v>
      </c>
      <c r="Q1735" s="2" t="s">
        <v>10</v>
      </c>
      <c r="R1735" s="2" t="s">
        <v>10</v>
      </c>
      <c r="S1735" s="2" t="s">
        <v>10</v>
      </c>
      <c r="T1735" s="2" t="s">
        <v>10</v>
      </c>
      <c r="U1735" s="2" t="s">
        <v>10</v>
      </c>
    </row>
    <row r="1736" spans="1:21" x14ac:dyDescent="0.3">
      <c r="A1736">
        <v>43</v>
      </c>
      <c r="B1736" t="s">
        <v>67</v>
      </c>
      <c r="C1736">
        <v>4</v>
      </c>
      <c r="D1736" t="s">
        <v>68</v>
      </c>
      <c r="E1736">
        <v>1992</v>
      </c>
      <c r="F1736" t="s">
        <v>10</v>
      </c>
      <c r="G1736">
        <v>0.65300000000000002</v>
      </c>
      <c r="H1736" t="s">
        <v>10</v>
      </c>
      <c r="I1736" t="s">
        <v>10</v>
      </c>
      <c r="J1736" t="s">
        <v>10</v>
      </c>
      <c r="K1736" t="s">
        <v>10</v>
      </c>
      <c r="L1736" t="s">
        <v>10</v>
      </c>
      <c r="M1736" s="59">
        <v>0.61482999999999999</v>
      </c>
      <c r="N1736" s="59">
        <v>0.38007999999999997</v>
      </c>
      <c r="O1736" s="59">
        <v>5.0800000000000003E-3</v>
      </c>
      <c r="P1736" s="2" t="s">
        <v>10</v>
      </c>
      <c r="Q1736" s="2" t="s">
        <v>10</v>
      </c>
      <c r="R1736" s="2" t="s">
        <v>10</v>
      </c>
      <c r="S1736" s="2" t="s">
        <v>10</v>
      </c>
      <c r="T1736" s="2" t="s">
        <v>10</v>
      </c>
      <c r="U1736" s="2" t="s">
        <v>10</v>
      </c>
    </row>
    <row r="1737" spans="1:21" x14ac:dyDescent="0.3">
      <c r="A1737">
        <v>43</v>
      </c>
      <c r="B1737" t="s">
        <v>67</v>
      </c>
      <c r="C1737">
        <v>4</v>
      </c>
      <c r="D1737" t="s">
        <v>68</v>
      </c>
      <c r="E1737">
        <v>1993</v>
      </c>
      <c r="F1737" t="s">
        <v>10</v>
      </c>
      <c r="G1737">
        <v>0.56699999999999995</v>
      </c>
      <c r="H1737" t="s">
        <v>10</v>
      </c>
      <c r="I1737" t="s">
        <v>10</v>
      </c>
      <c r="J1737" t="s">
        <v>10</v>
      </c>
      <c r="K1737" t="s">
        <v>10</v>
      </c>
      <c r="L1737" t="s">
        <v>10</v>
      </c>
      <c r="M1737" s="59">
        <v>0.61482999999999999</v>
      </c>
      <c r="N1737" s="59">
        <v>0.38007999999999997</v>
      </c>
      <c r="O1737" s="59">
        <v>5.0800000000000003E-3</v>
      </c>
      <c r="P1737" s="2" t="s">
        <v>10</v>
      </c>
      <c r="Q1737" s="2" t="s">
        <v>10</v>
      </c>
      <c r="R1737" s="2" t="s">
        <v>10</v>
      </c>
      <c r="S1737" s="2" t="s">
        <v>10</v>
      </c>
      <c r="T1737" s="2" t="s">
        <v>10</v>
      </c>
      <c r="U1737" s="2" t="s">
        <v>10</v>
      </c>
    </row>
    <row r="1738" spans="1:21" x14ac:dyDescent="0.3">
      <c r="A1738">
        <v>43</v>
      </c>
      <c r="B1738" t="s">
        <v>67</v>
      </c>
      <c r="C1738">
        <v>4</v>
      </c>
      <c r="D1738" t="s">
        <v>68</v>
      </c>
      <c r="E1738">
        <v>1994</v>
      </c>
      <c r="F1738" t="s">
        <v>10</v>
      </c>
      <c r="G1738">
        <v>0.66700000000000004</v>
      </c>
      <c r="H1738" t="s">
        <v>10</v>
      </c>
      <c r="I1738" t="s">
        <v>10</v>
      </c>
      <c r="J1738" t="s">
        <v>10</v>
      </c>
      <c r="K1738" t="s">
        <v>10</v>
      </c>
      <c r="L1738" t="s">
        <v>10</v>
      </c>
      <c r="M1738" s="59">
        <v>0.61482999999999999</v>
      </c>
      <c r="N1738" s="59">
        <v>0.38007999999999997</v>
      </c>
      <c r="O1738" s="59">
        <v>5.0800000000000003E-3</v>
      </c>
      <c r="P1738" s="2" t="s">
        <v>10</v>
      </c>
      <c r="Q1738" s="2" t="s">
        <v>10</v>
      </c>
      <c r="R1738" s="2" t="s">
        <v>10</v>
      </c>
      <c r="S1738" s="2" t="s">
        <v>10</v>
      </c>
      <c r="T1738" s="2" t="s">
        <v>10</v>
      </c>
      <c r="U1738" s="2" t="s">
        <v>10</v>
      </c>
    </row>
    <row r="1739" spans="1:21" x14ac:dyDescent="0.3">
      <c r="A1739">
        <v>43</v>
      </c>
      <c r="B1739" t="s">
        <v>67</v>
      </c>
      <c r="C1739">
        <v>4</v>
      </c>
      <c r="D1739" t="s">
        <v>68</v>
      </c>
      <c r="E1739">
        <v>1995</v>
      </c>
      <c r="F1739" t="s">
        <v>10</v>
      </c>
      <c r="G1739">
        <v>0.40600000000000003</v>
      </c>
      <c r="H1739" t="s">
        <v>10</v>
      </c>
      <c r="I1739" t="s">
        <v>10</v>
      </c>
      <c r="J1739" t="s">
        <v>10</v>
      </c>
      <c r="K1739" t="s">
        <v>10</v>
      </c>
      <c r="L1739" t="s">
        <v>10</v>
      </c>
      <c r="M1739" s="59">
        <v>0.61482999999999999</v>
      </c>
      <c r="N1739" s="59">
        <v>0.38007999999999997</v>
      </c>
      <c r="O1739" s="59">
        <v>5.0800000000000003E-3</v>
      </c>
      <c r="P1739" s="2" t="s">
        <v>10</v>
      </c>
      <c r="Q1739" s="2" t="s">
        <v>10</v>
      </c>
      <c r="R1739" s="2" t="s">
        <v>10</v>
      </c>
      <c r="S1739" s="2" t="s">
        <v>10</v>
      </c>
      <c r="T1739" s="2" t="s">
        <v>10</v>
      </c>
      <c r="U1739" s="2" t="s">
        <v>10</v>
      </c>
    </row>
    <row r="1740" spans="1:21" x14ac:dyDescent="0.3">
      <c r="A1740">
        <v>43</v>
      </c>
      <c r="B1740" t="s">
        <v>67</v>
      </c>
      <c r="C1740">
        <v>4</v>
      </c>
      <c r="D1740" t="s">
        <v>68</v>
      </c>
      <c r="E1740">
        <v>1996</v>
      </c>
      <c r="F1740" t="s">
        <v>10</v>
      </c>
      <c r="G1740">
        <v>0.73899999999999999</v>
      </c>
      <c r="H1740" t="s">
        <v>10</v>
      </c>
      <c r="I1740" t="s">
        <v>10</v>
      </c>
      <c r="J1740" t="s">
        <v>10</v>
      </c>
      <c r="K1740" t="s">
        <v>10</v>
      </c>
      <c r="L1740" t="s">
        <v>10</v>
      </c>
      <c r="M1740" s="59">
        <v>0.61482999999999999</v>
      </c>
      <c r="N1740" s="59">
        <v>0.38007999999999997</v>
      </c>
      <c r="O1740" s="59">
        <v>5.0800000000000003E-3</v>
      </c>
      <c r="P1740" s="2" t="s">
        <v>10</v>
      </c>
      <c r="Q1740" s="2" t="s">
        <v>10</v>
      </c>
      <c r="R1740" s="2" t="s">
        <v>10</v>
      </c>
      <c r="S1740" s="2" t="s">
        <v>10</v>
      </c>
      <c r="T1740" s="2" t="s">
        <v>10</v>
      </c>
      <c r="U1740" s="2" t="s">
        <v>10</v>
      </c>
    </row>
    <row r="1741" spans="1:21" x14ac:dyDescent="0.3">
      <c r="A1741">
        <v>43</v>
      </c>
      <c r="B1741" t="s">
        <v>67</v>
      </c>
      <c r="C1741">
        <v>4</v>
      </c>
      <c r="D1741" t="s">
        <v>68</v>
      </c>
      <c r="E1741">
        <v>1997</v>
      </c>
      <c r="F1741" t="s">
        <v>10</v>
      </c>
      <c r="G1741">
        <v>0.53400000000000003</v>
      </c>
      <c r="H1741" t="s">
        <v>10</v>
      </c>
      <c r="I1741" t="s">
        <v>10</v>
      </c>
      <c r="J1741" t="s">
        <v>10</v>
      </c>
      <c r="K1741" t="s">
        <v>10</v>
      </c>
      <c r="L1741" t="s">
        <v>10</v>
      </c>
      <c r="M1741" s="59">
        <v>0.61482999999999999</v>
      </c>
      <c r="N1741" s="59">
        <v>0.38007999999999997</v>
      </c>
      <c r="O1741" s="59">
        <v>5.0800000000000003E-3</v>
      </c>
      <c r="P1741" s="2">
        <f t="shared" ref="P1741:P1758" si="430">(J1744*$M1741)+(J1745*$N1741)+(J1746*$O1741)</f>
        <v>1872.7028077373745</v>
      </c>
      <c r="Q1741" s="2" t="s">
        <v>10</v>
      </c>
      <c r="R1741" s="2" t="s">
        <v>10</v>
      </c>
      <c r="S1741" s="2" t="s">
        <v>10</v>
      </c>
      <c r="T1741" s="2" t="s">
        <v>10</v>
      </c>
      <c r="U1741" s="2" t="s">
        <v>10</v>
      </c>
    </row>
    <row r="1742" spans="1:21" x14ac:dyDescent="0.3">
      <c r="A1742">
        <v>43</v>
      </c>
      <c r="B1742" t="s">
        <v>67</v>
      </c>
      <c r="C1742">
        <v>4</v>
      </c>
      <c r="D1742" t="s">
        <v>68</v>
      </c>
      <c r="E1742">
        <v>1998</v>
      </c>
      <c r="F1742" t="s">
        <v>10</v>
      </c>
      <c r="G1742">
        <v>0.18</v>
      </c>
      <c r="H1742" t="s">
        <v>10</v>
      </c>
      <c r="I1742" t="s">
        <v>10</v>
      </c>
      <c r="J1742" t="s">
        <v>10</v>
      </c>
      <c r="K1742" t="s">
        <v>10</v>
      </c>
      <c r="L1742" t="s">
        <v>10</v>
      </c>
      <c r="M1742" s="59">
        <v>0.61482999999999999</v>
      </c>
      <c r="N1742" s="59">
        <v>0.38007999999999997</v>
      </c>
      <c r="O1742" s="59">
        <v>5.0800000000000003E-3</v>
      </c>
      <c r="P1742" s="2">
        <f t="shared" si="430"/>
        <v>2293.2895959092393</v>
      </c>
      <c r="Q1742" s="2" t="s">
        <v>10</v>
      </c>
      <c r="R1742" s="2" t="s">
        <v>10</v>
      </c>
      <c r="S1742" s="2" t="s">
        <v>10</v>
      </c>
      <c r="T1742" s="2" t="s">
        <v>10</v>
      </c>
      <c r="U1742" s="2" t="s">
        <v>10</v>
      </c>
    </row>
    <row r="1743" spans="1:21" x14ac:dyDescent="0.3">
      <c r="A1743">
        <v>43</v>
      </c>
      <c r="B1743" t="s">
        <v>67</v>
      </c>
      <c r="C1743">
        <v>4</v>
      </c>
      <c r="D1743" t="s">
        <v>68</v>
      </c>
      <c r="E1743">
        <v>1999</v>
      </c>
      <c r="F1743" t="s">
        <v>10</v>
      </c>
      <c r="G1743">
        <v>0.21000000000000002</v>
      </c>
      <c r="H1743" t="s">
        <v>10</v>
      </c>
      <c r="I1743" t="s">
        <v>10</v>
      </c>
      <c r="J1743" t="s">
        <v>10</v>
      </c>
      <c r="K1743" t="s">
        <v>10</v>
      </c>
      <c r="L1743" t="s">
        <v>10</v>
      </c>
      <c r="M1743" s="59">
        <v>0.61482999999999999</v>
      </c>
      <c r="N1743" s="59">
        <v>0.38007999999999997</v>
      </c>
      <c r="O1743" s="59">
        <v>5.0800000000000003E-3</v>
      </c>
      <c r="P1743" s="2">
        <f t="shared" si="430"/>
        <v>1447.3064217034041</v>
      </c>
      <c r="Q1743" s="2" t="s">
        <v>10</v>
      </c>
      <c r="R1743" s="2" t="s">
        <v>10</v>
      </c>
      <c r="S1743" s="2" t="s">
        <v>10</v>
      </c>
      <c r="T1743" s="2" t="s">
        <v>10</v>
      </c>
      <c r="U1743" s="2" t="s">
        <v>10</v>
      </c>
    </row>
    <row r="1744" spans="1:21" x14ac:dyDescent="0.3">
      <c r="A1744">
        <v>43</v>
      </c>
      <c r="B1744" t="s">
        <v>67</v>
      </c>
      <c r="C1744">
        <v>4</v>
      </c>
      <c r="D1744" t="s">
        <v>68</v>
      </c>
      <c r="E1744">
        <v>2000</v>
      </c>
      <c r="F1744">
        <v>851</v>
      </c>
      <c r="G1744" s="54">
        <v>0.379</v>
      </c>
      <c r="H1744" t="s">
        <v>10</v>
      </c>
      <c r="I1744" t="s">
        <v>10</v>
      </c>
      <c r="J1744" s="2">
        <f>F1744/(1-G1744)</f>
        <v>1370.3703703703704</v>
      </c>
      <c r="K1744" t="s">
        <v>10</v>
      </c>
      <c r="L1744" t="s">
        <v>10</v>
      </c>
      <c r="M1744" s="59">
        <v>0.61482999999999999</v>
      </c>
      <c r="N1744" s="59">
        <v>0.38007999999999997</v>
      </c>
      <c r="O1744" s="59">
        <v>5.0800000000000003E-3</v>
      </c>
      <c r="P1744" s="2">
        <f t="shared" si="430"/>
        <v>1873.3542275426582</v>
      </c>
      <c r="Q1744" s="2" t="s">
        <v>10</v>
      </c>
      <c r="R1744" s="2" t="s">
        <v>10</v>
      </c>
      <c r="S1744">
        <f t="shared" ref="S1744:S1794" si="431">P1744/$F1744</f>
        <v>2.201356319086555</v>
      </c>
      <c r="T1744" s="2" t="s">
        <v>10</v>
      </c>
      <c r="U1744" s="2" t="s">
        <v>10</v>
      </c>
    </row>
    <row r="1745" spans="1:21" x14ac:dyDescent="0.3">
      <c r="A1745">
        <v>43</v>
      </c>
      <c r="B1745" t="s">
        <v>67</v>
      </c>
      <c r="C1745">
        <v>4</v>
      </c>
      <c r="D1745" t="s">
        <v>68</v>
      </c>
      <c r="E1745">
        <v>2001</v>
      </c>
      <c r="F1745">
        <v>1887</v>
      </c>
      <c r="G1745" s="54">
        <v>0.29799999999999999</v>
      </c>
      <c r="H1745" t="s">
        <v>10</v>
      </c>
      <c r="I1745" t="s">
        <v>10</v>
      </c>
      <c r="J1745" s="2">
        <f t="shared" ref="J1745:J1763" si="432">F1745/(1-G1745)</f>
        <v>2688.034188034188</v>
      </c>
      <c r="K1745" t="s">
        <v>10</v>
      </c>
      <c r="L1745" t="s">
        <v>10</v>
      </c>
      <c r="M1745" s="59">
        <v>0.61482999999999999</v>
      </c>
      <c r="N1745" s="59">
        <v>0.38007999999999997</v>
      </c>
      <c r="O1745" s="59">
        <v>5.0800000000000003E-3</v>
      </c>
      <c r="P1745" s="2">
        <f t="shared" si="430"/>
        <v>3487.7114383332496</v>
      </c>
      <c r="Q1745" s="2" t="s">
        <v>10</v>
      </c>
      <c r="R1745" s="2" t="s">
        <v>10</v>
      </c>
      <c r="S1745">
        <f t="shared" si="431"/>
        <v>1.8482837511040009</v>
      </c>
      <c r="T1745" s="2" t="s">
        <v>10</v>
      </c>
      <c r="U1745" s="2" t="s">
        <v>10</v>
      </c>
    </row>
    <row r="1746" spans="1:21" x14ac:dyDescent="0.3">
      <c r="A1746">
        <v>43</v>
      </c>
      <c r="B1746" t="s">
        <v>67</v>
      </c>
      <c r="C1746">
        <v>4</v>
      </c>
      <c r="D1746" t="s">
        <v>68</v>
      </c>
      <c r="E1746">
        <v>2002</v>
      </c>
      <c r="F1746">
        <v>1215</v>
      </c>
      <c r="G1746" s="54">
        <v>0.27300000000000002</v>
      </c>
      <c r="H1746" t="s">
        <v>10</v>
      </c>
      <c r="I1746" t="s">
        <v>10</v>
      </c>
      <c r="J1746" s="2">
        <f t="shared" si="432"/>
        <v>1671.2517193947731</v>
      </c>
      <c r="K1746" t="s">
        <v>10</v>
      </c>
      <c r="L1746" t="s">
        <v>10</v>
      </c>
      <c r="M1746" s="59">
        <v>0.61482999999999999</v>
      </c>
      <c r="N1746" s="59">
        <v>0.38007999999999997</v>
      </c>
      <c r="O1746" s="59">
        <v>5.0800000000000003E-3</v>
      </c>
      <c r="P1746" s="2">
        <f t="shared" si="430"/>
        <v>3004.2894890648377</v>
      </c>
      <c r="Q1746" s="2" t="s">
        <v>10</v>
      </c>
      <c r="R1746" s="2" t="s">
        <v>10</v>
      </c>
      <c r="S1746">
        <f t="shared" si="431"/>
        <v>2.4726662461438993</v>
      </c>
      <c r="T1746" s="2" t="s">
        <v>10</v>
      </c>
      <c r="U1746" s="2" t="s">
        <v>10</v>
      </c>
    </row>
    <row r="1747" spans="1:21" x14ac:dyDescent="0.3">
      <c r="A1747">
        <v>43</v>
      </c>
      <c r="B1747" t="s">
        <v>67</v>
      </c>
      <c r="C1747">
        <v>4</v>
      </c>
      <c r="D1747" t="s">
        <v>68</v>
      </c>
      <c r="E1747">
        <v>2003</v>
      </c>
      <c r="F1747">
        <v>768</v>
      </c>
      <c r="G1747" s="54">
        <v>0.27700000000000002</v>
      </c>
      <c r="H1747" t="s">
        <v>10</v>
      </c>
      <c r="I1747" t="s">
        <v>10</v>
      </c>
      <c r="J1747" s="2">
        <f t="shared" si="432"/>
        <v>1062.240663900415</v>
      </c>
      <c r="K1747" t="s">
        <v>10</v>
      </c>
      <c r="L1747" t="s">
        <v>10</v>
      </c>
      <c r="M1747" s="59">
        <v>0.61482999999999999</v>
      </c>
      <c r="N1747" s="59">
        <v>0.38007999999999997</v>
      </c>
      <c r="O1747" s="59">
        <v>5.0800000000000003E-3</v>
      </c>
      <c r="P1747" s="2">
        <f t="shared" si="430"/>
        <v>1769.3386829751812</v>
      </c>
      <c r="Q1747" s="2" t="s">
        <v>10</v>
      </c>
      <c r="R1747" s="2" t="s">
        <v>10</v>
      </c>
      <c r="S1747">
        <f t="shared" si="431"/>
        <v>2.3038264101239339</v>
      </c>
      <c r="T1747" s="2" t="s">
        <v>10</v>
      </c>
      <c r="U1747" s="2" t="s">
        <v>10</v>
      </c>
    </row>
    <row r="1748" spans="1:21" x14ac:dyDescent="0.3">
      <c r="A1748">
        <v>43</v>
      </c>
      <c r="B1748" t="s">
        <v>67</v>
      </c>
      <c r="C1748">
        <v>4</v>
      </c>
      <c r="D1748" t="s">
        <v>68</v>
      </c>
      <c r="E1748">
        <v>2004</v>
      </c>
      <c r="F1748">
        <v>1837</v>
      </c>
      <c r="G1748" s="54">
        <v>0.41800000000000004</v>
      </c>
      <c r="H1748" t="s">
        <v>10</v>
      </c>
      <c r="I1748" t="s">
        <v>10</v>
      </c>
      <c r="J1748" s="2">
        <f t="shared" si="432"/>
        <v>3156.3573883161516</v>
      </c>
      <c r="K1748" t="s">
        <v>10</v>
      </c>
      <c r="L1748" t="s">
        <v>10</v>
      </c>
      <c r="M1748" s="59">
        <v>0.61482999999999999</v>
      </c>
      <c r="N1748" s="59">
        <v>0.38007999999999997</v>
      </c>
      <c r="O1748" s="59">
        <v>5.0800000000000003E-3</v>
      </c>
      <c r="P1748" s="2">
        <f t="shared" si="430"/>
        <v>2663.6582407235446</v>
      </c>
      <c r="Q1748" s="2" t="s">
        <v>10</v>
      </c>
      <c r="R1748" s="2" t="s">
        <v>10</v>
      </c>
      <c r="S1748">
        <f t="shared" si="431"/>
        <v>1.4500044859681789</v>
      </c>
      <c r="T1748" s="2" t="s">
        <v>10</v>
      </c>
      <c r="U1748" s="2" t="s">
        <v>10</v>
      </c>
    </row>
    <row r="1749" spans="1:21" x14ac:dyDescent="0.3">
      <c r="A1749">
        <v>43</v>
      </c>
      <c r="B1749" t="s">
        <v>67</v>
      </c>
      <c r="C1749">
        <v>4</v>
      </c>
      <c r="D1749" t="s">
        <v>68</v>
      </c>
      <c r="E1749">
        <v>2005</v>
      </c>
      <c r="F1749">
        <v>2914</v>
      </c>
      <c r="G1749" s="54">
        <v>0.28100000000000003</v>
      </c>
      <c r="H1749" t="s">
        <v>10</v>
      </c>
      <c r="I1749" t="s">
        <v>10</v>
      </c>
      <c r="J1749" s="2">
        <f t="shared" si="432"/>
        <v>4052.8511821974967</v>
      </c>
      <c r="K1749" t="s">
        <v>10</v>
      </c>
      <c r="L1749" t="s">
        <v>10</v>
      </c>
      <c r="M1749" s="59">
        <v>0.61482999999999999</v>
      </c>
      <c r="N1749" s="59">
        <v>0.38007999999999997</v>
      </c>
      <c r="O1749" s="59">
        <v>5.0800000000000003E-3</v>
      </c>
      <c r="P1749" s="2">
        <f t="shared" si="430"/>
        <v>3744.4650987514897</v>
      </c>
      <c r="Q1749" s="2" t="s">
        <v>10</v>
      </c>
      <c r="R1749" s="2" t="s">
        <v>10</v>
      </c>
      <c r="S1749">
        <f t="shared" si="431"/>
        <v>1.2849914546161598</v>
      </c>
      <c r="T1749" s="2" t="s">
        <v>10</v>
      </c>
      <c r="U1749" s="2" t="s">
        <v>10</v>
      </c>
    </row>
    <row r="1750" spans="1:21" x14ac:dyDescent="0.3">
      <c r="A1750">
        <v>43</v>
      </c>
      <c r="B1750" t="s">
        <v>67</v>
      </c>
      <c r="C1750">
        <v>4</v>
      </c>
      <c r="D1750" t="s">
        <v>68</v>
      </c>
      <c r="E1750">
        <v>2006</v>
      </c>
      <c r="F1750">
        <v>960</v>
      </c>
      <c r="G1750" s="54">
        <v>0.27</v>
      </c>
      <c r="H1750" t="s">
        <v>10</v>
      </c>
      <c r="I1750" t="s">
        <v>10</v>
      </c>
      <c r="J1750" s="2">
        <f t="shared" si="432"/>
        <v>1315.0684931506851</v>
      </c>
      <c r="K1750" t="s">
        <v>10</v>
      </c>
      <c r="L1750" t="s">
        <v>10</v>
      </c>
      <c r="M1750" s="59">
        <v>0.61482999999999999</v>
      </c>
      <c r="N1750" s="59">
        <v>0.38007999999999997</v>
      </c>
      <c r="O1750" s="59">
        <v>5.0800000000000003E-3</v>
      </c>
      <c r="P1750" s="2">
        <f t="shared" si="430"/>
        <v>4441.3765791574388</v>
      </c>
      <c r="Q1750" s="2" t="s">
        <v>10</v>
      </c>
      <c r="R1750" s="2" t="s">
        <v>10</v>
      </c>
      <c r="S1750">
        <f t="shared" si="431"/>
        <v>4.6264339366223322</v>
      </c>
      <c r="T1750" s="2" t="s">
        <v>10</v>
      </c>
      <c r="U1750" s="2" t="s">
        <v>10</v>
      </c>
    </row>
    <row r="1751" spans="1:21" x14ac:dyDescent="0.3">
      <c r="A1751">
        <v>43</v>
      </c>
      <c r="B1751" t="s">
        <v>67</v>
      </c>
      <c r="C1751">
        <v>4</v>
      </c>
      <c r="D1751" t="s">
        <v>68</v>
      </c>
      <c r="E1751">
        <v>2007</v>
      </c>
      <c r="F1751">
        <v>1349</v>
      </c>
      <c r="G1751" s="54">
        <v>0.45799999999999996</v>
      </c>
      <c r="H1751" t="s">
        <v>10</v>
      </c>
      <c r="I1751" t="s">
        <v>10</v>
      </c>
      <c r="J1751" s="2">
        <f t="shared" si="432"/>
        <v>2488.9298892988927</v>
      </c>
      <c r="K1751" t="s">
        <v>10</v>
      </c>
      <c r="L1751" t="s">
        <v>10</v>
      </c>
      <c r="M1751" s="59">
        <v>0.61482999999999999</v>
      </c>
      <c r="N1751" s="59">
        <v>0.38007999999999997</v>
      </c>
      <c r="O1751" s="59">
        <v>5.0800000000000003E-3</v>
      </c>
      <c r="P1751" s="2">
        <f t="shared" si="430"/>
        <v>3709.8673055416662</v>
      </c>
      <c r="Q1751" s="2" t="s">
        <v>10</v>
      </c>
      <c r="R1751" s="2" t="s">
        <v>10</v>
      </c>
      <c r="S1751">
        <f t="shared" si="431"/>
        <v>2.7500869574067206</v>
      </c>
      <c r="T1751" s="2" t="s">
        <v>10</v>
      </c>
      <c r="U1751" s="2" t="s">
        <v>10</v>
      </c>
    </row>
    <row r="1752" spans="1:21" x14ac:dyDescent="0.3">
      <c r="A1752">
        <v>43</v>
      </c>
      <c r="B1752" t="s">
        <v>67</v>
      </c>
      <c r="C1752">
        <v>4</v>
      </c>
      <c r="D1752" t="s">
        <v>68</v>
      </c>
      <c r="E1752">
        <v>2008</v>
      </c>
      <c r="F1752">
        <v>1760</v>
      </c>
      <c r="G1752" s="54">
        <v>0.39600000000000002</v>
      </c>
      <c r="H1752" t="s">
        <v>10</v>
      </c>
      <c r="I1752" t="s">
        <v>10</v>
      </c>
      <c r="J1752" s="2">
        <f t="shared" si="432"/>
        <v>2913.9072847682119</v>
      </c>
      <c r="K1752" t="s">
        <v>10</v>
      </c>
      <c r="L1752" t="s">
        <v>10</v>
      </c>
      <c r="M1752" s="59">
        <v>0.61482999999999999</v>
      </c>
      <c r="N1752" s="59">
        <v>0.38007999999999997</v>
      </c>
      <c r="O1752" s="59">
        <v>5.0800000000000003E-3</v>
      </c>
      <c r="P1752" s="2">
        <f t="shared" si="430"/>
        <v>3711.8583824527173</v>
      </c>
      <c r="Q1752" s="2" t="s">
        <v>10</v>
      </c>
      <c r="R1752" s="2" t="s">
        <v>10</v>
      </c>
      <c r="S1752">
        <f t="shared" si="431"/>
        <v>2.1090104445754077</v>
      </c>
      <c r="T1752" s="2" t="s">
        <v>10</v>
      </c>
      <c r="U1752" s="2" t="s">
        <v>10</v>
      </c>
    </row>
    <row r="1753" spans="1:21" x14ac:dyDescent="0.3">
      <c r="A1753">
        <v>43</v>
      </c>
      <c r="B1753" t="s">
        <v>67</v>
      </c>
      <c r="C1753">
        <v>4</v>
      </c>
      <c r="D1753" t="s">
        <v>68</v>
      </c>
      <c r="E1753">
        <v>2009</v>
      </c>
      <c r="F1753">
        <v>3127</v>
      </c>
      <c r="G1753" s="54">
        <v>0.38600000000000001</v>
      </c>
      <c r="H1753" t="s">
        <v>10</v>
      </c>
      <c r="I1753" t="s">
        <v>10</v>
      </c>
      <c r="J1753" s="2">
        <f t="shared" si="432"/>
        <v>5092.833876221498</v>
      </c>
      <c r="K1753" t="s">
        <v>10</v>
      </c>
      <c r="L1753" t="s">
        <v>10</v>
      </c>
      <c r="M1753" s="59">
        <v>0.61482999999999999</v>
      </c>
      <c r="N1753" s="59">
        <v>0.38007999999999997</v>
      </c>
      <c r="O1753" s="59">
        <v>5.0800000000000003E-3</v>
      </c>
      <c r="P1753" s="2">
        <f t="shared" si="430"/>
        <v>3336.1697739104316</v>
      </c>
      <c r="Q1753" s="2" t="s">
        <v>10</v>
      </c>
      <c r="R1753" s="2" t="s">
        <v>10</v>
      </c>
      <c r="S1753">
        <f t="shared" si="431"/>
        <v>1.0668915170804067</v>
      </c>
      <c r="T1753" s="2" t="s">
        <v>10</v>
      </c>
      <c r="U1753" s="2" t="s">
        <v>10</v>
      </c>
    </row>
    <row r="1754" spans="1:21" x14ac:dyDescent="0.3">
      <c r="A1754">
        <v>43</v>
      </c>
      <c r="B1754" t="s">
        <v>67</v>
      </c>
      <c r="C1754">
        <v>4</v>
      </c>
      <c r="D1754" t="s">
        <v>68</v>
      </c>
      <c r="E1754">
        <v>2010</v>
      </c>
      <c r="F1754">
        <v>2258</v>
      </c>
      <c r="G1754" s="54">
        <v>0.33400000000000002</v>
      </c>
      <c r="H1754" t="s">
        <v>10</v>
      </c>
      <c r="I1754" t="s">
        <v>10</v>
      </c>
      <c r="J1754" s="2">
        <f t="shared" si="432"/>
        <v>3390.3903903903906</v>
      </c>
      <c r="K1754" t="s">
        <v>10</v>
      </c>
      <c r="L1754" t="s">
        <v>10</v>
      </c>
      <c r="M1754" s="59">
        <v>0.61482999999999999</v>
      </c>
      <c r="N1754" s="59">
        <v>0.38007999999999997</v>
      </c>
      <c r="O1754" s="59">
        <v>5.0800000000000003E-3</v>
      </c>
      <c r="P1754" s="2">
        <f t="shared" si="430"/>
        <v>4746.2145200196182</v>
      </c>
      <c r="Q1754" s="2" t="s">
        <v>10</v>
      </c>
      <c r="R1754" s="2" t="s">
        <v>10</v>
      </c>
      <c r="S1754">
        <f t="shared" si="431"/>
        <v>2.1019550575817618</v>
      </c>
      <c r="T1754" s="2" t="s">
        <v>10</v>
      </c>
      <c r="U1754" s="2" t="s">
        <v>10</v>
      </c>
    </row>
    <row r="1755" spans="1:21" x14ac:dyDescent="0.3">
      <c r="A1755">
        <v>43</v>
      </c>
      <c r="B1755" t="s">
        <v>67</v>
      </c>
      <c r="C1755">
        <v>4</v>
      </c>
      <c r="D1755" t="s">
        <v>68</v>
      </c>
      <c r="E1755">
        <v>2011</v>
      </c>
      <c r="F1755">
        <v>2420</v>
      </c>
      <c r="G1755" s="54">
        <v>0.42900000000000005</v>
      </c>
      <c r="H1755" t="s">
        <v>10</v>
      </c>
      <c r="I1755" t="s">
        <v>10</v>
      </c>
      <c r="J1755" s="2">
        <f t="shared" si="432"/>
        <v>4238.1786339754817</v>
      </c>
      <c r="K1755" t="s">
        <v>10</v>
      </c>
      <c r="L1755" t="s">
        <v>10</v>
      </c>
      <c r="M1755" s="59">
        <v>0.61482999999999999</v>
      </c>
      <c r="N1755" s="59">
        <v>0.38007999999999997</v>
      </c>
      <c r="O1755" s="59">
        <v>5.0800000000000003E-3</v>
      </c>
      <c r="P1755" s="2">
        <f t="shared" si="430"/>
        <v>5236.7891160372192</v>
      </c>
      <c r="Q1755" s="2" t="s">
        <v>10</v>
      </c>
      <c r="R1755" s="2" t="s">
        <v>10</v>
      </c>
      <c r="S1755">
        <f t="shared" si="431"/>
        <v>2.1639624446434791</v>
      </c>
      <c r="T1755" s="2" t="s">
        <v>10</v>
      </c>
      <c r="U1755" s="2" t="s">
        <v>10</v>
      </c>
    </row>
    <row r="1756" spans="1:21" x14ac:dyDescent="0.3">
      <c r="A1756">
        <v>43</v>
      </c>
      <c r="B1756" t="s">
        <v>67</v>
      </c>
      <c r="C1756">
        <v>4</v>
      </c>
      <c r="D1756" t="s">
        <v>68</v>
      </c>
      <c r="E1756">
        <v>2012</v>
      </c>
      <c r="F1756">
        <v>1899</v>
      </c>
      <c r="G1756" s="54">
        <v>0.33499999999999996</v>
      </c>
      <c r="H1756" t="s">
        <v>10</v>
      </c>
      <c r="I1756" t="s">
        <v>10</v>
      </c>
      <c r="J1756" s="2">
        <f t="shared" si="432"/>
        <v>2855.6390977443607</v>
      </c>
      <c r="K1756" t="s">
        <v>10</v>
      </c>
      <c r="L1756" t="s">
        <v>10</v>
      </c>
      <c r="M1756" s="59">
        <v>0.61482999999999999</v>
      </c>
      <c r="N1756" s="59">
        <v>0.38007999999999997</v>
      </c>
      <c r="O1756" s="59">
        <v>5.0800000000000003E-3</v>
      </c>
      <c r="P1756" s="2">
        <f t="shared" si="430"/>
        <v>3591.4742419806275</v>
      </c>
      <c r="Q1756" s="2" t="s">
        <v>10</v>
      </c>
      <c r="R1756" s="2" t="s">
        <v>10</v>
      </c>
      <c r="S1756">
        <f t="shared" si="431"/>
        <v>1.8912449931440902</v>
      </c>
      <c r="T1756" s="2" t="s">
        <v>10</v>
      </c>
      <c r="U1756" s="2" t="s">
        <v>10</v>
      </c>
    </row>
    <row r="1757" spans="1:21" x14ac:dyDescent="0.3">
      <c r="A1757">
        <v>43</v>
      </c>
      <c r="B1757" t="s">
        <v>67</v>
      </c>
      <c r="C1757">
        <v>4</v>
      </c>
      <c r="D1757" t="s">
        <v>68</v>
      </c>
      <c r="E1757">
        <v>2013</v>
      </c>
      <c r="F1757">
        <v>2542</v>
      </c>
      <c r="G1757" s="54">
        <v>0.377</v>
      </c>
      <c r="H1757" t="s">
        <v>10</v>
      </c>
      <c r="I1757" t="s">
        <v>10</v>
      </c>
      <c r="J1757" s="2">
        <f t="shared" si="432"/>
        <v>4080.2568218298557</v>
      </c>
      <c r="K1757" t="s">
        <v>10</v>
      </c>
      <c r="L1757" t="s">
        <v>10</v>
      </c>
      <c r="M1757" s="59">
        <v>0.61482999999999999</v>
      </c>
      <c r="N1757" s="59">
        <v>0.38007999999999997</v>
      </c>
      <c r="O1757" s="59">
        <v>5.0800000000000003E-3</v>
      </c>
      <c r="P1757" s="2">
        <f t="shared" si="430"/>
        <v>2779.1832423449218</v>
      </c>
      <c r="Q1757" s="2" t="s">
        <v>10</v>
      </c>
      <c r="R1757" s="2" t="s">
        <v>10</v>
      </c>
      <c r="S1757">
        <f t="shared" si="431"/>
        <v>1.0933057601671605</v>
      </c>
      <c r="T1757" s="2" t="s">
        <v>10</v>
      </c>
      <c r="U1757" s="2" t="s">
        <v>10</v>
      </c>
    </row>
    <row r="1758" spans="1:21" x14ac:dyDescent="0.3">
      <c r="A1758">
        <v>43</v>
      </c>
      <c r="B1758" t="s">
        <v>67</v>
      </c>
      <c r="C1758">
        <v>4</v>
      </c>
      <c r="D1758" t="s">
        <v>68</v>
      </c>
      <c r="E1758">
        <v>2014</v>
      </c>
      <c r="F1758">
        <v>4407</v>
      </c>
      <c r="G1758" s="54">
        <v>0.24399999999999999</v>
      </c>
      <c r="H1758" t="s">
        <v>10</v>
      </c>
      <c r="I1758" t="s">
        <v>10</v>
      </c>
      <c r="J1758" s="2">
        <f t="shared" si="432"/>
        <v>5829.3650793650795</v>
      </c>
      <c r="K1758" t="s">
        <v>10</v>
      </c>
      <c r="L1758" t="s">
        <v>10</v>
      </c>
      <c r="M1758" s="59">
        <v>0.61482999999999999</v>
      </c>
      <c r="N1758" s="59">
        <v>0.38007999999999997</v>
      </c>
      <c r="O1758" s="59">
        <v>5.0800000000000003E-3</v>
      </c>
      <c r="P1758" s="2">
        <f t="shared" si="430"/>
        <v>2447.4176421154298</v>
      </c>
      <c r="Q1758" s="2" t="s">
        <v>10</v>
      </c>
      <c r="R1758" s="2" t="s">
        <v>10</v>
      </c>
      <c r="S1758">
        <f t="shared" si="431"/>
        <v>0.55534777447593142</v>
      </c>
      <c r="T1758" s="2" t="s">
        <v>10</v>
      </c>
      <c r="U1758" s="2" t="s">
        <v>10</v>
      </c>
    </row>
    <row r="1759" spans="1:21" x14ac:dyDescent="0.3">
      <c r="A1759">
        <v>43</v>
      </c>
      <c r="B1759" t="s">
        <v>67</v>
      </c>
      <c r="C1759">
        <v>4</v>
      </c>
      <c r="D1759" t="s">
        <v>68</v>
      </c>
      <c r="E1759">
        <v>2015</v>
      </c>
      <c r="F1759">
        <v>2486</v>
      </c>
      <c r="G1759" s="54">
        <v>0.42400000000000004</v>
      </c>
      <c r="H1759" t="s">
        <v>10</v>
      </c>
      <c r="I1759" t="s">
        <v>10</v>
      </c>
      <c r="J1759" s="2">
        <f t="shared" si="432"/>
        <v>4315.9722222222226</v>
      </c>
      <c r="K1759" t="s">
        <v>10</v>
      </c>
      <c r="L1759" t="s">
        <v>10</v>
      </c>
      <c r="M1759" s="59">
        <v>0.61482999999999999</v>
      </c>
      <c r="N1759" s="59">
        <v>0.38007999999999997</v>
      </c>
      <c r="O1759" s="59">
        <v>5.0800000000000003E-3</v>
      </c>
      <c r="P1759" s="2">
        <f>(J1762*$M1759)+(J1763*$N1759)</f>
        <v>923.18529747102139</v>
      </c>
      <c r="Q1759" s="2" t="s">
        <v>10</v>
      </c>
      <c r="R1759" s="2" t="s">
        <v>10</v>
      </c>
      <c r="S1759">
        <f t="shared" si="431"/>
        <v>0.37135369970676646</v>
      </c>
      <c r="T1759" s="2" t="s">
        <v>10</v>
      </c>
      <c r="U1759" s="2" t="s">
        <v>10</v>
      </c>
    </row>
    <row r="1760" spans="1:21" x14ac:dyDescent="0.3">
      <c r="A1760">
        <v>43</v>
      </c>
      <c r="B1760" t="s">
        <v>67</v>
      </c>
      <c r="C1760">
        <v>4</v>
      </c>
      <c r="D1760" t="s">
        <v>68</v>
      </c>
      <c r="E1760">
        <v>2016</v>
      </c>
      <c r="F1760">
        <v>1405</v>
      </c>
      <c r="G1760" s="54">
        <v>0.42000000000000004</v>
      </c>
      <c r="H1760" t="s">
        <v>10</v>
      </c>
      <c r="I1760" t="s">
        <v>10</v>
      </c>
      <c r="J1760" s="2">
        <f t="shared" si="432"/>
        <v>2422.4137931034484</v>
      </c>
      <c r="K1760" t="s">
        <v>10</v>
      </c>
      <c r="L1760" t="s">
        <v>10</v>
      </c>
      <c r="M1760" s="59">
        <v>0.61482999999999999</v>
      </c>
      <c r="N1760" s="59">
        <v>0.38007999999999997</v>
      </c>
      <c r="O1760" s="59">
        <v>5.0800000000000003E-3</v>
      </c>
      <c r="P1760" s="2" t="s">
        <v>10</v>
      </c>
      <c r="Q1760" s="2" t="s">
        <v>10</v>
      </c>
      <c r="R1760" s="2" t="s">
        <v>10</v>
      </c>
      <c r="S1760" s="2" t="s">
        <v>10</v>
      </c>
      <c r="T1760" s="2" t="s">
        <v>10</v>
      </c>
      <c r="U1760" s="2" t="s">
        <v>10</v>
      </c>
    </row>
    <row r="1761" spans="1:21" x14ac:dyDescent="0.3">
      <c r="A1761">
        <v>43</v>
      </c>
      <c r="B1761" t="s">
        <v>67</v>
      </c>
      <c r="C1761">
        <v>4</v>
      </c>
      <c r="D1761" t="s">
        <v>68</v>
      </c>
      <c r="E1761">
        <v>2017</v>
      </c>
      <c r="F1761">
        <v>1892</v>
      </c>
      <c r="G1761" s="54">
        <v>0.44035422259606583</v>
      </c>
      <c r="H1761" t="s">
        <v>10</v>
      </c>
      <c r="I1761" t="s">
        <v>10</v>
      </c>
      <c r="J1761" s="2">
        <f t="shared" si="432"/>
        <v>3380.7098639724313</v>
      </c>
      <c r="K1761" t="s">
        <v>10</v>
      </c>
      <c r="L1761" t="s">
        <v>10</v>
      </c>
      <c r="M1761" s="59">
        <v>0.61482999999999999</v>
      </c>
      <c r="N1761" s="59">
        <v>0.38007999999999997</v>
      </c>
      <c r="O1761" s="59">
        <v>5.0800000000000003E-3</v>
      </c>
      <c r="P1761" s="2" t="s">
        <v>10</v>
      </c>
      <c r="Q1761" s="2" t="s">
        <v>10</v>
      </c>
      <c r="R1761" s="2" t="s">
        <v>10</v>
      </c>
      <c r="S1761" s="2" t="s">
        <v>10</v>
      </c>
      <c r="T1761" s="2" t="s">
        <v>10</v>
      </c>
      <c r="U1761" s="2" t="s">
        <v>10</v>
      </c>
    </row>
    <row r="1762" spans="1:21" x14ac:dyDescent="0.3">
      <c r="A1762">
        <v>43</v>
      </c>
      <c r="B1762" t="s">
        <v>67</v>
      </c>
      <c r="C1762">
        <v>4</v>
      </c>
      <c r="D1762" t="s">
        <v>68</v>
      </c>
      <c r="E1762">
        <v>2018</v>
      </c>
      <c r="F1762">
        <v>554</v>
      </c>
      <c r="G1762" s="54">
        <v>0.42215417185431725</v>
      </c>
      <c r="H1762" t="s">
        <v>10</v>
      </c>
      <c r="I1762" t="s">
        <v>10</v>
      </c>
      <c r="J1762" s="2">
        <f t="shared" si="432"/>
        <v>958.73323474151505</v>
      </c>
      <c r="K1762" t="s">
        <v>10</v>
      </c>
      <c r="L1762" t="s">
        <v>10</v>
      </c>
      <c r="M1762" s="59">
        <v>0.61482999999999999</v>
      </c>
      <c r="N1762" s="59">
        <v>0.38007999999999997</v>
      </c>
      <c r="O1762" s="59">
        <v>5.0800000000000003E-3</v>
      </c>
      <c r="P1762" s="2" t="s">
        <v>10</v>
      </c>
      <c r="Q1762" s="2" t="s">
        <v>10</v>
      </c>
      <c r="R1762" s="2" t="s">
        <v>10</v>
      </c>
      <c r="S1762" s="2" t="s">
        <v>10</v>
      </c>
      <c r="T1762" s="2" t="s">
        <v>10</v>
      </c>
      <c r="U1762" s="2" t="s">
        <v>10</v>
      </c>
    </row>
    <row r="1763" spans="1:21" x14ac:dyDescent="0.3">
      <c r="A1763">
        <v>43</v>
      </c>
      <c r="B1763" t="s">
        <v>67</v>
      </c>
      <c r="C1763">
        <v>4</v>
      </c>
      <c r="D1763" t="s">
        <v>68</v>
      </c>
      <c r="E1763">
        <v>2019</v>
      </c>
      <c r="F1763">
        <v>535</v>
      </c>
      <c r="G1763" s="54">
        <v>0.39069181949126658</v>
      </c>
      <c r="H1763" t="s">
        <v>10</v>
      </c>
      <c r="I1763" t="s">
        <v>10</v>
      </c>
      <c r="J1763" s="2">
        <f t="shared" si="432"/>
        <v>878.0449977765096</v>
      </c>
      <c r="K1763" t="s">
        <v>10</v>
      </c>
      <c r="L1763" t="s">
        <v>10</v>
      </c>
      <c r="M1763" s="59">
        <v>0.61482999999999999</v>
      </c>
      <c r="N1763" s="59">
        <v>0.38007999999999997</v>
      </c>
      <c r="O1763" s="59">
        <v>5.0800000000000003E-3</v>
      </c>
      <c r="P1763" s="2" t="s">
        <v>10</v>
      </c>
      <c r="Q1763" s="2" t="s">
        <v>10</v>
      </c>
      <c r="R1763" s="2" t="s">
        <v>10</v>
      </c>
      <c r="S1763" s="2" t="s">
        <v>10</v>
      </c>
      <c r="T1763" s="2" t="s">
        <v>10</v>
      </c>
      <c r="U1763" s="2" t="s">
        <v>10</v>
      </c>
    </row>
    <row r="1764" spans="1:21" x14ac:dyDescent="0.3">
      <c r="A1764">
        <v>43</v>
      </c>
      <c r="B1764" t="s">
        <v>67</v>
      </c>
      <c r="C1764">
        <v>4</v>
      </c>
      <c r="D1764" t="s">
        <v>68</v>
      </c>
      <c r="E1764">
        <v>2020</v>
      </c>
      <c r="F1764" t="s">
        <v>10</v>
      </c>
      <c r="G1764" s="54">
        <v>0.1793260797812265</v>
      </c>
      <c r="H1764" t="s">
        <v>10</v>
      </c>
      <c r="I1764" t="s">
        <v>10</v>
      </c>
      <c r="J1764" t="s">
        <v>10</v>
      </c>
      <c r="K1764" t="s">
        <v>10</v>
      </c>
      <c r="L1764" t="s">
        <v>10</v>
      </c>
      <c r="M1764" s="59">
        <v>0.61482999999999999</v>
      </c>
      <c r="N1764" s="59">
        <v>0.38007999999999997</v>
      </c>
      <c r="O1764" s="59">
        <v>5.0800000000000003E-3</v>
      </c>
      <c r="P1764" s="2" t="s">
        <v>10</v>
      </c>
      <c r="Q1764" s="2" t="s">
        <v>10</v>
      </c>
      <c r="R1764" s="2" t="s">
        <v>10</v>
      </c>
      <c r="S1764" s="2" t="s">
        <v>10</v>
      </c>
      <c r="T1764" s="2" t="s">
        <v>10</v>
      </c>
      <c r="U1764" s="2" t="s">
        <v>10</v>
      </c>
    </row>
    <row r="1765" spans="1:21" x14ac:dyDescent="0.3">
      <c r="A1765">
        <v>44</v>
      </c>
      <c r="B1765" t="s">
        <v>69</v>
      </c>
      <c r="C1765">
        <v>4</v>
      </c>
      <c r="D1765" t="s">
        <v>68</v>
      </c>
      <c r="E1765">
        <v>1980</v>
      </c>
      <c r="F1765" t="s">
        <v>10</v>
      </c>
      <c r="G1765" s="54">
        <v>0.74</v>
      </c>
      <c r="H1765" t="s">
        <v>10</v>
      </c>
      <c r="I1765" t="s">
        <v>10</v>
      </c>
      <c r="J1765" t="s">
        <v>10</v>
      </c>
      <c r="K1765" t="s">
        <v>10</v>
      </c>
      <c r="L1765" t="s">
        <v>10</v>
      </c>
      <c r="M1765" s="59">
        <v>0.61482999999999999</v>
      </c>
      <c r="N1765" s="59">
        <v>0.38007999999999997</v>
      </c>
      <c r="O1765" s="59">
        <v>5.0800000000000003E-3</v>
      </c>
      <c r="P1765" s="2" t="s">
        <v>10</v>
      </c>
      <c r="Q1765" s="2" t="s">
        <v>10</v>
      </c>
      <c r="R1765" s="2" t="s">
        <v>10</v>
      </c>
      <c r="S1765" s="2" t="s">
        <v>10</v>
      </c>
      <c r="T1765" s="2" t="s">
        <v>10</v>
      </c>
      <c r="U1765" s="2" t="s">
        <v>10</v>
      </c>
    </row>
    <row r="1766" spans="1:21" x14ac:dyDescent="0.3">
      <c r="A1766">
        <v>44</v>
      </c>
      <c r="B1766" t="s">
        <v>69</v>
      </c>
      <c r="C1766">
        <v>4</v>
      </c>
      <c r="D1766" t="s">
        <v>68</v>
      </c>
      <c r="E1766">
        <v>1981</v>
      </c>
      <c r="F1766" t="s">
        <v>10</v>
      </c>
      <c r="G1766" s="54">
        <v>0.67</v>
      </c>
      <c r="H1766" t="s">
        <v>10</v>
      </c>
      <c r="I1766" t="s">
        <v>10</v>
      </c>
      <c r="J1766" t="s">
        <v>10</v>
      </c>
      <c r="K1766" t="s">
        <v>10</v>
      </c>
      <c r="L1766" t="s">
        <v>10</v>
      </c>
      <c r="M1766" s="59">
        <v>0.61482999999999999</v>
      </c>
      <c r="N1766" s="59">
        <v>0.38007999999999997</v>
      </c>
      <c r="O1766" s="59">
        <v>5.0800000000000003E-3</v>
      </c>
      <c r="P1766" s="2" t="s">
        <v>10</v>
      </c>
      <c r="Q1766" s="2" t="s">
        <v>10</v>
      </c>
      <c r="R1766" s="2" t="s">
        <v>10</v>
      </c>
      <c r="S1766" s="2" t="s">
        <v>10</v>
      </c>
      <c r="T1766" s="2" t="s">
        <v>10</v>
      </c>
      <c r="U1766" s="2" t="s">
        <v>10</v>
      </c>
    </row>
    <row r="1767" spans="1:21" x14ac:dyDescent="0.3">
      <c r="A1767">
        <v>44</v>
      </c>
      <c r="B1767" t="s">
        <v>69</v>
      </c>
      <c r="C1767">
        <v>4</v>
      </c>
      <c r="D1767" t="s">
        <v>68</v>
      </c>
      <c r="E1767">
        <v>1982</v>
      </c>
      <c r="F1767" t="s">
        <v>10</v>
      </c>
      <c r="G1767" s="54">
        <v>0.57999999999999996</v>
      </c>
      <c r="H1767" t="s">
        <v>10</v>
      </c>
      <c r="I1767" t="s">
        <v>10</v>
      </c>
      <c r="J1767" t="s">
        <v>10</v>
      </c>
      <c r="K1767" t="s">
        <v>10</v>
      </c>
      <c r="L1767" t="s">
        <v>10</v>
      </c>
      <c r="M1767" s="59">
        <v>0.61482999999999999</v>
      </c>
      <c r="N1767" s="59">
        <v>0.38007999999999997</v>
      </c>
      <c r="O1767" s="59">
        <v>5.0800000000000003E-3</v>
      </c>
      <c r="P1767" s="2" t="s">
        <v>10</v>
      </c>
      <c r="Q1767" s="2" t="s">
        <v>10</v>
      </c>
      <c r="R1767" s="2" t="s">
        <v>10</v>
      </c>
      <c r="S1767" s="2" t="s">
        <v>10</v>
      </c>
      <c r="T1767" s="2" t="s">
        <v>10</v>
      </c>
      <c r="U1767" s="2" t="s">
        <v>10</v>
      </c>
    </row>
    <row r="1768" spans="1:21" x14ac:dyDescent="0.3">
      <c r="A1768">
        <v>44</v>
      </c>
      <c r="B1768" t="s">
        <v>69</v>
      </c>
      <c r="C1768">
        <v>4</v>
      </c>
      <c r="D1768" t="s">
        <v>68</v>
      </c>
      <c r="E1768">
        <v>1983</v>
      </c>
      <c r="F1768" t="s">
        <v>10</v>
      </c>
      <c r="G1768" s="54">
        <v>0.81</v>
      </c>
      <c r="H1768" t="s">
        <v>10</v>
      </c>
      <c r="I1768" t="s">
        <v>10</v>
      </c>
      <c r="J1768" t="s">
        <v>10</v>
      </c>
      <c r="K1768" t="s">
        <v>10</v>
      </c>
      <c r="L1768" t="s">
        <v>10</v>
      </c>
      <c r="M1768" s="59">
        <v>0.61482999999999999</v>
      </c>
      <c r="N1768" s="59">
        <v>0.38007999999999997</v>
      </c>
      <c r="O1768" s="59">
        <v>5.0800000000000003E-3</v>
      </c>
      <c r="P1768" s="2" t="s">
        <v>10</v>
      </c>
      <c r="Q1768" s="2" t="s">
        <v>10</v>
      </c>
      <c r="R1768" s="2" t="s">
        <v>10</v>
      </c>
      <c r="S1768" s="2" t="s">
        <v>10</v>
      </c>
      <c r="T1768" s="2" t="s">
        <v>10</v>
      </c>
      <c r="U1768" s="2" t="s">
        <v>10</v>
      </c>
    </row>
    <row r="1769" spans="1:21" x14ac:dyDescent="0.3">
      <c r="A1769">
        <v>44</v>
      </c>
      <c r="B1769" t="s">
        <v>69</v>
      </c>
      <c r="C1769">
        <v>4</v>
      </c>
      <c r="D1769" t="s">
        <v>68</v>
      </c>
      <c r="E1769">
        <v>1984</v>
      </c>
      <c r="F1769" t="s">
        <v>10</v>
      </c>
      <c r="G1769" s="54">
        <v>0.72</v>
      </c>
      <c r="H1769" t="s">
        <v>10</v>
      </c>
      <c r="I1769" t="s">
        <v>10</v>
      </c>
      <c r="J1769" t="s">
        <v>10</v>
      </c>
      <c r="K1769" t="s">
        <v>10</v>
      </c>
      <c r="L1769" t="s">
        <v>10</v>
      </c>
      <c r="M1769" s="59">
        <v>0.61482999999999999</v>
      </c>
      <c r="N1769" s="59">
        <v>0.38007999999999997</v>
      </c>
      <c r="O1769" s="59">
        <v>5.0800000000000003E-3</v>
      </c>
      <c r="P1769" s="2" t="s">
        <v>10</v>
      </c>
      <c r="Q1769" s="2" t="s">
        <v>10</v>
      </c>
      <c r="R1769" s="2" t="s">
        <v>10</v>
      </c>
      <c r="S1769" s="2" t="s">
        <v>10</v>
      </c>
      <c r="T1769" s="2" t="s">
        <v>10</v>
      </c>
      <c r="U1769" s="2" t="s">
        <v>10</v>
      </c>
    </row>
    <row r="1770" spans="1:21" x14ac:dyDescent="0.3">
      <c r="A1770">
        <v>44</v>
      </c>
      <c r="B1770" t="s">
        <v>69</v>
      </c>
      <c r="C1770">
        <v>4</v>
      </c>
      <c r="D1770" t="s">
        <v>68</v>
      </c>
      <c r="E1770">
        <v>1985</v>
      </c>
      <c r="F1770" t="s">
        <v>10</v>
      </c>
      <c r="G1770" s="54">
        <v>0.75</v>
      </c>
      <c r="H1770" t="s">
        <v>10</v>
      </c>
      <c r="I1770" t="s">
        <v>10</v>
      </c>
      <c r="J1770" t="s">
        <v>10</v>
      </c>
      <c r="K1770" t="s">
        <v>10</v>
      </c>
      <c r="L1770" t="s">
        <v>10</v>
      </c>
      <c r="M1770" s="59">
        <v>0.61482999999999999</v>
      </c>
      <c r="N1770" s="59">
        <v>0.38007999999999997</v>
      </c>
      <c r="O1770" s="59">
        <v>5.0800000000000003E-3</v>
      </c>
      <c r="P1770" s="2" t="s">
        <v>10</v>
      </c>
      <c r="Q1770" s="2" t="s">
        <v>10</v>
      </c>
      <c r="R1770" s="2" t="s">
        <v>10</v>
      </c>
      <c r="S1770" s="2" t="s">
        <v>10</v>
      </c>
      <c r="T1770" s="2" t="s">
        <v>10</v>
      </c>
      <c r="U1770" s="2" t="s">
        <v>10</v>
      </c>
    </row>
    <row r="1771" spans="1:21" x14ac:dyDescent="0.3">
      <c r="A1771">
        <v>44</v>
      </c>
      <c r="B1771" t="s">
        <v>69</v>
      </c>
      <c r="C1771">
        <v>4</v>
      </c>
      <c r="D1771" t="s">
        <v>68</v>
      </c>
      <c r="E1771">
        <v>1986</v>
      </c>
      <c r="F1771" t="s">
        <v>10</v>
      </c>
      <c r="G1771" s="54">
        <v>0.83</v>
      </c>
      <c r="H1771" t="s">
        <v>10</v>
      </c>
      <c r="I1771" t="s">
        <v>10</v>
      </c>
      <c r="J1771" t="s">
        <v>10</v>
      </c>
      <c r="K1771" t="s">
        <v>10</v>
      </c>
      <c r="L1771" t="s">
        <v>10</v>
      </c>
      <c r="M1771" s="59">
        <v>0.61482999999999999</v>
      </c>
      <c r="N1771" s="59">
        <v>0.38007999999999997</v>
      </c>
      <c r="O1771" s="59">
        <v>5.0800000000000003E-3</v>
      </c>
      <c r="P1771" s="2" t="s">
        <v>10</v>
      </c>
      <c r="Q1771" s="2" t="s">
        <v>10</v>
      </c>
      <c r="R1771" s="2" t="s">
        <v>10</v>
      </c>
      <c r="S1771" s="2" t="s">
        <v>10</v>
      </c>
      <c r="T1771" s="2" t="s">
        <v>10</v>
      </c>
      <c r="U1771" s="2" t="s">
        <v>10</v>
      </c>
    </row>
    <row r="1772" spans="1:21" x14ac:dyDescent="0.3">
      <c r="A1772">
        <v>44</v>
      </c>
      <c r="B1772" t="s">
        <v>69</v>
      </c>
      <c r="C1772">
        <v>4</v>
      </c>
      <c r="D1772" t="s">
        <v>68</v>
      </c>
      <c r="E1772">
        <v>1987</v>
      </c>
      <c r="F1772" t="s">
        <v>10</v>
      </c>
      <c r="G1772" s="54">
        <v>0.64</v>
      </c>
      <c r="H1772" t="s">
        <v>10</v>
      </c>
      <c r="I1772" t="s">
        <v>10</v>
      </c>
      <c r="J1772" t="s">
        <v>10</v>
      </c>
      <c r="K1772" t="s">
        <v>10</v>
      </c>
      <c r="L1772" t="s">
        <v>10</v>
      </c>
      <c r="M1772" s="59">
        <v>0.61482999999999999</v>
      </c>
      <c r="N1772" s="59">
        <v>0.38007999999999997</v>
      </c>
      <c r="O1772" s="59">
        <v>5.0800000000000003E-3</v>
      </c>
      <c r="P1772" s="2" t="s">
        <v>10</v>
      </c>
      <c r="Q1772" s="2" t="s">
        <v>10</v>
      </c>
      <c r="R1772" s="2" t="s">
        <v>10</v>
      </c>
      <c r="S1772" s="2" t="s">
        <v>10</v>
      </c>
      <c r="T1772" s="2" t="s">
        <v>10</v>
      </c>
      <c r="U1772" s="2" t="s">
        <v>10</v>
      </c>
    </row>
    <row r="1773" spans="1:21" x14ac:dyDescent="0.3">
      <c r="A1773">
        <v>44</v>
      </c>
      <c r="B1773" t="s">
        <v>69</v>
      </c>
      <c r="C1773">
        <v>4</v>
      </c>
      <c r="D1773" t="s">
        <v>68</v>
      </c>
      <c r="E1773">
        <v>1988</v>
      </c>
      <c r="F1773" t="s">
        <v>10</v>
      </c>
      <c r="G1773" s="54">
        <v>0.63</v>
      </c>
      <c r="H1773" t="s">
        <v>10</v>
      </c>
      <c r="I1773" t="s">
        <v>10</v>
      </c>
      <c r="J1773" t="s">
        <v>10</v>
      </c>
      <c r="K1773" t="s">
        <v>10</v>
      </c>
      <c r="L1773" t="s">
        <v>10</v>
      </c>
      <c r="M1773" s="59">
        <v>0.61482999999999999</v>
      </c>
      <c r="N1773" s="59">
        <v>0.38007999999999997</v>
      </c>
      <c r="O1773" s="59">
        <v>5.0800000000000003E-3</v>
      </c>
      <c r="P1773" s="2" t="s">
        <v>10</v>
      </c>
      <c r="Q1773" s="2" t="s">
        <v>10</v>
      </c>
      <c r="R1773" s="2" t="s">
        <v>10</v>
      </c>
      <c r="S1773" s="2" t="s">
        <v>10</v>
      </c>
      <c r="T1773" s="2" t="s">
        <v>10</v>
      </c>
      <c r="U1773" s="2" t="s">
        <v>10</v>
      </c>
    </row>
    <row r="1774" spans="1:21" x14ac:dyDescent="0.3">
      <c r="A1774">
        <v>44</v>
      </c>
      <c r="B1774" t="s">
        <v>69</v>
      </c>
      <c r="C1774">
        <v>4</v>
      </c>
      <c r="D1774" t="s">
        <v>68</v>
      </c>
      <c r="E1774">
        <v>1989</v>
      </c>
      <c r="F1774" t="s">
        <v>10</v>
      </c>
      <c r="G1774" s="54">
        <v>0.61499999999999999</v>
      </c>
      <c r="H1774" t="s">
        <v>10</v>
      </c>
      <c r="I1774" t="s">
        <v>10</v>
      </c>
      <c r="J1774" t="s">
        <v>10</v>
      </c>
      <c r="K1774" t="s">
        <v>10</v>
      </c>
      <c r="L1774" t="s">
        <v>10</v>
      </c>
      <c r="M1774" s="59">
        <v>0.61482999999999999</v>
      </c>
      <c r="N1774" s="59">
        <v>0.38007999999999997</v>
      </c>
      <c r="O1774" s="59">
        <v>5.0800000000000003E-3</v>
      </c>
      <c r="P1774" s="2" t="s">
        <v>10</v>
      </c>
      <c r="Q1774" s="2" t="s">
        <v>10</v>
      </c>
      <c r="R1774" s="2" t="s">
        <v>10</v>
      </c>
      <c r="S1774" s="2" t="s">
        <v>10</v>
      </c>
      <c r="T1774" s="2" t="s">
        <v>10</v>
      </c>
      <c r="U1774" s="2" t="s">
        <v>10</v>
      </c>
    </row>
    <row r="1775" spans="1:21" x14ac:dyDescent="0.3">
      <c r="A1775">
        <v>44</v>
      </c>
      <c r="B1775" t="s">
        <v>69</v>
      </c>
      <c r="C1775">
        <v>4</v>
      </c>
      <c r="D1775" t="s">
        <v>68</v>
      </c>
      <c r="E1775">
        <v>1990</v>
      </c>
      <c r="F1775">
        <v>200</v>
      </c>
      <c r="G1775" s="54">
        <v>0.69699999999999995</v>
      </c>
      <c r="H1775" t="s">
        <v>10</v>
      </c>
      <c r="I1775" t="s">
        <v>10</v>
      </c>
      <c r="J1775" s="2">
        <f t="shared" ref="J1775" si="433">F1775/(1-G1775)</f>
        <v>660.06600660065999</v>
      </c>
      <c r="K1775" t="s">
        <v>10</v>
      </c>
      <c r="L1775" t="s">
        <v>10</v>
      </c>
      <c r="M1775" s="59">
        <v>0.61482999999999999</v>
      </c>
      <c r="N1775" s="59">
        <v>0.38007999999999997</v>
      </c>
      <c r="O1775" s="59">
        <v>5.0800000000000003E-3</v>
      </c>
      <c r="P1775" s="2" t="s">
        <v>10</v>
      </c>
      <c r="Q1775" s="2" t="s">
        <v>10</v>
      </c>
      <c r="R1775" s="2" t="s">
        <v>10</v>
      </c>
      <c r="S1775" s="2" t="s">
        <v>10</v>
      </c>
      <c r="T1775" s="2" t="s">
        <v>10</v>
      </c>
      <c r="U1775" s="2" t="s">
        <v>10</v>
      </c>
    </row>
    <row r="1776" spans="1:21" x14ac:dyDescent="0.3">
      <c r="A1776">
        <v>44</v>
      </c>
      <c r="B1776" t="s">
        <v>69</v>
      </c>
      <c r="C1776">
        <v>4</v>
      </c>
      <c r="D1776" t="s">
        <v>68</v>
      </c>
      <c r="E1776">
        <v>1991</v>
      </c>
      <c r="F1776" t="s">
        <v>10</v>
      </c>
      <c r="G1776" s="54">
        <v>0.624</v>
      </c>
      <c r="H1776" t="s">
        <v>10</v>
      </c>
      <c r="I1776" t="s">
        <v>10</v>
      </c>
      <c r="J1776" t="s">
        <v>10</v>
      </c>
      <c r="K1776" t="s">
        <v>10</v>
      </c>
      <c r="L1776" t="s">
        <v>10</v>
      </c>
      <c r="M1776" s="59">
        <v>0.61482999999999999</v>
      </c>
      <c r="N1776" s="59">
        <v>0.38007999999999997</v>
      </c>
      <c r="O1776" s="59">
        <v>5.0800000000000003E-3</v>
      </c>
      <c r="P1776" s="2" t="s">
        <v>10</v>
      </c>
      <c r="Q1776" s="2" t="s">
        <v>10</v>
      </c>
      <c r="R1776" s="2" t="s">
        <v>10</v>
      </c>
      <c r="S1776" s="2" t="s">
        <v>10</v>
      </c>
      <c r="T1776" s="2" t="s">
        <v>10</v>
      </c>
      <c r="U1776" s="2" t="s">
        <v>10</v>
      </c>
    </row>
    <row r="1777" spans="1:21" x14ac:dyDescent="0.3">
      <c r="A1777">
        <v>44</v>
      </c>
      <c r="B1777" t="s">
        <v>69</v>
      </c>
      <c r="C1777">
        <v>4</v>
      </c>
      <c r="D1777" t="s">
        <v>68</v>
      </c>
      <c r="E1777">
        <v>1992</v>
      </c>
      <c r="F1777" t="s">
        <v>10</v>
      </c>
      <c r="G1777" s="54">
        <v>0.65300000000000002</v>
      </c>
      <c r="H1777" t="s">
        <v>10</v>
      </c>
      <c r="I1777" t="s">
        <v>10</v>
      </c>
      <c r="J1777" t="s">
        <v>10</v>
      </c>
      <c r="K1777" t="s">
        <v>10</v>
      </c>
      <c r="L1777" t="s">
        <v>10</v>
      </c>
      <c r="M1777" s="59">
        <v>0.61482999999999999</v>
      </c>
      <c r="N1777" s="59">
        <v>0.38007999999999997</v>
      </c>
      <c r="O1777" s="59">
        <v>5.0800000000000003E-3</v>
      </c>
      <c r="P1777" s="2" t="s">
        <v>10</v>
      </c>
      <c r="Q1777" s="2" t="s">
        <v>10</v>
      </c>
      <c r="R1777" s="2" t="s">
        <v>10</v>
      </c>
      <c r="S1777" s="2" t="s">
        <v>10</v>
      </c>
      <c r="T1777" s="2" t="s">
        <v>10</v>
      </c>
      <c r="U1777" s="2" t="s">
        <v>10</v>
      </c>
    </row>
    <row r="1778" spans="1:21" x14ac:dyDescent="0.3">
      <c r="A1778">
        <v>44</v>
      </c>
      <c r="B1778" t="s">
        <v>69</v>
      </c>
      <c r="C1778">
        <v>4</v>
      </c>
      <c r="D1778" t="s">
        <v>68</v>
      </c>
      <c r="E1778">
        <v>1993</v>
      </c>
      <c r="F1778" t="s">
        <v>10</v>
      </c>
      <c r="G1778" s="54">
        <v>0.56699999999999995</v>
      </c>
      <c r="H1778" t="s">
        <v>10</v>
      </c>
      <c r="I1778" t="s">
        <v>10</v>
      </c>
      <c r="J1778" t="s">
        <v>10</v>
      </c>
      <c r="K1778" t="s">
        <v>10</v>
      </c>
      <c r="L1778" t="s">
        <v>10</v>
      </c>
      <c r="M1778" s="59">
        <v>0.61482999999999999</v>
      </c>
      <c r="N1778" s="59">
        <v>0.38007999999999997</v>
      </c>
      <c r="O1778" s="59">
        <v>5.0800000000000003E-3</v>
      </c>
      <c r="P1778" s="2" t="s">
        <v>10</v>
      </c>
      <c r="Q1778" s="2" t="s">
        <v>10</v>
      </c>
      <c r="R1778" s="2" t="s">
        <v>10</v>
      </c>
      <c r="S1778" s="2" t="s">
        <v>10</v>
      </c>
      <c r="T1778" s="2" t="s">
        <v>10</v>
      </c>
      <c r="U1778" s="2" t="s">
        <v>10</v>
      </c>
    </row>
    <row r="1779" spans="1:21" x14ac:dyDescent="0.3">
      <c r="A1779">
        <v>44</v>
      </c>
      <c r="B1779" t="s">
        <v>69</v>
      </c>
      <c r="C1779">
        <v>4</v>
      </c>
      <c r="D1779" t="s">
        <v>68</v>
      </c>
      <c r="E1779">
        <v>1994</v>
      </c>
      <c r="F1779" t="s">
        <v>10</v>
      </c>
      <c r="G1779" s="54">
        <v>0.66700000000000004</v>
      </c>
      <c r="H1779" t="s">
        <v>10</v>
      </c>
      <c r="I1779" t="s">
        <v>10</v>
      </c>
      <c r="J1779" t="s">
        <v>10</v>
      </c>
      <c r="K1779" t="s">
        <v>10</v>
      </c>
      <c r="L1779" t="s">
        <v>10</v>
      </c>
      <c r="M1779" s="59">
        <v>0.61482999999999999</v>
      </c>
      <c r="N1779" s="59">
        <v>0.38007999999999997</v>
      </c>
      <c r="O1779" s="59">
        <v>5.0800000000000003E-3</v>
      </c>
      <c r="P1779" s="2" t="s">
        <v>10</v>
      </c>
      <c r="Q1779" s="2" t="s">
        <v>10</v>
      </c>
      <c r="R1779" s="2" t="s">
        <v>10</v>
      </c>
      <c r="S1779" s="2" t="s">
        <v>10</v>
      </c>
      <c r="T1779" s="2" t="s">
        <v>10</v>
      </c>
      <c r="U1779" s="2" t="s">
        <v>10</v>
      </c>
    </row>
    <row r="1780" spans="1:21" x14ac:dyDescent="0.3">
      <c r="A1780">
        <v>44</v>
      </c>
      <c r="B1780" t="s">
        <v>69</v>
      </c>
      <c r="C1780">
        <v>4</v>
      </c>
      <c r="D1780" t="s">
        <v>68</v>
      </c>
      <c r="E1780">
        <v>1995</v>
      </c>
      <c r="F1780" t="s">
        <v>10</v>
      </c>
      <c r="G1780" s="54">
        <v>0.40600000000000003</v>
      </c>
      <c r="H1780" t="s">
        <v>10</v>
      </c>
      <c r="I1780" t="s">
        <v>10</v>
      </c>
      <c r="J1780" t="s">
        <v>10</v>
      </c>
      <c r="K1780" t="s">
        <v>10</v>
      </c>
      <c r="L1780" t="s">
        <v>10</v>
      </c>
      <c r="M1780" s="59">
        <v>0.61482999999999999</v>
      </c>
      <c r="N1780" s="59">
        <v>0.38007999999999997</v>
      </c>
      <c r="O1780" s="59">
        <v>5.0800000000000003E-3</v>
      </c>
      <c r="P1780" s="2" t="s">
        <v>10</v>
      </c>
      <c r="Q1780" s="2" t="s">
        <v>10</v>
      </c>
      <c r="R1780" s="2" t="s">
        <v>10</v>
      </c>
      <c r="S1780" s="2" t="s">
        <v>10</v>
      </c>
      <c r="T1780" s="2" t="s">
        <v>10</v>
      </c>
      <c r="U1780" s="2" t="s">
        <v>10</v>
      </c>
    </row>
    <row r="1781" spans="1:21" x14ac:dyDescent="0.3">
      <c r="A1781">
        <v>44</v>
      </c>
      <c r="B1781" t="s">
        <v>69</v>
      </c>
      <c r="C1781">
        <v>4</v>
      </c>
      <c r="D1781" t="s">
        <v>68</v>
      </c>
      <c r="E1781">
        <v>1996</v>
      </c>
      <c r="F1781" t="s">
        <v>10</v>
      </c>
      <c r="G1781" s="54">
        <v>0.73899999999999999</v>
      </c>
      <c r="H1781" t="s">
        <v>10</v>
      </c>
      <c r="I1781" t="s">
        <v>10</v>
      </c>
      <c r="J1781" t="s">
        <v>10</v>
      </c>
      <c r="K1781" t="s">
        <v>10</v>
      </c>
      <c r="L1781" t="s">
        <v>10</v>
      </c>
      <c r="M1781" s="59">
        <v>0.61482999999999999</v>
      </c>
      <c r="N1781" s="59">
        <v>0.38007999999999997</v>
      </c>
      <c r="O1781" s="59">
        <v>5.0800000000000003E-3</v>
      </c>
      <c r="P1781" s="2" t="s">
        <v>10</v>
      </c>
      <c r="Q1781" s="2" t="s">
        <v>10</v>
      </c>
      <c r="R1781" s="2" t="s">
        <v>10</v>
      </c>
      <c r="S1781" s="2" t="s">
        <v>10</v>
      </c>
      <c r="T1781" s="2" t="s">
        <v>10</v>
      </c>
      <c r="U1781" s="2" t="s">
        <v>10</v>
      </c>
    </row>
    <row r="1782" spans="1:21" x14ac:dyDescent="0.3">
      <c r="A1782">
        <v>44</v>
      </c>
      <c r="B1782" t="s">
        <v>69</v>
      </c>
      <c r="C1782">
        <v>4</v>
      </c>
      <c r="D1782" t="s">
        <v>68</v>
      </c>
      <c r="E1782">
        <v>1997</v>
      </c>
      <c r="F1782" t="s">
        <v>10</v>
      </c>
      <c r="G1782" s="54">
        <v>0.53400000000000003</v>
      </c>
      <c r="H1782" t="s">
        <v>10</v>
      </c>
      <c r="I1782" t="s">
        <v>10</v>
      </c>
      <c r="J1782" t="s">
        <v>10</v>
      </c>
      <c r="K1782" t="s">
        <v>10</v>
      </c>
      <c r="L1782" t="s">
        <v>10</v>
      </c>
      <c r="M1782" s="59">
        <v>0.61482999999999999</v>
      </c>
      <c r="N1782" s="59">
        <v>0.38007999999999997</v>
      </c>
      <c r="O1782" s="59">
        <v>5.0800000000000003E-3</v>
      </c>
      <c r="P1782" s="2" t="s">
        <v>10</v>
      </c>
      <c r="Q1782" s="2" t="s">
        <v>10</v>
      </c>
      <c r="R1782" s="2" t="s">
        <v>10</v>
      </c>
      <c r="S1782" s="2" t="s">
        <v>10</v>
      </c>
      <c r="T1782" s="2" t="s">
        <v>10</v>
      </c>
      <c r="U1782" s="2" t="s">
        <v>10</v>
      </c>
    </row>
    <row r="1783" spans="1:21" x14ac:dyDescent="0.3">
      <c r="A1783">
        <v>44</v>
      </c>
      <c r="B1783" t="s">
        <v>69</v>
      </c>
      <c r="C1783">
        <v>4</v>
      </c>
      <c r="D1783" t="s">
        <v>68</v>
      </c>
      <c r="E1783">
        <v>1998</v>
      </c>
      <c r="F1783" t="s">
        <v>10</v>
      </c>
      <c r="G1783" s="54">
        <v>0.18</v>
      </c>
      <c r="H1783" t="s">
        <v>10</v>
      </c>
      <c r="I1783" t="s">
        <v>10</v>
      </c>
      <c r="J1783" t="s">
        <v>10</v>
      </c>
      <c r="K1783" t="s">
        <v>10</v>
      </c>
      <c r="L1783" t="s">
        <v>10</v>
      </c>
      <c r="M1783" s="59">
        <v>0.61482999999999999</v>
      </c>
      <c r="N1783" s="59">
        <v>0.38007999999999997</v>
      </c>
      <c r="O1783" s="59">
        <v>5.0800000000000003E-3</v>
      </c>
      <c r="P1783" s="2" t="s">
        <v>10</v>
      </c>
      <c r="Q1783" s="2" t="s">
        <v>10</v>
      </c>
      <c r="R1783" s="2" t="s">
        <v>10</v>
      </c>
      <c r="S1783" s="2" t="s">
        <v>10</v>
      </c>
      <c r="T1783" s="2" t="s">
        <v>10</v>
      </c>
      <c r="U1783" s="2" t="s">
        <v>10</v>
      </c>
    </row>
    <row r="1784" spans="1:21" x14ac:dyDescent="0.3">
      <c r="A1784">
        <v>44</v>
      </c>
      <c r="B1784" t="s">
        <v>69</v>
      </c>
      <c r="C1784">
        <v>4</v>
      </c>
      <c r="D1784" t="s">
        <v>68</v>
      </c>
      <c r="E1784">
        <v>1999</v>
      </c>
      <c r="F1784" t="s">
        <v>10</v>
      </c>
      <c r="G1784" s="54">
        <v>0.21000000000000002</v>
      </c>
      <c r="H1784" t="s">
        <v>10</v>
      </c>
      <c r="I1784" t="s">
        <v>10</v>
      </c>
      <c r="J1784" t="s">
        <v>10</v>
      </c>
      <c r="K1784" t="s">
        <v>10</v>
      </c>
      <c r="L1784" t="s">
        <v>10</v>
      </c>
      <c r="M1784" s="59">
        <v>0.61482999999999999</v>
      </c>
      <c r="N1784" s="59">
        <v>0.38007999999999997</v>
      </c>
      <c r="O1784" s="59">
        <v>5.0800000000000003E-3</v>
      </c>
      <c r="P1784" s="2" t="s">
        <v>10</v>
      </c>
      <c r="Q1784" s="2" t="s">
        <v>10</v>
      </c>
      <c r="R1784" s="2" t="s">
        <v>10</v>
      </c>
      <c r="S1784" s="2" t="s">
        <v>10</v>
      </c>
      <c r="T1784" s="2" t="s">
        <v>10</v>
      </c>
      <c r="U1784" s="2" t="s">
        <v>10</v>
      </c>
    </row>
    <row r="1785" spans="1:21" x14ac:dyDescent="0.3">
      <c r="A1785">
        <v>44</v>
      </c>
      <c r="B1785" t="s">
        <v>69</v>
      </c>
      <c r="C1785">
        <v>4</v>
      </c>
      <c r="D1785" t="s">
        <v>68</v>
      </c>
      <c r="E1785">
        <v>2000</v>
      </c>
      <c r="F1785" t="s">
        <v>10</v>
      </c>
      <c r="G1785" s="54">
        <v>0.379</v>
      </c>
      <c r="H1785" t="s">
        <v>10</v>
      </c>
      <c r="I1785" t="s">
        <v>10</v>
      </c>
      <c r="J1785" t="s">
        <v>10</v>
      </c>
      <c r="K1785" t="s">
        <v>10</v>
      </c>
      <c r="L1785" t="s">
        <v>10</v>
      </c>
      <c r="M1785" s="59">
        <v>0.61482999999999999</v>
      </c>
      <c r="N1785" s="59">
        <v>0.38007999999999997</v>
      </c>
      <c r="O1785" s="59">
        <v>5.0800000000000003E-3</v>
      </c>
      <c r="P1785" s="2">
        <f t="shared" ref="P1785:P1799" si="434">(J1788*$M1785)+(J1789*$N1785)+(J1790*$O1785)</f>
        <v>807.98650577582907</v>
      </c>
      <c r="Q1785" s="2" t="s">
        <v>10</v>
      </c>
      <c r="R1785" s="2" t="s">
        <v>10</v>
      </c>
      <c r="S1785" s="2" t="s">
        <v>10</v>
      </c>
      <c r="T1785" s="2" t="s">
        <v>10</v>
      </c>
      <c r="U1785" s="2" t="s">
        <v>10</v>
      </c>
    </row>
    <row r="1786" spans="1:21" x14ac:dyDescent="0.3">
      <c r="A1786">
        <v>44</v>
      </c>
      <c r="B1786" t="s">
        <v>69</v>
      </c>
      <c r="C1786">
        <v>4</v>
      </c>
      <c r="D1786" t="s">
        <v>68</v>
      </c>
      <c r="E1786">
        <v>2001</v>
      </c>
      <c r="F1786">
        <v>213</v>
      </c>
      <c r="G1786" s="54">
        <v>0.29799999999999999</v>
      </c>
      <c r="H1786" t="s">
        <v>10</v>
      </c>
      <c r="I1786" t="s">
        <v>10</v>
      </c>
      <c r="J1786" s="2">
        <f t="shared" ref="J1786:J1799" si="435">F1786/(1-G1786)</f>
        <v>303.41880341880346</v>
      </c>
      <c r="K1786" t="s">
        <v>10</v>
      </c>
      <c r="L1786" t="s">
        <v>10</v>
      </c>
      <c r="M1786" s="59">
        <v>0.61482999999999999</v>
      </c>
      <c r="N1786" s="59">
        <v>0.38007999999999997</v>
      </c>
      <c r="O1786" s="59">
        <v>5.0800000000000003E-3</v>
      </c>
      <c r="P1786" s="2">
        <f t="shared" si="434"/>
        <v>735.29217033325938</v>
      </c>
      <c r="Q1786" s="2" t="s">
        <v>10</v>
      </c>
      <c r="R1786" s="2" t="s">
        <v>10</v>
      </c>
      <c r="S1786">
        <f t="shared" si="431"/>
        <v>3.4520759170575559</v>
      </c>
      <c r="T1786" s="2" t="s">
        <v>10</v>
      </c>
      <c r="U1786" s="2" t="s">
        <v>10</v>
      </c>
    </row>
    <row r="1787" spans="1:21" x14ac:dyDescent="0.3">
      <c r="A1787">
        <v>44</v>
      </c>
      <c r="B1787" t="s">
        <v>69</v>
      </c>
      <c r="C1787">
        <v>4</v>
      </c>
      <c r="D1787" t="s">
        <v>68</v>
      </c>
      <c r="E1787">
        <v>2002</v>
      </c>
      <c r="F1787" t="s">
        <v>10</v>
      </c>
      <c r="G1787" s="54">
        <v>0.27300000000000002</v>
      </c>
      <c r="H1787" t="s">
        <v>10</v>
      </c>
      <c r="I1787" t="s">
        <v>10</v>
      </c>
      <c r="J1787" t="s">
        <v>10</v>
      </c>
      <c r="K1787" t="s">
        <v>10</v>
      </c>
      <c r="L1787" t="s">
        <v>10</v>
      </c>
      <c r="M1787" s="59">
        <v>0.61482999999999999</v>
      </c>
      <c r="N1787" s="59">
        <v>0.38007999999999997</v>
      </c>
      <c r="O1787" s="59">
        <v>5.0800000000000003E-3</v>
      </c>
      <c r="P1787" s="2">
        <f t="shared" si="434"/>
        <v>1402.5304379651345</v>
      </c>
      <c r="Q1787" s="2" t="s">
        <v>10</v>
      </c>
      <c r="R1787" s="2" t="s">
        <v>10</v>
      </c>
      <c r="S1787" s="2" t="s">
        <v>10</v>
      </c>
      <c r="T1787" s="2" t="s">
        <v>10</v>
      </c>
      <c r="U1787" s="2" t="s">
        <v>10</v>
      </c>
    </row>
    <row r="1788" spans="1:21" x14ac:dyDescent="0.3">
      <c r="A1788">
        <v>44</v>
      </c>
      <c r="B1788" t="s">
        <v>69</v>
      </c>
      <c r="C1788">
        <v>4</v>
      </c>
      <c r="D1788" t="s">
        <v>68</v>
      </c>
      <c r="E1788">
        <v>2003</v>
      </c>
      <c r="F1788">
        <v>841</v>
      </c>
      <c r="G1788" s="54">
        <v>0.27700000000000002</v>
      </c>
      <c r="H1788" t="s">
        <v>10</v>
      </c>
      <c r="I1788" t="s">
        <v>10</v>
      </c>
      <c r="J1788" s="2">
        <f t="shared" si="435"/>
        <v>1163.2088520055324</v>
      </c>
      <c r="K1788" t="s">
        <v>10</v>
      </c>
      <c r="L1788" t="s">
        <v>10</v>
      </c>
      <c r="M1788" s="59">
        <v>0.61482999999999999</v>
      </c>
      <c r="N1788" s="59">
        <v>0.38007999999999997</v>
      </c>
      <c r="O1788" s="59">
        <v>5.0800000000000003E-3</v>
      </c>
      <c r="P1788" s="2">
        <f t="shared" si="434"/>
        <v>964.53915013458948</v>
      </c>
      <c r="Q1788" s="2" t="s">
        <v>10</v>
      </c>
      <c r="R1788" s="2" t="s">
        <v>10</v>
      </c>
      <c r="S1788">
        <f t="shared" si="431"/>
        <v>1.1468955411826272</v>
      </c>
      <c r="T1788" s="2" t="s">
        <v>10</v>
      </c>
      <c r="U1788" s="2" t="s">
        <v>10</v>
      </c>
    </row>
    <row r="1789" spans="1:21" x14ac:dyDescent="0.3">
      <c r="A1789">
        <v>44</v>
      </c>
      <c r="B1789" t="s">
        <v>69</v>
      </c>
      <c r="C1789">
        <v>4</v>
      </c>
      <c r="D1789" t="s">
        <v>68</v>
      </c>
      <c r="E1789">
        <v>2004</v>
      </c>
      <c r="F1789">
        <v>130</v>
      </c>
      <c r="G1789" s="54">
        <v>0.41800000000000004</v>
      </c>
      <c r="H1789" t="s">
        <v>10</v>
      </c>
      <c r="I1789" t="s">
        <v>10</v>
      </c>
      <c r="J1789" s="2">
        <f t="shared" si="435"/>
        <v>223.36769759450172</v>
      </c>
      <c r="K1789" t="s">
        <v>10</v>
      </c>
      <c r="L1789" t="s">
        <v>10</v>
      </c>
      <c r="M1789" s="59">
        <v>0.61482999999999999</v>
      </c>
      <c r="N1789" s="59">
        <v>0.38007999999999997</v>
      </c>
      <c r="O1789" s="59">
        <v>5.0800000000000003E-3</v>
      </c>
      <c r="P1789" s="2">
        <f t="shared" si="434"/>
        <v>784.81876128923068</v>
      </c>
      <c r="Q1789" s="2" t="s">
        <v>10</v>
      </c>
      <c r="R1789" s="2" t="s">
        <v>10</v>
      </c>
      <c r="S1789">
        <f t="shared" si="431"/>
        <v>6.0370673945325439</v>
      </c>
      <c r="T1789" s="2" t="s">
        <v>10</v>
      </c>
      <c r="U1789" s="2" t="s">
        <v>10</v>
      </c>
    </row>
    <row r="1790" spans="1:21" x14ac:dyDescent="0.3">
      <c r="A1790">
        <v>44</v>
      </c>
      <c r="B1790" t="s">
        <v>69</v>
      </c>
      <c r="C1790">
        <v>4</v>
      </c>
      <c r="D1790" t="s">
        <v>68</v>
      </c>
      <c r="E1790">
        <v>2005</v>
      </c>
      <c r="F1790">
        <v>1120</v>
      </c>
      <c r="G1790" s="54">
        <v>0.28100000000000003</v>
      </c>
      <c r="H1790" t="s">
        <v>10</v>
      </c>
      <c r="I1790" t="s">
        <v>10</v>
      </c>
      <c r="J1790" s="2">
        <f t="shared" si="435"/>
        <v>1557.7190542420028</v>
      </c>
      <c r="K1790" t="s">
        <v>10</v>
      </c>
      <c r="L1790" t="s">
        <v>10</v>
      </c>
      <c r="M1790" s="59">
        <v>0.61482999999999999</v>
      </c>
      <c r="N1790" s="59">
        <v>0.38007999999999997</v>
      </c>
      <c r="O1790" s="59">
        <v>5.0800000000000003E-3</v>
      </c>
      <c r="P1790" s="2">
        <f t="shared" si="434"/>
        <v>2265.0220539552324</v>
      </c>
      <c r="Q1790" s="2" t="s">
        <v>10</v>
      </c>
      <c r="R1790" s="2" t="s">
        <v>10</v>
      </c>
      <c r="S1790">
        <f t="shared" si="431"/>
        <v>2.0223411196028862</v>
      </c>
      <c r="T1790" s="2" t="s">
        <v>10</v>
      </c>
      <c r="U1790" s="2" t="s">
        <v>10</v>
      </c>
    </row>
    <row r="1791" spans="1:21" x14ac:dyDescent="0.3">
      <c r="A1791">
        <v>44</v>
      </c>
      <c r="B1791" t="s">
        <v>69</v>
      </c>
      <c r="C1791">
        <v>4</v>
      </c>
      <c r="D1791" t="s">
        <v>68</v>
      </c>
      <c r="E1791">
        <v>2006</v>
      </c>
      <c r="F1791">
        <v>848</v>
      </c>
      <c r="G1791" s="54">
        <v>0.27</v>
      </c>
      <c r="H1791" t="s">
        <v>10</v>
      </c>
      <c r="I1791" t="s">
        <v>10</v>
      </c>
      <c r="J1791" s="2">
        <f t="shared" si="435"/>
        <v>1161.6438356164383</v>
      </c>
      <c r="K1791" t="s">
        <v>10</v>
      </c>
      <c r="L1791" t="s">
        <v>10</v>
      </c>
      <c r="M1791" s="59">
        <v>0.61482999999999999</v>
      </c>
      <c r="N1791" s="59">
        <v>0.38007999999999997</v>
      </c>
      <c r="O1791" s="59">
        <v>5.0800000000000003E-3</v>
      </c>
      <c r="P1791" s="2">
        <f t="shared" si="434"/>
        <v>3739.1114555983677</v>
      </c>
      <c r="Q1791" s="2" t="s">
        <v>10</v>
      </c>
      <c r="R1791" s="2" t="s">
        <v>10</v>
      </c>
      <c r="S1791">
        <f t="shared" si="431"/>
        <v>4.4093295466961884</v>
      </c>
      <c r="T1791" s="2" t="s">
        <v>10</v>
      </c>
      <c r="U1791" s="2" t="s">
        <v>10</v>
      </c>
    </row>
    <row r="1792" spans="1:21" x14ac:dyDescent="0.3">
      <c r="A1792">
        <v>44</v>
      </c>
      <c r="B1792" t="s">
        <v>69</v>
      </c>
      <c r="C1792">
        <v>4</v>
      </c>
      <c r="D1792" t="s">
        <v>68</v>
      </c>
      <c r="E1792">
        <v>2007</v>
      </c>
      <c r="F1792">
        <v>350</v>
      </c>
      <c r="G1792" s="54">
        <v>0.45799999999999996</v>
      </c>
      <c r="H1792" t="s">
        <v>10</v>
      </c>
      <c r="I1792" t="s">
        <v>10</v>
      </c>
      <c r="J1792" s="2">
        <f t="shared" si="435"/>
        <v>645.75645756457561</v>
      </c>
      <c r="K1792" t="s">
        <v>10</v>
      </c>
      <c r="L1792" t="s">
        <v>10</v>
      </c>
      <c r="M1792" s="59">
        <v>0.61482999999999999</v>
      </c>
      <c r="N1792" s="59">
        <v>0.38007999999999997</v>
      </c>
      <c r="O1792" s="59">
        <v>5.0800000000000003E-3</v>
      </c>
      <c r="P1792" s="2">
        <f t="shared" si="434"/>
        <v>2204.6730513987909</v>
      </c>
      <c r="Q1792" s="2" t="s">
        <v>10</v>
      </c>
      <c r="R1792" s="2" t="s">
        <v>10</v>
      </c>
      <c r="S1792">
        <f t="shared" si="431"/>
        <v>6.2990658611394021</v>
      </c>
      <c r="T1792" s="2" t="s">
        <v>10</v>
      </c>
      <c r="U1792" s="2" t="s">
        <v>10</v>
      </c>
    </row>
    <row r="1793" spans="1:21" x14ac:dyDescent="0.3">
      <c r="A1793">
        <v>44</v>
      </c>
      <c r="B1793" t="s">
        <v>69</v>
      </c>
      <c r="C1793">
        <v>4</v>
      </c>
      <c r="D1793" t="s">
        <v>68</v>
      </c>
      <c r="E1793">
        <v>2008</v>
      </c>
      <c r="F1793">
        <v>581</v>
      </c>
      <c r="G1793" s="54">
        <v>0.39600000000000002</v>
      </c>
      <c r="H1793" t="s">
        <v>10</v>
      </c>
      <c r="I1793" t="s">
        <v>10</v>
      </c>
      <c r="J1793" s="2">
        <f t="shared" si="435"/>
        <v>961.92052980132451</v>
      </c>
      <c r="K1793" t="s">
        <v>10</v>
      </c>
      <c r="L1793" t="s">
        <v>10</v>
      </c>
      <c r="M1793" s="59">
        <v>0.61482999999999999</v>
      </c>
      <c r="N1793" s="59">
        <v>0.38007999999999997</v>
      </c>
      <c r="O1793" s="59">
        <v>5.0800000000000003E-3</v>
      </c>
      <c r="P1793" s="2">
        <f t="shared" si="434"/>
        <v>1457.5679272414097</v>
      </c>
      <c r="Q1793" s="2" t="s">
        <v>10</v>
      </c>
      <c r="R1793" s="2" t="s">
        <v>10</v>
      </c>
      <c r="S1793">
        <f t="shared" si="431"/>
        <v>2.5087227663363336</v>
      </c>
      <c r="T1793" s="2" t="s">
        <v>10</v>
      </c>
      <c r="U1793" s="2" t="s">
        <v>10</v>
      </c>
    </row>
    <row r="1794" spans="1:21" x14ac:dyDescent="0.3">
      <c r="A1794">
        <v>44</v>
      </c>
      <c r="B1794" t="s">
        <v>69</v>
      </c>
      <c r="C1794">
        <v>4</v>
      </c>
      <c r="D1794" t="s">
        <v>68</v>
      </c>
      <c r="E1794">
        <v>2009</v>
      </c>
      <c r="F1794">
        <v>2681</v>
      </c>
      <c r="G1794" s="54">
        <v>0.38600000000000001</v>
      </c>
      <c r="H1794" t="s">
        <v>10</v>
      </c>
      <c r="I1794" t="s">
        <v>10</v>
      </c>
      <c r="J1794" s="2">
        <f t="shared" si="435"/>
        <v>4366.4495114006513</v>
      </c>
      <c r="K1794" t="s">
        <v>10</v>
      </c>
      <c r="L1794" t="s">
        <v>10</v>
      </c>
      <c r="M1794" s="59">
        <v>0.61482999999999999</v>
      </c>
      <c r="N1794" s="59">
        <v>0.38007999999999997</v>
      </c>
      <c r="O1794" s="59">
        <v>5.0800000000000003E-3</v>
      </c>
      <c r="P1794" s="2">
        <f t="shared" si="434"/>
        <v>1796.8051739273276</v>
      </c>
      <c r="Q1794" s="2" t="s">
        <v>10</v>
      </c>
      <c r="R1794" s="2" t="s">
        <v>10</v>
      </c>
      <c r="S1794">
        <f t="shared" si="431"/>
        <v>0.67019961727986854</v>
      </c>
      <c r="T1794" s="2" t="s">
        <v>10</v>
      </c>
      <c r="U1794" s="2" t="s">
        <v>10</v>
      </c>
    </row>
    <row r="1795" spans="1:21" x14ac:dyDescent="0.3">
      <c r="A1795">
        <v>44</v>
      </c>
      <c r="B1795" t="s">
        <v>69</v>
      </c>
      <c r="C1795">
        <v>4</v>
      </c>
      <c r="D1795" t="s">
        <v>68</v>
      </c>
      <c r="E1795">
        <v>2010</v>
      </c>
      <c r="F1795">
        <v>1836</v>
      </c>
      <c r="G1795" s="54">
        <v>0.33400000000000002</v>
      </c>
      <c r="H1795" t="s">
        <v>10</v>
      </c>
      <c r="I1795" t="s">
        <v>10</v>
      </c>
      <c r="J1795" s="2">
        <f t="shared" si="435"/>
        <v>2756.7567567567571</v>
      </c>
      <c r="K1795" t="s">
        <v>10</v>
      </c>
      <c r="L1795" t="s">
        <v>10</v>
      </c>
      <c r="M1795" s="59">
        <v>0.61482999999999999</v>
      </c>
      <c r="N1795" s="59">
        <v>0.38007999999999997</v>
      </c>
      <c r="O1795" s="59">
        <v>5.0800000000000003E-3</v>
      </c>
      <c r="P1795" s="2">
        <f>(J1798*$M1795)+(J1799*$N1795)</f>
        <v>2266.0538755127518</v>
      </c>
      <c r="Q1795" s="2" t="s">
        <v>10</v>
      </c>
      <c r="R1795" s="2" t="s">
        <v>10</v>
      </c>
      <c r="S1795">
        <f t="shared" ref="S1795:S1857" si="436">P1795/$F1795</f>
        <v>1.2342341369895162</v>
      </c>
      <c r="T1795" s="2" t="s">
        <v>10</v>
      </c>
      <c r="U1795" s="2" t="s">
        <v>10</v>
      </c>
    </row>
    <row r="1796" spans="1:21" x14ac:dyDescent="0.3">
      <c r="A1796">
        <v>44</v>
      </c>
      <c r="B1796" t="s">
        <v>69</v>
      </c>
      <c r="C1796">
        <v>4</v>
      </c>
      <c r="D1796" t="s">
        <v>68</v>
      </c>
      <c r="E1796">
        <v>2011</v>
      </c>
      <c r="F1796">
        <v>753</v>
      </c>
      <c r="G1796" s="54">
        <v>0.42900000000000005</v>
      </c>
      <c r="H1796" t="s">
        <v>10</v>
      </c>
      <c r="I1796" t="s">
        <v>10</v>
      </c>
      <c r="J1796" s="2">
        <f t="shared" si="435"/>
        <v>1318.7390542907181</v>
      </c>
      <c r="K1796" t="s">
        <v>10</v>
      </c>
      <c r="L1796" t="s">
        <v>10</v>
      </c>
      <c r="M1796" s="59">
        <v>0.61482999999999999</v>
      </c>
      <c r="N1796" s="59">
        <v>0.38007999999999997</v>
      </c>
      <c r="O1796" s="59">
        <v>5.0800000000000003E-3</v>
      </c>
      <c r="P1796" s="2" t="s">
        <v>10</v>
      </c>
      <c r="Q1796" s="2" t="s">
        <v>10</v>
      </c>
      <c r="R1796" s="2" t="s">
        <v>10</v>
      </c>
      <c r="S1796" s="2" t="s">
        <v>10</v>
      </c>
      <c r="T1796" s="2" t="s">
        <v>10</v>
      </c>
      <c r="U1796" s="2" t="s">
        <v>10</v>
      </c>
    </row>
    <row r="1797" spans="1:21" x14ac:dyDescent="0.3">
      <c r="A1797">
        <v>44</v>
      </c>
      <c r="B1797" t="s">
        <v>69</v>
      </c>
      <c r="C1797">
        <v>4</v>
      </c>
      <c r="D1797" t="s">
        <v>68</v>
      </c>
      <c r="E1797">
        <v>2012</v>
      </c>
      <c r="F1797">
        <v>1114</v>
      </c>
      <c r="G1797" s="54">
        <v>0.33499999999999996</v>
      </c>
      <c r="H1797" t="s">
        <v>10</v>
      </c>
      <c r="I1797" t="s">
        <v>10</v>
      </c>
      <c r="J1797" s="2">
        <f t="shared" si="435"/>
        <v>1675.187969924812</v>
      </c>
      <c r="K1797" t="s">
        <v>10</v>
      </c>
      <c r="L1797" t="s">
        <v>10</v>
      </c>
      <c r="M1797" s="59">
        <v>0.61482999999999999</v>
      </c>
      <c r="N1797" s="59">
        <v>0.38007999999999997</v>
      </c>
      <c r="O1797" s="59">
        <v>5.0800000000000003E-3</v>
      </c>
      <c r="P1797" s="2" t="s">
        <v>10</v>
      </c>
      <c r="Q1797" s="2" t="s">
        <v>10</v>
      </c>
      <c r="R1797" s="2" t="s">
        <v>10</v>
      </c>
      <c r="S1797" s="2" t="s">
        <v>10</v>
      </c>
      <c r="T1797" s="2" t="s">
        <v>10</v>
      </c>
      <c r="U1797" s="2" t="s">
        <v>10</v>
      </c>
    </row>
    <row r="1798" spans="1:21" x14ac:dyDescent="0.3">
      <c r="A1798">
        <v>44</v>
      </c>
      <c r="B1798" t="s">
        <v>69</v>
      </c>
      <c r="C1798">
        <v>4</v>
      </c>
      <c r="D1798" t="s">
        <v>68</v>
      </c>
      <c r="E1798">
        <v>2013</v>
      </c>
      <c r="F1798">
        <v>1234</v>
      </c>
      <c r="G1798" s="54">
        <v>0.377</v>
      </c>
      <c r="H1798" t="s">
        <v>10</v>
      </c>
      <c r="I1798" t="s">
        <v>10</v>
      </c>
      <c r="J1798" s="2">
        <f t="shared" si="435"/>
        <v>1980.7383627608347</v>
      </c>
      <c r="K1798" t="s">
        <v>10</v>
      </c>
      <c r="L1798" t="s">
        <v>10</v>
      </c>
      <c r="M1798" s="59">
        <v>0.61482999999999999</v>
      </c>
      <c r="N1798" s="59">
        <v>0.38007999999999997</v>
      </c>
      <c r="O1798" s="59">
        <v>5.0800000000000003E-3</v>
      </c>
      <c r="P1798" s="2" t="s">
        <v>10</v>
      </c>
      <c r="Q1798" s="2" t="s">
        <v>10</v>
      </c>
      <c r="R1798" s="2" t="s">
        <v>10</v>
      </c>
      <c r="S1798" s="2" t="s">
        <v>10</v>
      </c>
      <c r="T1798" s="2" t="s">
        <v>10</v>
      </c>
      <c r="U1798" s="2" t="s">
        <v>10</v>
      </c>
    </row>
    <row r="1799" spans="1:21" x14ac:dyDescent="0.3">
      <c r="A1799">
        <v>44</v>
      </c>
      <c r="B1799" t="s">
        <v>69</v>
      </c>
      <c r="C1799">
        <v>4</v>
      </c>
      <c r="D1799" t="s">
        <v>68</v>
      </c>
      <c r="E1799">
        <v>2014</v>
      </c>
      <c r="F1799">
        <v>2085</v>
      </c>
      <c r="G1799" s="54">
        <v>0.24399999999999999</v>
      </c>
      <c r="H1799" t="s">
        <v>10</v>
      </c>
      <c r="I1799" t="s">
        <v>10</v>
      </c>
      <c r="J1799" s="2">
        <f t="shared" si="435"/>
        <v>2757.936507936508</v>
      </c>
      <c r="K1799" t="s">
        <v>10</v>
      </c>
      <c r="L1799" t="s">
        <v>10</v>
      </c>
      <c r="M1799" s="59">
        <v>0.61482999999999999</v>
      </c>
      <c r="N1799" s="59">
        <v>0.38007999999999997</v>
      </c>
      <c r="O1799" s="59">
        <v>5.0800000000000003E-3</v>
      </c>
      <c r="P1799" s="2">
        <f t="shared" si="434"/>
        <v>1868.3534322185967</v>
      </c>
      <c r="Q1799" s="2" t="s">
        <v>10</v>
      </c>
      <c r="R1799" s="2" t="s">
        <v>10</v>
      </c>
      <c r="S1799">
        <f t="shared" si="436"/>
        <v>0.89609277324632941</v>
      </c>
      <c r="T1799" s="2" t="s">
        <v>10</v>
      </c>
      <c r="U1799" s="2" t="s">
        <v>10</v>
      </c>
    </row>
    <row r="1800" spans="1:21" x14ac:dyDescent="0.3">
      <c r="A1800">
        <v>44</v>
      </c>
      <c r="B1800" t="s">
        <v>69</v>
      </c>
      <c r="C1800">
        <v>4</v>
      </c>
      <c r="D1800" t="s">
        <v>68</v>
      </c>
      <c r="E1800">
        <v>2015</v>
      </c>
      <c r="F1800" t="s">
        <v>10</v>
      </c>
      <c r="G1800" s="54">
        <v>0.42400000000000004</v>
      </c>
      <c r="H1800" t="s">
        <v>10</v>
      </c>
      <c r="I1800" t="s">
        <v>10</v>
      </c>
      <c r="J1800" t="s">
        <v>10</v>
      </c>
      <c r="K1800" t="s">
        <v>10</v>
      </c>
      <c r="L1800" t="s">
        <v>10</v>
      </c>
      <c r="M1800" s="59">
        <v>0.61482999999999999</v>
      </c>
      <c r="N1800" s="59">
        <v>0.38007999999999997</v>
      </c>
      <c r="O1800" s="59">
        <v>5.0800000000000003E-3</v>
      </c>
      <c r="P1800" s="2">
        <f>(J1803*$M1800)+(J1804*$N1800)</f>
        <v>1967.9537509122806</v>
      </c>
      <c r="Q1800" s="2" t="s">
        <v>10</v>
      </c>
      <c r="R1800" s="2" t="s">
        <v>10</v>
      </c>
      <c r="S1800" s="2" t="s">
        <v>10</v>
      </c>
      <c r="T1800" s="2" t="s">
        <v>10</v>
      </c>
      <c r="U1800" s="2" t="s">
        <v>10</v>
      </c>
    </row>
    <row r="1801" spans="1:21" x14ac:dyDescent="0.3">
      <c r="A1801">
        <v>44</v>
      </c>
      <c r="B1801" t="s">
        <v>69</v>
      </c>
      <c r="C1801">
        <v>4</v>
      </c>
      <c r="D1801" t="s">
        <v>68</v>
      </c>
      <c r="E1801">
        <v>2016</v>
      </c>
      <c r="F1801" t="s">
        <v>10</v>
      </c>
      <c r="G1801" s="54">
        <v>0.42000000000000004</v>
      </c>
      <c r="H1801" t="s">
        <v>10</v>
      </c>
      <c r="I1801" t="s">
        <v>10</v>
      </c>
      <c r="J1801" t="s">
        <v>10</v>
      </c>
      <c r="K1801" t="s">
        <v>10</v>
      </c>
      <c r="L1801" t="s">
        <v>10</v>
      </c>
      <c r="M1801" s="59">
        <v>0.61482999999999999</v>
      </c>
      <c r="N1801" s="59">
        <v>0.38007999999999997</v>
      </c>
      <c r="O1801" s="59">
        <v>5.0800000000000003E-3</v>
      </c>
      <c r="P1801" s="2" t="s">
        <v>10</v>
      </c>
      <c r="Q1801" s="2" t="s">
        <v>10</v>
      </c>
      <c r="R1801" s="2" t="s">
        <v>10</v>
      </c>
      <c r="S1801" s="2" t="s">
        <v>10</v>
      </c>
      <c r="T1801" s="2" t="s">
        <v>10</v>
      </c>
      <c r="U1801" s="2" t="s">
        <v>10</v>
      </c>
    </row>
    <row r="1802" spans="1:21" x14ac:dyDescent="0.3">
      <c r="A1802">
        <v>44</v>
      </c>
      <c r="B1802" t="s">
        <v>69</v>
      </c>
      <c r="C1802">
        <v>4</v>
      </c>
      <c r="D1802" t="s">
        <v>68</v>
      </c>
      <c r="E1802">
        <v>2017</v>
      </c>
      <c r="F1802">
        <v>924</v>
      </c>
      <c r="G1802" s="54">
        <v>0.44035422259606583</v>
      </c>
      <c r="H1802" t="s">
        <v>10</v>
      </c>
      <c r="I1802" t="s">
        <v>10</v>
      </c>
      <c r="J1802" s="2">
        <f t="shared" ref="J1802:J1804" si="437">F1802/(1-G1802)</f>
        <v>1651.0443521725829</v>
      </c>
      <c r="K1802" t="s">
        <v>10</v>
      </c>
      <c r="L1802" t="s">
        <v>10</v>
      </c>
      <c r="M1802" s="59">
        <v>0.61482999999999999</v>
      </c>
      <c r="N1802" s="59">
        <v>0.38007999999999997</v>
      </c>
      <c r="O1802" s="59">
        <v>5.0800000000000003E-3</v>
      </c>
      <c r="P1802" s="2" t="s">
        <v>10</v>
      </c>
      <c r="Q1802" s="2" t="s">
        <v>10</v>
      </c>
      <c r="R1802" s="2" t="s">
        <v>10</v>
      </c>
      <c r="S1802" s="2" t="s">
        <v>10</v>
      </c>
      <c r="T1802" s="2" t="s">
        <v>10</v>
      </c>
      <c r="U1802" s="2" t="s">
        <v>10</v>
      </c>
    </row>
    <row r="1803" spans="1:21" x14ac:dyDescent="0.3">
      <c r="A1803">
        <v>44</v>
      </c>
      <c r="B1803" t="s">
        <v>69</v>
      </c>
      <c r="C1803">
        <v>4</v>
      </c>
      <c r="D1803" t="s">
        <v>68</v>
      </c>
      <c r="E1803">
        <v>2018</v>
      </c>
      <c r="F1803">
        <v>1285</v>
      </c>
      <c r="G1803" s="54">
        <v>0.42215417185431725</v>
      </c>
      <c r="H1803" t="s">
        <v>10</v>
      </c>
      <c r="I1803" t="s">
        <v>10</v>
      </c>
      <c r="J1803" s="2">
        <f t="shared" si="437"/>
        <v>2223.7765462867269</v>
      </c>
      <c r="K1803" t="s">
        <v>10</v>
      </c>
      <c r="L1803" t="s">
        <v>10</v>
      </c>
      <c r="M1803" s="59">
        <v>0.61482999999999999</v>
      </c>
      <c r="N1803" s="59">
        <v>0.38007999999999997</v>
      </c>
      <c r="O1803" s="59">
        <v>5.0800000000000003E-3</v>
      </c>
      <c r="P1803" s="2" t="s">
        <v>10</v>
      </c>
      <c r="Q1803" s="2" t="s">
        <v>10</v>
      </c>
      <c r="R1803" s="2" t="s">
        <v>10</v>
      </c>
      <c r="S1803" s="2" t="s">
        <v>10</v>
      </c>
      <c r="T1803" s="2" t="s">
        <v>10</v>
      </c>
      <c r="U1803" s="2" t="s">
        <v>10</v>
      </c>
    </row>
    <row r="1804" spans="1:21" x14ac:dyDescent="0.3">
      <c r="A1804">
        <v>44</v>
      </c>
      <c r="B1804" t="s">
        <v>69</v>
      </c>
      <c r="C1804">
        <v>4</v>
      </c>
      <c r="D1804" t="s">
        <v>68</v>
      </c>
      <c r="E1804">
        <v>2019</v>
      </c>
      <c r="F1804">
        <v>963</v>
      </c>
      <c r="G1804" s="54">
        <v>0.39069181949126658</v>
      </c>
      <c r="H1804" t="s">
        <v>10</v>
      </c>
      <c r="I1804" t="s">
        <v>10</v>
      </c>
      <c r="J1804" s="2">
        <f t="shared" si="437"/>
        <v>1580.4809959977174</v>
      </c>
      <c r="K1804" t="s">
        <v>10</v>
      </c>
      <c r="L1804" t="s">
        <v>10</v>
      </c>
      <c r="M1804" s="59">
        <v>0.61482999999999999</v>
      </c>
      <c r="N1804" s="59">
        <v>0.38007999999999997</v>
      </c>
      <c r="O1804" s="59">
        <v>5.0800000000000003E-3</v>
      </c>
      <c r="P1804" s="2" t="s">
        <v>10</v>
      </c>
      <c r="Q1804" s="2" t="s">
        <v>10</v>
      </c>
      <c r="R1804" s="2" t="s">
        <v>10</v>
      </c>
      <c r="S1804" s="2" t="s">
        <v>10</v>
      </c>
      <c r="T1804" s="2" t="s">
        <v>10</v>
      </c>
      <c r="U1804" s="2" t="s">
        <v>10</v>
      </c>
    </row>
    <row r="1805" spans="1:21" x14ac:dyDescent="0.3">
      <c r="A1805">
        <v>44</v>
      </c>
      <c r="B1805" t="s">
        <v>69</v>
      </c>
      <c r="C1805">
        <v>4</v>
      </c>
      <c r="D1805" t="s">
        <v>68</v>
      </c>
      <c r="E1805">
        <v>2020</v>
      </c>
      <c r="F1805" t="s">
        <v>10</v>
      </c>
      <c r="G1805" s="54">
        <v>0.1793260797812265</v>
      </c>
      <c r="H1805" t="s">
        <v>10</v>
      </c>
      <c r="I1805" t="s">
        <v>10</v>
      </c>
      <c r="J1805" t="s">
        <v>10</v>
      </c>
      <c r="K1805" t="s">
        <v>10</v>
      </c>
      <c r="L1805" t="s">
        <v>10</v>
      </c>
      <c r="M1805" s="59">
        <v>0.61482999999999999</v>
      </c>
      <c r="N1805" s="59">
        <v>0.38007999999999997</v>
      </c>
      <c r="O1805" s="59">
        <v>5.0800000000000003E-3</v>
      </c>
      <c r="P1805" s="2" t="s">
        <v>10</v>
      </c>
      <c r="Q1805" s="2" t="s">
        <v>10</v>
      </c>
      <c r="R1805" s="2" t="s">
        <v>10</v>
      </c>
      <c r="S1805" s="2" t="s">
        <v>10</v>
      </c>
      <c r="T1805" s="2" t="s">
        <v>10</v>
      </c>
      <c r="U1805" s="2" t="s">
        <v>10</v>
      </c>
    </row>
    <row r="1806" spans="1:21" x14ac:dyDescent="0.3">
      <c r="A1806">
        <v>45</v>
      </c>
      <c r="B1806" t="s">
        <v>70</v>
      </c>
      <c r="C1806">
        <v>3</v>
      </c>
      <c r="D1806" t="s">
        <v>71</v>
      </c>
      <c r="E1806">
        <v>1980</v>
      </c>
      <c r="F1806">
        <v>300</v>
      </c>
      <c r="G1806" s="54">
        <v>0.67800000000000005</v>
      </c>
      <c r="H1806" t="s">
        <v>10</v>
      </c>
      <c r="I1806" t="s">
        <v>10</v>
      </c>
      <c r="J1806" s="2">
        <f>F1806/(1-G1806)</f>
        <v>931.67701863354046</v>
      </c>
      <c r="K1806" t="s">
        <v>10</v>
      </c>
      <c r="L1806" t="s">
        <v>10</v>
      </c>
      <c r="M1806" s="59">
        <v>0.57081999999999999</v>
      </c>
      <c r="N1806" s="59">
        <v>0.42637000000000003</v>
      </c>
      <c r="O1806" s="59">
        <v>2.8E-3</v>
      </c>
      <c r="P1806" s="2">
        <f t="shared" ref="P1806:P1841" si="438">(J1809*$M1806)+(J1810*$N1806)+(J1811*$O1806)</f>
        <v>1963.448764876335</v>
      </c>
      <c r="Q1806" s="2" t="s">
        <v>10</v>
      </c>
      <c r="R1806" s="2" t="s">
        <v>10</v>
      </c>
      <c r="S1806">
        <f t="shared" si="436"/>
        <v>6.5448292162544499</v>
      </c>
      <c r="T1806" s="2" t="s">
        <v>10</v>
      </c>
      <c r="U1806" s="2" t="s">
        <v>10</v>
      </c>
    </row>
    <row r="1807" spans="1:21" x14ac:dyDescent="0.3">
      <c r="A1807">
        <v>45</v>
      </c>
      <c r="B1807" t="s">
        <v>70</v>
      </c>
      <c r="C1807">
        <v>3</v>
      </c>
      <c r="D1807" t="s">
        <v>71</v>
      </c>
      <c r="E1807">
        <v>1981</v>
      </c>
      <c r="F1807">
        <v>1000</v>
      </c>
      <c r="G1807" s="54">
        <v>0.61399999999999999</v>
      </c>
      <c r="H1807" t="s">
        <v>10</v>
      </c>
      <c r="I1807" t="s">
        <v>10</v>
      </c>
      <c r="J1807" s="2">
        <f t="shared" ref="J1807:J1846" si="439">F1807/(1-G1807)</f>
        <v>2590.6735751295337</v>
      </c>
      <c r="K1807" t="s">
        <v>10</v>
      </c>
      <c r="L1807" t="s">
        <v>10</v>
      </c>
      <c r="M1807" s="59">
        <v>0.57081999999999999</v>
      </c>
      <c r="N1807" s="59">
        <v>0.42637000000000003</v>
      </c>
      <c r="O1807" s="59">
        <v>2.8E-3</v>
      </c>
      <c r="P1807" s="2">
        <f t="shared" si="438"/>
        <v>2208.645649314039</v>
      </c>
      <c r="Q1807" s="2" t="s">
        <v>10</v>
      </c>
      <c r="R1807" s="2" t="s">
        <v>10</v>
      </c>
      <c r="S1807">
        <f t="shared" si="436"/>
        <v>2.2086456493140392</v>
      </c>
      <c r="T1807" s="2" t="s">
        <v>10</v>
      </c>
      <c r="U1807" s="2" t="s">
        <v>10</v>
      </c>
    </row>
    <row r="1808" spans="1:21" x14ac:dyDescent="0.3">
      <c r="A1808">
        <v>45</v>
      </c>
      <c r="B1808" t="s">
        <v>70</v>
      </c>
      <c r="C1808">
        <v>3</v>
      </c>
      <c r="D1808" t="s">
        <v>71</v>
      </c>
      <c r="E1808">
        <v>1982</v>
      </c>
      <c r="F1808">
        <v>150</v>
      </c>
      <c r="G1808" s="54">
        <v>0.53100000000000003</v>
      </c>
      <c r="H1808" t="s">
        <v>10</v>
      </c>
      <c r="I1808" t="s">
        <v>10</v>
      </c>
      <c r="J1808" s="2">
        <f t="shared" si="439"/>
        <v>319.82942430703628</v>
      </c>
      <c r="K1808" t="s">
        <v>10</v>
      </c>
      <c r="L1808" t="s">
        <v>10</v>
      </c>
      <c r="M1808" s="59">
        <v>0.57081999999999999</v>
      </c>
      <c r="N1808" s="59">
        <v>0.42637000000000003</v>
      </c>
      <c r="O1808" s="59">
        <v>2.8E-3</v>
      </c>
      <c r="P1808" s="2">
        <f t="shared" si="438"/>
        <v>2893.012712799617</v>
      </c>
      <c r="Q1808" s="2" t="s">
        <v>10</v>
      </c>
      <c r="R1808" s="2" t="s">
        <v>10</v>
      </c>
      <c r="S1808">
        <f t="shared" si="436"/>
        <v>19.286751418664114</v>
      </c>
      <c r="T1808" s="2" t="s">
        <v>10</v>
      </c>
      <c r="U1808" s="2" t="s">
        <v>10</v>
      </c>
    </row>
    <row r="1809" spans="1:21" x14ac:dyDescent="0.3">
      <c r="A1809">
        <v>45</v>
      </c>
      <c r="B1809" t="s">
        <v>70</v>
      </c>
      <c r="C1809">
        <v>3</v>
      </c>
      <c r="D1809" t="s">
        <v>71</v>
      </c>
      <c r="E1809">
        <v>1983</v>
      </c>
      <c r="F1809">
        <v>600</v>
      </c>
      <c r="G1809" s="54">
        <v>0.74199999999999999</v>
      </c>
      <c r="H1809" t="s">
        <v>10</v>
      </c>
      <c r="I1809" t="s">
        <v>10</v>
      </c>
      <c r="J1809" s="2">
        <f t="shared" si="439"/>
        <v>2325.5813953488373</v>
      </c>
      <c r="K1809" t="s">
        <v>10</v>
      </c>
      <c r="L1809" t="s">
        <v>10</v>
      </c>
      <c r="M1809" s="59">
        <v>0.57081999999999999</v>
      </c>
      <c r="N1809" s="59">
        <v>0.42637000000000003</v>
      </c>
      <c r="O1809" s="59">
        <v>2.8E-3</v>
      </c>
      <c r="P1809" s="2">
        <f>(J1812*$M1809)+(J1813*$N1809)</f>
        <v>1941.9896135265699</v>
      </c>
      <c r="Q1809" s="2" t="s">
        <v>10</v>
      </c>
      <c r="R1809" s="2" t="s">
        <v>10</v>
      </c>
      <c r="S1809">
        <f t="shared" si="436"/>
        <v>3.2366493558776166</v>
      </c>
      <c r="T1809" s="2" t="s">
        <v>10</v>
      </c>
      <c r="U1809" s="2" t="s">
        <v>10</v>
      </c>
    </row>
    <row r="1810" spans="1:21" x14ac:dyDescent="0.3">
      <c r="A1810">
        <v>45</v>
      </c>
      <c r="B1810" t="s">
        <v>70</v>
      </c>
      <c r="C1810">
        <v>3</v>
      </c>
      <c r="D1810" t="s">
        <v>71</v>
      </c>
      <c r="E1810">
        <v>1984</v>
      </c>
      <c r="F1810">
        <v>500</v>
      </c>
      <c r="G1810" s="54">
        <v>0.66</v>
      </c>
      <c r="H1810" t="s">
        <v>10</v>
      </c>
      <c r="I1810" t="s">
        <v>10</v>
      </c>
      <c r="J1810" s="2">
        <f t="shared" si="439"/>
        <v>1470.5882352941178</v>
      </c>
      <c r="K1810" t="s">
        <v>10</v>
      </c>
      <c r="L1810" t="s">
        <v>10</v>
      </c>
      <c r="M1810" s="59">
        <v>0.57081999999999999</v>
      </c>
      <c r="N1810" s="59">
        <v>0.42637000000000003</v>
      </c>
      <c r="O1810" s="59">
        <v>2.8E-3</v>
      </c>
      <c r="P1810" s="2" t="s">
        <v>10</v>
      </c>
      <c r="Q1810" s="2" t="s">
        <v>10</v>
      </c>
      <c r="R1810" s="2" t="s">
        <v>10</v>
      </c>
      <c r="S1810" s="2" t="s">
        <v>10</v>
      </c>
      <c r="T1810" s="2" t="s">
        <v>10</v>
      </c>
      <c r="U1810" s="2" t="s">
        <v>10</v>
      </c>
    </row>
    <row r="1811" spans="1:21" x14ac:dyDescent="0.3">
      <c r="A1811">
        <v>45</v>
      </c>
      <c r="B1811" t="s">
        <v>70</v>
      </c>
      <c r="C1811">
        <v>3</v>
      </c>
      <c r="D1811" t="s">
        <v>71</v>
      </c>
      <c r="E1811">
        <v>1985</v>
      </c>
      <c r="F1811">
        <v>1000</v>
      </c>
      <c r="G1811" s="54">
        <v>0.68700000000000006</v>
      </c>
      <c r="H1811" t="s">
        <v>10</v>
      </c>
      <c r="I1811" t="s">
        <v>10</v>
      </c>
      <c r="J1811" s="2">
        <f t="shared" si="439"/>
        <v>3194.8881789137386</v>
      </c>
      <c r="K1811" t="s">
        <v>10</v>
      </c>
      <c r="L1811" t="s">
        <v>10</v>
      </c>
      <c r="M1811" s="59">
        <v>0.57081999999999999</v>
      </c>
      <c r="N1811" s="59">
        <v>0.42637000000000003</v>
      </c>
      <c r="O1811" s="59">
        <v>2.8E-3</v>
      </c>
      <c r="P1811" s="2" t="s">
        <v>10</v>
      </c>
      <c r="Q1811" s="2" t="s">
        <v>10</v>
      </c>
      <c r="R1811" s="2" t="s">
        <v>10</v>
      </c>
      <c r="S1811" s="2" t="s">
        <v>10</v>
      </c>
      <c r="T1811" s="2" t="s">
        <v>10</v>
      </c>
      <c r="U1811" s="2" t="s">
        <v>10</v>
      </c>
    </row>
    <row r="1812" spans="1:21" x14ac:dyDescent="0.3">
      <c r="A1812">
        <v>45</v>
      </c>
      <c r="B1812" t="s">
        <v>70</v>
      </c>
      <c r="C1812">
        <v>3</v>
      </c>
      <c r="D1812" t="s">
        <v>71</v>
      </c>
      <c r="E1812">
        <v>1986</v>
      </c>
      <c r="F1812">
        <v>600</v>
      </c>
      <c r="G1812" s="54">
        <v>0.76</v>
      </c>
      <c r="H1812" t="s">
        <v>10</v>
      </c>
      <c r="I1812" t="s">
        <v>10</v>
      </c>
      <c r="J1812" s="2">
        <f t="shared" si="439"/>
        <v>2500</v>
      </c>
      <c r="K1812" t="s">
        <v>10</v>
      </c>
      <c r="L1812" t="s">
        <v>10</v>
      </c>
      <c r="M1812" s="59">
        <v>0.57081999999999999</v>
      </c>
      <c r="N1812" s="59">
        <v>0.42637000000000003</v>
      </c>
      <c r="O1812" s="59">
        <v>2.8E-3</v>
      </c>
      <c r="P1812" s="2">
        <f t="shared" si="438"/>
        <v>846.0162361022941</v>
      </c>
      <c r="Q1812" s="2" t="s">
        <v>10</v>
      </c>
      <c r="R1812" s="2" t="s">
        <v>10</v>
      </c>
      <c r="S1812">
        <f t="shared" si="436"/>
        <v>1.4100270601704901</v>
      </c>
      <c r="T1812" s="2" t="s">
        <v>10</v>
      </c>
      <c r="U1812" s="2" t="s">
        <v>10</v>
      </c>
    </row>
    <row r="1813" spans="1:21" x14ac:dyDescent="0.3">
      <c r="A1813">
        <v>45</v>
      </c>
      <c r="B1813" t="s">
        <v>70</v>
      </c>
      <c r="C1813">
        <v>3</v>
      </c>
      <c r="D1813" t="s">
        <v>71</v>
      </c>
      <c r="E1813">
        <v>1987</v>
      </c>
      <c r="F1813">
        <v>500</v>
      </c>
      <c r="G1813" s="54">
        <v>0.58599999999999997</v>
      </c>
      <c r="H1813" t="s">
        <v>10</v>
      </c>
      <c r="I1813" t="s">
        <v>10</v>
      </c>
      <c r="J1813" s="2">
        <f t="shared" si="439"/>
        <v>1207.7294685990337</v>
      </c>
      <c r="K1813" t="s">
        <v>10</v>
      </c>
      <c r="L1813" t="s">
        <v>10</v>
      </c>
      <c r="M1813" s="59">
        <v>0.57081999999999999</v>
      </c>
      <c r="N1813" s="59">
        <v>0.42637000000000003</v>
      </c>
      <c r="O1813" s="59">
        <v>2.8E-3</v>
      </c>
      <c r="P1813" s="2">
        <f t="shared" si="438"/>
        <v>582.76267576478995</v>
      </c>
      <c r="Q1813" s="2" t="s">
        <v>10</v>
      </c>
      <c r="R1813" s="2" t="s">
        <v>10</v>
      </c>
      <c r="S1813">
        <f t="shared" si="436"/>
        <v>1.1655253515295798</v>
      </c>
      <c r="T1813" s="2" t="s">
        <v>10</v>
      </c>
      <c r="U1813" s="2" t="s">
        <v>10</v>
      </c>
    </row>
    <row r="1814" spans="1:21" x14ac:dyDescent="0.3">
      <c r="A1814">
        <v>45</v>
      </c>
      <c r="B1814" t="s">
        <v>70</v>
      </c>
      <c r="C1814">
        <v>3</v>
      </c>
      <c r="D1814" t="s">
        <v>71</v>
      </c>
      <c r="E1814">
        <v>1988</v>
      </c>
      <c r="F1814" t="s">
        <v>10</v>
      </c>
      <c r="G1814" s="54">
        <v>0.57699999999999996</v>
      </c>
      <c r="H1814" t="s">
        <v>10</v>
      </c>
      <c r="I1814" t="s">
        <v>10</v>
      </c>
      <c r="J1814" s="2" t="s">
        <v>10</v>
      </c>
      <c r="K1814" t="s">
        <v>10</v>
      </c>
      <c r="L1814" t="s">
        <v>10</v>
      </c>
      <c r="M1814" s="59">
        <v>0.57081999999999999</v>
      </c>
      <c r="N1814" s="59">
        <v>0.42637000000000003</v>
      </c>
      <c r="O1814" s="59">
        <v>2.8E-3</v>
      </c>
      <c r="P1814" s="2">
        <f t="shared" si="438"/>
        <v>2525.5834194687354</v>
      </c>
      <c r="Q1814" s="2" t="s">
        <v>10</v>
      </c>
      <c r="R1814" s="2" t="s">
        <v>10</v>
      </c>
      <c r="S1814" s="2" t="s">
        <v>10</v>
      </c>
      <c r="T1814" s="2" t="s">
        <v>10</v>
      </c>
      <c r="U1814" s="2" t="s">
        <v>10</v>
      </c>
    </row>
    <row r="1815" spans="1:21" x14ac:dyDescent="0.3">
      <c r="A1815">
        <v>45</v>
      </c>
      <c r="B1815" t="s">
        <v>70</v>
      </c>
      <c r="C1815">
        <v>3</v>
      </c>
      <c r="D1815" t="s">
        <v>71</v>
      </c>
      <c r="E1815">
        <v>1989</v>
      </c>
      <c r="F1815">
        <v>600</v>
      </c>
      <c r="G1815" s="54">
        <v>0.56299999999999994</v>
      </c>
      <c r="H1815" t="s">
        <v>10</v>
      </c>
      <c r="I1815" t="s">
        <v>10</v>
      </c>
      <c r="J1815" s="2">
        <f t="shared" si="439"/>
        <v>1372.9977116704804</v>
      </c>
      <c r="K1815" t="s">
        <v>10</v>
      </c>
      <c r="L1815" t="s">
        <v>10</v>
      </c>
      <c r="M1815" s="59">
        <v>0.57081999999999999</v>
      </c>
      <c r="N1815" s="59">
        <v>0.42637000000000003</v>
      </c>
      <c r="O1815" s="59">
        <v>2.8E-3</v>
      </c>
      <c r="P1815" s="2">
        <f t="shared" si="438"/>
        <v>3802.4524337487464</v>
      </c>
      <c r="Q1815" s="2" t="s">
        <v>10</v>
      </c>
      <c r="R1815" s="2" t="s">
        <v>10</v>
      </c>
      <c r="S1815">
        <f t="shared" si="436"/>
        <v>6.3374207229145778</v>
      </c>
      <c r="T1815" s="2" t="s">
        <v>10</v>
      </c>
      <c r="U1815" s="2" t="s">
        <v>10</v>
      </c>
    </row>
    <row r="1816" spans="1:21" x14ac:dyDescent="0.3">
      <c r="A1816" s="1">
        <v>45</v>
      </c>
      <c r="B1816" s="1" t="s">
        <v>70</v>
      </c>
      <c r="C1816" s="1">
        <v>3</v>
      </c>
      <c r="D1816" s="1" t="s">
        <v>71</v>
      </c>
      <c r="E1816" s="1">
        <v>1990</v>
      </c>
      <c r="F1816" s="1">
        <v>50</v>
      </c>
      <c r="G1816" s="71">
        <v>0.63900000000000001</v>
      </c>
      <c r="H1816" s="1" t="s">
        <v>10</v>
      </c>
      <c r="I1816" s="1" t="s">
        <v>10</v>
      </c>
      <c r="J1816" s="72">
        <f t="shared" si="439"/>
        <v>138.50415512465375</v>
      </c>
      <c r="K1816" s="1" t="s">
        <v>10</v>
      </c>
      <c r="L1816" s="1" t="s">
        <v>10</v>
      </c>
      <c r="M1816" s="73">
        <v>0.57081999999999999</v>
      </c>
      <c r="N1816" s="73">
        <v>0.42637000000000003</v>
      </c>
      <c r="O1816" s="73">
        <v>2.8E-3</v>
      </c>
      <c r="P1816" s="72">
        <f t="shared" si="438"/>
        <v>5541.6070788423503</v>
      </c>
      <c r="Q1816" s="72" t="s">
        <v>10</v>
      </c>
      <c r="R1816" s="72" t="s">
        <v>10</v>
      </c>
      <c r="S1816" s="1" t="s">
        <v>10</v>
      </c>
      <c r="T1816" s="72" t="s">
        <v>10</v>
      </c>
      <c r="U1816" s="72" t="s">
        <v>10</v>
      </c>
    </row>
    <row r="1817" spans="1:21" x14ac:dyDescent="0.3">
      <c r="A1817">
        <v>45</v>
      </c>
      <c r="B1817" t="s">
        <v>70</v>
      </c>
      <c r="C1817">
        <v>3</v>
      </c>
      <c r="D1817" t="s">
        <v>71</v>
      </c>
      <c r="E1817">
        <v>1991</v>
      </c>
      <c r="F1817">
        <v>400</v>
      </c>
      <c r="G1817" s="54">
        <v>0.65300000000000002</v>
      </c>
      <c r="H1817" t="s">
        <v>10</v>
      </c>
      <c r="I1817" t="s">
        <v>10</v>
      </c>
      <c r="J1817" s="2">
        <f t="shared" si="439"/>
        <v>1152.7377521613835</v>
      </c>
      <c r="K1817" t="s">
        <v>10</v>
      </c>
      <c r="L1817" t="s">
        <v>10</v>
      </c>
      <c r="M1817" s="59">
        <v>0.57081999999999999</v>
      </c>
      <c r="N1817" s="59">
        <v>0.42637000000000003</v>
      </c>
      <c r="O1817" s="59">
        <v>2.8E-3</v>
      </c>
      <c r="P1817" s="2">
        <f t="shared" si="438"/>
        <v>6467.5534086545849</v>
      </c>
      <c r="Q1817" s="2" t="s">
        <v>10</v>
      </c>
      <c r="R1817" s="2" t="s">
        <v>10</v>
      </c>
      <c r="S1817">
        <f t="shared" si="436"/>
        <v>16.168883521636463</v>
      </c>
      <c r="T1817" s="2" t="s">
        <v>10</v>
      </c>
      <c r="U1817" s="2" t="s">
        <v>10</v>
      </c>
    </row>
    <row r="1818" spans="1:21" x14ac:dyDescent="0.3">
      <c r="A1818">
        <v>45</v>
      </c>
      <c r="B1818" t="s">
        <v>70</v>
      </c>
      <c r="C1818">
        <v>3</v>
      </c>
      <c r="D1818" t="s">
        <v>71</v>
      </c>
      <c r="E1818">
        <v>1992</v>
      </c>
      <c r="F1818">
        <v>1561</v>
      </c>
      <c r="G1818" s="54">
        <v>0.64200000000000002</v>
      </c>
      <c r="H1818" t="s">
        <v>10</v>
      </c>
      <c r="I1818" t="s">
        <v>10</v>
      </c>
      <c r="J1818" s="2">
        <f t="shared" si="439"/>
        <v>4360.3351955307262</v>
      </c>
      <c r="K1818" t="s">
        <v>10</v>
      </c>
      <c r="L1818" t="s">
        <v>10</v>
      </c>
      <c r="M1818" s="59">
        <v>0.57081999999999999</v>
      </c>
      <c r="N1818" s="59">
        <v>0.42637000000000003</v>
      </c>
      <c r="O1818" s="59">
        <v>2.8E-3</v>
      </c>
      <c r="P1818" s="2">
        <f t="shared" si="438"/>
        <v>2998.5769987960889</v>
      </c>
      <c r="Q1818" s="2" t="s">
        <v>10</v>
      </c>
      <c r="R1818" s="2" t="s">
        <v>10</v>
      </c>
      <c r="S1818">
        <f t="shared" si="436"/>
        <v>1.9209333752697559</v>
      </c>
      <c r="T1818" s="2" t="s">
        <v>10</v>
      </c>
      <c r="U1818" s="2" t="s">
        <v>10</v>
      </c>
    </row>
    <row r="1819" spans="1:21" x14ac:dyDescent="0.3">
      <c r="A1819">
        <v>45</v>
      </c>
      <c r="B1819" t="s">
        <v>70</v>
      </c>
      <c r="C1819">
        <v>3</v>
      </c>
      <c r="D1819" t="s">
        <v>71</v>
      </c>
      <c r="E1819">
        <v>1993</v>
      </c>
      <c r="F1819">
        <v>1100</v>
      </c>
      <c r="G1819" s="54">
        <v>0.63600000000000001</v>
      </c>
      <c r="H1819" t="s">
        <v>10</v>
      </c>
      <c r="I1819" t="s">
        <v>10</v>
      </c>
      <c r="J1819" s="2">
        <f t="shared" si="439"/>
        <v>3021.9780219780218</v>
      </c>
      <c r="K1819" t="s">
        <v>10</v>
      </c>
      <c r="L1819" t="s">
        <v>10</v>
      </c>
      <c r="M1819" s="59">
        <v>0.57081999999999999</v>
      </c>
      <c r="N1819" s="59">
        <v>0.42637000000000003</v>
      </c>
      <c r="O1819" s="59">
        <v>2.8E-3</v>
      </c>
      <c r="P1819" s="2">
        <f t="shared" si="438"/>
        <v>2017.534245135658</v>
      </c>
      <c r="Q1819" s="2" t="s">
        <v>10</v>
      </c>
      <c r="R1819" s="2" t="s">
        <v>10</v>
      </c>
      <c r="S1819">
        <f t="shared" si="436"/>
        <v>1.8341220410324164</v>
      </c>
      <c r="T1819" s="2" t="s">
        <v>10</v>
      </c>
      <c r="U1819" s="2" t="s">
        <v>10</v>
      </c>
    </row>
    <row r="1820" spans="1:21" x14ac:dyDescent="0.3">
      <c r="A1820">
        <v>45</v>
      </c>
      <c r="B1820" t="s">
        <v>70</v>
      </c>
      <c r="C1820">
        <v>3</v>
      </c>
      <c r="D1820" t="s">
        <v>71</v>
      </c>
      <c r="E1820">
        <v>1994</v>
      </c>
      <c r="F1820">
        <v>2438</v>
      </c>
      <c r="G1820" s="54">
        <v>0.72699999999999998</v>
      </c>
      <c r="H1820" t="s">
        <v>10</v>
      </c>
      <c r="I1820" t="s">
        <v>10</v>
      </c>
      <c r="J1820" s="2">
        <f t="shared" si="439"/>
        <v>8930.40293040293</v>
      </c>
      <c r="K1820" t="s">
        <v>10</v>
      </c>
      <c r="L1820" t="s">
        <v>10</v>
      </c>
      <c r="M1820" s="59">
        <v>0.57081999999999999</v>
      </c>
      <c r="N1820" s="59">
        <v>0.42637000000000003</v>
      </c>
      <c r="O1820" s="59">
        <v>2.8E-3</v>
      </c>
      <c r="P1820" s="2">
        <f t="shared" si="438"/>
        <v>1389.7200169724058</v>
      </c>
      <c r="Q1820" s="2" t="s">
        <v>10</v>
      </c>
      <c r="R1820" s="2" t="s">
        <v>10</v>
      </c>
      <c r="S1820">
        <f t="shared" si="436"/>
        <v>0.57002461729795151</v>
      </c>
      <c r="T1820" s="2" t="s">
        <v>10</v>
      </c>
      <c r="U1820" s="2" t="s">
        <v>10</v>
      </c>
    </row>
    <row r="1821" spans="1:21" x14ac:dyDescent="0.3">
      <c r="A1821">
        <v>45</v>
      </c>
      <c r="B1821" t="s">
        <v>70</v>
      </c>
      <c r="C1821">
        <v>3</v>
      </c>
      <c r="D1821" t="s">
        <v>71</v>
      </c>
      <c r="E1821">
        <v>1995</v>
      </c>
      <c r="F1821">
        <v>1000</v>
      </c>
      <c r="G1821" s="54">
        <v>0.68700000000000006</v>
      </c>
      <c r="H1821" t="s">
        <v>10</v>
      </c>
      <c r="I1821" t="s">
        <v>10</v>
      </c>
      <c r="J1821" s="2">
        <f t="shared" si="439"/>
        <v>3194.8881789137386</v>
      </c>
      <c r="K1821" t="s">
        <v>10</v>
      </c>
      <c r="L1821" t="s">
        <v>10</v>
      </c>
      <c r="M1821" s="59">
        <v>0.57081999999999999</v>
      </c>
      <c r="N1821" s="59">
        <v>0.42637000000000003</v>
      </c>
      <c r="O1821" s="59">
        <v>2.8E-3</v>
      </c>
      <c r="P1821" s="2">
        <f t="shared" si="438"/>
        <v>2250.9791871419611</v>
      </c>
      <c r="Q1821" s="2" t="s">
        <v>10</v>
      </c>
      <c r="R1821" s="2" t="s">
        <v>10</v>
      </c>
      <c r="S1821">
        <f t="shared" si="436"/>
        <v>2.2509791871419611</v>
      </c>
      <c r="T1821" s="2" t="s">
        <v>10</v>
      </c>
      <c r="U1821" s="2" t="s">
        <v>10</v>
      </c>
    </row>
    <row r="1822" spans="1:21" x14ac:dyDescent="0.3">
      <c r="A1822">
        <v>45</v>
      </c>
      <c r="B1822" t="s">
        <v>70</v>
      </c>
      <c r="C1822">
        <v>3</v>
      </c>
      <c r="D1822" t="s">
        <v>71</v>
      </c>
      <c r="E1822">
        <v>1996</v>
      </c>
      <c r="F1822">
        <v>1050</v>
      </c>
      <c r="G1822" s="54">
        <v>0.61799999999999999</v>
      </c>
      <c r="H1822" t="s">
        <v>10</v>
      </c>
      <c r="I1822" t="s">
        <v>10</v>
      </c>
      <c r="J1822" s="2">
        <f t="shared" si="439"/>
        <v>2748.6910994764398</v>
      </c>
      <c r="K1822" t="s">
        <v>10</v>
      </c>
      <c r="L1822" t="s">
        <v>10</v>
      </c>
      <c r="M1822" s="59">
        <v>0.57081999999999999</v>
      </c>
      <c r="N1822" s="59">
        <v>0.42637000000000003</v>
      </c>
      <c r="O1822" s="59">
        <v>2.8E-3</v>
      </c>
      <c r="P1822" s="2">
        <f t="shared" si="438"/>
        <v>2053.5346553075719</v>
      </c>
      <c r="Q1822" s="2" t="s">
        <v>10</v>
      </c>
      <c r="R1822" s="2" t="s">
        <v>10</v>
      </c>
      <c r="S1822">
        <f t="shared" si="436"/>
        <v>1.9557472907691162</v>
      </c>
      <c r="T1822" s="2" t="s">
        <v>10</v>
      </c>
      <c r="U1822" s="2" t="s">
        <v>10</v>
      </c>
    </row>
    <row r="1823" spans="1:21" x14ac:dyDescent="0.3">
      <c r="A1823">
        <v>45</v>
      </c>
      <c r="B1823" t="s">
        <v>70</v>
      </c>
      <c r="C1823">
        <v>3</v>
      </c>
      <c r="D1823" t="s">
        <v>71</v>
      </c>
      <c r="E1823">
        <v>1997</v>
      </c>
      <c r="F1823">
        <v>470</v>
      </c>
      <c r="G1823" s="54">
        <v>0.54800000000000004</v>
      </c>
      <c r="H1823" t="s">
        <v>10</v>
      </c>
      <c r="I1823" t="s">
        <v>10</v>
      </c>
      <c r="J1823" s="2">
        <f t="shared" si="439"/>
        <v>1039.8230088495577</v>
      </c>
      <c r="K1823" t="s">
        <v>10</v>
      </c>
      <c r="L1823" t="s">
        <v>10</v>
      </c>
      <c r="M1823" s="59">
        <v>0.57081999999999999</v>
      </c>
      <c r="N1823" s="59">
        <v>0.42637000000000003</v>
      </c>
      <c r="O1823" s="59">
        <v>2.8E-3</v>
      </c>
      <c r="P1823" s="2">
        <f t="shared" si="438"/>
        <v>2347.3964023755448</v>
      </c>
      <c r="Q1823" s="2" t="s">
        <v>10</v>
      </c>
      <c r="R1823" s="2" t="s">
        <v>10</v>
      </c>
      <c r="S1823">
        <f t="shared" si="436"/>
        <v>4.9944604305862654</v>
      </c>
      <c r="T1823" s="2" t="s">
        <v>10</v>
      </c>
      <c r="U1823" s="2" t="s">
        <v>10</v>
      </c>
    </row>
    <row r="1824" spans="1:21" x14ac:dyDescent="0.3">
      <c r="A1824">
        <v>45</v>
      </c>
      <c r="B1824" t="s">
        <v>70</v>
      </c>
      <c r="C1824">
        <v>3</v>
      </c>
      <c r="D1824" t="s">
        <v>71</v>
      </c>
      <c r="E1824">
        <v>1998</v>
      </c>
      <c r="F1824">
        <v>967</v>
      </c>
      <c r="G1824" s="54">
        <v>0.47700000000000004</v>
      </c>
      <c r="H1824" t="s">
        <v>10</v>
      </c>
      <c r="I1824" t="s">
        <v>10</v>
      </c>
      <c r="J1824" s="2">
        <f t="shared" si="439"/>
        <v>1848.9483747609945</v>
      </c>
      <c r="K1824" t="s">
        <v>10</v>
      </c>
      <c r="L1824" t="s">
        <v>10</v>
      </c>
      <c r="M1824" s="59">
        <v>0.57081999999999999</v>
      </c>
      <c r="N1824" s="59">
        <v>0.42637000000000003</v>
      </c>
      <c r="O1824" s="59">
        <v>2.8E-3</v>
      </c>
      <c r="P1824" s="2">
        <f t="shared" si="438"/>
        <v>4119.8349441736482</v>
      </c>
      <c r="Q1824" s="2" t="s">
        <v>10</v>
      </c>
      <c r="R1824" s="2" t="s">
        <v>10</v>
      </c>
      <c r="S1824">
        <f t="shared" si="436"/>
        <v>4.2604291046263167</v>
      </c>
      <c r="T1824" s="2" t="s">
        <v>10</v>
      </c>
      <c r="U1824" s="2" t="s">
        <v>10</v>
      </c>
    </row>
    <row r="1825" spans="1:21" x14ac:dyDescent="0.3">
      <c r="A1825">
        <v>45</v>
      </c>
      <c r="B1825" t="s">
        <v>70</v>
      </c>
      <c r="C1825">
        <v>3</v>
      </c>
      <c r="D1825" t="s">
        <v>71</v>
      </c>
      <c r="E1825">
        <v>1999</v>
      </c>
      <c r="F1825">
        <v>1393</v>
      </c>
      <c r="G1825" s="54">
        <v>0.502</v>
      </c>
      <c r="H1825" t="s">
        <v>10</v>
      </c>
      <c r="I1825" t="s">
        <v>10</v>
      </c>
      <c r="J1825" s="2">
        <f t="shared" si="439"/>
        <v>2797.1887550200804</v>
      </c>
      <c r="K1825" t="s">
        <v>10</v>
      </c>
      <c r="L1825" t="s">
        <v>10</v>
      </c>
      <c r="M1825" s="59">
        <v>0.57081999999999999</v>
      </c>
      <c r="N1825" s="59">
        <v>0.42637000000000003</v>
      </c>
      <c r="O1825" s="59">
        <v>2.8E-3</v>
      </c>
      <c r="P1825" s="2">
        <f t="shared" si="438"/>
        <v>4638.7041303123533</v>
      </c>
      <c r="Q1825" s="2" t="s">
        <v>10</v>
      </c>
      <c r="R1825" s="2" t="s">
        <v>10</v>
      </c>
      <c r="S1825">
        <f t="shared" si="436"/>
        <v>3.3300101437992486</v>
      </c>
      <c r="T1825" s="2" t="s">
        <v>10</v>
      </c>
      <c r="U1825" s="2" t="s">
        <v>10</v>
      </c>
    </row>
    <row r="1826" spans="1:21" x14ac:dyDescent="0.3">
      <c r="A1826">
        <v>45</v>
      </c>
      <c r="B1826" t="s">
        <v>70</v>
      </c>
      <c r="C1826">
        <v>3</v>
      </c>
      <c r="D1826" t="s">
        <v>71</v>
      </c>
      <c r="E1826">
        <v>2000</v>
      </c>
      <c r="F1826">
        <v>491</v>
      </c>
      <c r="G1826" s="54">
        <v>0.53</v>
      </c>
      <c r="H1826" t="s">
        <v>10</v>
      </c>
      <c r="I1826" t="s">
        <v>10</v>
      </c>
      <c r="J1826" s="2">
        <f t="shared" si="439"/>
        <v>1044.6808510638298</v>
      </c>
      <c r="K1826" t="s">
        <v>10</v>
      </c>
      <c r="L1826" t="s">
        <v>10</v>
      </c>
      <c r="M1826" s="59">
        <v>0.57081999999999999</v>
      </c>
      <c r="N1826" s="59">
        <v>0.42637000000000003</v>
      </c>
      <c r="O1826" s="59">
        <v>2.8E-3</v>
      </c>
      <c r="P1826" s="2">
        <f t="shared" si="438"/>
        <v>4617.9975961721775</v>
      </c>
      <c r="Q1826" s="2" t="s">
        <v>10</v>
      </c>
      <c r="R1826" s="2" t="s">
        <v>10</v>
      </c>
      <c r="S1826">
        <f t="shared" si="436"/>
        <v>9.4052904199026024</v>
      </c>
      <c r="T1826" s="2" t="s">
        <v>10</v>
      </c>
      <c r="U1826" s="2" t="s">
        <v>10</v>
      </c>
    </row>
    <row r="1827" spans="1:21" x14ac:dyDescent="0.3">
      <c r="A1827">
        <v>45</v>
      </c>
      <c r="B1827" t="s">
        <v>70</v>
      </c>
      <c r="C1827">
        <v>3</v>
      </c>
      <c r="D1827" t="s">
        <v>71</v>
      </c>
      <c r="E1827">
        <v>2001</v>
      </c>
      <c r="F1827">
        <v>1897</v>
      </c>
      <c r="G1827" s="54">
        <v>0.53500000000000003</v>
      </c>
      <c r="H1827" t="s">
        <v>10</v>
      </c>
      <c r="I1827" t="s">
        <v>10</v>
      </c>
      <c r="J1827" s="2">
        <f t="shared" si="439"/>
        <v>4079.5698924731187</v>
      </c>
      <c r="K1827" t="s">
        <v>10</v>
      </c>
      <c r="L1827" t="s">
        <v>10</v>
      </c>
      <c r="M1827" s="59">
        <v>0.57081999999999999</v>
      </c>
      <c r="N1827" s="59">
        <v>0.42637000000000003</v>
      </c>
      <c r="O1827" s="59">
        <v>2.8E-3</v>
      </c>
      <c r="P1827" s="2">
        <f t="shared" si="438"/>
        <v>3962.2490732436468</v>
      </c>
      <c r="Q1827" s="2" t="s">
        <v>10</v>
      </c>
      <c r="R1827" s="2" t="s">
        <v>10</v>
      </c>
      <c r="S1827">
        <f t="shared" si="436"/>
        <v>2.088692184103135</v>
      </c>
      <c r="T1827" s="2" t="s">
        <v>10</v>
      </c>
      <c r="U1827" s="2" t="s">
        <v>10</v>
      </c>
    </row>
    <row r="1828" spans="1:21" x14ac:dyDescent="0.3">
      <c r="A1828">
        <v>45</v>
      </c>
      <c r="B1828" t="s">
        <v>70</v>
      </c>
      <c r="C1828">
        <v>3</v>
      </c>
      <c r="D1828" t="s">
        <v>71</v>
      </c>
      <c r="E1828">
        <v>2002</v>
      </c>
      <c r="F1828">
        <v>3233</v>
      </c>
      <c r="G1828" s="54">
        <v>0.224</v>
      </c>
      <c r="H1828" t="s">
        <v>10</v>
      </c>
      <c r="I1828" t="s">
        <v>10</v>
      </c>
      <c r="J1828" s="2">
        <f t="shared" si="439"/>
        <v>4166.2371134020614</v>
      </c>
      <c r="K1828" t="s">
        <v>10</v>
      </c>
      <c r="L1828" t="s">
        <v>10</v>
      </c>
      <c r="M1828" s="59">
        <v>0.57081999999999999</v>
      </c>
      <c r="N1828" s="59">
        <v>0.42637000000000003</v>
      </c>
      <c r="O1828" s="59">
        <v>2.8E-3</v>
      </c>
      <c r="P1828" s="2">
        <f t="shared" si="438"/>
        <v>2664.3645396825395</v>
      </c>
      <c r="Q1828" s="2" t="s">
        <v>10</v>
      </c>
      <c r="R1828" s="2" t="s">
        <v>10</v>
      </c>
      <c r="S1828">
        <f t="shared" si="436"/>
        <v>0.82411523033793366</v>
      </c>
      <c r="T1828" s="2" t="s">
        <v>10</v>
      </c>
      <c r="U1828" s="2" t="s">
        <v>10</v>
      </c>
    </row>
    <row r="1829" spans="1:21" x14ac:dyDescent="0.3">
      <c r="A1829">
        <v>45</v>
      </c>
      <c r="B1829" t="s">
        <v>70</v>
      </c>
      <c r="C1829">
        <v>3</v>
      </c>
      <c r="D1829" t="s">
        <v>71</v>
      </c>
      <c r="E1829">
        <v>2003</v>
      </c>
      <c r="F1829">
        <v>2855</v>
      </c>
      <c r="G1829" s="54">
        <v>0.45900000000000002</v>
      </c>
      <c r="H1829" t="s">
        <v>10</v>
      </c>
      <c r="I1829" t="s">
        <v>10</v>
      </c>
      <c r="J1829" s="2">
        <f t="shared" si="439"/>
        <v>5277.2643253234755</v>
      </c>
      <c r="K1829" t="s">
        <v>10</v>
      </c>
      <c r="L1829" t="s">
        <v>10</v>
      </c>
      <c r="M1829" s="59">
        <v>0.57081999999999999</v>
      </c>
      <c r="N1829" s="59">
        <v>0.42637000000000003</v>
      </c>
      <c r="O1829" s="59">
        <v>2.8E-3</v>
      </c>
      <c r="P1829" s="2">
        <f>(J1832*$M1829)+(J1833*$N1829)</f>
        <v>711.11430158730161</v>
      </c>
      <c r="Q1829" s="2" t="s">
        <v>10</v>
      </c>
      <c r="R1829" s="2" t="s">
        <v>10</v>
      </c>
      <c r="S1829">
        <f t="shared" si="436"/>
        <v>0.24907681316542962</v>
      </c>
      <c r="T1829" s="2" t="s">
        <v>10</v>
      </c>
      <c r="U1829" s="2" t="s">
        <v>10</v>
      </c>
    </row>
    <row r="1830" spans="1:21" x14ac:dyDescent="0.3">
      <c r="A1830">
        <v>45</v>
      </c>
      <c r="B1830" t="s">
        <v>70</v>
      </c>
      <c r="C1830">
        <v>3</v>
      </c>
      <c r="D1830" t="s">
        <v>71</v>
      </c>
      <c r="E1830">
        <v>2004</v>
      </c>
      <c r="F1830">
        <v>1667</v>
      </c>
      <c r="G1830" s="54">
        <v>0.55399999999999994</v>
      </c>
      <c r="H1830" t="s">
        <v>10</v>
      </c>
      <c r="I1830" t="s">
        <v>10</v>
      </c>
      <c r="J1830" s="2">
        <f t="shared" si="439"/>
        <v>3737.6681614349773</v>
      </c>
      <c r="K1830" t="s">
        <v>10</v>
      </c>
      <c r="L1830" t="s">
        <v>10</v>
      </c>
      <c r="M1830" s="59">
        <v>0.57081999999999999</v>
      </c>
      <c r="N1830" s="59">
        <v>0.42637000000000003</v>
      </c>
      <c r="O1830" s="59">
        <v>2.8E-3</v>
      </c>
      <c r="P1830" s="2" t="s">
        <v>10</v>
      </c>
      <c r="Q1830" s="2" t="s">
        <v>10</v>
      </c>
      <c r="R1830" s="2" t="s">
        <v>10</v>
      </c>
      <c r="S1830" s="2" t="s">
        <v>10</v>
      </c>
      <c r="T1830" s="2" t="s">
        <v>10</v>
      </c>
      <c r="U1830" s="2" t="s">
        <v>10</v>
      </c>
    </row>
    <row r="1831" spans="1:21" x14ac:dyDescent="0.3">
      <c r="A1831">
        <v>45</v>
      </c>
      <c r="B1831" t="s">
        <v>70</v>
      </c>
      <c r="C1831">
        <v>3</v>
      </c>
      <c r="D1831" t="s">
        <v>71</v>
      </c>
      <c r="E1831">
        <v>2005</v>
      </c>
      <c r="F1831">
        <v>1830</v>
      </c>
      <c r="G1831" s="54">
        <v>0.57299999999999995</v>
      </c>
      <c r="H1831" t="s">
        <v>10</v>
      </c>
      <c r="I1831" t="s">
        <v>10</v>
      </c>
      <c r="J1831" s="2">
        <f t="shared" si="439"/>
        <v>4285.7142857142853</v>
      </c>
      <c r="K1831" t="s">
        <v>10</v>
      </c>
      <c r="L1831" t="s">
        <v>10</v>
      </c>
      <c r="M1831" s="59">
        <v>0.57081999999999999</v>
      </c>
      <c r="N1831" s="59">
        <v>0.42637000000000003</v>
      </c>
      <c r="O1831" s="59">
        <v>2.8E-3</v>
      </c>
      <c r="P1831" s="2" t="s">
        <v>10</v>
      </c>
      <c r="Q1831" s="2" t="s">
        <v>10</v>
      </c>
      <c r="R1831" s="2" t="s">
        <v>10</v>
      </c>
      <c r="S1831" s="2" t="s">
        <v>10</v>
      </c>
      <c r="T1831" s="2" t="s">
        <v>10</v>
      </c>
      <c r="U1831" s="2" t="s">
        <v>10</v>
      </c>
    </row>
    <row r="1832" spans="1:21" x14ac:dyDescent="0.3">
      <c r="A1832">
        <v>45</v>
      </c>
      <c r="B1832" t="s">
        <v>70</v>
      </c>
      <c r="C1832">
        <v>3</v>
      </c>
      <c r="D1832" t="s">
        <v>71</v>
      </c>
      <c r="E1832">
        <v>2006</v>
      </c>
      <c r="F1832">
        <v>265</v>
      </c>
      <c r="G1832" s="54">
        <v>0.47499999999999998</v>
      </c>
      <c r="H1832" t="s">
        <v>10</v>
      </c>
      <c r="I1832" t="s">
        <v>10</v>
      </c>
      <c r="J1832" s="2">
        <f t="shared" si="439"/>
        <v>504.76190476190476</v>
      </c>
      <c r="K1832" t="s">
        <v>10</v>
      </c>
      <c r="L1832" t="s">
        <v>10</v>
      </c>
      <c r="M1832" s="59">
        <v>0.57081999999999999</v>
      </c>
      <c r="N1832" s="59">
        <v>0.42637000000000003</v>
      </c>
      <c r="O1832" s="59">
        <v>2.8E-3</v>
      </c>
      <c r="P1832" s="2">
        <f t="shared" si="438"/>
        <v>2846.3654738892506</v>
      </c>
      <c r="Q1832" s="2" t="s">
        <v>10</v>
      </c>
      <c r="R1832" s="2" t="s">
        <v>10</v>
      </c>
      <c r="S1832">
        <f t="shared" si="436"/>
        <v>10.741001788261324</v>
      </c>
      <c r="T1832" s="2" t="s">
        <v>10</v>
      </c>
      <c r="U1832" s="2" t="s">
        <v>10</v>
      </c>
    </row>
    <row r="1833" spans="1:21" x14ac:dyDescent="0.3">
      <c r="A1833">
        <v>45</v>
      </c>
      <c r="B1833" t="s">
        <v>70</v>
      </c>
      <c r="C1833">
        <v>3</v>
      </c>
      <c r="D1833" t="s">
        <v>71</v>
      </c>
      <c r="E1833">
        <v>2007</v>
      </c>
      <c r="F1833">
        <v>500</v>
      </c>
      <c r="G1833" s="54">
        <v>0.496</v>
      </c>
      <c r="H1833" t="s">
        <v>10</v>
      </c>
      <c r="I1833" t="s">
        <v>10</v>
      </c>
      <c r="J1833" s="2">
        <f t="shared" si="439"/>
        <v>992.06349206349205</v>
      </c>
      <c r="K1833" t="s">
        <v>10</v>
      </c>
      <c r="L1833" t="s">
        <v>10</v>
      </c>
      <c r="M1833" s="59">
        <v>0.57081999999999999</v>
      </c>
      <c r="N1833" s="59">
        <v>0.42637000000000003</v>
      </c>
      <c r="O1833" s="59">
        <v>2.8E-3</v>
      </c>
      <c r="P1833" s="2">
        <f t="shared" si="438"/>
        <v>1172.8778802697602</v>
      </c>
      <c r="Q1833" s="2" t="s">
        <v>10</v>
      </c>
      <c r="R1833" s="2" t="s">
        <v>10</v>
      </c>
      <c r="S1833">
        <f t="shared" si="436"/>
        <v>2.3457557605395203</v>
      </c>
      <c r="T1833" s="2" t="s">
        <v>10</v>
      </c>
      <c r="U1833" s="2" t="s">
        <v>10</v>
      </c>
    </row>
    <row r="1834" spans="1:21" x14ac:dyDescent="0.3">
      <c r="A1834">
        <v>45</v>
      </c>
      <c r="B1834" t="s">
        <v>70</v>
      </c>
      <c r="C1834">
        <v>3</v>
      </c>
      <c r="D1834" t="s">
        <v>71</v>
      </c>
      <c r="E1834">
        <v>2008</v>
      </c>
      <c r="F1834" t="s">
        <v>10</v>
      </c>
      <c r="G1834" s="54">
        <v>0.40300000000000002</v>
      </c>
      <c r="H1834" t="s">
        <v>10</v>
      </c>
      <c r="I1834" t="s">
        <v>10</v>
      </c>
      <c r="J1834" t="s">
        <v>10</v>
      </c>
      <c r="K1834" t="s">
        <v>10</v>
      </c>
      <c r="L1834" t="s">
        <v>10</v>
      </c>
      <c r="M1834" s="59">
        <v>0.57081999999999999</v>
      </c>
      <c r="N1834" s="59">
        <v>0.42637000000000003</v>
      </c>
      <c r="O1834" s="59">
        <v>2.8E-3</v>
      </c>
      <c r="P1834" s="2">
        <f t="shared" si="438"/>
        <v>1377.1722789835192</v>
      </c>
      <c r="Q1834" s="2" t="s">
        <v>10</v>
      </c>
      <c r="R1834" s="2" t="s">
        <v>10</v>
      </c>
      <c r="S1834" s="2" t="s">
        <v>10</v>
      </c>
      <c r="T1834" s="2" t="s">
        <v>10</v>
      </c>
      <c r="U1834" s="2" t="s">
        <v>10</v>
      </c>
    </row>
    <row r="1835" spans="1:21" x14ac:dyDescent="0.3">
      <c r="A1835">
        <v>45</v>
      </c>
      <c r="B1835" t="s">
        <v>70</v>
      </c>
      <c r="C1835">
        <v>3</v>
      </c>
      <c r="D1835" t="s">
        <v>71</v>
      </c>
      <c r="E1835">
        <v>2009</v>
      </c>
      <c r="F1835">
        <v>2579</v>
      </c>
      <c r="G1835" s="54">
        <v>0.34799999999999998</v>
      </c>
      <c r="H1835" t="s">
        <v>10</v>
      </c>
      <c r="I1835" t="s">
        <v>10</v>
      </c>
      <c r="J1835" s="2">
        <f t="shared" si="439"/>
        <v>3955.5214723926379</v>
      </c>
      <c r="K1835" t="s">
        <v>10</v>
      </c>
      <c r="L1835" t="s">
        <v>10</v>
      </c>
      <c r="M1835" s="59">
        <v>0.57081999999999999</v>
      </c>
      <c r="N1835" s="59">
        <v>0.42637000000000003</v>
      </c>
      <c r="O1835" s="59">
        <v>2.8E-3</v>
      </c>
      <c r="P1835" s="2">
        <f t="shared" si="438"/>
        <v>2398.7012235793145</v>
      </c>
      <c r="Q1835" s="2" t="s">
        <v>10</v>
      </c>
      <c r="R1835" s="2" t="s">
        <v>10</v>
      </c>
      <c r="S1835">
        <f t="shared" si="436"/>
        <v>0.9300896562928711</v>
      </c>
      <c r="T1835" s="2" t="s">
        <v>10</v>
      </c>
      <c r="U1835" s="2" t="s">
        <v>10</v>
      </c>
    </row>
    <row r="1836" spans="1:21" x14ac:dyDescent="0.3">
      <c r="A1836">
        <v>45</v>
      </c>
      <c r="B1836" t="s">
        <v>70</v>
      </c>
      <c r="C1836">
        <v>3</v>
      </c>
      <c r="D1836" t="s">
        <v>71</v>
      </c>
      <c r="E1836">
        <v>2010</v>
      </c>
      <c r="F1836">
        <v>738</v>
      </c>
      <c r="G1836" s="54">
        <v>0.46299999999999997</v>
      </c>
      <c r="H1836" t="s">
        <v>10</v>
      </c>
      <c r="I1836" t="s">
        <v>10</v>
      </c>
      <c r="J1836" s="2">
        <f t="shared" si="439"/>
        <v>1374.3016759776535</v>
      </c>
      <c r="K1836" t="s">
        <v>10</v>
      </c>
      <c r="L1836" t="s">
        <v>10</v>
      </c>
      <c r="M1836" s="59">
        <v>0.57081999999999999</v>
      </c>
      <c r="N1836" s="59">
        <v>0.42637000000000003</v>
      </c>
      <c r="O1836" s="59">
        <v>2.8E-3</v>
      </c>
      <c r="P1836" s="2">
        <f t="shared" si="438"/>
        <v>3221.4987178401834</v>
      </c>
      <c r="Q1836" s="2" t="s">
        <v>10</v>
      </c>
      <c r="R1836" s="2" t="s">
        <v>10</v>
      </c>
      <c r="S1836">
        <f t="shared" si="436"/>
        <v>4.3651744144175924</v>
      </c>
      <c r="T1836" s="2" t="s">
        <v>10</v>
      </c>
      <c r="U1836" s="2" t="s">
        <v>10</v>
      </c>
    </row>
    <row r="1837" spans="1:21" x14ac:dyDescent="0.3">
      <c r="A1837">
        <v>45</v>
      </c>
      <c r="B1837" t="s">
        <v>70</v>
      </c>
      <c r="C1837">
        <v>3</v>
      </c>
      <c r="D1837" t="s">
        <v>71</v>
      </c>
      <c r="E1837">
        <v>2011</v>
      </c>
      <c r="F1837">
        <v>439</v>
      </c>
      <c r="G1837" s="54">
        <v>0.51100000000000001</v>
      </c>
      <c r="H1837" t="s">
        <v>10</v>
      </c>
      <c r="I1837" t="s">
        <v>10</v>
      </c>
      <c r="J1837" s="2">
        <f t="shared" si="439"/>
        <v>897.7505112474438</v>
      </c>
      <c r="K1837" t="s">
        <v>10</v>
      </c>
      <c r="L1837" t="s">
        <v>10</v>
      </c>
      <c r="M1837" s="59">
        <v>0.57081999999999999</v>
      </c>
      <c r="N1837" s="59">
        <v>0.42637000000000003</v>
      </c>
      <c r="O1837" s="59">
        <v>2.8E-3</v>
      </c>
      <c r="P1837" s="2">
        <f t="shared" si="438"/>
        <v>2235.1060609319693</v>
      </c>
      <c r="Q1837" s="2" t="s">
        <v>10</v>
      </c>
      <c r="R1837" s="2" t="s">
        <v>10</v>
      </c>
      <c r="S1837">
        <f t="shared" si="436"/>
        <v>5.0913577697766952</v>
      </c>
      <c r="T1837" s="2" t="s">
        <v>10</v>
      </c>
      <c r="U1837" s="2" t="s">
        <v>10</v>
      </c>
    </row>
    <row r="1838" spans="1:21" x14ac:dyDescent="0.3">
      <c r="A1838">
        <v>45</v>
      </c>
      <c r="B1838" t="s">
        <v>70</v>
      </c>
      <c r="C1838">
        <v>3</v>
      </c>
      <c r="D1838" t="s">
        <v>71</v>
      </c>
      <c r="E1838">
        <v>2012</v>
      </c>
      <c r="F1838">
        <v>896</v>
      </c>
      <c r="G1838" s="54">
        <v>0.55400000000000005</v>
      </c>
      <c r="H1838" t="s">
        <v>10</v>
      </c>
      <c r="I1838" t="s">
        <v>10</v>
      </c>
      <c r="J1838" s="2">
        <f t="shared" si="439"/>
        <v>2008.9686098654711</v>
      </c>
      <c r="K1838" t="s">
        <v>10</v>
      </c>
      <c r="L1838" t="s">
        <v>10</v>
      </c>
      <c r="M1838" s="59">
        <v>0.57081999999999999</v>
      </c>
      <c r="N1838" s="59">
        <v>0.42637000000000003</v>
      </c>
      <c r="O1838" s="59">
        <v>2.8E-3</v>
      </c>
      <c r="P1838" s="2">
        <f t="shared" si="438"/>
        <v>1199.9643677925771</v>
      </c>
      <c r="Q1838" s="2" t="s">
        <v>10</v>
      </c>
      <c r="R1838" s="2" t="s">
        <v>10</v>
      </c>
      <c r="S1838">
        <f t="shared" si="436"/>
        <v>1.3392459461970727</v>
      </c>
      <c r="T1838" s="2" t="s">
        <v>10</v>
      </c>
      <c r="U1838" s="2" t="s">
        <v>10</v>
      </c>
    </row>
    <row r="1839" spans="1:21" x14ac:dyDescent="0.3">
      <c r="A1839">
        <v>45</v>
      </c>
      <c r="B1839" t="s">
        <v>70</v>
      </c>
      <c r="C1839">
        <v>3</v>
      </c>
      <c r="D1839" t="s">
        <v>71</v>
      </c>
      <c r="E1839">
        <v>2013</v>
      </c>
      <c r="F1839">
        <v>996</v>
      </c>
      <c r="G1839" s="54">
        <v>0.65800000000000003</v>
      </c>
      <c r="H1839" t="s">
        <v>10</v>
      </c>
      <c r="I1839" t="s">
        <v>10</v>
      </c>
      <c r="J1839" s="2">
        <f t="shared" si="439"/>
        <v>2912.2807017543864</v>
      </c>
      <c r="K1839" t="s">
        <v>10</v>
      </c>
      <c r="L1839" t="s">
        <v>10</v>
      </c>
      <c r="M1839" s="59">
        <v>0.57081999999999999</v>
      </c>
      <c r="N1839" s="59">
        <v>0.42637000000000003</v>
      </c>
      <c r="O1839" s="59">
        <v>2.8E-3</v>
      </c>
      <c r="P1839" s="2">
        <f t="shared" si="438"/>
        <v>2590.1868271139829</v>
      </c>
      <c r="Q1839" s="2" t="s">
        <v>10</v>
      </c>
      <c r="R1839" s="2" t="s">
        <v>10</v>
      </c>
      <c r="S1839">
        <f t="shared" si="436"/>
        <v>2.6005891838493804</v>
      </c>
      <c r="T1839" s="2" t="s">
        <v>10</v>
      </c>
      <c r="U1839" s="2" t="s">
        <v>10</v>
      </c>
    </row>
    <row r="1840" spans="1:21" x14ac:dyDescent="0.3">
      <c r="A1840">
        <v>45</v>
      </c>
      <c r="B1840" t="s">
        <v>70</v>
      </c>
      <c r="C1840">
        <v>3</v>
      </c>
      <c r="D1840" t="s">
        <v>71</v>
      </c>
      <c r="E1840">
        <v>2014</v>
      </c>
      <c r="F1840">
        <v>2105</v>
      </c>
      <c r="G1840" s="54">
        <v>0.42400000000000004</v>
      </c>
      <c r="H1840" t="s">
        <v>10</v>
      </c>
      <c r="I1840" t="s">
        <v>10</v>
      </c>
      <c r="J1840" s="2">
        <f t="shared" si="439"/>
        <v>3654.5138888888891</v>
      </c>
      <c r="K1840" t="s">
        <v>10</v>
      </c>
      <c r="L1840" t="s">
        <v>10</v>
      </c>
      <c r="M1840" s="59">
        <v>0.57081999999999999</v>
      </c>
      <c r="N1840" s="59">
        <v>0.42637000000000003</v>
      </c>
      <c r="O1840" s="59">
        <v>2.8E-3</v>
      </c>
      <c r="P1840" s="2">
        <f t="shared" si="438"/>
        <v>2012.1122811907765</v>
      </c>
      <c r="Q1840" s="2" t="s">
        <v>10</v>
      </c>
      <c r="R1840" s="2" t="s">
        <v>10</v>
      </c>
      <c r="S1840">
        <f t="shared" si="436"/>
        <v>0.95587281766782728</v>
      </c>
      <c r="T1840" s="2" t="s">
        <v>10</v>
      </c>
      <c r="U1840" s="2" t="s">
        <v>10</v>
      </c>
    </row>
    <row r="1841" spans="1:21" x14ac:dyDescent="0.3">
      <c r="A1841">
        <v>45</v>
      </c>
      <c r="B1841" t="s">
        <v>70</v>
      </c>
      <c r="C1841">
        <v>3</v>
      </c>
      <c r="D1841" t="s">
        <v>71</v>
      </c>
      <c r="E1841">
        <v>2015</v>
      </c>
      <c r="F1841">
        <v>140</v>
      </c>
      <c r="G1841" s="54">
        <v>0.58099999999999996</v>
      </c>
      <c r="H1841" t="s">
        <v>10</v>
      </c>
      <c r="I1841" t="s">
        <v>10</v>
      </c>
      <c r="J1841" s="2">
        <f t="shared" si="439"/>
        <v>334.12887828162286</v>
      </c>
      <c r="K1841" t="s">
        <v>10</v>
      </c>
      <c r="L1841" t="s">
        <v>10</v>
      </c>
      <c r="M1841" s="59">
        <v>0.57081999999999999</v>
      </c>
      <c r="N1841" s="59">
        <v>0.42637000000000003</v>
      </c>
      <c r="O1841" s="59">
        <v>2.8E-3</v>
      </c>
      <c r="P1841" s="2">
        <f t="shared" si="438"/>
        <v>1184.8903494535348</v>
      </c>
      <c r="Q1841" s="2" t="s">
        <v>10</v>
      </c>
      <c r="R1841" s="2" t="s">
        <v>10</v>
      </c>
      <c r="S1841">
        <f t="shared" si="436"/>
        <v>8.4635024960966767</v>
      </c>
      <c r="T1841" s="2" t="s">
        <v>10</v>
      </c>
      <c r="U1841" s="2" t="s">
        <v>10</v>
      </c>
    </row>
    <row r="1842" spans="1:21" x14ac:dyDescent="0.3">
      <c r="A1842">
        <v>45</v>
      </c>
      <c r="B1842" t="s">
        <v>70</v>
      </c>
      <c r="C1842">
        <v>3</v>
      </c>
      <c r="D1842" t="s">
        <v>71</v>
      </c>
      <c r="E1842">
        <v>2016</v>
      </c>
      <c r="F1842">
        <v>702</v>
      </c>
      <c r="G1842" s="54">
        <v>0.70100000000000007</v>
      </c>
      <c r="H1842" t="s">
        <v>10</v>
      </c>
      <c r="I1842" t="s">
        <v>10</v>
      </c>
      <c r="J1842" s="2">
        <f t="shared" si="439"/>
        <v>2347.8260869565224</v>
      </c>
      <c r="K1842" t="s">
        <v>10</v>
      </c>
      <c r="L1842" t="s">
        <v>10</v>
      </c>
      <c r="M1842" s="59">
        <v>0.57081999999999999</v>
      </c>
      <c r="N1842" s="59">
        <v>0.42637000000000003</v>
      </c>
      <c r="O1842" s="59">
        <v>2.8E-3</v>
      </c>
      <c r="P1842" s="2">
        <f>(J1845*$M1842)+(J1846*$N1842)</f>
        <v>1700.558199166564</v>
      </c>
      <c r="Q1842" s="2" t="s">
        <v>10</v>
      </c>
      <c r="R1842" s="2" t="s">
        <v>10</v>
      </c>
      <c r="S1842">
        <f t="shared" si="436"/>
        <v>2.4224475771603475</v>
      </c>
      <c r="T1842" s="2" t="s">
        <v>10</v>
      </c>
      <c r="U1842" s="2" t="s">
        <v>10</v>
      </c>
    </row>
    <row r="1843" spans="1:21" x14ac:dyDescent="0.3">
      <c r="A1843">
        <v>45</v>
      </c>
      <c r="B1843" t="s">
        <v>70</v>
      </c>
      <c r="C1843">
        <v>3</v>
      </c>
      <c r="D1843" t="s">
        <v>71</v>
      </c>
      <c r="E1843">
        <v>2017</v>
      </c>
      <c r="F1843">
        <v>1235</v>
      </c>
      <c r="G1843" s="54">
        <v>0.57799999999999996</v>
      </c>
      <c r="H1843" t="s">
        <v>10</v>
      </c>
      <c r="I1843" t="s">
        <v>10</v>
      </c>
      <c r="J1843" s="2">
        <f t="shared" si="439"/>
        <v>2926.5402843601892</v>
      </c>
      <c r="K1843" t="s">
        <v>10</v>
      </c>
      <c r="L1843" t="s">
        <v>10</v>
      </c>
      <c r="M1843" s="59">
        <v>0.57081999999999999</v>
      </c>
      <c r="N1843" s="59">
        <v>0.42637000000000003</v>
      </c>
      <c r="O1843" s="59">
        <v>2.8E-3</v>
      </c>
      <c r="P1843" t="s">
        <v>10</v>
      </c>
      <c r="Q1843" s="2" t="s">
        <v>10</v>
      </c>
      <c r="R1843" s="2" t="s">
        <v>10</v>
      </c>
      <c r="S1843" s="2" t="s">
        <v>10</v>
      </c>
      <c r="T1843" s="2" t="s">
        <v>10</v>
      </c>
      <c r="U1843" s="2" t="s">
        <v>10</v>
      </c>
    </row>
    <row r="1844" spans="1:21" x14ac:dyDescent="0.3">
      <c r="A1844">
        <v>45</v>
      </c>
      <c r="B1844" t="s">
        <v>70</v>
      </c>
      <c r="C1844">
        <v>3</v>
      </c>
      <c r="D1844" t="s">
        <v>71</v>
      </c>
      <c r="E1844">
        <v>2018</v>
      </c>
      <c r="F1844">
        <v>414</v>
      </c>
      <c r="G1844" s="54">
        <v>0.47589229213996381</v>
      </c>
      <c r="H1844" t="s">
        <v>10</v>
      </c>
      <c r="I1844" t="s">
        <v>10</v>
      </c>
      <c r="J1844" s="2">
        <f t="shared" si="439"/>
        <v>789.91396957390168</v>
      </c>
      <c r="K1844" t="s">
        <v>10</v>
      </c>
      <c r="L1844" t="s">
        <v>10</v>
      </c>
      <c r="M1844" s="59">
        <v>0.57081999999999999</v>
      </c>
      <c r="N1844" s="59">
        <v>0.42637000000000003</v>
      </c>
      <c r="O1844" s="59">
        <v>2.8E-3</v>
      </c>
      <c r="P1844" t="s">
        <v>10</v>
      </c>
      <c r="Q1844" s="2" t="s">
        <v>10</v>
      </c>
      <c r="R1844" s="2" t="s">
        <v>10</v>
      </c>
      <c r="S1844" s="2" t="s">
        <v>10</v>
      </c>
      <c r="T1844" s="2" t="s">
        <v>10</v>
      </c>
      <c r="U1844" s="2" t="s">
        <v>10</v>
      </c>
    </row>
    <row r="1845" spans="1:21" x14ac:dyDescent="0.3">
      <c r="A1845">
        <v>45</v>
      </c>
      <c r="B1845" t="s">
        <v>70</v>
      </c>
      <c r="C1845">
        <v>3</v>
      </c>
      <c r="D1845" t="s">
        <v>71</v>
      </c>
      <c r="E1845">
        <v>2019</v>
      </c>
      <c r="F1845">
        <v>879</v>
      </c>
      <c r="G1845" s="54">
        <v>0.48606547353914631</v>
      </c>
      <c r="H1845" t="s">
        <v>10</v>
      </c>
      <c r="I1845" t="s">
        <v>10</v>
      </c>
      <c r="J1845" s="2">
        <f t="shared" si="439"/>
        <v>1710.3345946673876</v>
      </c>
      <c r="K1845" t="s">
        <v>10</v>
      </c>
      <c r="L1845" t="s">
        <v>10</v>
      </c>
      <c r="M1845" s="59">
        <v>0.57081999999999999</v>
      </c>
      <c r="N1845" s="59">
        <v>0.42637000000000003</v>
      </c>
      <c r="O1845" s="59">
        <v>2.8E-3</v>
      </c>
      <c r="P1845" t="s">
        <v>10</v>
      </c>
      <c r="Q1845" s="2" t="s">
        <v>10</v>
      </c>
      <c r="R1845" s="2" t="s">
        <v>10</v>
      </c>
      <c r="S1845" s="2" t="s">
        <v>10</v>
      </c>
      <c r="T1845" s="2" t="s">
        <v>10</v>
      </c>
      <c r="U1845" s="2" t="s">
        <v>10</v>
      </c>
    </row>
    <row r="1846" spans="1:21" x14ac:dyDescent="0.3">
      <c r="A1846">
        <v>45</v>
      </c>
      <c r="B1846" t="s">
        <v>70</v>
      </c>
      <c r="C1846">
        <v>3</v>
      </c>
      <c r="D1846" t="s">
        <v>71</v>
      </c>
      <c r="E1846">
        <v>2020</v>
      </c>
      <c r="F1846">
        <v>780</v>
      </c>
      <c r="G1846" s="54">
        <v>0.54081917900345744</v>
      </c>
      <c r="H1846" t="s">
        <v>10</v>
      </c>
      <c r="I1846" t="s">
        <v>10</v>
      </c>
      <c r="J1846" s="2">
        <f t="shared" si="439"/>
        <v>1698.6772189378378</v>
      </c>
      <c r="K1846" t="s">
        <v>10</v>
      </c>
      <c r="L1846" t="s">
        <v>10</v>
      </c>
      <c r="M1846" s="59">
        <v>0.57081999999999999</v>
      </c>
      <c r="N1846" s="59">
        <v>0.42637000000000003</v>
      </c>
      <c r="O1846" s="59">
        <v>2.8E-3</v>
      </c>
      <c r="P1846" t="s">
        <v>10</v>
      </c>
      <c r="Q1846" s="2" t="s">
        <v>10</v>
      </c>
      <c r="R1846" s="2" t="s">
        <v>10</v>
      </c>
      <c r="S1846" s="2" t="s">
        <v>10</v>
      </c>
      <c r="T1846" s="2" t="s">
        <v>10</v>
      </c>
      <c r="U1846" s="2" t="s">
        <v>10</v>
      </c>
    </row>
    <row r="1847" spans="1:21" x14ac:dyDescent="0.3">
      <c r="A1847">
        <v>46</v>
      </c>
      <c r="B1847" t="s">
        <v>72</v>
      </c>
      <c r="C1847">
        <v>3</v>
      </c>
      <c r="D1847" t="s">
        <v>73</v>
      </c>
      <c r="E1847">
        <v>1980</v>
      </c>
      <c r="F1847">
        <v>2600</v>
      </c>
      <c r="G1847" s="54">
        <v>0.67800000000000005</v>
      </c>
      <c r="H1847" t="s">
        <v>10</v>
      </c>
      <c r="I1847" t="s">
        <v>10</v>
      </c>
      <c r="J1847" s="2">
        <f>F1847/(1-G1847)</f>
        <v>8074.5341614906847</v>
      </c>
      <c r="K1847" t="s">
        <v>10</v>
      </c>
      <c r="L1847" t="s">
        <v>10</v>
      </c>
      <c r="M1847">
        <v>0.68127000000000004</v>
      </c>
      <c r="N1847">
        <v>0.31775999999999999</v>
      </c>
      <c r="O1847">
        <v>7.2000000000000005E-4</v>
      </c>
      <c r="P1847" s="2">
        <f>(J1850*M1847)+(J1851*N1847)+(J1852*O1847)</f>
        <v>5840.2136754325775</v>
      </c>
      <c r="Q1847" t="s">
        <v>10</v>
      </c>
      <c r="R1847" t="s">
        <v>10</v>
      </c>
      <c r="S1847">
        <f t="shared" si="436"/>
        <v>2.2462360290125298</v>
      </c>
      <c r="T1847" s="2" t="s">
        <v>10</v>
      </c>
      <c r="U1847" s="2" t="s">
        <v>10</v>
      </c>
    </row>
    <row r="1848" spans="1:21" x14ac:dyDescent="0.3">
      <c r="A1848">
        <v>46</v>
      </c>
      <c r="B1848" t="s">
        <v>72</v>
      </c>
      <c r="C1848">
        <v>3</v>
      </c>
      <c r="D1848" t="s">
        <v>73</v>
      </c>
      <c r="E1848">
        <v>1981</v>
      </c>
      <c r="F1848">
        <v>2500</v>
      </c>
      <c r="G1848" s="54">
        <v>0.61399999999999999</v>
      </c>
      <c r="H1848" t="s">
        <v>10</v>
      </c>
      <c r="I1848" t="s">
        <v>10</v>
      </c>
      <c r="J1848" s="2">
        <f t="shared" ref="J1848:J1887" si="440">F1848/(1-G1848)</f>
        <v>6476.6839378238337</v>
      </c>
      <c r="K1848" t="s">
        <v>10</v>
      </c>
      <c r="L1848" t="s">
        <v>10</v>
      </c>
      <c r="M1848">
        <v>0.68127000000000004</v>
      </c>
      <c r="N1848">
        <v>0.31775999999999999</v>
      </c>
      <c r="O1848">
        <v>7.2000000000000005E-4</v>
      </c>
      <c r="P1848" s="2">
        <f t="shared" ref="P1848:P1882" si="441">(J1851*M1848)+(J1852*N1848)+(J1853*O1848)</f>
        <v>8508.6732719413667</v>
      </c>
      <c r="Q1848" t="s">
        <v>10</v>
      </c>
      <c r="R1848" t="s">
        <v>10</v>
      </c>
      <c r="S1848">
        <f t="shared" si="436"/>
        <v>3.4034693087765469</v>
      </c>
      <c r="T1848" s="2" t="s">
        <v>10</v>
      </c>
      <c r="U1848" s="2" t="s">
        <v>10</v>
      </c>
    </row>
    <row r="1849" spans="1:21" x14ac:dyDescent="0.3">
      <c r="A1849">
        <v>46</v>
      </c>
      <c r="B1849" t="s">
        <v>72</v>
      </c>
      <c r="C1849">
        <v>3</v>
      </c>
      <c r="D1849" t="s">
        <v>73</v>
      </c>
      <c r="E1849">
        <v>1982</v>
      </c>
      <c r="F1849">
        <v>2500</v>
      </c>
      <c r="G1849" s="54">
        <v>0.53100000000000003</v>
      </c>
      <c r="H1849" t="s">
        <v>10</v>
      </c>
      <c r="I1849" t="s">
        <v>10</v>
      </c>
      <c r="J1849" s="2">
        <f t="shared" si="440"/>
        <v>5330.4904051172707</v>
      </c>
      <c r="K1849" t="s">
        <v>10</v>
      </c>
      <c r="L1849" t="s">
        <v>10</v>
      </c>
      <c r="M1849">
        <v>0.68127000000000004</v>
      </c>
      <c r="N1849">
        <v>0.31775999999999999</v>
      </c>
      <c r="O1849">
        <v>7.2000000000000005E-4</v>
      </c>
      <c r="P1849" s="2">
        <f t="shared" si="441"/>
        <v>16243.530905681349</v>
      </c>
      <c r="Q1849" t="s">
        <v>10</v>
      </c>
      <c r="R1849" t="s">
        <v>10</v>
      </c>
      <c r="S1849">
        <f t="shared" si="436"/>
        <v>6.4974123622725397</v>
      </c>
      <c r="T1849" s="2" t="s">
        <v>10</v>
      </c>
      <c r="U1849" s="2" t="s">
        <v>10</v>
      </c>
    </row>
    <row r="1850" spans="1:21" x14ac:dyDescent="0.3">
      <c r="A1850">
        <v>46</v>
      </c>
      <c r="B1850" t="s">
        <v>72</v>
      </c>
      <c r="C1850">
        <v>3</v>
      </c>
      <c r="D1850" t="s">
        <v>73</v>
      </c>
      <c r="E1850">
        <v>1983</v>
      </c>
      <c r="F1850">
        <v>1500</v>
      </c>
      <c r="G1850" s="54">
        <v>0.74199999999999999</v>
      </c>
      <c r="H1850" t="s">
        <v>10</v>
      </c>
      <c r="I1850" t="s">
        <v>10</v>
      </c>
      <c r="J1850" s="2">
        <f t="shared" si="440"/>
        <v>5813.9534883720926</v>
      </c>
      <c r="K1850" t="s">
        <v>10</v>
      </c>
      <c r="L1850" t="s">
        <v>10</v>
      </c>
      <c r="M1850">
        <v>0.68127000000000004</v>
      </c>
      <c r="N1850">
        <v>0.31775999999999999</v>
      </c>
      <c r="O1850">
        <v>7.2000000000000005E-4</v>
      </c>
      <c r="P1850" s="2">
        <f t="shared" si="441"/>
        <v>16496.977950971326</v>
      </c>
      <c r="Q1850" t="s">
        <v>10</v>
      </c>
      <c r="R1850" t="s">
        <v>10</v>
      </c>
      <c r="S1850">
        <f t="shared" si="436"/>
        <v>10.997985300647551</v>
      </c>
      <c r="T1850" s="2" t="s">
        <v>10</v>
      </c>
      <c r="U1850" s="2" t="s">
        <v>10</v>
      </c>
    </row>
    <row r="1851" spans="1:21" x14ac:dyDescent="0.3">
      <c r="A1851">
        <v>46</v>
      </c>
      <c r="B1851" t="s">
        <v>72</v>
      </c>
      <c r="C1851">
        <v>3</v>
      </c>
      <c r="D1851" t="s">
        <v>73</v>
      </c>
      <c r="E1851">
        <v>1984</v>
      </c>
      <c r="F1851">
        <v>2000</v>
      </c>
      <c r="G1851" s="54">
        <v>0.66</v>
      </c>
      <c r="H1851" t="s">
        <v>10</v>
      </c>
      <c r="I1851" t="s">
        <v>10</v>
      </c>
      <c r="J1851" s="2">
        <f t="shared" si="440"/>
        <v>5882.3529411764712</v>
      </c>
      <c r="K1851" t="s">
        <v>10</v>
      </c>
      <c r="L1851" t="s">
        <v>10</v>
      </c>
      <c r="M1851">
        <v>0.68127000000000004</v>
      </c>
      <c r="N1851">
        <v>0.31775999999999999</v>
      </c>
      <c r="O1851">
        <v>7.2000000000000005E-4</v>
      </c>
      <c r="P1851" s="2">
        <f t="shared" si="441"/>
        <v>5490.8132697145265</v>
      </c>
      <c r="Q1851" t="s">
        <v>10</v>
      </c>
      <c r="R1851" t="s">
        <v>10</v>
      </c>
      <c r="S1851">
        <f t="shared" si="436"/>
        <v>2.7454066348572632</v>
      </c>
      <c r="T1851" s="2" t="s">
        <v>10</v>
      </c>
      <c r="U1851" s="2" t="s">
        <v>10</v>
      </c>
    </row>
    <row r="1852" spans="1:21" x14ac:dyDescent="0.3">
      <c r="A1852">
        <v>46</v>
      </c>
      <c r="B1852" t="s">
        <v>72</v>
      </c>
      <c r="C1852">
        <v>3</v>
      </c>
      <c r="D1852" t="s">
        <v>73</v>
      </c>
      <c r="E1852">
        <v>1985</v>
      </c>
      <c r="F1852">
        <v>4419</v>
      </c>
      <c r="G1852" s="54">
        <v>0.68700000000000006</v>
      </c>
      <c r="H1852" t="s">
        <v>10</v>
      </c>
      <c r="I1852" t="s">
        <v>10</v>
      </c>
      <c r="J1852" s="2">
        <f t="shared" si="440"/>
        <v>14118.210862619811</v>
      </c>
      <c r="K1852" t="s">
        <v>10</v>
      </c>
      <c r="L1852" t="s">
        <v>10</v>
      </c>
      <c r="M1852">
        <v>0.68127000000000004</v>
      </c>
      <c r="N1852">
        <v>0.31775999999999999</v>
      </c>
      <c r="O1852">
        <v>7.2000000000000005E-4</v>
      </c>
      <c r="P1852" s="2">
        <f t="shared" si="441"/>
        <v>3368.7158152440834</v>
      </c>
      <c r="Q1852" t="s">
        <v>10</v>
      </c>
      <c r="R1852" t="s">
        <v>10</v>
      </c>
      <c r="S1852">
        <f t="shared" si="436"/>
        <v>0.76232537117992383</v>
      </c>
      <c r="T1852" s="2" t="s">
        <v>10</v>
      </c>
      <c r="U1852" s="2" t="s">
        <v>10</v>
      </c>
    </row>
    <row r="1853" spans="1:21" x14ac:dyDescent="0.3">
      <c r="A1853">
        <v>46</v>
      </c>
      <c r="B1853" t="s">
        <v>72</v>
      </c>
      <c r="C1853">
        <v>3</v>
      </c>
      <c r="D1853" t="s">
        <v>73</v>
      </c>
      <c r="E1853">
        <v>1986</v>
      </c>
      <c r="F1853">
        <v>5000</v>
      </c>
      <c r="G1853" s="54">
        <v>0.76</v>
      </c>
      <c r="H1853" t="s">
        <v>10</v>
      </c>
      <c r="I1853" t="s">
        <v>10</v>
      </c>
      <c r="J1853" s="2">
        <f t="shared" si="440"/>
        <v>20833.333333333336</v>
      </c>
      <c r="K1853" t="s">
        <v>10</v>
      </c>
      <c r="L1853" t="s">
        <v>10</v>
      </c>
      <c r="M1853">
        <v>0.68127000000000004</v>
      </c>
      <c r="N1853">
        <v>0.31775999999999999</v>
      </c>
      <c r="O1853">
        <v>7.2000000000000005E-4</v>
      </c>
      <c r="P1853" s="2">
        <f t="shared" si="441"/>
        <v>9078.2926788796522</v>
      </c>
      <c r="Q1853" t="s">
        <v>10</v>
      </c>
      <c r="R1853" t="s">
        <v>10</v>
      </c>
      <c r="S1853">
        <f t="shared" si="436"/>
        <v>1.8156585357759305</v>
      </c>
      <c r="T1853" s="2" t="s">
        <v>10</v>
      </c>
      <c r="U1853" s="2" t="s">
        <v>10</v>
      </c>
    </row>
    <row r="1854" spans="1:21" x14ac:dyDescent="0.3">
      <c r="A1854">
        <v>46</v>
      </c>
      <c r="B1854" t="s">
        <v>72</v>
      </c>
      <c r="C1854">
        <v>3</v>
      </c>
      <c r="D1854" t="s">
        <v>73</v>
      </c>
      <c r="E1854">
        <v>1987</v>
      </c>
      <c r="F1854">
        <v>3000</v>
      </c>
      <c r="G1854" s="54">
        <v>0.58599999999999997</v>
      </c>
      <c r="H1854" t="s">
        <v>10</v>
      </c>
      <c r="I1854" t="s">
        <v>10</v>
      </c>
      <c r="J1854" s="2">
        <f t="shared" si="440"/>
        <v>7246.3768115942021</v>
      </c>
      <c r="K1854" t="s">
        <v>10</v>
      </c>
      <c r="L1854" t="s">
        <v>10</v>
      </c>
      <c r="M1854">
        <v>0.68127000000000004</v>
      </c>
      <c r="N1854">
        <v>0.31775999999999999</v>
      </c>
      <c r="O1854">
        <v>7.2000000000000005E-4</v>
      </c>
      <c r="P1854" s="2">
        <f t="shared" si="441"/>
        <v>9564.6072326904159</v>
      </c>
      <c r="Q1854" t="s">
        <v>10</v>
      </c>
      <c r="R1854" t="s">
        <v>10</v>
      </c>
      <c r="S1854">
        <f t="shared" si="436"/>
        <v>3.1882024108968054</v>
      </c>
      <c r="T1854" s="2" t="s">
        <v>10</v>
      </c>
      <c r="U1854" s="2" t="s">
        <v>10</v>
      </c>
    </row>
    <row r="1855" spans="1:21" x14ac:dyDescent="0.3">
      <c r="A1855">
        <v>46</v>
      </c>
      <c r="B1855" t="s">
        <v>72</v>
      </c>
      <c r="C1855">
        <v>3</v>
      </c>
      <c r="D1855" t="s">
        <v>73</v>
      </c>
      <c r="E1855">
        <v>1988</v>
      </c>
      <c r="F1855">
        <v>731</v>
      </c>
      <c r="G1855" s="54">
        <v>0.57699999999999996</v>
      </c>
      <c r="H1855" t="s">
        <v>10</v>
      </c>
      <c r="I1855" t="s">
        <v>10</v>
      </c>
      <c r="J1855" s="2">
        <f t="shared" si="440"/>
        <v>1728.1323877068555</v>
      </c>
      <c r="K1855" t="s">
        <v>10</v>
      </c>
      <c r="L1855" t="s">
        <v>10</v>
      </c>
      <c r="M1855">
        <v>0.68127000000000004</v>
      </c>
      <c r="N1855">
        <v>0.31775999999999999</v>
      </c>
      <c r="O1855">
        <v>7.2000000000000005E-4</v>
      </c>
      <c r="P1855" s="2">
        <f t="shared" si="441"/>
        <v>3729.1579772067325</v>
      </c>
      <c r="Q1855" t="s">
        <v>10</v>
      </c>
      <c r="R1855" t="s">
        <v>10</v>
      </c>
      <c r="S1855">
        <f t="shared" si="436"/>
        <v>5.1014473012404</v>
      </c>
      <c r="T1855" s="2" t="s">
        <v>10</v>
      </c>
      <c r="U1855" s="2" t="s">
        <v>10</v>
      </c>
    </row>
    <row r="1856" spans="1:21" x14ac:dyDescent="0.3">
      <c r="A1856">
        <v>46</v>
      </c>
      <c r="B1856" t="s">
        <v>72</v>
      </c>
      <c r="C1856">
        <v>3</v>
      </c>
      <c r="D1856" t="s">
        <v>73</v>
      </c>
      <c r="E1856">
        <v>1989</v>
      </c>
      <c r="F1856">
        <v>3000</v>
      </c>
      <c r="G1856" s="54">
        <v>0.56299999999999994</v>
      </c>
      <c r="H1856" t="s">
        <v>10</v>
      </c>
      <c r="I1856" t="s">
        <v>10</v>
      </c>
      <c r="J1856" s="2">
        <f t="shared" si="440"/>
        <v>6864.9885583524019</v>
      </c>
      <c r="K1856" t="s">
        <v>10</v>
      </c>
      <c r="L1856" t="s">
        <v>10</v>
      </c>
      <c r="M1856">
        <v>0.68127000000000004</v>
      </c>
      <c r="N1856">
        <v>0.31775999999999999</v>
      </c>
      <c r="O1856">
        <v>7.2000000000000005E-4</v>
      </c>
      <c r="P1856" s="2">
        <f t="shared" si="441"/>
        <v>8395.9373463687152</v>
      </c>
      <c r="Q1856" t="s">
        <v>10</v>
      </c>
      <c r="R1856" t="s">
        <v>10</v>
      </c>
      <c r="S1856">
        <f t="shared" si="436"/>
        <v>2.7986457821229052</v>
      </c>
      <c r="T1856" s="2" t="s">
        <v>10</v>
      </c>
      <c r="U1856" s="2" t="s">
        <v>10</v>
      </c>
    </row>
    <row r="1857" spans="1:21" x14ac:dyDescent="0.3">
      <c r="A1857">
        <v>46</v>
      </c>
      <c r="B1857" t="s">
        <v>72</v>
      </c>
      <c r="C1857">
        <v>3</v>
      </c>
      <c r="D1857" t="s">
        <v>73</v>
      </c>
      <c r="E1857">
        <v>1990</v>
      </c>
      <c r="F1857">
        <v>5000</v>
      </c>
      <c r="G1857" s="54">
        <v>0.63900000000000001</v>
      </c>
      <c r="H1857" t="s">
        <v>10</v>
      </c>
      <c r="I1857" t="s">
        <v>10</v>
      </c>
      <c r="J1857" s="2">
        <f t="shared" si="440"/>
        <v>13850.415512465375</v>
      </c>
      <c r="K1857" t="s">
        <v>10</v>
      </c>
      <c r="L1857" t="s">
        <v>10</v>
      </c>
      <c r="M1857">
        <v>0.68127000000000004</v>
      </c>
      <c r="N1857">
        <v>0.31775999999999999</v>
      </c>
      <c r="O1857">
        <v>7.2000000000000005E-4</v>
      </c>
      <c r="P1857" s="2">
        <f t="shared" si="441"/>
        <v>6204.1678318646209</v>
      </c>
      <c r="Q1857" t="s">
        <v>10</v>
      </c>
      <c r="R1857" t="s">
        <v>10</v>
      </c>
      <c r="S1857">
        <f t="shared" si="436"/>
        <v>1.2408335663729242</v>
      </c>
      <c r="T1857" s="2" t="s">
        <v>10</v>
      </c>
      <c r="U1857" s="2" t="s">
        <v>10</v>
      </c>
    </row>
    <row r="1858" spans="1:21" x14ac:dyDescent="0.3">
      <c r="A1858" s="1">
        <v>46</v>
      </c>
      <c r="B1858" s="1" t="s">
        <v>72</v>
      </c>
      <c r="C1858" s="1">
        <v>3</v>
      </c>
      <c r="D1858" s="1" t="s">
        <v>73</v>
      </c>
      <c r="E1858" s="1">
        <v>1991</v>
      </c>
      <c r="F1858" s="1">
        <v>132</v>
      </c>
      <c r="G1858" s="71">
        <v>0.65300000000000002</v>
      </c>
      <c r="H1858" s="1" t="s">
        <v>10</v>
      </c>
      <c r="I1858" s="1" t="s">
        <v>10</v>
      </c>
      <c r="J1858" s="72">
        <f t="shared" si="440"/>
        <v>380.4034582132565</v>
      </c>
      <c r="K1858" s="1" t="s">
        <v>10</v>
      </c>
      <c r="L1858" s="1" t="s">
        <v>10</v>
      </c>
      <c r="M1858" s="1">
        <v>0.68127000000000004</v>
      </c>
      <c r="N1858" s="1">
        <v>0.31775999999999999</v>
      </c>
      <c r="O1858" s="1">
        <v>7.2000000000000005E-4</v>
      </c>
      <c r="P1858" s="72">
        <f t="shared" si="441"/>
        <v>10741.838089599876</v>
      </c>
      <c r="Q1858" s="1" t="s">
        <v>10</v>
      </c>
      <c r="R1858" s="1" t="s">
        <v>10</v>
      </c>
      <c r="S1858" s="1" t="s">
        <v>10</v>
      </c>
      <c r="T1858" s="72" t="s">
        <v>10</v>
      </c>
      <c r="U1858" s="72" t="s">
        <v>10</v>
      </c>
    </row>
    <row r="1859" spans="1:21" x14ac:dyDescent="0.3">
      <c r="A1859">
        <v>46</v>
      </c>
      <c r="B1859" t="s">
        <v>72</v>
      </c>
      <c r="C1859">
        <v>3</v>
      </c>
      <c r="D1859" t="s">
        <v>73</v>
      </c>
      <c r="E1859">
        <v>1992</v>
      </c>
      <c r="F1859">
        <v>3907</v>
      </c>
      <c r="G1859" s="54">
        <v>0.64200000000000002</v>
      </c>
      <c r="H1859" t="s">
        <v>10</v>
      </c>
      <c r="I1859" t="s">
        <v>10</v>
      </c>
      <c r="J1859" s="2">
        <f t="shared" si="440"/>
        <v>10913.407821229051</v>
      </c>
      <c r="K1859" t="s">
        <v>10</v>
      </c>
      <c r="L1859" t="s">
        <v>10</v>
      </c>
      <c r="M1859">
        <v>0.68127000000000004</v>
      </c>
      <c r="N1859">
        <v>0.31775999999999999</v>
      </c>
      <c r="O1859">
        <v>7.2000000000000005E-4</v>
      </c>
      <c r="P1859" s="2">
        <f t="shared" si="441"/>
        <v>5529.3830396186577</v>
      </c>
      <c r="Q1859" t="s">
        <v>10</v>
      </c>
      <c r="R1859" t="s">
        <v>10</v>
      </c>
      <c r="S1859">
        <f t="shared" ref="S1859:S1921" si="442">P1859/$F1859</f>
        <v>1.4152503300790011</v>
      </c>
      <c r="T1859" s="2" t="s">
        <v>10</v>
      </c>
      <c r="U1859" s="2" t="s">
        <v>10</v>
      </c>
    </row>
    <row r="1860" spans="1:21" x14ac:dyDescent="0.3">
      <c r="A1860">
        <v>46</v>
      </c>
      <c r="B1860" t="s">
        <v>72</v>
      </c>
      <c r="C1860">
        <v>3</v>
      </c>
      <c r="D1860" t="s">
        <v>73</v>
      </c>
      <c r="E1860">
        <v>1993</v>
      </c>
      <c r="F1860">
        <v>1090</v>
      </c>
      <c r="G1860" s="54">
        <v>0.63600000000000001</v>
      </c>
      <c r="H1860" t="s">
        <v>10</v>
      </c>
      <c r="I1860" t="s">
        <v>10</v>
      </c>
      <c r="J1860" s="2">
        <f t="shared" si="440"/>
        <v>2994.5054945054944</v>
      </c>
      <c r="K1860" t="s">
        <v>10</v>
      </c>
      <c r="L1860" t="s">
        <v>10</v>
      </c>
      <c r="M1860">
        <v>0.68127000000000004</v>
      </c>
      <c r="N1860">
        <v>0.31775999999999999</v>
      </c>
      <c r="O1860">
        <v>7.2000000000000005E-4</v>
      </c>
      <c r="P1860" s="2">
        <f t="shared" si="441"/>
        <v>3957.5996069178982</v>
      </c>
      <c r="Q1860" t="s">
        <v>10</v>
      </c>
      <c r="R1860" t="s">
        <v>10</v>
      </c>
      <c r="S1860">
        <f t="shared" si="442"/>
        <v>3.6308253274476132</v>
      </c>
      <c r="T1860" s="2" t="s">
        <v>10</v>
      </c>
      <c r="U1860" s="2" t="s">
        <v>10</v>
      </c>
    </row>
    <row r="1861" spans="1:21" x14ac:dyDescent="0.3">
      <c r="A1861">
        <v>46</v>
      </c>
      <c r="B1861" t="s">
        <v>72</v>
      </c>
      <c r="C1861">
        <v>3</v>
      </c>
      <c r="D1861" t="s">
        <v>73</v>
      </c>
      <c r="E1861">
        <v>1994</v>
      </c>
      <c r="F1861">
        <v>3574</v>
      </c>
      <c r="G1861" s="54">
        <v>0.72699999999999998</v>
      </c>
      <c r="H1861" t="s">
        <v>10</v>
      </c>
      <c r="I1861" t="s">
        <v>10</v>
      </c>
      <c r="J1861" s="2">
        <f t="shared" si="440"/>
        <v>13091.57509157509</v>
      </c>
      <c r="K1861" t="s">
        <v>10</v>
      </c>
      <c r="L1861" t="s">
        <v>10</v>
      </c>
      <c r="M1861">
        <v>0.68127000000000004</v>
      </c>
      <c r="N1861">
        <v>0.31775999999999999</v>
      </c>
      <c r="O1861">
        <v>7.2000000000000005E-4</v>
      </c>
      <c r="P1861" s="2">
        <f t="shared" si="441"/>
        <v>2209.6494587349553</v>
      </c>
      <c r="Q1861" t="s">
        <v>10</v>
      </c>
      <c r="R1861" t="s">
        <v>10</v>
      </c>
      <c r="S1861">
        <f t="shared" si="442"/>
        <v>0.61825670361918161</v>
      </c>
      <c r="T1861" s="2" t="s">
        <v>10</v>
      </c>
      <c r="U1861" s="2" t="s">
        <v>10</v>
      </c>
    </row>
    <row r="1862" spans="1:21" x14ac:dyDescent="0.3">
      <c r="A1862">
        <v>46</v>
      </c>
      <c r="B1862" t="s">
        <v>72</v>
      </c>
      <c r="C1862">
        <v>3</v>
      </c>
      <c r="D1862" t="s">
        <v>73</v>
      </c>
      <c r="E1862">
        <v>1995</v>
      </c>
      <c r="F1862">
        <v>1792</v>
      </c>
      <c r="G1862" s="54">
        <v>0.68700000000000006</v>
      </c>
      <c r="H1862" t="s">
        <v>10</v>
      </c>
      <c r="I1862" t="s">
        <v>10</v>
      </c>
      <c r="J1862" s="2">
        <f t="shared" si="440"/>
        <v>5725.2396166134195</v>
      </c>
      <c r="K1862" t="s">
        <v>10</v>
      </c>
      <c r="L1862" t="s">
        <v>10</v>
      </c>
      <c r="M1862">
        <v>0.68127000000000004</v>
      </c>
      <c r="N1862">
        <v>0.31775999999999999</v>
      </c>
      <c r="O1862">
        <v>7.2000000000000005E-4</v>
      </c>
      <c r="P1862" s="2">
        <f t="shared" si="441"/>
        <v>4492.0365646167111</v>
      </c>
      <c r="Q1862" t="s">
        <v>10</v>
      </c>
      <c r="R1862" t="s">
        <v>10</v>
      </c>
      <c r="S1862">
        <f t="shared" si="442"/>
        <v>2.5067168329334324</v>
      </c>
      <c r="T1862" s="2" t="s">
        <v>10</v>
      </c>
      <c r="U1862" s="2" t="s">
        <v>10</v>
      </c>
    </row>
    <row r="1863" spans="1:21" x14ac:dyDescent="0.3">
      <c r="A1863">
        <v>46</v>
      </c>
      <c r="B1863" t="s">
        <v>72</v>
      </c>
      <c r="C1863">
        <v>3</v>
      </c>
      <c r="D1863" t="s">
        <v>73</v>
      </c>
      <c r="E1863">
        <v>1996</v>
      </c>
      <c r="F1863">
        <v>1957</v>
      </c>
      <c r="G1863" s="54">
        <v>0.61799999999999999</v>
      </c>
      <c r="H1863" t="s">
        <v>10</v>
      </c>
      <c r="I1863" t="s">
        <v>10</v>
      </c>
      <c r="J1863" s="2">
        <f t="shared" si="440"/>
        <v>5123.0366492146595</v>
      </c>
      <c r="K1863" t="s">
        <v>10</v>
      </c>
      <c r="L1863" t="s">
        <v>10</v>
      </c>
      <c r="M1863">
        <v>0.68127000000000004</v>
      </c>
      <c r="N1863">
        <v>0.31775999999999999</v>
      </c>
      <c r="O1863">
        <v>7.2000000000000005E-4</v>
      </c>
      <c r="P1863" s="2">
        <f t="shared" si="441"/>
        <v>5047.1743900075253</v>
      </c>
      <c r="Q1863" t="s">
        <v>10</v>
      </c>
      <c r="R1863" t="s">
        <v>10</v>
      </c>
      <c r="S1863">
        <f t="shared" si="442"/>
        <v>2.579036479308904</v>
      </c>
      <c r="T1863" s="2" t="s">
        <v>10</v>
      </c>
      <c r="U1863" s="2" t="s">
        <v>10</v>
      </c>
    </row>
    <row r="1864" spans="1:21" x14ac:dyDescent="0.3">
      <c r="A1864">
        <v>46</v>
      </c>
      <c r="B1864" t="s">
        <v>72</v>
      </c>
      <c r="C1864">
        <v>3</v>
      </c>
      <c r="D1864" t="s">
        <v>73</v>
      </c>
      <c r="E1864">
        <v>1997</v>
      </c>
      <c r="F1864">
        <v>661</v>
      </c>
      <c r="G1864" s="54">
        <v>0.54800000000000004</v>
      </c>
      <c r="H1864" t="s">
        <v>10</v>
      </c>
      <c r="I1864" t="s">
        <v>10</v>
      </c>
      <c r="J1864" s="2">
        <f t="shared" si="440"/>
        <v>1462.3893805309735</v>
      </c>
      <c r="K1864" t="s">
        <v>10</v>
      </c>
      <c r="L1864" t="s">
        <v>10</v>
      </c>
      <c r="M1864">
        <v>0.68127000000000004</v>
      </c>
      <c r="N1864">
        <v>0.31775999999999999</v>
      </c>
      <c r="O1864">
        <v>7.2000000000000005E-4</v>
      </c>
      <c r="P1864" s="2">
        <f t="shared" si="441"/>
        <v>6143.8079646640117</v>
      </c>
      <c r="Q1864" t="s">
        <v>10</v>
      </c>
      <c r="R1864" t="s">
        <v>10</v>
      </c>
      <c r="S1864">
        <f t="shared" si="442"/>
        <v>9.294717041851758</v>
      </c>
      <c r="T1864" s="2" t="s">
        <v>10</v>
      </c>
      <c r="U1864" s="2" t="s">
        <v>10</v>
      </c>
    </row>
    <row r="1865" spans="1:21" x14ac:dyDescent="0.3">
      <c r="A1865">
        <v>46</v>
      </c>
      <c r="B1865" t="s">
        <v>72</v>
      </c>
      <c r="C1865">
        <v>3</v>
      </c>
      <c r="D1865" t="s">
        <v>73</v>
      </c>
      <c r="E1865">
        <v>1998</v>
      </c>
      <c r="F1865">
        <v>1990</v>
      </c>
      <c r="G1865" s="54">
        <v>0.47700000000000004</v>
      </c>
      <c r="H1865" t="s">
        <v>10</v>
      </c>
      <c r="I1865" t="s">
        <v>10</v>
      </c>
      <c r="J1865" s="2">
        <f t="shared" si="440"/>
        <v>3804.971319311664</v>
      </c>
      <c r="K1865" t="s">
        <v>10</v>
      </c>
      <c r="L1865" t="s">
        <v>10</v>
      </c>
      <c r="M1865">
        <v>0.68127000000000004</v>
      </c>
      <c r="N1865">
        <v>0.31775999999999999</v>
      </c>
      <c r="O1865">
        <v>7.2000000000000005E-4</v>
      </c>
      <c r="P1865" s="2">
        <f t="shared" si="441"/>
        <v>10791.805148880587</v>
      </c>
      <c r="Q1865" t="s">
        <v>10</v>
      </c>
      <c r="R1865" t="s">
        <v>10</v>
      </c>
      <c r="S1865">
        <f t="shared" si="442"/>
        <v>5.4230176627540638</v>
      </c>
      <c r="T1865" s="2" t="s">
        <v>10</v>
      </c>
      <c r="U1865" s="2" t="s">
        <v>10</v>
      </c>
    </row>
    <row r="1866" spans="1:21" x14ac:dyDescent="0.3">
      <c r="A1866">
        <v>46</v>
      </c>
      <c r="B1866" t="s">
        <v>72</v>
      </c>
      <c r="C1866">
        <v>3</v>
      </c>
      <c r="D1866" t="s">
        <v>73</v>
      </c>
      <c r="E1866">
        <v>1999</v>
      </c>
      <c r="F1866">
        <v>2974</v>
      </c>
      <c r="G1866" s="54">
        <v>0.502</v>
      </c>
      <c r="H1866" t="s">
        <v>10</v>
      </c>
      <c r="I1866" t="s">
        <v>10</v>
      </c>
      <c r="J1866" s="2">
        <f t="shared" si="440"/>
        <v>5971.8875502008032</v>
      </c>
      <c r="K1866" t="s">
        <v>10</v>
      </c>
      <c r="L1866" t="s">
        <v>10</v>
      </c>
      <c r="M1866">
        <v>0.68127000000000004</v>
      </c>
      <c r="N1866">
        <v>0.31775999999999999</v>
      </c>
      <c r="O1866">
        <v>7.2000000000000005E-4</v>
      </c>
      <c r="P1866" s="2">
        <f t="shared" si="441"/>
        <v>6763.1540366702184</v>
      </c>
      <c r="Q1866" t="s">
        <v>10</v>
      </c>
      <c r="R1866" t="s">
        <v>10</v>
      </c>
      <c r="S1866">
        <f t="shared" si="442"/>
        <v>2.2740934891291924</v>
      </c>
      <c r="T1866" s="2" t="s">
        <v>10</v>
      </c>
      <c r="U1866" s="2" t="s">
        <v>10</v>
      </c>
    </row>
    <row r="1867" spans="1:21" x14ac:dyDescent="0.3">
      <c r="A1867">
        <v>46</v>
      </c>
      <c r="B1867" t="s">
        <v>72</v>
      </c>
      <c r="C1867">
        <v>3</v>
      </c>
      <c r="D1867" t="s">
        <v>73</v>
      </c>
      <c r="E1867">
        <v>2000</v>
      </c>
      <c r="F1867">
        <v>1434</v>
      </c>
      <c r="G1867" s="54">
        <v>0.53</v>
      </c>
      <c r="H1867" t="s">
        <v>10</v>
      </c>
      <c r="I1867" t="s">
        <v>10</v>
      </c>
      <c r="J1867" s="2">
        <f t="shared" si="440"/>
        <v>3051.0638297872342</v>
      </c>
      <c r="K1867" t="s">
        <v>10</v>
      </c>
      <c r="L1867" t="s">
        <v>10</v>
      </c>
      <c r="M1867">
        <v>0.68127000000000004</v>
      </c>
      <c r="N1867">
        <v>0.31775999999999999</v>
      </c>
      <c r="O1867">
        <v>7.2000000000000005E-4</v>
      </c>
      <c r="P1867" s="2">
        <f t="shared" si="441"/>
        <v>7904.5334606595989</v>
      </c>
      <c r="Q1867" t="s">
        <v>10</v>
      </c>
      <c r="R1867" t="s">
        <v>10</v>
      </c>
      <c r="S1867">
        <f t="shared" si="442"/>
        <v>5.5122269600136669</v>
      </c>
      <c r="T1867" s="2" t="s">
        <v>10</v>
      </c>
      <c r="U1867" s="2" t="s">
        <v>10</v>
      </c>
    </row>
    <row r="1868" spans="1:21" x14ac:dyDescent="0.3">
      <c r="A1868">
        <v>46</v>
      </c>
      <c r="B1868" t="s">
        <v>72</v>
      </c>
      <c r="C1868">
        <v>3</v>
      </c>
      <c r="D1868" t="s">
        <v>73</v>
      </c>
      <c r="E1868">
        <v>2001</v>
      </c>
      <c r="F1868">
        <v>5942</v>
      </c>
      <c r="G1868" s="54">
        <v>0.53500000000000003</v>
      </c>
      <c r="H1868" t="s">
        <v>10</v>
      </c>
      <c r="I1868" t="s">
        <v>10</v>
      </c>
      <c r="J1868" s="2">
        <f t="shared" si="440"/>
        <v>12778.494623655915</v>
      </c>
      <c r="K1868" t="s">
        <v>10</v>
      </c>
      <c r="L1868" t="s">
        <v>10</v>
      </c>
      <c r="M1868">
        <v>0.68127000000000004</v>
      </c>
      <c r="N1868">
        <v>0.31775999999999999</v>
      </c>
      <c r="O1868">
        <v>7.2000000000000005E-4</v>
      </c>
      <c r="P1868" s="2">
        <f t="shared" si="441"/>
        <v>11729.35702797492</v>
      </c>
      <c r="Q1868" t="s">
        <v>10</v>
      </c>
      <c r="R1868" t="s">
        <v>10</v>
      </c>
      <c r="S1868">
        <f t="shared" si="442"/>
        <v>1.9739745923889129</v>
      </c>
      <c r="T1868" s="2" t="s">
        <v>10</v>
      </c>
      <c r="U1868" s="2" t="s">
        <v>10</v>
      </c>
    </row>
    <row r="1869" spans="1:21" x14ac:dyDescent="0.3">
      <c r="A1869">
        <v>46</v>
      </c>
      <c r="B1869" t="s">
        <v>72</v>
      </c>
      <c r="C1869">
        <v>3</v>
      </c>
      <c r="D1869" t="s">
        <v>73</v>
      </c>
      <c r="E1869">
        <v>2002</v>
      </c>
      <c r="F1869">
        <v>5082</v>
      </c>
      <c r="G1869" s="54">
        <v>0.224</v>
      </c>
      <c r="H1869" t="s">
        <v>10</v>
      </c>
      <c r="I1869" t="s">
        <v>10</v>
      </c>
      <c r="J1869" s="2">
        <f t="shared" si="440"/>
        <v>6548.9690721649486</v>
      </c>
      <c r="K1869" t="s">
        <v>10</v>
      </c>
      <c r="L1869" t="s">
        <v>10</v>
      </c>
      <c r="M1869">
        <v>0.68127000000000004</v>
      </c>
      <c r="N1869">
        <v>0.31775999999999999</v>
      </c>
      <c r="O1869">
        <v>7.2000000000000005E-4</v>
      </c>
      <c r="P1869" s="2">
        <f t="shared" si="441"/>
        <v>14780.223599063233</v>
      </c>
      <c r="Q1869" t="s">
        <v>10</v>
      </c>
      <c r="R1869" t="s">
        <v>10</v>
      </c>
      <c r="S1869">
        <f t="shared" si="442"/>
        <v>2.9083478156362128</v>
      </c>
      <c r="T1869" s="2" t="s">
        <v>10</v>
      </c>
      <c r="U1869" s="2" t="s">
        <v>10</v>
      </c>
    </row>
    <row r="1870" spans="1:21" x14ac:dyDescent="0.3">
      <c r="A1870">
        <v>46</v>
      </c>
      <c r="B1870" t="s">
        <v>72</v>
      </c>
      <c r="C1870">
        <v>3</v>
      </c>
      <c r="D1870" t="s">
        <v>73</v>
      </c>
      <c r="E1870">
        <v>2003</v>
      </c>
      <c r="F1870">
        <v>3907</v>
      </c>
      <c r="G1870" s="54">
        <v>0.45900000000000002</v>
      </c>
      <c r="H1870" t="s">
        <v>10</v>
      </c>
      <c r="I1870" t="s">
        <v>10</v>
      </c>
      <c r="J1870" s="2">
        <f t="shared" si="440"/>
        <v>7221.8114602587812</v>
      </c>
      <c r="K1870" t="s">
        <v>10</v>
      </c>
      <c r="L1870" t="s">
        <v>10</v>
      </c>
      <c r="M1870">
        <v>0.68127000000000004</v>
      </c>
      <c r="N1870">
        <v>0.31775999999999999</v>
      </c>
      <c r="O1870">
        <v>7.2000000000000005E-4</v>
      </c>
      <c r="P1870" s="2">
        <f t="shared" si="441"/>
        <v>8676.3567760708302</v>
      </c>
      <c r="Q1870" t="s">
        <v>10</v>
      </c>
      <c r="R1870" t="s">
        <v>10</v>
      </c>
      <c r="S1870">
        <f t="shared" si="442"/>
        <v>2.2207209562505326</v>
      </c>
      <c r="T1870" s="2" t="s">
        <v>10</v>
      </c>
      <c r="U1870" s="2" t="s">
        <v>10</v>
      </c>
    </row>
    <row r="1871" spans="1:21" x14ac:dyDescent="0.3">
      <c r="A1871">
        <v>46</v>
      </c>
      <c r="B1871" t="s">
        <v>72</v>
      </c>
      <c r="C1871">
        <v>3</v>
      </c>
      <c r="D1871" t="s">
        <v>73</v>
      </c>
      <c r="E1871">
        <v>2004</v>
      </c>
      <c r="F1871">
        <v>4172</v>
      </c>
      <c r="G1871" s="54">
        <v>0.55399999999999994</v>
      </c>
      <c r="H1871" t="s">
        <v>10</v>
      </c>
      <c r="I1871" t="s">
        <v>10</v>
      </c>
      <c r="J1871" s="2">
        <f t="shared" si="440"/>
        <v>9354.2600896860968</v>
      </c>
      <c r="K1871" t="s">
        <v>10</v>
      </c>
      <c r="L1871" t="s">
        <v>10</v>
      </c>
      <c r="M1871">
        <v>0.68127000000000004</v>
      </c>
      <c r="N1871">
        <v>0.31775999999999999</v>
      </c>
      <c r="O1871">
        <v>7.2000000000000005E-4</v>
      </c>
      <c r="P1871" s="2">
        <f t="shared" si="441"/>
        <v>5443.1182979607365</v>
      </c>
      <c r="Q1871" t="s">
        <v>10</v>
      </c>
      <c r="R1871" t="s">
        <v>10</v>
      </c>
      <c r="S1871">
        <f t="shared" si="442"/>
        <v>1.3046784031545389</v>
      </c>
      <c r="T1871" s="2" t="s">
        <v>10</v>
      </c>
      <c r="U1871" s="2" t="s">
        <v>10</v>
      </c>
    </row>
    <row r="1872" spans="1:21" x14ac:dyDescent="0.3">
      <c r="A1872">
        <v>46</v>
      </c>
      <c r="B1872" t="s">
        <v>72</v>
      </c>
      <c r="C1872">
        <v>3</v>
      </c>
      <c r="D1872" t="s">
        <v>73</v>
      </c>
      <c r="E1872">
        <v>2005</v>
      </c>
      <c r="F1872">
        <v>7188</v>
      </c>
      <c r="G1872" s="54">
        <v>0.57299999999999995</v>
      </c>
      <c r="H1872" t="s">
        <v>10</v>
      </c>
      <c r="I1872" t="s">
        <v>10</v>
      </c>
      <c r="J1872" s="2">
        <f t="shared" si="440"/>
        <v>16833.723653395784</v>
      </c>
      <c r="K1872" t="s">
        <v>10</v>
      </c>
      <c r="L1872" t="s">
        <v>10</v>
      </c>
      <c r="M1872">
        <v>0.68127000000000004</v>
      </c>
      <c r="N1872">
        <v>0.31775999999999999</v>
      </c>
      <c r="O1872">
        <v>7.2000000000000005E-4</v>
      </c>
      <c r="P1872" s="2">
        <f t="shared" si="441"/>
        <v>7052.2202999643669</v>
      </c>
      <c r="Q1872" t="s">
        <v>10</v>
      </c>
      <c r="R1872" t="s">
        <v>10</v>
      </c>
      <c r="S1872">
        <f t="shared" si="442"/>
        <v>0.98111022537066872</v>
      </c>
      <c r="T1872" s="2" t="s">
        <v>10</v>
      </c>
      <c r="U1872" s="2" t="s">
        <v>10</v>
      </c>
    </row>
    <row r="1873" spans="1:21" x14ac:dyDescent="0.3">
      <c r="A1873">
        <v>46</v>
      </c>
      <c r="B1873" t="s">
        <v>72</v>
      </c>
      <c r="C1873">
        <v>3</v>
      </c>
      <c r="D1873" t="s">
        <v>73</v>
      </c>
      <c r="E1873">
        <v>2006</v>
      </c>
      <c r="F1873">
        <v>5466</v>
      </c>
      <c r="G1873" s="54">
        <v>0.47499999999999998</v>
      </c>
      <c r="H1873" t="s">
        <v>10</v>
      </c>
      <c r="I1873" t="s">
        <v>10</v>
      </c>
      <c r="J1873" s="2">
        <f t="shared" si="440"/>
        <v>10411.428571428571</v>
      </c>
      <c r="K1873" t="s">
        <v>10</v>
      </c>
      <c r="L1873" t="s">
        <v>10</v>
      </c>
      <c r="M1873">
        <v>0.68127000000000004</v>
      </c>
      <c r="N1873">
        <v>0.31775999999999999</v>
      </c>
      <c r="O1873">
        <v>7.2000000000000005E-4</v>
      </c>
      <c r="P1873" s="2">
        <f t="shared" si="441"/>
        <v>8125.7929024574159</v>
      </c>
      <c r="Q1873" t="s">
        <v>10</v>
      </c>
      <c r="R1873" t="s">
        <v>10</v>
      </c>
      <c r="S1873">
        <f t="shared" si="442"/>
        <v>1.4866068244525092</v>
      </c>
      <c r="T1873" s="2" t="s">
        <v>10</v>
      </c>
      <c r="U1873" s="2" t="s">
        <v>10</v>
      </c>
    </row>
    <row r="1874" spans="1:21" x14ac:dyDescent="0.3">
      <c r="A1874">
        <v>46</v>
      </c>
      <c r="B1874" t="s">
        <v>72</v>
      </c>
      <c r="C1874">
        <v>3</v>
      </c>
      <c r="D1874" t="s">
        <v>73</v>
      </c>
      <c r="E1874">
        <v>2007</v>
      </c>
      <c r="F1874">
        <v>2504</v>
      </c>
      <c r="G1874" s="54">
        <v>0.496</v>
      </c>
      <c r="H1874" t="s">
        <v>10</v>
      </c>
      <c r="I1874" t="s">
        <v>10</v>
      </c>
      <c r="J1874" s="2">
        <f t="shared" si="440"/>
        <v>4968.2539682539682</v>
      </c>
      <c r="K1874" t="s">
        <v>10</v>
      </c>
      <c r="L1874" t="s">
        <v>10</v>
      </c>
      <c r="M1874">
        <v>0.68127000000000004</v>
      </c>
      <c r="N1874">
        <v>0.31775999999999999</v>
      </c>
      <c r="O1874">
        <v>7.2000000000000005E-4</v>
      </c>
      <c r="P1874" s="2">
        <f t="shared" si="441"/>
        <v>6775.7213668085205</v>
      </c>
      <c r="Q1874" t="s">
        <v>10</v>
      </c>
      <c r="R1874" t="s">
        <v>10</v>
      </c>
      <c r="S1874">
        <f t="shared" si="442"/>
        <v>2.705959012303722</v>
      </c>
      <c r="T1874" s="2" t="s">
        <v>10</v>
      </c>
      <c r="U1874" s="2" t="s">
        <v>10</v>
      </c>
    </row>
    <row r="1875" spans="1:21" x14ac:dyDescent="0.3">
      <c r="A1875">
        <v>46</v>
      </c>
      <c r="B1875" t="s">
        <v>72</v>
      </c>
      <c r="C1875">
        <v>3</v>
      </c>
      <c r="D1875" t="s">
        <v>73</v>
      </c>
      <c r="E1875">
        <v>2008</v>
      </c>
      <c r="F1875">
        <v>3856</v>
      </c>
      <c r="G1875" s="54">
        <v>0.40300000000000002</v>
      </c>
      <c r="H1875" t="s">
        <v>10</v>
      </c>
      <c r="I1875" t="s">
        <v>10</v>
      </c>
      <c r="J1875" s="2">
        <f t="shared" si="440"/>
        <v>6458.9614740368515</v>
      </c>
      <c r="K1875" t="s">
        <v>10</v>
      </c>
      <c r="L1875" t="s">
        <v>10</v>
      </c>
      <c r="M1875">
        <v>0.68127000000000004</v>
      </c>
      <c r="N1875">
        <v>0.31775999999999999</v>
      </c>
      <c r="O1875">
        <v>7.2000000000000005E-4</v>
      </c>
      <c r="P1875" s="2">
        <f t="shared" si="441"/>
        <v>6815.0674127283601</v>
      </c>
      <c r="Q1875" t="s">
        <v>10</v>
      </c>
      <c r="R1875" t="s">
        <v>10</v>
      </c>
      <c r="S1875">
        <f t="shared" si="442"/>
        <v>1.7673930012262344</v>
      </c>
      <c r="T1875" s="2" t="s">
        <v>10</v>
      </c>
      <c r="U1875" s="2" t="s">
        <v>10</v>
      </c>
    </row>
    <row r="1876" spans="1:21" x14ac:dyDescent="0.3">
      <c r="A1876">
        <v>46</v>
      </c>
      <c r="B1876" t="s">
        <v>72</v>
      </c>
      <c r="C1876">
        <v>3</v>
      </c>
      <c r="D1876" t="s">
        <v>73</v>
      </c>
      <c r="E1876">
        <v>2009</v>
      </c>
      <c r="F1876">
        <v>5430</v>
      </c>
      <c r="G1876" s="54">
        <v>0.34799999999999998</v>
      </c>
      <c r="H1876" t="s">
        <v>10</v>
      </c>
      <c r="I1876" t="s">
        <v>10</v>
      </c>
      <c r="J1876" s="2">
        <f t="shared" si="440"/>
        <v>8328.2208588957055</v>
      </c>
      <c r="K1876" t="s">
        <v>10</v>
      </c>
      <c r="L1876" t="s">
        <v>10</v>
      </c>
      <c r="M1876">
        <v>0.68127000000000004</v>
      </c>
      <c r="N1876">
        <v>0.31775999999999999</v>
      </c>
      <c r="O1876">
        <v>7.2000000000000005E-4</v>
      </c>
      <c r="P1876" s="2">
        <f t="shared" si="441"/>
        <v>13129.601816438519</v>
      </c>
      <c r="Q1876" t="s">
        <v>10</v>
      </c>
      <c r="R1876" t="s">
        <v>10</v>
      </c>
      <c r="S1876">
        <f t="shared" si="442"/>
        <v>2.417974551830298</v>
      </c>
      <c r="T1876" s="2" t="s">
        <v>10</v>
      </c>
      <c r="U1876" s="2" t="s">
        <v>10</v>
      </c>
    </row>
    <row r="1877" spans="1:21" x14ac:dyDescent="0.3">
      <c r="A1877">
        <v>46</v>
      </c>
      <c r="B1877" t="s">
        <v>72</v>
      </c>
      <c r="C1877">
        <v>3</v>
      </c>
      <c r="D1877" t="s">
        <v>73</v>
      </c>
      <c r="E1877">
        <v>2010</v>
      </c>
      <c r="F1877">
        <v>4138</v>
      </c>
      <c r="G1877" s="54">
        <v>0.46299999999999997</v>
      </c>
      <c r="H1877" t="s">
        <v>10</v>
      </c>
      <c r="I1877" t="s">
        <v>10</v>
      </c>
      <c r="J1877" s="2">
        <f t="shared" si="440"/>
        <v>7705.7728119180629</v>
      </c>
      <c r="K1877" t="s">
        <v>10</v>
      </c>
      <c r="L1877" t="s">
        <v>10</v>
      </c>
      <c r="M1877">
        <v>0.68127000000000004</v>
      </c>
      <c r="N1877">
        <v>0.31775999999999999</v>
      </c>
      <c r="O1877">
        <v>7.2000000000000005E-4</v>
      </c>
      <c r="P1877" s="2">
        <f t="shared" si="441"/>
        <v>15877.285728970399</v>
      </c>
      <c r="Q1877" t="s">
        <v>10</v>
      </c>
      <c r="R1877" t="s">
        <v>10</v>
      </c>
      <c r="S1877">
        <f t="shared" si="442"/>
        <v>3.8369467687217012</v>
      </c>
      <c r="T1877" s="2" t="s">
        <v>10</v>
      </c>
      <c r="U1877" s="2" t="s">
        <v>10</v>
      </c>
    </row>
    <row r="1878" spans="1:21" x14ac:dyDescent="0.3">
      <c r="A1878">
        <v>46</v>
      </c>
      <c r="B1878" t="s">
        <v>72</v>
      </c>
      <c r="C1878">
        <v>3</v>
      </c>
      <c r="D1878" t="s">
        <v>73</v>
      </c>
      <c r="E1878">
        <v>2011</v>
      </c>
      <c r="F1878">
        <v>2336</v>
      </c>
      <c r="G1878" s="54">
        <v>0.51100000000000001</v>
      </c>
      <c r="H1878" t="s">
        <v>10</v>
      </c>
      <c r="I1878" t="s">
        <v>10</v>
      </c>
      <c r="J1878" s="2">
        <f t="shared" si="440"/>
        <v>4777.0961145194278</v>
      </c>
      <c r="K1878" t="s">
        <v>10</v>
      </c>
      <c r="L1878" t="s">
        <v>10</v>
      </c>
      <c r="M1878">
        <v>0.68127000000000004</v>
      </c>
      <c r="N1878">
        <v>0.31775999999999999</v>
      </c>
      <c r="O1878">
        <v>7.2000000000000005E-4</v>
      </c>
      <c r="P1878" s="2">
        <f t="shared" si="441"/>
        <v>10757.015244133272</v>
      </c>
      <c r="Q1878" t="s">
        <v>10</v>
      </c>
      <c r="R1878" t="s">
        <v>10</v>
      </c>
      <c r="S1878">
        <f t="shared" si="442"/>
        <v>4.6048866627282843</v>
      </c>
      <c r="T1878" s="2" t="s">
        <v>10</v>
      </c>
      <c r="U1878" s="2" t="s">
        <v>10</v>
      </c>
    </row>
    <row r="1879" spans="1:21" x14ac:dyDescent="0.3">
      <c r="A1879">
        <v>46</v>
      </c>
      <c r="B1879" t="s">
        <v>72</v>
      </c>
      <c r="C1879">
        <v>3</v>
      </c>
      <c r="D1879" t="s">
        <v>73</v>
      </c>
      <c r="E1879">
        <v>2012</v>
      </c>
      <c r="F1879">
        <v>4980</v>
      </c>
      <c r="G1879" s="54">
        <v>0.55400000000000005</v>
      </c>
      <c r="H1879" t="s">
        <v>10</v>
      </c>
      <c r="I1879" t="s">
        <v>10</v>
      </c>
      <c r="J1879" s="2">
        <f t="shared" si="440"/>
        <v>11165.919282511211</v>
      </c>
      <c r="K1879" t="s">
        <v>10</v>
      </c>
      <c r="L1879" t="s">
        <v>10</v>
      </c>
      <c r="M1879">
        <v>0.68127000000000004</v>
      </c>
      <c r="N1879">
        <v>0.31775999999999999</v>
      </c>
      <c r="O1879">
        <v>7.2000000000000005E-4</v>
      </c>
      <c r="P1879" s="2">
        <f t="shared" si="441"/>
        <v>9792.2919986327634</v>
      </c>
      <c r="Q1879" t="s">
        <v>10</v>
      </c>
      <c r="R1879" t="s">
        <v>10</v>
      </c>
      <c r="S1879">
        <f t="shared" si="442"/>
        <v>1.966323694504571</v>
      </c>
      <c r="T1879" s="2" t="s">
        <v>10</v>
      </c>
      <c r="U1879" s="2" t="s">
        <v>10</v>
      </c>
    </row>
    <row r="1880" spans="1:21" x14ac:dyDescent="0.3">
      <c r="A1880">
        <v>46</v>
      </c>
      <c r="B1880" t="s">
        <v>72</v>
      </c>
      <c r="C1880">
        <v>3</v>
      </c>
      <c r="D1880" t="s">
        <v>73</v>
      </c>
      <c r="E1880">
        <v>2013</v>
      </c>
      <c r="F1880">
        <v>5934</v>
      </c>
      <c r="G1880" s="54">
        <v>0.65800000000000003</v>
      </c>
      <c r="H1880" t="s">
        <v>10</v>
      </c>
      <c r="I1880" t="s">
        <v>10</v>
      </c>
      <c r="J1880" s="2">
        <f t="shared" si="440"/>
        <v>17350.877192982458</v>
      </c>
      <c r="K1880" t="s">
        <v>10</v>
      </c>
      <c r="L1880" t="s">
        <v>10</v>
      </c>
      <c r="M1880">
        <v>0.68127000000000004</v>
      </c>
      <c r="N1880">
        <v>0.31775999999999999</v>
      </c>
      <c r="O1880">
        <v>7.2000000000000005E-4</v>
      </c>
      <c r="P1880" s="2">
        <f t="shared" si="441"/>
        <v>17336.037221187013</v>
      </c>
      <c r="Q1880" t="s">
        <v>10</v>
      </c>
      <c r="R1880" t="s">
        <v>10</v>
      </c>
      <c r="S1880">
        <f t="shared" si="442"/>
        <v>2.9214757703382226</v>
      </c>
      <c r="T1880" s="2" t="s">
        <v>10</v>
      </c>
      <c r="U1880" s="2" t="s">
        <v>10</v>
      </c>
    </row>
    <row r="1881" spans="1:21" x14ac:dyDescent="0.3">
      <c r="A1881">
        <v>46</v>
      </c>
      <c r="B1881" t="s">
        <v>72</v>
      </c>
      <c r="C1881">
        <v>3</v>
      </c>
      <c r="D1881" t="s">
        <v>73</v>
      </c>
      <c r="E1881">
        <v>2014</v>
      </c>
      <c r="F1881">
        <v>7345</v>
      </c>
      <c r="G1881" s="54">
        <v>0.42400000000000004</v>
      </c>
      <c r="H1881" t="s">
        <v>10</v>
      </c>
      <c r="I1881" t="s">
        <v>10</v>
      </c>
      <c r="J1881" s="2">
        <f t="shared" si="440"/>
        <v>12751.736111111111</v>
      </c>
      <c r="K1881" t="s">
        <v>10</v>
      </c>
      <c r="L1881" t="s">
        <v>10</v>
      </c>
      <c r="M1881">
        <v>0.68127000000000004</v>
      </c>
      <c r="N1881">
        <v>0.31775999999999999</v>
      </c>
      <c r="O1881">
        <v>7.2000000000000005E-4</v>
      </c>
      <c r="P1881" s="2">
        <f t="shared" si="441"/>
        <v>13823.663376359178</v>
      </c>
      <c r="Q1881" t="s">
        <v>10</v>
      </c>
      <c r="R1881" t="s">
        <v>10</v>
      </c>
      <c r="S1881">
        <f t="shared" si="442"/>
        <v>1.8820508340856608</v>
      </c>
      <c r="T1881" s="2" t="s">
        <v>10</v>
      </c>
      <c r="U1881" s="2" t="s">
        <v>10</v>
      </c>
    </row>
    <row r="1882" spans="1:21" x14ac:dyDescent="0.3">
      <c r="A1882">
        <v>46</v>
      </c>
      <c r="B1882" t="s">
        <v>72</v>
      </c>
      <c r="C1882">
        <v>3</v>
      </c>
      <c r="D1882" t="s">
        <v>73</v>
      </c>
      <c r="E1882">
        <v>2015</v>
      </c>
      <c r="F1882">
        <v>2713</v>
      </c>
      <c r="G1882" s="54">
        <v>0.58099999999999996</v>
      </c>
      <c r="H1882" t="s">
        <v>10</v>
      </c>
      <c r="I1882" t="s">
        <v>10</v>
      </c>
      <c r="J1882" s="2">
        <f t="shared" si="440"/>
        <v>6474.940334128878</v>
      </c>
      <c r="K1882" t="s">
        <v>10</v>
      </c>
      <c r="L1882" t="s">
        <v>10</v>
      </c>
      <c r="M1882">
        <v>0.68127000000000004</v>
      </c>
      <c r="N1882">
        <v>0.31775999999999999</v>
      </c>
      <c r="O1882">
        <v>7.2000000000000005E-4</v>
      </c>
      <c r="P1882" s="2">
        <f t="shared" si="441"/>
        <v>5595.4481567687226</v>
      </c>
      <c r="Q1882" t="s">
        <v>10</v>
      </c>
      <c r="R1882" t="s">
        <v>10</v>
      </c>
      <c r="S1882">
        <f t="shared" si="442"/>
        <v>2.0624578535822788</v>
      </c>
      <c r="T1882" s="2" t="s">
        <v>10</v>
      </c>
      <c r="U1882" s="2" t="s">
        <v>10</v>
      </c>
    </row>
    <row r="1883" spans="1:21" x14ac:dyDescent="0.3">
      <c r="A1883">
        <v>46</v>
      </c>
      <c r="B1883" t="s">
        <v>72</v>
      </c>
      <c r="C1883">
        <v>3</v>
      </c>
      <c r="D1883" t="s">
        <v>73</v>
      </c>
      <c r="E1883">
        <v>2016</v>
      </c>
      <c r="F1883">
        <v>5051</v>
      </c>
      <c r="G1883" s="54">
        <v>0.70100000000000007</v>
      </c>
      <c r="H1883" t="s">
        <v>10</v>
      </c>
      <c r="I1883" t="s">
        <v>10</v>
      </c>
      <c r="J1883" s="2">
        <f t="shared" si="440"/>
        <v>16892.976588628768</v>
      </c>
      <c r="K1883" t="s">
        <v>10</v>
      </c>
      <c r="L1883" t="s">
        <v>10</v>
      </c>
      <c r="M1883">
        <v>0.68127000000000004</v>
      </c>
      <c r="N1883">
        <v>0.31775999999999999</v>
      </c>
      <c r="O1883">
        <v>7.2000000000000005E-4</v>
      </c>
      <c r="P1883" s="2">
        <f>(J1886*M1883)+(J1887*N1883)</f>
        <v>7324.8166834812901</v>
      </c>
      <c r="Q1883" t="s">
        <v>10</v>
      </c>
      <c r="R1883" t="s">
        <v>10</v>
      </c>
      <c r="S1883">
        <f t="shared" si="442"/>
        <v>1.4501715865138172</v>
      </c>
      <c r="T1883" s="2" t="s">
        <v>10</v>
      </c>
      <c r="U1883" s="2" t="s">
        <v>10</v>
      </c>
    </row>
    <row r="1884" spans="1:21" x14ac:dyDescent="0.3">
      <c r="A1884">
        <v>46</v>
      </c>
      <c r="B1884" t="s">
        <v>72</v>
      </c>
      <c r="C1884">
        <v>3</v>
      </c>
      <c r="D1884" t="s">
        <v>73</v>
      </c>
      <c r="E1884">
        <v>2017</v>
      </c>
      <c r="F1884">
        <v>7735</v>
      </c>
      <c r="G1884" s="54">
        <v>0.57799999999999996</v>
      </c>
      <c r="H1884" t="s">
        <v>10</v>
      </c>
      <c r="I1884" t="s">
        <v>10</v>
      </c>
      <c r="J1884" s="2">
        <f t="shared" si="440"/>
        <v>18329.383886255924</v>
      </c>
      <c r="K1884" t="s">
        <v>10</v>
      </c>
      <c r="L1884" t="s">
        <v>10</v>
      </c>
      <c r="M1884">
        <v>0.68127000000000004</v>
      </c>
      <c r="N1884">
        <v>0.31775999999999999</v>
      </c>
      <c r="O1884">
        <v>7.2000000000000005E-4</v>
      </c>
      <c r="P1884" t="s">
        <v>10</v>
      </c>
      <c r="Q1884" t="s">
        <v>10</v>
      </c>
      <c r="R1884" t="s">
        <v>10</v>
      </c>
      <c r="S1884" s="2" t="s">
        <v>10</v>
      </c>
      <c r="T1884" s="2" t="s">
        <v>10</v>
      </c>
      <c r="U1884" s="2" t="s">
        <v>10</v>
      </c>
    </row>
    <row r="1885" spans="1:21" x14ac:dyDescent="0.3">
      <c r="A1885">
        <v>46</v>
      </c>
      <c r="B1885" t="s">
        <v>72</v>
      </c>
      <c r="C1885">
        <v>3</v>
      </c>
      <c r="D1885" t="s">
        <v>73</v>
      </c>
      <c r="E1885">
        <v>2018</v>
      </c>
      <c r="F1885">
        <v>2194</v>
      </c>
      <c r="G1885" s="54">
        <v>0.47589229213996381</v>
      </c>
      <c r="H1885" t="s">
        <v>10</v>
      </c>
      <c r="I1885" t="s">
        <v>10</v>
      </c>
      <c r="J1885" s="2">
        <f t="shared" si="440"/>
        <v>4186.1624377901935</v>
      </c>
      <c r="K1885" t="s">
        <v>10</v>
      </c>
      <c r="L1885" t="s">
        <v>10</v>
      </c>
      <c r="M1885">
        <v>0.68127000000000004</v>
      </c>
      <c r="N1885">
        <v>0.31775999999999999</v>
      </c>
      <c r="O1885">
        <v>7.2000000000000005E-4</v>
      </c>
      <c r="P1885" t="s">
        <v>10</v>
      </c>
      <c r="Q1885" t="s">
        <v>10</v>
      </c>
      <c r="R1885" t="s">
        <v>10</v>
      </c>
      <c r="S1885" s="2" t="s">
        <v>10</v>
      </c>
      <c r="T1885" s="2" t="s">
        <v>10</v>
      </c>
      <c r="U1885" s="2" t="s">
        <v>10</v>
      </c>
    </row>
    <row r="1886" spans="1:21" x14ac:dyDescent="0.3">
      <c r="A1886">
        <v>46</v>
      </c>
      <c r="B1886" t="s">
        <v>72</v>
      </c>
      <c r="C1886">
        <v>3</v>
      </c>
      <c r="D1886" t="s">
        <v>73</v>
      </c>
      <c r="E1886">
        <v>2019</v>
      </c>
      <c r="F1886">
        <v>4432</v>
      </c>
      <c r="G1886" s="54">
        <v>0.48606547353914631</v>
      </c>
      <c r="H1886" t="s">
        <v>10</v>
      </c>
      <c r="I1886" t="s">
        <v>10</v>
      </c>
      <c r="J1886" s="2">
        <f t="shared" si="440"/>
        <v>8623.6665797108781</v>
      </c>
      <c r="K1886" t="s">
        <v>10</v>
      </c>
      <c r="L1886" t="s">
        <v>10</v>
      </c>
      <c r="M1886">
        <v>0.68127000000000004</v>
      </c>
      <c r="N1886">
        <v>0.31775999999999999</v>
      </c>
      <c r="O1886">
        <v>7.2000000000000005E-4</v>
      </c>
      <c r="P1886" t="s">
        <v>10</v>
      </c>
      <c r="Q1886" t="s">
        <v>10</v>
      </c>
      <c r="R1886" t="s">
        <v>10</v>
      </c>
      <c r="S1886" s="2" t="s">
        <v>10</v>
      </c>
      <c r="T1886" s="2" t="s">
        <v>10</v>
      </c>
      <c r="U1886" s="2" t="s">
        <v>10</v>
      </c>
    </row>
    <row r="1887" spans="1:21" x14ac:dyDescent="0.3">
      <c r="A1887">
        <v>46</v>
      </c>
      <c r="B1887" t="s">
        <v>72</v>
      </c>
      <c r="C1887">
        <v>3</v>
      </c>
      <c r="D1887" t="s">
        <v>73</v>
      </c>
      <c r="E1887">
        <v>2020</v>
      </c>
      <c r="F1887">
        <v>2095</v>
      </c>
      <c r="G1887" s="54">
        <v>0.54081917900345744</v>
      </c>
      <c r="H1887" t="s">
        <v>10</v>
      </c>
      <c r="I1887" t="s">
        <v>10</v>
      </c>
      <c r="J1887" s="2">
        <f t="shared" si="440"/>
        <v>4562.4727867625261</v>
      </c>
      <c r="K1887" t="s">
        <v>10</v>
      </c>
      <c r="L1887" t="s">
        <v>10</v>
      </c>
      <c r="M1887">
        <v>0.68127000000000004</v>
      </c>
      <c r="N1887">
        <v>0.31775999999999999</v>
      </c>
      <c r="O1887">
        <v>7.2000000000000005E-4</v>
      </c>
      <c r="P1887" t="s">
        <v>10</v>
      </c>
      <c r="Q1887" t="s">
        <v>10</v>
      </c>
      <c r="R1887" t="s">
        <v>10</v>
      </c>
      <c r="S1887" s="2" t="s">
        <v>10</v>
      </c>
      <c r="T1887" s="2" t="s">
        <v>10</v>
      </c>
      <c r="U1887" s="2" t="s">
        <v>10</v>
      </c>
    </row>
    <row r="1888" spans="1:21" x14ac:dyDescent="0.3">
      <c r="A1888">
        <v>47</v>
      </c>
      <c r="B1888" t="s">
        <v>74</v>
      </c>
      <c r="C1888">
        <v>3</v>
      </c>
      <c r="D1888" t="s">
        <v>71</v>
      </c>
      <c r="E1888">
        <v>1980</v>
      </c>
      <c r="F1888">
        <v>1200</v>
      </c>
      <c r="G1888" s="54">
        <v>0.67800000000000005</v>
      </c>
      <c r="H1888" t="s">
        <v>10</v>
      </c>
      <c r="I1888" t="s">
        <v>10</v>
      </c>
      <c r="J1888" s="2">
        <f>F1888/(1-G1888)</f>
        <v>3726.7080745341618</v>
      </c>
      <c r="K1888" t="s">
        <v>10</v>
      </c>
      <c r="L1888" t="s">
        <v>10</v>
      </c>
      <c r="M1888" s="59">
        <v>0.57081999999999999</v>
      </c>
      <c r="N1888" s="59">
        <v>0.42637000000000003</v>
      </c>
      <c r="O1888" s="59">
        <v>2.8E-3</v>
      </c>
      <c r="P1888" s="2">
        <f t="shared" ref="P1888:P1920" si="443">(J1891*M1888)+(J1892*N1888)+(J1893*O1888)</f>
        <v>2843.0736007977753</v>
      </c>
      <c r="Q1888" t="s">
        <v>10</v>
      </c>
      <c r="R1888" t="s">
        <v>10</v>
      </c>
      <c r="S1888">
        <f t="shared" si="442"/>
        <v>2.3692280006648128</v>
      </c>
      <c r="T1888" s="2" t="s">
        <v>10</v>
      </c>
      <c r="U1888" s="2" t="s">
        <v>10</v>
      </c>
    </row>
    <row r="1889" spans="1:21" x14ac:dyDescent="0.3">
      <c r="A1889">
        <v>47</v>
      </c>
      <c r="B1889" t="s">
        <v>74</v>
      </c>
      <c r="C1889">
        <v>3</v>
      </c>
      <c r="D1889" t="s">
        <v>71</v>
      </c>
      <c r="E1889">
        <v>1981</v>
      </c>
      <c r="F1889">
        <v>500</v>
      </c>
      <c r="G1889" s="54">
        <v>0.61399999999999999</v>
      </c>
      <c r="H1889" t="s">
        <v>10</v>
      </c>
      <c r="I1889" t="s">
        <v>10</v>
      </c>
      <c r="J1889" s="2">
        <f t="shared" ref="J1889:J1928" si="444">F1889/(1-G1889)</f>
        <v>1295.3367875647668</v>
      </c>
      <c r="K1889" t="s">
        <v>10</v>
      </c>
      <c r="L1889" t="s">
        <v>10</v>
      </c>
      <c r="M1889" s="59">
        <v>0.57081999999999999</v>
      </c>
      <c r="N1889" s="59">
        <v>0.42637000000000003</v>
      </c>
      <c r="O1889" s="59">
        <v>2.8E-3</v>
      </c>
      <c r="P1889" s="2">
        <f>(J1892*M1889)+(J1893*N1889)</f>
        <v>1384.3229656079686</v>
      </c>
      <c r="Q1889" t="s">
        <v>10</v>
      </c>
      <c r="R1889" t="s">
        <v>10</v>
      </c>
      <c r="S1889">
        <f t="shared" si="442"/>
        <v>2.7686459312159371</v>
      </c>
      <c r="T1889" s="2" t="s">
        <v>10</v>
      </c>
      <c r="U1889" s="2" t="s">
        <v>10</v>
      </c>
    </row>
    <row r="1890" spans="1:21" x14ac:dyDescent="0.3">
      <c r="A1890">
        <v>47</v>
      </c>
      <c r="B1890" t="s">
        <v>74</v>
      </c>
      <c r="C1890">
        <v>3</v>
      </c>
      <c r="D1890" t="s">
        <v>71</v>
      </c>
      <c r="E1890">
        <v>1982</v>
      </c>
      <c r="F1890">
        <v>600</v>
      </c>
      <c r="G1890" s="54">
        <v>0.53100000000000003</v>
      </c>
      <c r="H1890" t="s">
        <v>10</v>
      </c>
      <c r="I1890" t="s">
        <v>10</v>
      </c>
      <c r="J1890" s="2">
        <f t="shared" si="444"/>
        <v>1279.3176972281451</v>
      </c>
      <c r="K1890" t="s">
        <v>10</v>
      </c>
      <c r="L1890" t="s">
        <v>10</v>
      </c>
      <c r="M1890" s="59">
        <v>0.57081999999999999</v>
      </c>
      <c r="N1890" s="59">
        <v>0.42637000000000003</v>
      </c>
      <c r="O1890" s="59">
        <v>2.8E-3</v>
      </c>
      <c r="P1890" s="2" t="s">
        <v>10</v>
      </c>
      <c r="Q1890" t="s">
        <v>10</v>
      </c>
      <c r="R1890" t="s">
        <v>10</v>
      </c>
      <c r="S1890" s="2" t="s">
        <v>10</v>
      </c>
      <c r="T1890" s="2" t="s">
        <v>10</v>
      </c>
      <c r="U1890" s="2" t="s">
        <v>10</v>
      </c>
    </row>
    <row r="1891" spans="1:21" x14ac:dyDescent="0.3">
      <c r="A1891">
        <v>47</v>
      </c>
      <c r="B1891" t="s">
        <v>74</v>
      </c>
      <c r="C1891">
        <v>3</v>
      </c>
      <c r="D1891" t="s">
        <v>71</v>
      </c>
      <c r="E1891">
        <v>1983</v>
      </c>
      <c r="F1891">
        <v>1000</v>
      </c>
      <c r="G1891" s="54">
        <v>0.74199999999999999</v>
      </c>
      <c r="H1891" t="s">
        <v>10</v>
      </c>
      <c r="I1891" t="s">
        <v>10</v>
      </c>
      <c r="J1891" s="2">
        <f t="shared" si="444"/>
        <v>3875.968992248062</v>
      </c>
      <c r="K1891" t="s">
        <v>10</v>
      </c>
      <c r="L1891" t="s">
        <v>10</v>
      </c>
      <c r="M1891" s="59">
        <v>0.57081999999999999</v>
      </c>
      <c r="N1891" s="59">
        <v>0.42637000000000003</v>
      </c>
      <c r="O1891" s="59">
        <v>2.8E-3</v>
      </c>
      <c r="P1891" s="2" t="s">
        <v>10</v>
      </c>
      <c r="Q1891" t="s">
        <v>10</v>
      </c>
      <c r="R1891" t="s">
        <v>10</v>
      </c>
      <c r="S1891" s="2" t="s">
        <v>10</v>
      </c>
      <c r="T1891" s="2" t="s">
        <v>10</v>
      </c>
      <c r="U1891" s="2" t="s">
        <v>10</v>
      </c>
    </row>
    <row r="1892" spans="1:21" x14ac:dyDescent="0.3">
      <c r="A1892">
        <v>47</v>
      </c>
      <c r="B1892" t="s">
        <v>74</v>
      </c>
      <c r="C1892">
        <v>3</v>
      </c>
      <c r="D1892" t="s">
        <v>71</v>
      </c>
      <c r="E1892">
        <v>1984</v>
      </c>
      <c r="F1892">
        <v>500</v>
      </c>
      <c r="G1892" s="54">
        <v>0.66</v>
      </c>
      <c r="H1892" t="s">
        <v>10</v>
      </c>
      <c r="I1892" t="s">
        <v>10</v>
      </c>
      <c r="J1892" s="2">
        <f t="shared" si="444"/>
        <v>1470.5882352941178</v>
      </c>
      <c r="K1892" t="s">
        <v>10</v>
      </c>
      <c r="L1892" t="s">
        <v>10</v>
      </c>
      <c r="M1892" s="59">
        <v>0.57081999999999999</v>
      </c>
      <c r="N1892" s="59">
        <v>0.42637000000000003</v>
      </c>
      <c r="O1892" s="59">
        <v>2.8E-3</v>
      </c>
      <c r="P1892" s="2" t="s">
        <v>10</v>
      </c>
      <c r="Q1892" t="s">
        <v>10</v>
      </c>
      <c r="R1892" t="s">
        <v>10</v>
      </c>
      <c r="S1892" s="2" t="s">
        <v>10</v>
      </c>
      <c r="T1892" s="2" t="s">
        <v>10</v>
      </c>
      <c r="U1892" s="2" t="s">
        <v>10</v>
      </c>
    </row>
    <row r="1893" spans="1:21" x14ac:dyDescent="0.3">
      <c r="A1893">
        <v>47</v>
      </c>
      <c r="B1893" t="s">
        <v>74</v>
      </c>
      <c r="C1893">
        <v>3</v>
      </c>
      <c r="D1893" t="s">
        <v>71</v>
      </c>
      <c r="E1893">
        <v>1985</v>
      </c>
      <c r="F1893">
        <v>400</v>
      </c>
      <c r="G1893" s="54">
        <v>0.68700000000000006</v>
      </c>
      <c r="H1893" t="s">
        <v>10</v>
      </c>
      <c r="I1893" t="s">
        <v>10</v>
      </c>
      <c r="J1893" s="2">
        <f t="shared" si="444"/>
        <v>1277.9552715654954</v>
      </c>
      <c r="K1893" t="s">
        <v>10</v>
      </c>
      <c r="L1893" t="s">
        <v>10</v>
      </c>
      <c r="M1893" s="59">
        <v>0.57081999999999999</v>
      </c>
      <c r="N1893" s="59">
        <v>0.42637000000000003</v>
      </c>
      <c r="O1893" s="59">
        <v>2.8E-3</v>
      </c>
      <c r="P1893" s="2" t="s">
        <v>10</v>
      </c>
      <c r="Q1893" t="s">
        <v>10</v>
      </c>
      <c r="R1893" t="s">
        <v>10</v>
      </c>
      <c r="S1893" s="2" t="s">
        <v>10</v>
      </c>
      <c r="T1893" s="2" t="s">
        <v>10</v>
      </c>
      <c r="U1893" s="2" t="s">
        <v>10</v>
      </c>
    </row>
    <row r="1894" spans="1:21" x14ac:dyDescent="0.3">
      <c r="A1894">
        <v>47</v>
      </c>
      <c r="B1894" t="s">
        <v>74</v>
      </c>
      <c r="C1894">
        <v>3</v>
      </c>
      <c r="D1894" t="s">
        <v>71</v>
      </c>
      <c r="E1894">
        <v>1986</v>
      </c>
      <c r="F1894" t="s">
        <v>10</v>
      </c>
      <c r="G1894" s="54">
        <v>0.76</v>
      </c>
      <c r="H1894" t="s">
        <v>10</v>
      </c>
      <c r="I1894" t="s">
        <v>10</v>
      </c>
      <c r="J1894" t="s">
        <v>10</v>
      </c>
      <c r="K1894" t="s">
        <v>10</v>
      </c>
      <c r="L1894" t="s">
        <v>10</v>
      </c>
      <c r="M1894" s="59">
        <v>0.57081999999999999</v>
      </c>
      <c r="N1894" s="59">
        <v>0.42637000000000003</v>
      </c>
      <c r="O1894" s="59">
        <v>2.8E-3</v>
      </c>
      <c r="P1894" s="2" t="s">
        <v>10</v>
      </c>
      <c r="Q1894" t="s">
        <v>10</v>
      </c>
      <c r="R1894" t="s">
        <v>10</v>
      </c>
      <c r="S1894" s="2" t="s">
        <v>10</v>
      </c>
      <c r="T1894" s="2" t="s">
        <v>10</v>
      </c>
      <c r="U1894" s="2" t="s">
        <v>10</v>
      </c>
    </row>
    <row r="1895" spans="1:21" x14ac:dyDescent="0.3">
      <c r="A1895">
        <v>47</v>
      </c>
      <c r="B1895" t="s">
        <v>74</v>
      </c>
      <c r="C1895">
        <v>3</v>
      </c>
      <c r="D1895" t="s">
        <v>71</v>
      </c>
      <c r="E1895">
        <v>1987</v>
      </c>
      <c r="F1895" t="s">
        <v>10</v>
      </c>
      <c r="G1895" s="54">
        <v>0.58599999999999997</v>
      </c>
      <c r="H1895" t="s">
        <v>10</v>
      </c>
      <c r="I1895" t="s">
        <v>10</v>
      </c>
      <c r="J1895" t="s">
        <v>10</v>
      </c>
      <c r="K1895" t="s">
        <v>10</v>
      </c>
      <c r="L1895" t="s">
        <v>10</v>
      </c>
      <c r="M1895" s="59">
        <v>0.57081999999999999</v>
      </c>
      <c r="N1895" s="59">
        <v>0.42637000000000003</v>
      </c>
      <c r="O1895" s="59">
        <v>2.8E-3</v>
      </c>
      <c r="P1895" s="2" t="s">
        <v>10</v>
      </c>
      <c r="Q1895" t="s">
        <v>10</v>
      </c>
      <c r="R1895" t="s">
        <v>10</v>
      </c>
      <c r="S1895" s="2" t="s">
        <v>10</v>
      </c>
      <c r="T1895" s="2" t="s">
        <v>10</v>
      </c>
      <c r="U1895" s="2" t="s">
        <v>10</v>
      </c>
    </row>
    <row r="1896" spans="1:21" x14ac:dyDescent="0.3">
      <c r="A1896">
        <v>47</v>
      </c>
      <c r="B1896" t="s">
        <v>74</v>
      </c>
      <c r="C1896">
        <v>3</v>
      </c>
      <c r="D1896" t="s">
        <v>71</v>
      </c>
      <c r="E1896">
        <v>1988</v>
      </c>
      <c r="F1896" t="s">
        <v>10</v>
      </c>
      <c r="G1896" s="54">
        <v>0.57699999999999996</v>
      </c>
      <c r="H1896" t="s">
        <v>10</v>
      </c>
      <c r="I1896" t="s">
        <v>10</v>
      </c>
      <c r="J1896" t="s">
        <v>10</v>
      </c>
      <c r="K1896" t="s">
        <v>10</v>
      </c>
      <c r="L1896" t="s">
        <v>10</v>
      </c>
      <c r="M1896" s="59">
        <v>0.57081999999999999</v>
      </c>
      <c r="N1896" s="59">
        <v>0.42637000000000003</v>
      </c>
      <c r="O1896" s="59">
        <v>2.8E-3</v>
      </c>
      <c r="P1896" s="2" t="s">
        <v>10</v>
      </c>
      <c r="Q1896" t="s">
        <v>10</v>
      </c>
      <c r="R1896" t="s">
        <v>10</v>
      </c>
      <c r="S1896" s="2" t="s">
        <v>10</v>
      </c>
      <c r="T1896" s="2" t="s">
        <v>10</v>
      </c>
      <c r="U1896" s="2" t="s">
        <v>10</v>
      </c>
    </row>
    <row r="1897" spans="1:21" x14ac:dyDescent="0.3">
      <c r="A1897">
        <v>47</v>
      </c>
      <c r="B1897" t="s">
        <v>74</v>
      </c>
      <c r="C1897">
        <v>3</v>
      </c>
      <c r="D1897" t="s">
        <v>71</v>
      </c>
      <c r="E1897">
        <v>1989</v>
      </c>
      <c r="F1897" t="s">
        <v>10</v>
      </c>
      <c r="G1897" s="54">
        <v>0.56299999999999994</v>
      </c>
      <c r="H1897" t="s">
        <v>10</v>
      </c>
      <c r="I1897" t="s">
        <v>10</v>
      </c>
      <c r="J1897" t="s">
        <v>10</v>
      </c>
      <c r="K1897" t="s">
        <v>10</v>
      </c>
      <c r="L1897" t="s">
        <v>10</v>
      </c>
      <c r="M1897" s="59">
        <v>0.57081999999999999</v>
      </c>
      <c r="N1897" s="59">
        <v>0.42637000000000003</v>
      </c>
      <c r="O1897" s="59">
        <v>2.8E-3</v>
      </c>
      <c r="P1897" s="2" t="s">
        <v>10</v>
      </c>
      <c r="Q1897" t="s">
        <v>10</v>
      </c>
      <c r="R1897" t="s">
        <v>10</v>
      </c>
      <c r="S1897" s="2" t="s">
        <v>10</v>
      </c>
      <c r="T1897" s="2" t="s">
        <v>10</v>
      </c>
      <c r="U1897" s="2" t="s">
        <v>10</v>
      </c>
    </row>
    <row r="1898" spans="1:21" x14ac:dyDescent="0.3">
      <c r="A1898">
        <v>47</v>
      </c>
      <c r="B1898" t="s">
        <v>74</v>
      </c>
      <c r="C1898">
        <v>3</v>
      </c>
      <c r="D1898" t="s">
        <v>71</v>
      </c>
      <c r="E1898">
        <v>1990</v>
      </c>
      <c r="F1898" t="s">
        <v>10</v>
      </c>
      <c r="G1898" s="54">
        <v>0.63900000000000001</v>
      </c>
      <c r="H1898" t="s">
        <v>10</v>
      </c>
      <c r="I1898" t="s">
        <v>10</v>
      </c>
      <c r="J1898" t="s">
        <v>10</v>
      </c>
      <c r="K1898" t="s">
        <v>10</v>
      </c>
      <c r="L1898" t="s">
        <v>10</v>
      </c>
      <c r="M1898" s="59">
        <v>0.57081999999999999</v>
      </c>
      <c r="N1898" s="59">
        <v>0.42637000000000003</v>
      </c>
      <c r="O1898" s="59">
        <v>2.8E-3</v>
      </c>
      <c r="P1898" s="2" t="s">
        <v>10</v>
      </c>
      <c r="Q1898" t="s">
        <v>10</v>
      </c>
      <c r="R1898" t="s">
        <v>10</v>
      </c>
      <c r="S1898" s="2" t="s">
        <v>10</v>
      </c>
      <c r="T1898" s="2" t="s">
        <v>10</v>
      </c>
      <c r="U1898" s="2" t="s">
        <v>10</v>
      </c>
    </row>
    <row r="1899" spans="1:21" x14ac:dyDescent="0.3">
      <c r="A1899">
        <v>47</v>
      </c>
      <c r="B1899" t="s">
        <v>74</v>
      </c>
      <c r="C1899">
        <v>3</v>
      </c>
      <c r="D1899" t="s">
        <v>71</v>
      </c>
      <c r="E1899">
        <v>1991</v>
      </c>
      <c r="F1899" t="s">
        <v>10</v>
      </c>
      <c r="G1899" s="54">
        <v>0.65300000000000002</v>
      </c>
      <c r="H1899" t="s">
        <v>10</v>
      </c>
      <c r="I1899" t="s">
        <v>10</v>
      </c>
      <c r="J1899" t="s">
        <v>10</v>
      </c>
      <c r="K1899" t="s">
        <v>10</v>
      </c>
      <c r="L1899" t="s">
        <v>10</v>
      </c>
      <c r="M1899" s="59">
        <v>0.57081999999999999</v>
      </c>
      <c r="N1899" s="59">
        <v>0.42637000000000003</v>
      </c>
      <c r="O1899" s="59">
        <v>2.8E-3</v>
      </c>
      <c r="P1899" s="2" t="s">
        <v>10</v>
      </c>
      <c r="Q1899" t="s">
        <v>10</v>
      </c>
      <c r="R1899" t="s">
        <v>10</v>
      </c>
      <c r="S1899" s="2" t="s">
        <v>10</v>
      </c>
      <c r="T1899" s="2" t="s">
        <v>10</v>
      </c>
      <c r="U1899" s="2" t="s">
        <v>10</v>
      </c>
    </row>
    <row r="1900" spans="1:21" x14ac:dyDescent="0.3">
      <c r="A1900">
        <v>47</v>
      </c>
      <c r="B1900" t="s">
        <v>74</v>
      </c>
      <c r="C1900">
        <v>3</v>
      </c>
      <c r="D1900" t="s">
        <v>71</v>
      </c>
      <c r="E1900">
        <v>1992</v>
      </c>
      <c r="F1900" t="s">
        <v>10</v>
      </c>
      <c r="G1900" s="54">
        <v>0.64200000000000002</v>
      </c>
      <c r="H1900" t="s">
        <v>10</v>
      </c>
      <c r="I1900" t="s">
        <v>10</v>
      </c>
      <c r="J1900" t="s">
        <v>10</v>
      </c>
      <c r="K1900" t="s">
        <v>10</v>
      </c>
      <c r="L1900" t="s">
        <v>10</v>
      </c>
      <c r="M1900" s="59">
        <v>0.57081999999999999</v>
      </c>
      <c r="N1900" s="59">
        <v>0.42637000000000003</v>
      </c>
      <c r="O1900" s="59">
        <v>2.8E-3</v>
      </c>
      <c r="P1900" s="2" t="s">
        <v>10</v>
      </c>
      <c r="Q1900" t="s">
        <v>10</v>
      </c>
      <c r="R1900" t="s">
        <v>10</v>
      </c>
      <c r="S1900" s="2" t="s">
        <v>10</v>
      </c>
      <c r="T1900" s="2" t="s">
        <v>10</v>
      </c>
      <c r="U1900" s="2" t="s">
        <v>10</v>
      </c>
    </row>
    <row r="1901" spans="1:21" x14ac:dyDescent="0.3">
      <c r="A1901">
        <v>47</v>
      </c>
      <c r="B1901" t="s">
        <v>74</v>
      </c>
      <c r="C1901">
        <v>3</v>
      </c>
      <c r="D1901" t="s">
        <v>71</v>
      </c>
      <c r="E1901">
        <v>1993</v>
      </c>
      <c r="F1901" t="s">
        <v>10</v>
      </c>
      <c r="G1901" s="54">
        <v>0.63600000000000001</v>
      </c>
      <c r="H1901" t="s">
        <v>10</v>
      </c>
      <c r="I1901" t="s">
        <v>10</v>
      </c>
      <c r="J1901" t="s">
        <v>10</v>
      </c>
      <c r="K1901" t="s">
        <v>10</v>
      </c>
      <c r="L1901" t="s">
        <v>10</v>
      </c>
      <c r="M1901" s="59">
        <v>0.57081999999999999</v>
      </c>
      <c r="N1901" s="59">
        <v>0.42637000000000003</v>
      </c>
      <c r="O1901" s="59">
        <v>2.8E-3</v>
      </c>
      <c r="P1901" s="2" t="s">
        <v>10</v>
      </c>
      <c r="Q1901" t="s">
        <v>10</v>
      </c>
      <c r="R1901" t="s">
        <v>10</v>
      </c>
      <c r="S1901" s="2" t="s">
        <v>10</v>
      </c>
      <c r="T1901" s="2" t="s">
        <v>10</v>
      </c>
      <c r="U1901" s="2" t="s">
        <v>10</v>
      </c>
    </row>
    <row r="1902" spans="1:21" x14ac:dyDescent="0.3">
      <c r="A1902">
        <v>47</v>
      </c>
      <c r="B1902" t="s">
        <v>74</v>
      </c>
      <c r="C1902">
        <v>3</v>
      </c>
      <c r="D1902" t="s">
        <v>71</v>
      </c>
      <c r="E1902">
        <v>1994</v>
      </c>
      <c r="F1902" t="s">
        <v>10</v>
      </c>
      <c r="G1902" s="54">
        <v>0.72699999999999998</v>
      </c>
      <c r="H1902" t="s">
        <v>10</v>
      </c>
      <c r="I1902" t="s">
        <v>10</v>
      </c>
      <c r="J1902" t="s">
        <v>10</v>
      </c>
      <c r="K1902" t="s">
        <v>10</v>
      </c>
      <c r="L1902" t="s">
        <v>10</v>
      </c>
      <c r="M1902" s="59">
        <v>0.57081999999999999</v>
      </c>
      <c r="N1902" s="59">
        <v>0.42637000000000003</v>
      </c>
      <c r="O1902" s="59">
        <v>2.8E-3</v>
      </c>
      <c r="P1902" s="2" t="s">
        <v>10</v>
      </c>
      <c r="Q1902" t="s">
        <v>10</v>
      </c>
      <c r="R1902" t="s">
        <v>10</v>
      </c>
      <c r="S1902" s="2" t="s">
        <v>10</v>
      </c>
      <c r="T1902" s="2" t="s">
        <v>10</v>
      </c>
      <c r="U1902" s="2" t="s">
        <v>10</v>
      </c>
    </row>
    <row r="1903" spans="1:21" x14ac:dyDescent="0.3">
      <c r="A1903">
        <v>47</v>
      </c>
      <c r="B1903" t="s">
        <v>74</v>
      </c>
      <c r="C1903">
        <v>3</v>
      </c>
      <c r="D1903" t="s">
        <v>71</v>
      </c>
      <c r="E1903">
        <v>1995</v>
      </c>
      <c r="F1903" t="s">
        <v>10</v>
      </c>
      <c r="G1903" s="54">
        <v>0.68700000000000006</v>
      </c>
      <c r="H1903" t="s">
        <v>10</v>
      </c>
      <c r="I1903" t="s">
        <v>10</v>
      </c>
      <c r="J1903" t="s">
        <v>10</v>
      </c>
      <c r="K1903" t="s">
        <v>10</v>
      </c>
      <c r="L1903" t="s">
        <v>10</v>
      </c>
      <c r="M1903" s="59">
        <v>0.57081999999999999</v>
      </c>
      <c r="N1903" s="59">
        <v>0.42637000000000003</v>
      </c>
      <c r="O1903" s="59">
        <v>2.8E-3</v>
      </c>
      <c r="P1903" s="2" t="s">
        <v>10</v>
      </c>
      <c r="Q1903" t="s">
        <v>10</v>
      </c>
      <c r="R1903" t="s">
        <v>10</v>
      </c>
      <c r="S1903" s="2" t="s">
        <v>10</v>
      </c>
      <c r="T1903" s="2" t="s">
        <v>10</v>
      </c>
      <c r="U1903" s="2" t="s">
        <v>10</v>
      </c>
    </row>
    <row r="1904" spans="1:21" x14ac:dyDescent="0.3">
      <c r="A1904">
        <v>47</v>
      </c>
      <c r="B1904" t="s">
        <v>74</v>
      </c>
      <c r="C1904">
        <v>3</v>
      </c>
      <c r="D1904" t="s">
        <v>71</v>
      </c>
      <c r="E1904">
        <v>1996</v>
      </c>
      <c r="F1904" t="s">
        <v>10</v>
      </c>
      <c r="G1904" s="54">
        <v>0.61799999999999999</v>
      </c>
      <c r="H1904" t="s">
        <v>10</v>
      </c>
      <c r="I1904" t="s">
        <v>10</v>
      </c>
      <c r="J1904" t="s">
        <v>10</v>
      </c>
      <c r="K1904" t="s">
        <v>10</v>
      </c>
      <c r="L1904" t="s">
        <v>10</v>
      </c>
      <c r="M1904" s="59">
        <v>0.57081999999999999</v>
      </c>
      <c r="N1904" s="59">
        <v>0.42637000000000003</v>
      </c>
      <c r="O1904" s="59">
        <v>2.8E-3</v>
      </c>
      <c r="P1904" s="2" t="s">
        <v>10</v>
      </c>
      <c r="Q1904" t="s">
        <v>10</v>
      </c>
      <c r="R1904" t="s">
        <v>10</v>
      </c>
      <c r="S1904" s="2" t="s">
        <v>10</v>
      </c>
      <c r="T1904" s="2" t="s">
        <v>10</v>
      </c>
      <c r="U1904" s="2" t="s">
        <v>10</v>
      </c>
    </row>
    <row r="1905" spans="1:21" x14ac:dyDescent="0.3">
      <c r="A1905">
        <v>47</v>
      </c>
      <c r="B1905" t="s">
        <v>74</v>
      </c>
      <c r="C1905">
        <v>3</v>
      </c>
      <c r="D1905" t="s">
        <v>71</v>
      </c>
      <c r="E1905">
        <v>1997</v>
      </c>
      <c r="F1905" t="s">
        <v>10</v>
      </c>
      <c r="G1905" s="54">
        <v>0.54800000000000004</v>
      </c>
      <c r="H1905" t="s">
        <v>10</v>
      </c>
      <c r="I1905" t="s">
        <v>10</v>
      </c>
      <c r="J1905" t="s">
        <v>10</v>
      </c>
      <c r="K1905" t="s">
        <v>10</v>
      </c>
      <c r="L1905" t="s">
        <v>10</v>
      </c>
      <c r="M1905" s="59">
        <v>0.57081999999999999</v>
      </c>
      <c r="N1905" s="59">
        <v>0.42637000000000003</v>
      </c>
      <c r="O1905" s="59">
        <v>2.8E-3</v>
      </c>
      <c r="P1905" s="2">
        <f t="shared" si="443"/>
        <v>4019.5967907883974</v>
      </c>
      <c r="Q1905" t="s">
        <v>10</v>
      </c>
      <c r="R1905" t="s">
        <v>10</v>
      </c>
      <c r="S1905" s="2" t="s">
        <v>10</v>
      </c>
      <c r="T1905" s="2" t="s">
        <v>10</v>
      </c>
      <c r="U1905" s="2" t="s">
        <v>10</v>
      </c>
    </row>
    <row r="1906" spans="1:21" x14ac:dyDescent="0.3">
      <c r="A1906">
        <v>47</v>
      </c>
      <c r="B1906" t="s">
        <v>74</v>
      </c>
      <c r="C1906">
        <v>3</v>
      </c>
      <c r="D1906" t="s">
        <v>71</v>
      </c>
      <c r="E1906">
        <v>1998</v>
      </c>
      <c r="F1906" t="s">
        <v>10</v>
      </c>
      <c r="G1906" s="54">
        <v>0.47700000000000004</v>
      </c>
      <c r="H1906" t="s">
        <v>10</v>
      </c>
      <c r="I1906" t="s">
        <v>10</v>
      </c>
      <c r="J1906" t="s">
        <v>10</v>
      </c>
      <c r="K1906" t="s">
        <v>10</v>
      </c>
      <c r="L1906" t="s">
        <v>10</v>
      </c>
      <c r="M1906" s="59">
        <v>0.57081999999999999</v>
      </c>
      <c r="N1906" s="59">
        <v>0.42637000000000003</v>
      </c>
      <c r="O1906" s="59">
        <v>2.8E-3</v>
      </c>
      <c r="P1906" s="2">
        <f t="shared" si="443"/>
        <v>5489.2155710172356</v>
      </c>
      <c r="Q1906" t="s">
        <v>10</v>
      </c>
      <c r="R1906" t="s">
        <v>10</v>
      </c>
      <c r="S1906" s="2" t="s">
        <v>10</v>
      </c>
      <c r="T1906" s="2" t="s">
        <v>10</v>
      </c>
      <c r="U1906" s="2" t="s">
        <v>10</v>
      </c>
    </row>
    <row r="1907" spans="1:21" x14ac:dyDescent="0.3">
      <c r="A1907">
        <v>47</v>
      </c>
      <c r="B1907" t="s">
        <v>74</v>
      </c>
      <c r="C1907">
        <v>3</v>
      </c>
      <c r="D1907" t="s">
        <v>71</v>
      </c>
      <c r="E1907">
        <v>1999</v>
      </c>
      <c r="F1907" t="s">
        <v>10</v>
      </c>
      <c r="G1907" s="54">
        <v>0.502</v>
      </c>
      <c r="H1907" t="s">
        <v>10</v>
      </c>
      <c r="I1907" t="s">
        <v>10</v>
      </c>
      <c r="J1907" t="s">
        <v>10</v>
      </c>
      <c r="K1907" t="s">
        <v>10</v>
      </c>
      <c r="L1907" t="s">
        <v>10</v>
      </c>
      <c r="M1907" s="59">
        <v>0.57081999999999999</v>
      </c>
      <c r="N1907" s="59">
        <v>0.42637000000000003</v>
      </c>
      <c r="O1907" s="59">
        <v>2.8E-3</v>
      </c>
      <c r="P1907" s="2">
        <f t="shared" si="443"/>
        <v>5326.7391964711687</v>
      </c>
      <c r="Q1907" t="s">
        <v>10</v>
      </c>
      <c r="R1907" t="s">
        <v>10</v>
      </c>
      <c r="S1907" s="2" t="s">
        <v>10</v>
      </c>
      <c r="T1907" s="2" t="s">
        <v>10</v>
      </c>
      <c r="U1907" s="2" t="s">
        <v>10</v>
      </c>
    </row>
    <row r="1908" spans="1:21" x14ac:dyDescent="0.3">
      <c r="A1908">
        <v>47</v>
      </c>
      <c r="B1908" t="s">
        <v>74</v>
      </c>
      <c r="C1908">
        <v>3</v>
      </c>
      <c r="D1908" t="s">
        <v>71</v>
      </c>
      <c r="E1908">
        <v>2000</v>
      </c>
      <c r="F1908">
        <v>1059</v>
      </c>
      <c r="G1908" s="54">
        <v>0.53</v>
      </c>
      <c r="H1908" t="s">
        <v>10</v>
      </c>
      <c r="I1908" t="s">
        <v>10</v>
      </c>
      <c r="J1908" s="2">
        <f t="shared" si="444"/>
        <v>2253.1914893617022</v>
      </c>
      <c r="K1908" t="s">
        <v>10</v>
      </c>
      <c r="L1908" t="s">
        <v>10</v>
      </c>
      <c r="M1908" s="59">
        <v>0.57081999999999999</v>
      </c>
      <c r="N1908" s="59">
        <v>0.42637000000000003</v>
      </c>
      <c r="O1908" s="59">
        <v>2.8E-3</v>
      </c>
      <c r="P1908" s="2">
        <f t="shared" si="443"/>
        <v>4750.4184170665849</v>
      </c>
      <c r="Q1908" t="s">
        <v>10</v>
      </c>
      <c r="R1908" t="s">
        <v>10</v>
      </c>
      <c r="S1908">
        <f t="shared" si="442"/>
        <v>4.4857586563423846</v>
      </c>
      <c r="T1908" s="2" t="s">
        <v>10</v>
      </c>
      <c r="U1908" s="2" t="s">
        <v>10</v>
      </c>
    </row>
    <row r="1909" spans="1:21" x14ac:dyDescent="0.3">
      <c r="A1909">
        <v>47</v>
      </c>
      <c r="B1909" t="s">
        <v>74</v>
      </c>
      <c r="C1909">
        <v>3</v>
      </c>
      <c r="D1909" t="s">
        <v>71</v>
      </c>
      <c r="E1909">
        <v>2001</v>
      </c>
      <c r="F1909">
        <v>2968</v>
      </c>
      <c r="G1909" s="54">
        <v>0.53500000000000003</v>
      </c>
      <c r="H1909" t="s">
        <v>10</v>
      </c>
      <c r="I1909" t="s">
        <v>10</v>
      </c>
      <c r="J1909" s="2">
        <f t="shared" si="444"/>
        <v>6382.7956989247314</v>
      </c>
      <c r="K1909" t="s">
        <v>10</v>
      </c>
      <c r="L1909" t="s">
        <v>10</v>
      </c>
      <c r="M1909" s="59">
        <v>0.57081999999999999</v>
      </c>
      <c r="N1909" s="59">
        <v>0.42637000000000003</v>
      </c>
      <c r="O1909" s="59">
        <v>2.8E-3</v>
      </c>
      <c r="P1909" s="2">
        <f t="shared" si="443"/>
        <v>2776.9354712930963</v>
      </c>
      <c r="Q1909" t="s">
        <v>10</v>
      </c>
      <c r="R1909" t="s">
        <v>10</v>
      </c>
      <c r="S1909">
        <f t="shared" si="442"/>
        <v>0.93562515879147445</v>
      </c>
      <c r="T1909" s="2" t="s">
        <v>10</v>
      </c>
      <c r="U1909" s="2" t="s">
        <v>10</v>
      </c>
    </row>
    <row r="1910" spans="1:21" x14ac:dyDescent="0.3">
      <c r="A1910">
        <v>47</v>
      </c>
      <c r="B1910" t="s">
        <v>74</v>
      </c>
      <c r="C1910">
        <v>3</v>
      </c>
      <c r="D1910" t="s">
        <v>71</v>
      </c>
      <c r="E1910">
        <v>2002</v>
      </c>
      <c r="F1910">
        <v>3325</v>
      </c>
      <c r="G1910" s="54">
        <v>0.224</v>
      </c>
      <c r="H1910" t="s">
        <v>10</v>
      </c>
      <c r="I1910" t="s">
        <v>10</v>
      </c>
      <c r="J1910" s="2">
        <f t="shared" si="444"/>
        <v>4284.7938144329892</v>
      </c>
      <c r="K1910" t="s">
        <v>10</v>
      </c>
      <c r="L1910" t="s">
        <v>10</v>
      </c>
      <c r="M1910" s="59">
        <v>0.57081999999999999</v>
      </c>
      <c r="N1910" s="59">
        <v>0.42637000000000003</v>
      </c>
      <c r="O1910" s="59">
        <v>2.8E-3</v>
      </c>
      <c r="P1910" s="2">
        <f t="shared" si="443"/>
        <v>3109.544925943273</v>
      </c>
      <c r="Q1910" t="s">
        <v>10</v>
      </c>
      <c r="R1910" t="s">
        <v>10</v>
      </c>
      <c r="S1910">
        <f t="shared" si="442"/>
        <v>0.93520148148669868</v>
      </c>
      <c r="T1910" s="2" t="s">
        <v>10</v>
      </c>
      <c r="U1910" s="2" t="s">
        <v>10</v>
      </c>
    </row>
    <row r="1911" spans="1:21" x14ac:dyDescent="0.3">
      <c r="A1911">
        <v>47</v>
      </c>
      <c r="B1911" t="s">
        <v>74</v>
      </c>
      <c r="C1911">
        <v>3</v>
      </c>
      <c r="D1911" t="s">
        <v>71</v>
      </c>
      <c r="E1911">
        <v>2003</v>
      </c>
      <c r="F1911">
        <v>3648</v>
      </c>
      <c r="G1911" s="54">
        <v>0.45900000000000002</v>
      </c>
      <c r="H1911" t="s">
        <v>10</v>
      </c>
      <c r="I1911" t="s">
        <v>10</v>
      </c>
      <c r="J1911" s="2">
        <f t="shared" si="444"/>
        <v>6743.0683918669138</v>
      </c>
      <c r="K1911" t="s">
        <v>10</v>
      </c>
      <c r="L1911" t="s">
        <v>10</v>
      </c>
      <c r="M1911" s="59">
        <v>0.57081999999999999</v>
      </c>
      <c r="N1911" s="59">
        <v>0.42637000000000003</v>
      </c>
      <c r="O1911" s="59">
        <v>2.8E-3</v>
      </c>
      <c r="P1911" s="2">
        <f t="shared" si="443"/>
        <v>4049.5142077131691</v>
      </c>
      <c r="Q1911" t="s">
        <v>10</v>
      </c>
      <c r="R1911" t="s">
        <v>10</v>
      </c>
      <c r="S1911">
        <f t="shared" si="442"/>
        <v>1.1100642016757591</v>
      </c>
      <c r="T1911" s="2" t="s">
        <v>10</v>
      </c>
      <c r="U1911" s="2" t="s">
        <v>10</v>
      </c>
    </row>
    <row r="1912" spans="1:21" x14ac:dyDescent="0.3">
      <c r="A1912">
        <v>47</v>
      </c>
      <c r="B1912" t="s">
        <v>74</v>
      </c>
      <c r="C1912">
        <v>3</v>
      </c>
      <c r="D1912" t="s">
        <v>71</v>
      </c>
      <c r="E1912">
        <v>2004</v>
      </c>
      <c r="F1912">
        <v>932</v>
      </c>
      <c r="G1912" s="54">
        <v>0.55399999999999994</v>
      </c>
      <c r="H1912" t="s">
        <v>10</v>
      </c>
      <c r="I1912" t="s">
        <v>10</v>
      </c>
      <c r="J1912" s="2">
        <f t="shared" si="444"/>
        <v>2089.6860986547081</v>
      </c>
      <c r="K1912" t="s">
        <v>10</v>
      </c>
      <c r="L1912" t="s">
        <v>10</v>
      </c>
      <c r="M1912" s="59">
        <v>0.57081999999999999</v>
      </c>
      <c r="N1912" s="59">
        <v>0.42637000000000003</v>
      </c>
      <c r="O1912" s="59">
        <v>2.8E-3</v>
      </c>
      <c r="P1912" s="2">
        <f t="shared" si="443"/>
        <v>4565.12013978501</v>
      </c>
      <c r="Q1912" t="s">
        <v>10</v>
      </c>
      <c r="R1912" t="s">
        <v>10</v>
      </c>
      <c r="S1912">
        <f t="shared" si="442"/>
        <v>4.8981975748766198</v>
      </c>
      <c r="T1912" s="2" t="s">
        <v>10</v>
      </c>
      <c r="U1912" s="2" t="s">
        <v>10</v>
      </c>
    </row>
    <row r="1913" spans="1:21" x14ac:dyDescent="0.3">
      <c r="A1913">
        <v>47</v>
      </c>
      <c r="B1913" t="s">
        <v>74</v>
      </c>
      <c r="C1913">
        <v>3</v>
      </c>
      <c r="D1913" t="s">
        <v>71</v>
      </c>
      <c r="E1913">
        <v>2005</v>
      </c>
      <c r="F1913">
        <v>1580</v>
      </c>
      <c r="G1913" s="54">
        <v>0.57299999999999995</v>
      </c>
      <c r="H1913" t="s">
        <v>10</v>
      </c>
      <c r="I1913" t="s">
        <v>10</v>
      </c>
      <c r="J1913" s="2">
        <f t="shared" si="444"/>
        <v>3700.2341920374702</v>
      </c>
      <c r="K1913" t="s">
        <v>10</v>
      </c>
      <c r="L1913" t="s">
        <v>10</v>
      </c>
      <c r="M1913" s="59">
        <v>0.57081999999999999</v>
      </c>
      <c r="N1913" s="59">
        <v>0.42637000000000003</v>
      </c>
      <c r="O1913" s="59">
        <v>2.8E-3</v>
      </c>
      <c r="P1913" s="2">
        <f t="shared" si="443"/>
        <v>5521.5635479671264</v>
      </c>
      <c r="Q1913" t="s">
        <v>10</v>
      </c>
      <c r="R1913" t="s">
        <v>10</v>
      </c>
      <c r="S1913">
        <f t="shared" si="442"/>
        <v>3.4946604733969155</v>
      </c>
      <c r="T1913" s="2" t="s">
        <v>10</v>
      </c>
      <c r="U1913" s="2" t="s">
        <v>10</v>
      </c>
    </row>
    <row r="1914" spans="1:21" x14ac:dyDescent="0.3">
      <c r="A1914">
        <v>47</v>
      </c>
      <c r="B1914" t="s">
        <v>74</v>
      </c>
      <c r="C1914">
        <v>3</v>
      </c>
      <c r="D1914" t="s">
        <v>71</v>
      </c>
      <c r="E1914">
        <v>2006</v>
      </c>
      <c r="F1914">
        <v>1206</v>
      </c>
      <c r="G1914" s="54">
        <v>0.47499999999999998</v>
      </c>
      <c r="H1914" t="s">
        <v>10</v>
      </c>
      <c r="I1914" t="s">
        <v>10</v>
      </c>
      <c r="J1914" s="2">
        <f t="shared" si="444"/>
        <v>2297.1428571428569</v>
      </c>
      <c r="K1914" t="s">
        <v>10</v>
      </c>
      <c r="L1914" t="s">
        <v>10</v>
      </c>
      <c r="M1914" s="59">
        <v>0.57081999999999999</v>
      </c>
      <c r="N1914" s="59">
        <v>0.42637000000000003</v>
      </c>
      <c r="O1914" s="59">
        <v>2.8E-3</v>
      </c>
      <c r="P1914" s="2">
        <f t="shared" si="443"/>
        <v>8098.0146602917821</v>
      </c>
      <c r="Q1914" t="s">
        <v>10</v>
      </c>
      <c r="R1914" t="s">
        <v>10</v>
      </c>
      <c r="S1914">
        <f t="shared" si="442"/>
        <v>6.7147716917842306</v>
      </c>
      <c r="T1914" s="2" t="s">
        <v>10</v>
      </c>
      <c r="U1914" s="2" t="s">
        <v>10</v>
      </c>
    </row>
    <row r="1915" spans="1:21" x14ac:dyDescent="0.3">
      <c r="A1915">
        <v>47</v>
      </c>
      <c r="B1915" t="s">
        <v>74</v>
      </c>
      <c r="C1915">
        <v>3</v>
      </c>
      <c r="D1915" t="s">
        <v>71</v>
      </c>
      <c r="E1915">
        <v>2007</v>
      </c>
      <c r="F1915">
        <v>3230</v>
      </c>
      <c r="G1915" s="54">
        <v>0.496</v>
      </c>
      <c r="H1915" t="s">
        <v>10</v>
      </c>
      <c r="I1915" t="s">
        <v>10</v>
      </c>
      <c r="J1915" s="2">
        <f t="shared" si="444"/>
        <v>6408.730158730159</v>
      </c>
      <c r="K1915" t="s">
        <v>10</v>
      </c>
      <c r="L1915" t="s">
        <v>10</v>
      </c>
      <c r="M1915" s="59">
        <v>0.57081999999999999</v>
      </c>
      <c r="N1915" s="59">
        <v>0.42637000000000003</v>
      </c>
      <c r="O1915" s="59">
        <v>2.8E-3</v>
      </c>
      <c r="P1915" s="2">
        <f t="shared" si="443"/>
        <v>3263.6104572560662</v>
      </c>
      <c r="Q1915" t="s">
        <v>10</v>
      </c>
      <c r="R1915" t="s">
        <v>10</v>
      </c>
      <c r="S1915">
        <f t="shared" si="442"/>
        <v>1.0104057143207634</v>
      </c>
      <c r="T1915" s="2" t="s">
        <v>10</v>
      </c>
      <c r="U1915" s="2" t="s">
        <v>10</v>
      </c>
    </row>
    <row r="1916" spans="1:21" x14ac:dyDescent="0.3">
      <c r="A1916">
        <v>47</v>
      </c>
      <c r="B1916" t="s">
        <v>74</v>
      </c>
      <c r="C1916">
        <v>3</v>
      </c>
      <c r="D1916" t="s">
        <v>71</v>
      </c>
      <c r="E1916">
        <v>2008</v>
      </c>
      <c r="F1916">
        <v>1230</v>
      </c>
      <c r="G1916" s="54">
        <v>0.40300000000000002</v>
      </c>
      <c r="H1916" t="s">
        <v>10</v>
      </c>
      <c r="I1916" t="s">
        <v>10</v>
      </c>
      <c r="J1916" s="2">
        <f t="shared" si="444"/>
        <v>2060.3015075376884</v>
      </c>
      <c r="K1916" t="s">
        <v>10</v>
      </c>
      <c r="L1916" t="s">
        <v>10</v>
      </c>
      <c r="M1916" s="59">
        <v>0.57081999999999999</v>
      </c>
      <c r="N1916" s="59">
        <v>0.42637000000000003</v>
      </c>
      <c r="O1916" s="59">
        <v>2.8E-3</v>
      </c>
      <c r="P1916" s="2">
        <f t="shared" si="443"/>
        <v>2185.193277577559</v>
      </c>
      <c r="Q1916" t="s">
        <v>10</v>
      </c>
      <c r="R1916" t="s">
        <v>10</v>
      </c>
      <c r="S1916">
        <f t="shared" si="442"/>
        <v>1.7765799004695602</v>
      </c>
      <c r="T1916" s="2" t="s">
        <v>10</v>
      </c>
      <c r="U1916" s="2" t="s">
        <v>10</v>
      </c>
    </row>
    <row r="1917" spans="1:21" x14ac:dyDescent="0.3">
      <c r="A1917">
        <v>47</v>
      </c>
      <c r="B1917" t="s">
        <v>74</v>
      </c>
      <c r="C1917">
        <v>3</v>
      </c>
      <c r="D1917" t="s">
        <v>71</v>
      </c>
      <c r="E1917">
        <v>2009</v>
      </c>
      <c r="F1917">
        <v>6622</v>
      </c>
      <c r="G1917" s="54">
        <v>0.34799999999999998</v>
      </c>
      <c r="H1917" t="s">
        <v>10</v>
      </c>
      <c r="I1917" t="s">
        <v>10</v>
      </c>
      <c r="J1917" s="2">
        <f t="shared" si="444"/>
        <v>10156.441717791411</v>
      </c>
      <c r="K1917" t="s">
        <v>10</v>
      </c>
      <c r="L1917" t="s">
        <v>10</v>
      </c>
      <c r="M1917" s="59">
        <v>0.57081999999999999</v>
      </c>
      <c r="N1917" s="59">
        <v>0.42637000000000003</v>
      </c>
      <c r="O1917" s="59">
        <v>2.8E-3</v>
      </c>
      <c r="P1917" s="2">
        <f t="shared" si="443"/>
        <v>8425.4147091430004</v>
      </c>
      <c r="Q1917" t="s">
        <v>10</v>
      </c>
      <c r="R1917" t="s">
        <v>10</v>
      </c>
      <c r="S1917">
        <f t="shared" si="442"/>
        <v>1.2723368633559349</v>
      </c>
      <c r="T1917" s="2" t="s">
        <v>10</v>
      </c>
      <c r="U1917" s="2" t="s">
        <v>10</v>
      </c>
    </row>
    <row r="1918" spans="1:21" x14ac:dyDescent="0.3">
      <c r="A1918">
        <v>47</v>
      </c>
      <c r="B1918" t="s">
        <v>74</v>
      </c>
      <c r="C1918">
        <v>3</v>
      </c>
      <c r="D1918" t="s">
        <v>71</v>
      </c>
      <c r="E1918">
        <v>2010</v>
      </c>
      <c r="F1918">
        <v>2896</v>
      </c>
      <c r="G1918" s="54">
        <v>0.46299999999999997</v>
      </c>
      <c r="H1918" t="s">
        <v>10</v>
      </c>
      <c r="I1918" t="s">
        <v>10</v>
      </c>
      <c r="J1918" s="2">
        <f t="shared" si="444"/>
        <v>5392.9236499068902</v>
      </c>
      <c r="K1918" t="s">
        <v>10</v>
      </c>
      <c r="L1918" t="s">
        <v>10</v>
      </c>
      <c r="M1918" s="59">
        <v>0.57081999999999999</v>
      </c>
      <c r="N1918" s="59">
        <v>0.42637000000000003</v>
      </c>
      <c r="O1918" s="59">
        <v>2.8E-3</v>
      </c>
      <c r="P1918" s="2">
        <f t="shared" si="443"/>
        <v>12907.685481097522</v>
      </c>
      <c r="Q1918" t="s">
        <v>10</v>
      </c>
      <c r="R1918" t="s">
        <v>10</v>
      </c>
      <c r="S1918">
        <f t="shared" si="442"/>
        <v>4.4570737158485922</v>
      </c>
      <c r="T1918" s="2" t="s">
        <v>10</v>
      </c>
      <c r="U1918" s="2" t="s">
        <v>10</v>
      </c>
    </row>
    <row r="1919" spans="1:21" x14ac:dyDescent="0.3">
      <c r="A1919">
        <v>47</v>
      </c>
      <c r="B1919" t="s">
        <v>74</v>
      </c>
      <c r="C1919">
        <v>3</v>
      </c>
      <c r="D1919" t="s">
        <v>71</v>
      </c>
      <c r="E1919">
        <v>2011</v>
      </c>
      <c r="F1919">
        <v>198</v>
      </c>
      <c r="G1919" s="54">
        <v>0.51100000000000001</v>
      </c>
      <c r="H1919" t="s">
        <v>10</v>
      </c>
      <c r="I1919" t="s">
        <v>10</v>
      </c>
      <c r="J1919" s="2">
        <f t="shared" si="444"/>
        <v>404.90797546012271</v>
      </c>
      <c r="K1919" t="s">
        <v>10</v>
      </c>
      <c r="L1919" t="s">
        <v>10</v>
      </c>
      <c r="M1919" s="59">
        <v>0.57081999999999999</v>
      </c>
      <c r="N1919" s="59">
        <v>0.42637000000000003</v>
      </c>
      <c r="O1919" s="59">
        <v>2.8E-3</v>
      </c>
      <c r="P1919" s="2">
        <f t="shared" si="443"/>
        <v>7485.4964390519572</v>
      </c>
      <c r="Q1919" t="s">
        <v>10</v>
      </c>
      <c r="R1919" t="s">
        <v>10</v>
      </c>
      <c r="S1919">
        <f t="shared" si="442"/>
        <v>37.805537570969477</v>
      </c>
      <c r="T1919" s="2" t="s">
        <v>10</v>
      </c>
      <c r="U1919" s="2" t="s">
        <v>10</v>
      </c>
    </row>
    <row r="1920" spans="1:21" x14ac:dyDescent="0.3">
      <c r="A1920">
        <v>47</v>
      </c>
      <c r="B1920" t="s">
        <v>74</v>
      </c>
      <c r="C1920">
        <v>3</v>
      </c>
      <c r="D1920" t="s">
        <v>71</v>
      </c>
      <c r="E1920">
        <v>2012</v>
      </c>
      <c r="F1920">
        <v>2004</v>
      </c>
      <c r="G1920" s="54">
        <v>0.55400000000000005</v>
      </c>
      <c r="H1920" t="s">
        <v>10</v>
      </c>
      <c r="I1920" t="s">
        <v>10</v>
      </c>
      <c r="J1920" s="2">
        <f t="shared" si="444"/>
        <v>4493.2735426008976</v>
      </c>
      <c r="K1920" t="s">
        <v>10</v>
      </c>
      <c r="L1920" t="s">
        <v>10</v>
      </c>
      <c r="M1920" s="59">
        <v>0.57081999999999999</v>
      </c>
      <c r="N1920" s="59">
        <v>0.42637000000000003</v>
      </c>
      <c r="O1920" s="59">
        <v>2.8E-3</v>
      </c>
      <c r="P1920" s="2">
        <f t="shared" si="443"/>
        <v>5398.0707395034742</v>
      </c>
      <c r="Q1920" t="s">
        <v>10</v>
      </c>
      <c r="R1920" t="s">
        <v>10</v>
      </c>
      <c r="S1920">
        <f t="shared" si="442"/>
        <v>2.6936480736045278</v>
      </c>
      <c r="T1920" s="2" t="s">
        <v>10</v>
      </c>
      <c r="U1920" s="2" t="s">
        <v>10</v>
      </c>
    </row>
    <row r="1921" spans="1:21" x14ac:dyDescent="0.3">
      <c r="A1921">
        <v>47</v>
      </c>
      <c r="B1921" t="s">
        <v>74</v>
      </c>
      <c r="C1921">
        <v>3</v>
      </c>
      <c r="D1921" t="s">
        <v>71</v>
      </c>
      <c r="E1921">
        <v>2013</v>
      </c>
      <c r="F1921" s="1">
        <v>4674</v>
      </c>
      <c r="G1921" s="54">
        <v>0.65800000000000003</v>
      </c>
      <c r="H1921" t="s">
        <v>10</v>
      </c>
      <c r="I1921" t="s">
        <v>10</v>
      </c>
      <c r="J1921" s="72">
        <f t="shared" si="444"/>
        <v>13666.666666666668</v>
      </c>
      <c r="K1921" t="s">
        <v>10</v>
      </c>
      <c r="L1921" t="s">
        <v>10</v>
      </c>
      <c r="M1921" s="59">
        <v>0.57081999999999999</v>
      </c>
      <c r="N1921" s="59">
        <v>0.42637000000000003</v>
      </c>
      <c r="O1921" s="59">
        <v>2.8E-3</v>
      </c>
      <c r="P1921" s="2">
        <f>(J1924*M1921)+(J1925*N1921)</f>
        <v>12328.165515066019</v>
      </c>
      <c r="Q1921" t="s">
        <v>10</v>
      </c>
      <c r="R1921" t="s">
        <v>10</v>
      </c>
      <c r="S1921">
        <f t="shared" si="442"/>
        <v>2.6376049454570003</v>
      </c>
      <c r="T1921" s="2" t="s">
        <v>10</v>
      </c>
      <c r="U1921" s="2" t="s">
        <v>10</v>
      </c>
    </row>
    <row r="1922" spans="1:21" x14ac:dyDescent="0.3">
      <c r="A1922">
        <v>47</v>
      </c>
      <c r="B1922" t="s">
        <v>74</v>
      </c>
      <c r="C1922">
        <v>3</v>
      </c>
      <c r="D1922" t="s">
        <v>71</v>
      </c>
      <c r="E1922">
        <v>2014</v>
      </c>
      <c r="F1922">
        <v>6893</v>
      </c>
      <c r="G1922" s="54">
        <v>0.42400000000000004</v>
      </c>
      <c r="H1922" t="s">
        <v>10</v>
      </c>
      <c r="I1922" t="s">
        <v>10</v>
      </c>
      <c r="J1922" s="2">
        <f t="shared" si="444"/>
        <v>11967.013888888891</v>
      </c>
      <c r="K1922" t="s">
        <v>10</v>
      </c>
      <c r="L1922" t="s">
        <v>10</v>
      </c>
      <c r="M1922" s="59">
        <v>0.57081999999999999</v>
      </c>
      <c r="N1922" s="59">
        <v>0.42637000000000003</v>
      </c>
      <c r="O1922" s="59">
        <v>2.8E-3</v>
      </c>
      <c r="P1922" s="2" t="s">
        <v>10</v>
      </c>
      <c r="Q1922" t="s">
        <v>10</v>
      </c>
      <c r="R1922" t="s">
        <v>10</v>
      </c>
      <c r="S1922" s="2" t="s">
        <v>10</v>
      </c>
      <c r="T1922" s="2" t="s">
        <v>10</v>
      </c>
      <c r="U1922" s="2" t="s">
        <v>10</v>
      </c>
    </row>
    <row r="1923" spans="1:21" x14ac:dyDescent="0.3">
      <c r="A1923">
        <v>47</v>
      </c>
      <c r="B1923" t="s">
        <v>74</v>
      </c>
      <c r="C1923">
        <v>3</v>
      </c>
      <c r="D1923" t="s">
        <v>71</v>
      </c>
      <c r="E1923">
        <v>2015</v>
      </c>
      <c r="F1923">
        <v>614</v>
      </c>
      <c r="G1923" s="54">
        <v>0.58099999999999996</v>
      </c>
      <c r="H1923" t="s">
        <v>10</v>
      </c>
      <c r="I1923" t="s">
        <v>10</v>
      </c>
      <c r="J1923" s="2">
        <f t="shared" si="444"/>
        <v>1465.3937947494032</v>
      </c>
      <c r="K1923" t="s">
        <v>10</v>
      </c>
      <c r="L1923" t="s">
        <v>10</v>
      </c>
      <c r="M1923" s="59">
        <v>0.57081999999999999</v>
      </c>
      <c r="N1923" s="59">
        <v>0.42637000000000003</v>
      </c>
      <c r="O1923" s="59">
        <v>2.8E-3</v>
      </c>
      <c r="P1923" s="2" t="s">
        <v>10</v>
      </c>
      <c r="Q1923" t="s">
        <v>10</v>
      </c>
      <c r="R1923" t="s">
        <v>10</v>
      </c>
      <c r="S1923" s="2" t="s">
        <v>10</v>
      </c>
      <c r="T1923" s="2" t="s">
        <v>10</v>
      </c>
      <c r="U1923" s="2" t="s">
        <v>10</v>
      </c>
    </row>
    <row r="1924" spans="1:21" x14ac:dyDescent="0.3">
      <c r="A1924">
        <v>47</v>
      </c>
      <c r="B1924" t="s">
        <v>74</v>
      </c>
      <c r="C1924">
        <v>3</v>
      </c>
      <c r="D1924" t="s">
        <v>71</v>
      </c>
      <c r="E1924">
        <v>2016</v>
      </c>
      <c r="F1924">
        <v>3170</v>
      </c>
      <c r="G1924" s="54">
        <v>0.70100000000000007</v>
      </c>
      <c r="H1924" t="s">
        <v>10</v>
      </c>
      <c r="I1924" t="s">
        <v>10</v>
      </c>
      <c r="J1924" s="2">
        <f t="shared" si="444"/>
        <v>10602.006688963213</v>
      </c>
      <c r="K1924" t="s">
        <v>10</v>
      </c>
      <c r="L1924" t="s">
        <v>10</v>
      </c>
      <c r="M1924" s="59">
        <v>0.57081999999999999</v>
      </c>
      <c r="N1924" s="59">
        <v>0.42637000000000003</v>
      </c>
      <c r="O1924" s="59">
        <v>2.8E-3</v>
      </c>
      <c r="P1924" s="2">
        <f>(J1927*M1924)+(J1928*N1924)</f>
        <v>3351.2547882700005</v>
      </c>
      <c r="Q1924" t="s">
        <v>10</v>
      </c>
      <c r="R1924" t="s">
        <v>10</v>
      </c>
      <c r="S1924">
        <f t="shared" ref="S1924:S1986" si="445">P1924/$F1924</f>
        <v>1.057178166646688</v>
      </c>
      <c r="T1924" s="2" t="s">
        <v>10</v>
      </c>
      <c r="U1924" s="2" t="s">
        <v>10</v>
      </c>
    </row>
    <row r="1925" spans="1:21" x14ac:dyDescent="0.3">
      <c r="A1925">
        <v>47</v>
      </c>
      <c r="B1925" t="s">
        <v>74</v>
      </c>
      <c r="C1925">
        <v>3</v>
      </c>
      <c r="D1925" t="s">
        <v>71</v>
      </c>
      <c r="E1925">
        <v>2017</v>
      </c>
      <c r="F1925">
        <v>6212</v>
      </c>
      <c r="G1925" s="54">
        <v>0.57799999999999996</v>
      </c>
      <c r="H1925" t="s">
        <v>10</v>
      </c>
      <c r="I1925" t="s">
        <v>10</v>
      </c>
      <c r="J1925" s="2">
        <f t="shared" si="444"/>
        <v>14720.379146919429</v>
      </c>
      <c r="K1925" t="s">
        <v>10</v>
      </c>
      <c r="L1925" t="s">
        <v>10</v>
      </c>
      <c r="M1925" s="59">
        <v>0.57081999999999999</v>
      </c>
      <c r="N1925" s="59">
        <v>0.42637000000000003</v>
      </c>
      <c r="O1925" s="59">
        <v>2.8E-3</v>
      </c>
      <c r="P1925" s="2" t="s">
        <v>10</v>
      </c>
      <c r="Q1925" t="s">
        <v>10</v>
      </c>
      <c r="R1925" t="s">
        <v>10</v>
      </c>
      <c r="S1925" s="2" t="s">
        <v>10</v>
      </c>
      <c r="T1925" s="2" t="s">
        <v>10</v>
      </c>
      <c r="U1925" s="2" t="s">
        <v>10</v>
      </c>
    </row>
    <row r="1926" spans="1:21" x14ac:dyDescent="0.3">
      <c r="A1926">
        <v>47</v>
      </c>
      <c r="B1926" t="s">
        <v>74</v>
      </c>
      <c r="C1926">
        <v>3</v>
      </c>
      <c r="D1926" t="s">
        <v>71</v>
      </c>
      <c r="E1926">
        <v>2018</v>
      </c>
      <c r="F1926" t="s">
        <v>10</v>
      </c>
      <c r="G1926" s="54">
        <v>0.47589229213996381</v>
      </c>
      <c r="H1926" t="s">
        <v>10</v>
      </c>
      <c r="I1926" t="s">
        <v>10</v>
      </c>
      <c r="J1926" t="s">
        <v>10</v>
      </c>
      <c r="K1926" t="s">
        <v>10</v>
      </c>
      <c r="L1926" t="s">
        <v>10</v>
      </c>
      <c r="M1926" s="59">
        <v>0.57081999999999999</v>
      </c>
      <c r="N1926" s="59">
        <v>0.42637000000000003</v>
      </c>
      <c r="O1926" s="59">
        <v>2.8E-3</v>
      </c>
      <c r="P1926" s="2" t="s">
        <v>10</v>
      </c>
      <c r="Q1926" t="s">
        <v>10</v>
      </c>
      <c r="R1926" t="s">
        <v>10</v>
      </c>
      <c r="S1926" s="2" t="s">
        <v>10</v>
      </c>
      <c r="T1926" s="2" t="s">
        <v>10</v>
      </c>
      <c r="U1926" s="2" t="s">
        <v>10</v>
      </c>
    </row>
    <row r="1927" spans="1:21" x14ac:dyDescent="0.3">
      <c r="A1927">
        <v>47</v>
      </c>
      <c r="B1927" t="s">
        <v>74</v>
      </c>
      <c r="C1927">
        <v>3</v>
      </c>
      <c r="D1927" t="s">
        <v>71</v>
      </c>
      <c r="E1927">
        <v>2019</v>
      </c>
      <c r="F1927">
        <v>2096</v>
      </c>
      <c r="G1927" s="54">
        <v>0.48606547353914631</v>
      </c>
      <c r="H1927" t="s">
        <v>10</v>
      </c>
      <c r="I1927" t="s">
        <v>10</v>
      </c>
      <c r="J1927" s="2">
        <f t="shared" si="444"/>
        <v>4078.3405124264441</v>
      </c>
      <c r="K1927" t="s">
        <v>10</v>
      </c>
      <c r="L1927" t="s">
        <v>10</v>
      </c>
      <c r="M1927" s="59">
        <v>0.57081999999999999</v>
      </c>
      <c r="N1927" s="59">
        <v>0.42637000000000003</v>
      </c>
      <c r="O1927" s="59">
        <v>2.8E-3</v>
      </c>
      <c r="P1927" s="2" t="s">
        <v>10</v>
      </c>
      <c r="Q1927" t="s">
        <v>10</v>
      </c>
      <c r="R1927" t="s">
        <v>10</v>
      </c>
      <c r="S1927" s="2" t="s">
        <v>10</v>
      </c>
      <c r="T1927" s="2" t="s">
        <v>10</v>
      </c>
      <c r="U1927" s="2" t="s">
        <v>10</v>
      </c>
    </row>
    <row r="1928" spans="1:21" x14ac:dyDescent="0.3">
      <c r="A1928">
        <v>47</v>
      </c>
      <c r="B1928" t="s">
        <v>74</v>
      </c>
      <c r="C1928">
        <v>3</v>
      </c>
      <c r="D1928" t="s">
        <v>71</v>
      </c>
      <c r="E1928">
        <v>2020</v>
      </c>
      <c r="F1928">
        <v>1102</v>
      </c>
      <c r="G1928" s="54">
        <v>0.54081917900345744</v>
      </c>
      <c r="H1928" t="s">
        <v>10</v>
      </c>
      <c r="I1928" t="s">
        <v>10</v>
      </c>
      <c r="J1928" s="2">
        <f t="shared" si="444"/>
        <v>2399.9260195762786</v>
      </c>
      <c r="K1928" t="s">
        <v>10</v>
      </c>
      <c r="L1928" t="s">
        <v>10</v>
      </c>
      <c r="M1928" s="59">
        <v>0.57081999999999999</v>
      </c>
      <c r="N1928" s="59">
        <v>0.42637000000000003</v>
      </c>
      <c r="O1928" s="59">
        <v>2.8E-3</v>
      </c>
      <c r="P1928" s="2" t="s">
        <v>10</v>
      </c>
      <c r="Q1928" t="s">
        <v>10</v>
      </c>
      <c r="R1928" t="s">
        <v>10</v>
      </c>
      <c r="S1928" s="2" t="s">
        <v>10</v>
      </c>
      <c r="T1928" s="2" t="s">
        <v>10</v>
      </c>
      <c r="U1928" s="2" t="s">
        <v>10</v>
      </c>
    </row>
    <row r="1929" spans="1:21" x14ac:dyDescent="0.3">
      <c r="A1929">
        <v>48</v>
      </c>
      <c r="B1929" t="s">
        <v>75</v>
      </c>
      <c r="C1929">
        <v>3</v>
      </c>
      <c r="D1929" t="s">
        <v>76</v>
      </c>
      <c r="E1929">
        <v>1980</v>
      </c>
      <c r="F1929">
        <v>100</v>
      </c>
      <c r="G1929" s="54">
        <v>0.67800000000000005</v>
      </c>
      <c r="H1929" t="s">
        <v>10</v>
      </c>
      <c r="I1929" t="s">
        <v>10</v>
      </c>
      <c r="J1929" s="2">
        <f>F1929/(1-G1929)</f>
        <v>310.55900621118019</v>
      </c>
      <c r="K1929" t="s">
        <v>10</v>
      </c>
      <c r="L1929" t="s">
        <v>10</v>
      </c>
      <c r="M1929">
        <v>0.54757999999999996</v>
      </c>
      <c r="N1929">
        <v>0.44964999999999999</v>
      </c>
      <c r="O1929">
        <v>2.7499999999999998E-3</v>
      </c>
      <c r="P1929" s="2" t="s">
        <v>10</v>
      </c>
      <c r="Q1929" t="s">
        <v>10</v>
      </c>
      <c r="R1929" t="s">
        <v>10</v>
      </c>
      <c r="S1929" s="2" t="s">
        <v>10</v>
      </c>
      <c r="T1929" s="2" t="s">
        <v>10</v>
      </c>
      <c r="U1929" s="2" t="s">
        <v>10</v>
      </c>
    </row>
    <row r="1930" spans="1:21" x14ac:dyDescent="0.3">
      <c r="A1930">
        <v>48</v>
      </c>
      <c r="B1930" t="s">
        <v>75</v>
      </c>
      <c r="C1930">
        <v>3</v>
      </c>
      <c r="D1930" t="s">
        <v>76</v>
      </c>
      <c r="E1930">
        <v>1981</v>
      </c>
      <c r="F1930">
        <v>300</v>
      </c>
      <c r="G1930" s="54">
        <v>0.61399999999999999</v>
      </c>
      <c r="H1930" t="s">
        <v>10</v>
      </c>
      <c r="I1930" t="s">
        <v>10</v>
      </c>
      <c r="J1930" s="2">
        <f t="shared" ref="J1930:J1967" si="446">F1930/(1-G1930)</f>
        <v>777.20207253886008</v>
      </c>
      <c r="K1930" t="s">
        <v>10</v>
      </c>
      <c r="L1930" t="s">
        <v>10</v>
      </c>
      <c r="M1930">
        <v>0.54757999999999996</v>
      </c>
      <c r="N1930">
        <v>0.44964999999999999</v>
      </c>
      <c r="O1930">
        <v>2.7499999999999998E-3</v>
      </c>
      <c r="P1930" s="2" t="s">
        <v>10</v>
      </c>
      <c r="Q1930" t="s">
        <v>10</v>
      </c>
      <c r="R1930" t="s">
        <v>10</v>
      </c>
      <c r="S1930" s="2" t="s">
        <v>10</v>
      </c>
      <c r="T1930" s="2" t="s">
        <v>10</v>
      </c>
      <c r="U1930" s="2" t="s">
        <v>10</v>
      </c>
    </row>
    <row r="1931" spans="1:21" x14ac:dyDescent="0.3">
      <c r="A1931">
        <v>48</v>
      </c>
      <c r="B1931" t="s">
        <v>75</v>
      </c>
      <c r="C1931">
        <v>3</v>
      </c>
      <c r="D1931" t="s">
        <v>76</v>
      </c>
      <c r="E1931">
        <v>1982</v>
      </c>
      <c r="F1931">
        <v>200</v>
      </c>
      <c r="G1931" s="54">
        <v>0.53100000000000003</v>
      </c>
      <c r="H1931" t="s">
        <v>10</v>
      </c>
      <c r="I1931" t="s">
        <v>10</v>
      </c>
      <c r="J1931" s="2">
        <f t="shared" si="446"/>
        <v>426.4392324093817</v>
      </c>
      <c r="K1931" t="s">
        <v>10</v>
      </c>
      <c r="L1931" t="s">
        <v>10</v>
      </c>
      <c r="M1931">
        <v>0.54757999999999996</v>
      </c>
      <c r="N1931">
        <v>0.44964999999999999</v>
      </c>
      <c r="O1931">
        <v>2.7499999999999998E-3</v>
      </c>
      <c r="P1931" s="2" t="s">
        <v>10</v>
      </c>
      <c r="Q1931" t="s">
        <v>10</v>
      </c>
      <c r="R1931" t="s">
        <v>10</v>
      </c>
      <c r="S1931" s="2" t="s">
        <v>10</v>
      </c>
      <c r="T1931" s="2" t="s">
        <v>10</v>
      </c>
      <c r="U1931" s="2" t="s">
        <v>10</v>
      </c>
    </row>
    <row r="1932" spans="1:21" x14ac:dyDescent="0.3">
      <c r="A1932">
        <v>48</v>
      </c>
      <c r="B1932" t="s">
        <v>75</v>
      </c>
      <c r="C1932">
        <v>3</v>
      </c>
      <c r="D1932" t="s">
        <v>76</v>
      </c>
      <c r="E1932">
        <v>1983</v>
      </c>
      <c r="F1932">
        <v>200</v>
      </c>
      <c r="G1932" s="54">
        <v>0.74199999999999999</v>
      </c>
      <c r="H1932" t="s">
        <v>10</v>
      </c>
      <c r="I1932" t="s">
        <v>10</v>
      </c>
      <c r="J1932" s="2">
        <f t="shared" si="446"/>
        <v>775.19379844961236</v>
      </c>
      <c r="K1932" t="s">
        <v>10</v>
      </c>
      <c r="L1932" t="s">
        <v>10</v>
      </c>
      <c r="M1932">
        <v>0.54757999999999996</v>
      </c>
      <c r="N1932">
        <v>0.44964999999999999</v>
      </c>
      <c r="O1932">
        <v>2.7499999999999998E-3</v>
      </c>
      <c r="P1932" s="2">
        <f t="shared" ref="P1932:P1947" si="447">(J1935*M1932)+(J1936*N1932)+(J1937*O1932)</f>
        <v>730.44491725768319</v>
      </c>
      <c r="Q1932" t="s">
        <v>10</v>
      </c>
      <c r="R1932" t="s">
        <v>10</v>
      </c>
      <c r="S1932">
        <f t="shared" si="445"/>
        <v>3.652224586288416</v>
      </c>
      <c r="T1932" s="2" t="s">
        <v>10</v>
      </c>
      <c r="U1932" s="2" t="s">
        <v>10</v>
      </c>
    </row>
    <row r="1933" spans="1:21" x14ac:dyDescent="0.3">
      <c r="A1933">
        <v>48</v>
      </c>
      <c r="B1933" t="s">
        <v>75</v>
      </c>
      <c r="C1933">
        <v>3</v>
      </c>
      <c r="D1933" t="s">
        <v>76</v>
      </c>
      <c r="E1933">
        <v>1984</v>
      </c>
      <c r="F1933">
        <v>2500</v>
      </c>
      <c r="G1933" s="54">
        <v>0.66</v>
      </c>
      <c r="H1933" t="s">
        <v>10</v>
      </c>
      <c r="I1933" t="s">
        <v>10</v>
      </c>
      <c r="J1933" s="2">
        <f t="shared" si="446"/>
        <v>7352.9411764705892</v>
      </c>
      <c r="K1933" t="s">
        <v>10</v>
      </c>
      <c r="L1933" t="s">
        <v>10</v>
      </c>
      <c r="M1933">
        <v>0.54757999999999996</v>
      </c>
      <c r="N1933">
        <v>0.44964999999999999</v>
      </c>
      <c r="O1933">
        <v>2.7499999999999998E-3</v>
      </c>
      <c r="P1933" s="2">
        <f t="shared" si="447"/>
        <v>759.62206182276532</v>
      </c>
      <c r="Q1933" t="s">
        <v>10</v>
      </c>
      <c r="R1933" t="s">
        <v>10</v>
      </c>
      <c r="S1933">
        <f t="shared" si="445"/>
        <v>0.30384882472910613</v>
      </c>
      <c r="T1933" s="2" t="s">
        <v>10</v>
      </c>
      <c r="U1933" s="2" t="s">
        <v>10</v>
      </c>
    </row>
    <row r="1934" spans="1:21" x14ac:dyDescent="0.3">
      <c r="A1934">
        <v>48</v>
      </c>
      <c r="B1934" t="s">
        <v>75</v>
      </c>
      <c r="C1934">
        <v>3</v>
      </c>
      <c r="D1934" t="s">
        <v>76</v>
      </c>
      <c r="E1934">
        <v>1985</v>
      </c>
      <c r="F1934" t="s">
        <v>10</v>
      </c>
      <c r="G1934" s="54">
        <v>0.68700000000000006</v>
      </c>
      <c r="H1934" t="s">
        <v>10</v>
      </c>
      <c r="I1934" t="s">
        <v>10</v>
      </c>
      <c r="J1934" t="s">
        <v>10</v>
      </c>
      <c r="K1934" t="s">
        <v>10</v>
      </c>
      <c r="L1934" t="s">
        <v>10</v>
      </c>
      <c r="M1934">
        <v>0.54757999999999996</v>
      </c>
      <c r="N1934">
        <v>0.44964999999999999</v>
      </c>
      <c r="O1934">
        <v>2.7499999999999998E-3</v>
      </c>
      <c r="P1934" s="2">
        <f t="shared" si="447"/>
        <v>1142.8211050208574</v>
      </c>
      <c r="Q1934" t="s">
        <v>10</v>
      </c>
      <c r="R1934" t="s">
        <v>10</v>
      </c>
      <c r="S1934" s="2" t="s">
        <v>10</v>
      </c>
      <c r="T1934" s="2" t="s">
        <v>10</v>
      </c>
      <c r="U1934" s="2" t="s">
        <v>10</v>
      </c>
    </row>
    <row r="1935" spans="1:21" x14ac:dyDescent="0.3">
      <c r="A1935">
        <v>48</v>
      </c>
      <c r="B1935" t="s">
        <v>75</v>
      </c>
      <c r="C1935">
        <v>3</v>
      </c>
      <c r="D1935" t="s">
        <v>76</v>
      </c>
      <c r="E1935">
        <v>1986</v>
      </c>
      <c r="F1935">
        <v>200</v>
      </c>
      <c r="G1935" s="54">
        <v>0.76</v>
      </c>
      <c r="H1935" t="s">
        <v>10</v>
      </c>
      <c r="I1935" t="s">
        <v>10</v>
      </c>
      <c r="J1935" s="2">
        <f t="shared" si="446"/>
        <v>833.33333333333337</v>
      </c>
      <c r="K1935" t="s">
        <v>10</v>
      </c>
      <c r="L1935" t="s">
        <v>10</v>
      </c>
      <c r="M1935">
        <v>0.54757999999999996</v>
      </c>
      <c r="N1935">
        <v>0.44964999999999999</v>
      </c>
      <c r="O1935">
        <v>2.7499999999999998E-3</v>
      </c>
      <c r="P1935" s="2">
        <f t="shared" si="447"/>
        <v>2511.3934068238937</v>
      </c>
      <c r="Q1935" t="s">
        <v>10</v>
      </c>
      <c r="R1935" t="s">
        <v>10</v>
      </c>
      <c r="S1935">
        <f t="shared" si="445"/>
        <v>12.556967034119468</v>
      </c>
      <c r="T1935" s="2" t="s">
        <v>10</v>
      </c>
      <c r="U1935" s="2" t="s">
        <v>10</v>
      </c>
    </row>
    <row r="1936" spans="1:21" x14ac:dyDescent="0.3">
      <c r="A1936">
        <v>48</v>
      </c>
      <c r="B1936" t="s">
        <v>75</v>
      </c>
      <c r="C1936">
        <v>3</v>
      </c>
      <c r="D1936" t="s">
        <v>76</v>
      </c>
      <c r="E1936">
        <v>1987</v>
      </c>
      <c r="F1936">
        <v>250</v>
      </c>
      <c r="G1936" s="54">
        <v>0.58599999999999997</v>
      </c>
      <c r="H1936" t="s">
        <v>10</v>
      </c>
      <c r="I1936" t="s">
        <v>10</v>
      </c>
      <c r="J1936" s="2">
        <f t="shared" si="446"/>
        <v>603.86473429951684</v>
      </c>
      <c r="K1936" t="s">
        <v>10</v>
      </c>
      <c r="L1936" t="s">
        <v>10</v>
      </c>
      <c r="M1936">
        <v>0.54757999999999996</v>
      </c>
      <c r="N1936">
        <v>0.44964999999999999</v>
      </c>
      <c r="O1936">
        <v>2.7499999999999998E-3</v>
      </c>
      <c r="P1936" s="2">
        <f t="shared" si="447"/>
        <v>3500.9155439449491</v>
      </c>
      <c r="Q1936" t="s">
        <v>10</v>
      </c>
      <c r="R1936" t="s">
        <v>10</v>
      </c>
      <c r="S1936">
        <f t="shared" si="445"/>
        <v>14.003662175779796</v>
      </c>
      <c r="T1936" s="2" t="s">
        <v>10</v>
      </c>
      <c r="U1936" s="2" t="s">
        <v>10</v>
      </c>
    </row>
    <row r="1937" spans="1:21" x14ac:dyDescent="0.3">
      <c r="A1937">
        <v>48</v>
      </c>
      <c r="B1937" t="s">
        <v>75</v>
      </c>
      <c r="C1937">
        <v>3</v>
      </c>
      <c r="D1937" t="s">
        <v>76</v>
      </c>
      <c r="E1937">
        <v>1988</v>
      </c>
      <c r="F1937">
        <v>400</v>
      </c>
      <c r="G1937" s="54">
        <v>0.57699999999999996</v>
      </c>
      <c r="H1937" t="s">
        <v>10</v>
      </c>
      <c r="I1937" t="s">
        <v>10</v>
      </c>
      <c r="J1937" s="2">
        <f t="shared" si="446"/>
        <v>945.62647754137106</v>
      </c>
      <c r="K1937" t="s">
        <v>10</v>
      </c>
      <c r="L1937" t="s">
        <v>10</v>
      </c>
      <c r="M1937">
        <v>0.54757999999999996</v>
      </c>
      <c r="N1937">
        <v>0.44964999999999999</v>
      </c>
      <c r="O1937">
        <v>2.7499999999999998E-3</v>
      </c>
      <c r="P1937" s="2">
        <f t="shared" si="447"/>
        <v>2164.7841581888238</v>
      </c>
      <c r="Q1937" t="s">
        <v>10</v>
      </c>
      <c r="R1937" t="s">
        <v>10</v>
      </c>
      <c r="S1937">
        <f t="shared" si="445"/>
        <v>5.4119603954720592</v>
      </c>
      <c r="T1937" s="2" t="s">
        <v>10</v>
      </c>
      <c r="U1937" s="2" t="s">
        <v>10</v>
      </c>
    </row>
    <row r="1938" spans="1:21" x14ac:dyDescent="0.3">
      <c r="A1938">
        <v>48</v>
      </c>
      <c r="B1938" t="s">
        <v>75</v>
      </c>
      <c r="C1938">
        <v>3</v>
      </c>
      <c r="D1938" t="s">
        <v>76</v>
      </c>
      <c r="E1938">
        <v>1989</v>
      </c>
      <c r="F1938">
        <v>597</v>
      </c>
      <c r="G1938" s="54">
        <v>0.56299999999999994</v>
      </c>
      <c r="H1938" t="s">
        <v>10</v>
      </c>
      <c r="I1938" t="s">
        <v>10</v>
      </c>
      <c r="J1938" s="2">
        <f t="shared" si="446"/>
        <v>1366.1327231121279</v>
      </c>
      <c r="K1938" t="s">
        <v>10</v>
      </c>
      <c r="L1938" t="s">
        <v>10</v>
      </c>
      <c r="M1938">
        <v>0.54757999999999996</v>
      </c>
      <c r="N1938">
        <v>0.44964999999999999</v>
      </c>
      <c r="O1938">
        <v>2.7499999999999998E-3</v>
      </c>
      <c r="P1938" s="2">
        <f t="shared" si="447"/>
        <v>1514.5052949843453</v>
      </c>
      <c r="Q1938" t="s">
        <v>10</v>
      </c>
      <c r="R1938" t="s">
        <v>10</v>
      </c>
      <c r="S1938">
        <f t="shared" si="445"/>
        <v>2.5368597905935433</v>
      </c>
      <c r="T1938" s="2" t="s">
        <v>10</v>
      </c>
      <c r="U1938" s="2" t="s">
        <v>10</v>
      </c>
    </row>
    <row r="1939" spans="1:21" x14ac:dyDescent="0.3">
      <c r="A1939">
        <v>48</v>
      </c>
      <c r="B1939" t="s">
        <v>75</v>
      </c>
      <c r="C1939">
        <v>3</v>
      </c>
      <c r="D1939" t="s">
        <v>76</v>
      </c>
      <c r="E1939">
        <v>1990</v>
      </c>
      <c r="F1939">
        <v>1409</v>
      </c>
      <c r="G1939" s="54">
        <v>0.63900000000000001</v>
      </c>
      <c r="H1939" t="s">
        <v>10</v>
      </c>
      <c r="I1939" t="s">
        <v>10</v>
      </c>
      <c r="J1939" s="2">
        <f t="shared" si="446"/>
        <v>3903.0470914127427</v>
      </c>
      <c r="K1939" t="s">
        <v>10</v>
      </c>
      <c r="L1939" t="s">
        <v>10</v>
      </c>
      <c r="M1939">
        <v>0.54757999999999996</v>
      </c>
      <c r="N1939">
        <v>0.44964999999999999</v>
      </c>
      <c r="O1939">
        <v>2.7499999999999998E-3</v>
      </c>
      <c r="P1939" s="2">
        <f t="shared" si="447"/>
        <v>3260.8822279956462</v>
      </c>
      <c r="Q1939" t="s">
        <v>10</v>
      </c>
      <c r="R1939" t="s">
        <v>10</v>
      </c>
      <c r="S1939">
        <f t="shared" si="445"/>
        <v>2.3143237955966263</v>
      </c>
      <c r="T1939" s="2" t="s">
        <v>10</v>
      </c>
      <c r="U1939" s="2" t="s">
        <v>10</v>
      </c>
    </row>
    <row r="1940" spans="1:21" x14ac:dyDescent="0.3">
      <c r="A1940">
        <v>48</v>
      </c>
      <c r="B1940" t="s">
        <v>75</v>
      </c>
      <c r="C1940">
        <v>3</v>
      </c>
      <c r="D1940" t="s">
        <v>76</v>
      </c>
      <c r="E1940">
        <v>1991</v>
      </c>
      <c r="F1940">
        <v>1050</v>
      </c>
      <c r="G1940" s="54">
        <v>0.65300000000000002</v>
      </c>
      <c r="H1940" t="s">
        <v>10</v>
      </c>
      <c r="I1940" t="s">
        <v>10</v>
      </c>
      <c r="J1940" s="2">
        <f t="shared" si="446"/>
        <v>3025.9365994236314</v>
      </c>
      <c r="K1940" t="s">
        <v>10</v>
      </c>
      <c r="L1940" t="s">
        <v>10</v>
      </c>
      <c r="M1940">
        <v>0.54757999999999996</v>
      </c>
      <c r="N1940">
        <v>0.44964999999999999</v>
      </c>
      <c r="O1940">
        <v>2.7499999999999998E-3</v>
      </c>
      <c r="P1940" s="2">
        <f t="shared" si="447"/>
        <v>4050.2079788770852</v>
      </c>
      <c r="Q1940" t="s">
        <v>10</v>
      </c>
      <c r="R1940" t="s">
        <v>10</v>
      </c>
      <c r="S1940">
        <f t="shared" si="445"/>
        <v>3.8573409322638907</v>
      </c>
      <c r="T1940" s="2" t="s">
        <v>10</v>
      </c>
      <c r="U1940" s="2" t="s">
        <v>10</v>
      </c>
    </row>
    <row r="1941" spans="1:21" x14ac:dyDescent="0.3">
      <c r="A1941">
        <v>48</v>
      </c>
      <c r="B1941" t="s">
        <v>75</v>
      </c>
      <c r="C1941">
        <v>3</v>
      </c>
      <c r="D1941" t="s">
        <v>76</v>
      </c>
      <c r="E1941">
        <v>1992</v>
      </c>
      <c r="F1941">
        <v>400</v>
      </c>
      <c r="G1941" s="54">
        <v>0.64200000000000002</v>
      </c>
      <c r="H1941" t="s">
        <v>10</v>
      </c>
      <c r="I1941" t="s">
        <v>10</v>
      </c>
      <c r="J1941" s="2">
        <f t="shared" si="446"/>
        <v>1117.31843575419</v>
      </c>
      <c r="K1941" t="s">
        <v>10</v>
      </c>
      <c r="L1941" t="s">
        <v>10</v>
      </c>
      <c r="M1941">
        <v>0.54757999999999996</v>
      </c>
      <c r="N1941">
        <v>0.44964999999999999</v>
      </c>
      <c r="O1941">
        <v>2.7499999999999998E-3</v>
      </c>
      <c r="P1941" s="2">
        <f t="shared" si="447"/>
        <v>3005.1358378695281</v>
      </c>
      <c r="Q1941" t="s">
        <v>10</v>
      </c>
      <c r="R1941" t="s">
        <v>10</v>
      </c>
      <c r="S1941">
        <f t="shared" si="445"/>
        <v>7.51283959467382</v>
      </c>
      <c r="T1941" s="2" t="s">
        <v>10</v>
      </c>
      <c r="U1941" s="2" t="s">
        <v>10</v>
      </c>
    </row>
    <row r="1942" spans="1:21" x14ac:dyDescent="0.3">
      <c r="A1942">
        <v>48</v>
      </c>
      <c r="B1942" t="s">
        <v>75</v>
      </c>
      <c r="C1942">
        <v>3</v>
      </c>
      <c r="D1942" t="s">
        <v>76</v>
      </c>
      <c r="E1942">
        <v>1993</v>
      </c>
      <c r="F1942">
        <v>720</v>
      </c>
      <c r="G1942" s="54">
        <v>0.63600000000000001</v>
      </c>
      <c r="H1942" t="s">
        <v>10</v>
      </c>
      <c r="I1942" t="s">
        <v>10</v>
      </c>
      <c r="J1942" s="2">
        <f t="shared" si="446"/>
        <v>1978.0219780219782</v>
      </c>
      <c r="K1942" t="s">
        <v>10</v>
      </c>
      <c r="L1942" t="s">
        <v>10</v>
      </c>
      <c r="M1942">
        <v>0.54757999999999996</v>
      </c>
      <c r="N1942">
        <v>0.44964999999999999</v>
      </c>
      <c r="O1942">
        <v>2.7499999999999998E-3</v>
      </c>
      <c r="P1942" s="2">
        <f t="shared" si="447"/>
        <v>2336.7702517600915</v>
      </c>
      <c r="Q1942" t="s">
        <v>10</v>
      </c>
      <c r="R1942" t="s">
        <v>10</v>
      </c>
      <c r="S1942">
        <f t="shared" si="445"/>
        <v>3.2455142385556828</v>
      </c>
      <c r="T1942" s="2" t="s">
        <v>10</v>
      </c>
      <c r="U1942" s="2" t="s">
        <v>10</v>
      </c>
    </row>
    <row r="1943" spans="1:21" x14ac:dyDescent="0.3">
      <c r="A1943">
        <v>48</v>
      </c>
      <c r="B1943" t="s">
        <v>75</v>
      </c>
      <c r="C1943">
        <v>3</v>
      </c>
      <c r="D1943" t="s">
        <v>76</v>
      </c>
      <c r="E1943">
        <v>1994</v>
      </c>
      <c r="F1943">
        <v>1317</v>
      </c>
      <c r="G1943" s="54">
        <v>0.72699999999999998</v>
      </c>
      <c r="H1943" t="s">
        <v>10</v>
      </c>
      <c r="I1943" t="s">
        <v>10</v>
      </c>
      <c r="J1943" s="2">
        <f t="shared" si="446"/>
        <v>4824.1758241758234</v>
      </c>
      <c r="K1943" t="s">
        <v>10</v>
      </c>
      <c r="L1943" t="s">
        <v>10</v>
      </c>
      <c r="M1943">
        <v>0.54757999999999996</v>
      </c>
      <c r="N1943">
        <v>0.44964999999999999</v>
      </c>
      <c r="O1943">
        <v>2.7499999999999998E-3</v>
      </c>
      <c r="P1943" s="2">
        <f t="shared" si="447"/>
        <v>1891.5445143673903</v>
      </c>
      <c r="Q1943" t="s">
        <v>10</v>
      </c>
      <c r="R1943" t="s">
        <v>10</v>
      </c>
      <c r="S1943">
        <f t="shared" si="445"/>
        <v>1.4362524786388688</v>
      </c>
      <c r="T1943" s="2" t="s">
        <v>10</v>
      </c>
      <c r="U1943" s="2" t="s">
        <v>10</v>
      </c>
    </row>
    <row r="1944" spans="1:21" x14ac:dyDescent="0.3">
      <c r="A1944">
        <v>48</v>
      </c>
      <c r="B1944" t="s">
        <v>75</v>
      </c>
      <c r="C1944">
        <v>3</v>
      </c>
      <c r="D1944" t="s">
        <v>76</v>
      </c>
      <c r="E1944">
        <v>1995</v>
      </c>
      <c r="F1944">
        <v>975</v>
      </c>
      <c r="G1944" s="54">
        <v>0.68700000000000006</v>
      </c>
      <c r="H1944" t="s">
        <v>10</v>
      </c>
      <c r="I1944" t="s">
        <v>10</v>
      </c>
      <c r="J1944" s="2">
        <f t="shared" si="446"/>
        <v>3115.0159744408952</v>
      </c>
      <c r="K1944" t="s">
        <v>10</v>
      </c>
      <c r="L1944" t="s">
        <v>10</v>
      </c>
      <c r="M1944">
        <v>0.54757999999999996</v>
      </c>
      <c r="N1944">
        <v>0.44964999999999999</v>
      </c>
      <c r="O1944">
        <v>2.7499999999999998E-3</v>
      </c>
      <c r="P1944" s="2">
        <f t="shared" si="447"/>
        <v>2313.5321782978299</v>
      </c>
      <c r="Q1944" t="s">
        <v>10</v>
      </c>
      <c r="R1944" t="s">
        <v>10</v>
      </c>
      <c r="S1944">
        <f t="shared" si="445"/>
        <v>2.3728535162029023</v>
      </c>
      <c r="T1944" s="2" t="s">
        <v>10</v>
      </c>
      <c r="U1944" s="2" t="s">
        <v>10</v>
      </c>
    </row>
    <row r="1945" spans="1:21" x14ac:dyDescent="0.3">
      <c r="A1945">
        <v>48</v>
      </c>
      <c r="B1945" t="s">
        <v>75</v>
      </c>
      <c r="C1945">
        <v>3</v>
      </c>
      <c r="D1945" t="s">
        <v>76</v>
      </c>
      <c r="E1945">
        <v>1996</v>
      </c>
      <c r="F1945">
        <v>1100</v>
      </c>
      <c r="G1945" s="54">
        <v>0.61799999999999999</v>
      </c>
      <c r="H1945" t="s">
        <v>10</v>
      </c>
      <c r="I1945" t="s">
        <v>10</v>
      </c>
      <c r="J1945" s="2">
        <f t="shared" si="446"/>
        <v>2879.5811518324608</v>
      </c>
      <c r="K1945" t="s">
        <v>10</v>
      </c>
      <c r="L1945" t="s">
        <v>10</v>
      </c>
      <c r="M1945">
        <v>0.54757999999999996</v>
      </c>
      <c r="N1945">
        <v>0.44964999999999999</v>
      </c>
      <c r="O1945">
        <v>2.7499999999999998E-3</v>
      </c>
      <c r="P1945" s="2">
        <f t="shared" si="447"/>
        <v>2850.499476354285</v>
      </c>
      <c r="Q1945" t="s">
        <v>10</v>
      </c>
      <c r="R1945" t="s">
        <v>10</v>
      </c>
      <c r="S1945">
        <f t="shared" si="445"/>
        <v>2.5913631603220773</v>
      </c>
      <c r="T1945" s="2" t="s">
        <v>10</v>
      </c>
      <c r="U1945" s="2" t="s">
        <v>10</v>
      </c>
    </row>
    <row r="1946" spans="1:21" x14ac:dyDescent="0.3">
      <c r="A1946">
        <v>48</v>
      </c>
      <c r="B1946" t="s">
        <v>75</v>
      </c>
      <c r="C1946">
        <v>3</v>
      </c>
      <c r="D1946" t="s">
        <v>76</v>
      </c>
      <c r="E1946">
        <v>1997</v>
      </c>
      <c r="F1946">
        <v>758</v>
      </c>
      <c r="G1946" s="54">
        <v>0.54800000000000004</v>
      </c>
      <c r="H1946" t="s">
        <v>10</v>
      </c>
      <c r="I1946" t="s">
        <v>10</v>
      </c>
      <c r="J1946" s="2">
        <f t="shared" si="446"/>
        <v>1676.9911504424781</v>
      </c>
      <c r="K1946" t="s">
        <v>10</v>
      </c>
      <c r="L1946" t="s">
        <v>10</v>
      </c>
      <c r="M1946">
        <v>0.54757999999999996</v>
      </c>
      <c r="N1946">
        <v>0.44964999999999999</v>
      </c>
      <c r="O1946">
        <v>2.7499999999999998E-3</v>
      </c>
      <c r="P1946" s="2">
        <f t="shared" si="447"/>
        <v>3518.9003349902241</v>
      </c>
      <c r="Q1946" t="s">
        <v>10</v>
      </c>
      <c r="R1946" t="s">
        <v>10</v>
      </c>
      <c r="S1946">
        <f t="shared" si="445"/>
        <v>4.6423487269000319</v>
      </c>
      <c r="T1946" s="2" t="s">
        <v>10</v>
      </c>
      <c r="U1946" s="2" t="s">
        <v>10</v>
      </c>
    </row>
    <row r="1947" spans="1:21" x14ac:dyDescent="0.3">
      <c r="A1947">
        <v>48</v>
      </c>
      <c r="B1947" t="s">
        <v>75</v>
      </c>
      <c r="C1947">
        <v>3</v>
      </c>
      <c r="D1947" t="s">
        <v>76</v>
      </c>
      <c r="E1947">
        <v>1998</v>
      </c>
      <c r="F1947">
        <v>1124</v>
      </c>
      <c r="G1947" s="54">
        <v>0.47700000000000004</v>
      </c>
      <c r="H1947" t="s">
        <v>10</v>
      </c>
      <c r="I1947" t="s">
        <v>10</v>
      </c>
      <c r="J1947" s="2">
        <f t="shared" si="446"/>
        <v>2149.1395793499046</v>
      </c>
      <c r="K1947" t="s">
        <v>10</v>
      </c>
      <c r="L1947" t="s">
        <v>10</v>
      </c>
      <c r="M1947">
        <v>0.54757999999999996</v>
      </c>
      <c r="N1947">
        <v>0.44964999999999999</v>
      </c>
      <c r="O1947">
        <v>2.7499999999999998E-3</v>
      </c>
      <c r="P1947" s="2">
        <f t="shared" si="447"/>
        <v>4001.0616865427578</v>
      </c>
      <c r="Q1947" t="s">
        <v>10</v>
      </c>
      <c r="R1947" t="s">
        <v>10</v>
      </c>
      <c r="S1947">
        <f t="shared" si="445"/>
        <v>3.5596634221910657</v>
      </c>
      <c r="T1947" s="2" t="s">
        <v>10</v>
      </c>
      <c r="U1947" s="2" t="s">
        <v>10</v>
      </c>
    </row>
    <row r="1948" spans="1:21" x14ac:dyDescent="0.3">
      <c r="A1948">
        <v>48</v>
      </c>
      <c r="B1948" t="s">
        <v>75</v>
      </c>
      <c r="C1948">
        <v>3</v>
      </c>
      <c r="D1948" t="s">
        <v>76</v>
      </c>
      <c r="E1948">
        <v>1999</v>
      </c>
      <c r="F1948">
        <v>1249</v>
      </c>
      <c r="G1948" s="54">
        <v>0.502</v>
      </c>
      <c r="H1948" t="s">
        <v>10</v>
      </c>
      <c r="I1948" t="s">
        <v>10</v>
      </c>
      <c r="J1948" s="2">
        <f t="shared" si="446"/>
        <v>2508.0321285140562</v>
      </c>
      <c r="K1948" t="s">
        <v>10</v>
      </c>
      <c r="L1948" t="s">
        <v>10</v>
      </c>
      <c r="M1948">
        <v>0.54757999999999996</v>
      </c>
      <c r="N1948">
        <v>0.44964999999999999</v>
      </c>
      <c r="O1948">
        <v>2.7499999999999998E-3</v>
      </c>
      <c r="P1948" s="2">
        <f>(J1951*M1948)+(J1952*N1948)</f>
        <v>3216.5578435314519</v>
      </c>
      <c r="Q1948" t="s">
        <v>10</v>
      </c>
      <c r="R1948" t="s">
        <v>10</v>
      </c>
      <c r="S1948">
        <f t="shared" si="445"/>
        <v>2.5753065200411944</v>
      </c>
      <c r="T1948" s="2" t="s">
        <v>10</v>
      </c>
      <c r="U1948" s="2" t="s">
        <v>10</v>
      </c>
    </row>
    <row r="1949" spans="1:21" x14ac:dyDescent="0.3">
      <c r="A1949">
        <v>48</v>
      </c>
      <c r="B1949" t="s">
        <v>75</v>
      </c>
      <c r="C1949">
        <v>3</v>
      </c>
      <c r="D1949" t="s">
        <v>76</v>
      </c>
      <c r="E1949">
        <v>2000</v>
      </c>
      <c r="F1949">
        <v>1533</v>
      </c>
      <c r="G1949" s="54">
        <v>0.53</v>
      </c>
      <c r="H1949" t="s">
        <v>10</v>
      </c>
      <c r="I1949" t="s">
        <v>10</v>
      </c>
      <c r="J1949" s="2">
        <f t="shared" si="446"/>
        <v>3261.7021276595747</v>
      </c>
      <c r="K1949" t="s">
        <v>10</v>
      </c>
      <c r="L1949" t="s">
        <v>10</v>
      </c>
      <c r="M1949">
        <v>0.54757999999999996</v>
      </c>
      <c r="N1949">
        <v>0.44964999999999999</v>
      </c>
      <c r="O1949">
        <v>2.7499999999999998E-3</v>
      </c>
      <c r="P1949" s="2" t="s">
        <v>10</v>
      </c>
      <c r="Q1949" t="s">
        <v>10</v>
      </c>
      <c r="R1949" t="s">
        <v>10</v>
      </c>
      <c r="S1949" s="2" t="s">
        <v>10</v>
      </c>
      <c r="T1949" s="2" t="s">
        <v>10</v>
      </c>
      <c r="U1949" s="2" t="s">
        <v>10</v>
      </c>
    </row>
    <row r="1950" spans="1:21" x14ac:dyDescent="0.3">
      <c r="A1950">
        <v>48</v>
      </c>
      <c r="B1950" t="s">
        <v>75</v>
      </c>
      <c r="C1950">
        <v>3</v>
      </c>
      <c r="D1950" t="s">
        <v>76</v>
      </c>
      <c r="E1950">
        <v>2001</v>
      </c>
      <c r="F1950">
        <v>1780</v>
      </c>
      <c r="G1950" s="54">
        <v>0.53500000000000003</v>
      </c>
      <c r="H1950" t="s">
        <v>10</v>
      </c>
      <c r="I1950" t="s">
        <v>10</v>
      </c>
      <c r="J1950" s="2">
        <f t="shared" si="446"/>
        <v>3827.9569892473119</v>
      </c>
      <c r="K1950" t="s">
        <v>10</v>
      </c>
      <c r="L1950" t="s">
        <v>10</v>
      </c>
      <c r="M1950">
        <v>0.54757999999999996</v>
      </c>
      <c r="N1950">
        <v>0.44964999999999999</v>
      </c>
      <c r="O1950">
        <v>2.7499999999999998E-3</v>
      </c>
      <c r="P1950" s="2" t="s">
        <v>10</v>
      </c>
      <c r="Q1950" t="s">
        <v>10</v>
      </c>
      <c r="R1950" t="s">
        <v>10</v>
      </c>
      <c r="S1950" s="2" t="s">
        <v>10</v>
      </c>
      <c r="T1950" s="2" t="s">
        <v>10</v>
      </c>
      <c r="U1950" s="2" t="s">
        <v>10</v>
      </c>
    </row>
    <row r="1951" spans="1:21" x14ac:dyDescent="0.3">
      <c r="A1951">
        <v>48</v>
      </c>
      <c r="B1951" t="s">
        <v>75</v>
      </c>
      <c r="C1951">
        <v>3</v>
      </c>
      <c r="D1951" t="s">
        <v>76</v>
      </c>
      <c r="E1951">
        <v>2002</v>
      </c>
      <c r="F1951">
        <v>3278</v>
      </c>
      <c r="G1951" s="54">
        <v>0.224</v>
      </c>
      <c r="H1951" t="s">
        <v>10</v>
      </c>
      <c r="I1951" t="s">
        <v>10</v>
      </c>
      <c r="J1951" s="2">
        <f t="shared" si="446"/>
        <v>4224.2268041237112</v>
      </c>
      <c r="K1951" t="s">
        <v>10</v>
      </c>
      <c r="L1951" t="s">
        <v>10</v>
      </c>
      <c r="M1951">
        <v>0.54757999999999996</v>
      </c>
      <c r="N1951">
        <v>0.44964999999999999</v>
      </c>
      <c r="O1951">
        <v>2.7499999999999998E-3</v>
      </c>
      <c r="P1951" s="2" t="s">
        <v>10</v>
      </c>
      <c r="Q1951" t="s">
        <v>10</v>
      </c>
      <c r="R1951" t="s">
        <v>10</v>
      </c>
      <c r="S1951" s="2" t="s">
        <v>10</v>
      </c>
      <c r="T1951" s="2" t="s">
        <v>10</v>
      </c>
      <c r="U1951" s="2" t="s">
        <v>10</v>
      </c>
    </row>
    <row r="1952" spans="1:21" x14ac:dyDescent="0.3">
      <c r="A1952">
        <v>48</v>
      </c>
      <c r="B1952" t="s">
        <v>75</v>
      </c>
      <c r="C1952">
        <v>3</v>
      </c>
      <c r="D1952" t="s">
        <v>76</v>
      </c>
      <c r="E1952">
        <v>2003</v>
      </c>
      <c r="F1952">
        <v>1087</v>
      </c>
      <c r="G1952" s="54">
        <v>0.45900000000000002</v>
      </c>
      <c r="H1952" t="s">
        <v>10</v>
      </c>
      <c r="I1952" t="s">
        <v>10</v>
      </c>
      <c r="J1952" s="2">
        <f t="shared" si="446"/>
        <v>2009.2421441774495</v>
      </c>
      <c r="K1952" t="s">
        <v>10</v>
      </c>
      <c r="L1952" t="s">
        <v>10</v>
      </c>
      <c r="M1952">
        <v>0.54757999999999996</v>
      </c>
      <c r="N1952">
        <v>0.44964999999999999</v>
      </c>
      <c r="O1952">
        <v>2.7499999999999998E-3</v>
      </c>
      <c r="P1952" s="2" t="s">
        <v>10</v>
      </c>
      <c r="Q1952" t="s">
        <v>10</v>
      </c>
      <c r="R1952" t="s">
        <v>10</v>
      </c>
      <c r="S1952" s="2" t="s">
        <v>10</v>
      </c>
      <c r="T1952" s="2" t="s">
        <v>10</v>
      </c>
      <c r="U1952" s="2" t="s">
        <v>10</v>
      </c>
    </row>
    <row r="1953" spans="1:21" x14ac:dyDescent="0.3">
      <c r="A1953">
        <v>48</v>
      </c>
      <c r="B1953" t="s">
        <v>75</v>
      </c>
      <c r="C1953">
        <v>3</v>
      </c>
      <c r="D1953" t="s">
        <v>76</v>
      </c>
      <c r="E1953">
        <v>2004</v>
      </c>
      <c r="F1953" t="s">
        <v>10</v>
      </c>
      <c r="G1953" s="54">
        <v>0.55399999999999994</v>
      </c>
      <c r="H1953" t="s">
        <v>10</v>
      </c>
      <c r="I1953" t="s">
        <v>10</v>
      </c>
      <c r="J1953" t="s">
        <v>10</v>
      </c>
      <c r="K1953" t="s">
        <v>10</v>
      </c>
      <c r="L1953" t="s">
        <v>10</v>
      </c>
      <c r="M1953">
        <v>0.54757999999999996</v>
      </c>
      <c r="N1953">
        <v>0.44964999999999999</v>
      </c>
      <c r="O1953">
        <v>2.7499999999999998E-3</v>
      </c>
      <c r="P1953" s="2" t="s">
        <v>10</v>
      </c>
      <c r="Q1953" t="s">
        <v>10</v>
      </c>
      <c r="R1953" t="s">
        <v>10</v>
      </c>
      <c r="S1953" s="2" t="s">
        <v>10</v>
      </c>
      <c r="T1953" s="2" t="s">
        <v>10</v>
      </c>
      <c r="U1953" s="2" t="s">
        <v>10</v>
      </c>
    </row>
    <row r="1954" spans="1:21" x14ac:dyDescent="0.3">
      <c r="A1954">
        <v>48</v>
      </c>
      <c r="B1954" t="s">
        <v>75</v>
      </c>
      <c r="C1954">
        <v>3</v>
      </c>
      <c r="D1954" t="s">
        <v>76</v>
      </c>
      <c r="E1954">
        <v>2005</v>
      </c>
      <c r="F1954" t="s">
        <v>10</v>
      </c>
      <c r="G1954" s="54">
        <v>0.57299999999999995</v>
      </c>
      <c r="H1954" t="s">
        <v>10</v>
      </c>
      <c r="I1954" t="s">
        <v>10</v>
      </c>
      <c r="J1954" t="s">
        <v>10</v>
      </c>
      <c r="K1954" t="s">
        <v>10</v>
      </c>
      <c r="L1954" t="s">
        <v>10</v>
      </c>
      <c r="M1954">
        <v>0.54757999999999996</v>
      </c>
      <c r="N1954">
        <v>0.44964999999999999</v>
      </c>
      <c r="O1954">
        <v>2.7499999999999998E-3</v>
      </c>
      <c r="P1954" s="2" t="s">
        <v>10</v>
      </c>
      <c r="Q1954" t="s">
        <v>10</v>
      </c>
      <c r="R1954" t="s">
        <v>10</v>
      </c>
      <c r="S1954" s="2" t="s">
        <v>10</v>
      </c>
      <c r="T1954" s="2" t="s">
        <v>10</v>
      </c>
      <c r="U1954" s="2" t="s">
        <v>10</v>
      </c>
    </row>
    <row r="1955" spans="1:21" x14ac:dyDescent="0.3">
      <c r="A1955">
        <v>48</v>
      </c>
      <c r="B1955" t="s">
        <v>75</v>
      </c>
      <c r="C1955">
        <v>3</v>
      </c>
      <c r="D1955" t="s">
        <v>76</v>
      </c>
      <c r="E1955">
        <v>2006</v>
      </c>
      <c r="F1955" t="s">
        <v>10</v>
      </c>
      <c r="G1955" s="54">
        <v>0.47499999999999998</v>
      </c>
      <c r="H1955" t="s">
        <v>10</v>
      </c>
      <c r="I1955" t="s">
        <v>10</v>
      </c>
      <c r="J1955" t="s">
        <v>10</v>
      </c>
      <c r="K1955" t="s">
        <v>10</v>
      </c>
      <c r="L1955" t="s">
        <v>10</v>
      </c>
      <c r="M1955">
        <v>0.54757999999999996</v>
      </c>
      <c r="N1955">
        <v>0.44964999999999999</v>
      </c>
      <c r="O1955">
        <v>2.7499999999999998E-3</v>
      </c>
      <c r="P1955" s="2" t="s">
        <v>10</v>
      </c>
      <c r="Q1955" t="s">
        <v>10</v>
      </c>
      <c r="R1955" t="s">
        <v>10</v>
      </c>
      <c r="S1955" s="2" t="s">
        <v>10</v>
      </c>
      <c r="T1955" s="2" t="s">
        <v>10</v>
      </c>
      <c r="U1955" s="2" t="s">
        <v>10</v>
      </c>
    </row>
    <row r="1956" spans="1:21" x14ac:dyDescent="0.3">
      <c r="A1956">
        <v>48</v>
      </c>
      <c r="B1956" t="s">
        <v>75</v>
      </c>
      <c r="C1956">
        <v>3</v>
      </c>
      <c r="D1956" t="s">
        <v>76</v>
      </c>
      <c r="E1956">
        <v>2007</v>
      </c>
      <c r="F1956" t="s">
        <v>10</v>
      </c>
      <c r="G1956" s="54">
        <v>0.496</v>
      </c>
      <c r="H1956" t="s">
        <v>10</v>
      </c>
      <c r="I1956" t="s">
        <v>10</v>
      </c>
      <c r="J1956" t="s">
        <v>10</v>
      </c>
      <c r="K1956" t="s">
        <v>10</v>
      </c>
      <c r="L1956" t="s">
        <v>10</v>
      </c>
      <c r="M1956">
        <v>0.54757999999999996</v>
      </c>
      <c r="N1956">
        <v>0.44964999999999999</v>
      </c>
      <c r="O1956">
        <v>2.7499999999999998E-3</v>
      </c>
      <c r="P1956" s="2" t="s">
        <v>10</v>
      </c>
      <c r="Q1956" t="s">
        <v>10</v>
      </c>
      <c r="R1956" t="s">
        <v>10</v>
      </c>
      <c r="S1956" s="2" t="s">
        <v>10</v>
      </c>
      <c r="T1956" s="2" t="s">
        <v>10</v>
      </c>
      <c r="U1956" s="2" t="s">
        <v>10</v>
      </c>
    </row>
    <row r="1957" spans="1:21" x14ac:dyDescent="0.3">
      <c r="A1957">
        <v>48</v>
      </c>
      <c r="B1957" t="s">
        <v>75</v>
      </c>
      <c r="C1957">
        <v>3</v>
      </c>
      <c r="D1957" t="s">
        <v>76</v>
      </c>
      <c r="E1957">
        <v>2008</v>
      </c>
      <c r="F1957" t="s">
        <v>10</v>
      </c>
      <c r="G1957" s="54">
        <v>0.40300000000000002</v>
      </c>
      <c r="H1957" t="s">
        <v>10</v>
      </c>
      <c r="I1957" t="s">
        <v>10</v>
      </c>
      <c r="J1957" t="s">
        <v>10</v>
      </c>
      <c r="K1957" t="s">
        <v>10</v>
      </c>
      <c r="L1957" t="s">
        <v>10</v>
      </c>
      <c r="M1957">
        <v>0.54757999999999996</v>
      </c>
      <c r="N1957">
        <v>0.44964999999999999</v>
      </c>
      <c r="O1957">
        <v>2.7499999999999998E-3</v>
      </c>
      <c r="P1957" s="2" t="s">
        <v>10</v>
      </c>
      <c r="Q1957" t="s">
        <v>10</v>
      </c>
      <c r="R1957" t="s">
        <v>10</v>
      </c>
      <c r="S1957" s="2" t="s">
        <v>10</v>
      </c>
      <c r="T1957" s="2" t="s">
        <v>10</v>
      </c>
      <c r="U1957" s="2" t="s">
        <v>10</v>
      </c>
    </row>
    <row r="1958" spans="1:21" x14ac:dyDescent="0.3">
      <c r="A1958">
        <v>48</v>
      </c>
      <c r="B1958" t="s">
        <v>75</v>
      </c>
      <c r="C1958">
        <v>3</v>
      </c>
      <c r="D1958" t="s">
        <v>76</v>
      </c>
      <c r="E1958">
        <v>2009</v>
      </c>
      <c r="F1958" t="s">
        <v>10</v>
      </c>
      <c r="G1958" s="54">
        <v>0.34799999999999998</v>
      </c>
      <c r="H1958" t="s">
        <v>10</v>
      </c>
      <c r="I1958" t="s">
        <v>10</v>
      </c>
      <c r="J1958" t="s">
        <v>10</v>
      </c>
      <c r="K1958" t="s">
        <v>10</v>
      </c>
      <c r="L1958" t="s">
        <v>10</v>
      </c>
      <c r="M1958">
        <v>0.54757999999999996</v>
      </c>
      <c r="N1958">
        <v>0.44964999999999999</v>
      </c>
      <c r="O1958">
        <v>2.7499999999999998E-3</v>
      </c>
      <c r="P1958" s="2" t="s">
        <v>10</v>
      </c>
      <c r="Q1958" t="s">
        <v>10</v>
      </c>
      <c r="R1958" t="s">
        <v>10</v>
      </c>
      <c r="S1958" s="2" t="s">
        <v>10</v>
      </c>
      <c r="T1958" s="2" t="s">
        <v>10</v>
      </c>
      <c r="U1958" s="2" t="s">
        <v>10</v>
      </c>
    </row>
    <row r="1959" spans="1:21" x14ac:dyDescent="0.3">
      <c r="A1959">
        <v>48</v>
      </c>
      <c r="B1959" t="s">
        <v>75</v>
      </c>
      <c r="C1959">
        <v>3</v>
      </c>
      <c r="D1959" t="s">
        <v>76</v>
      </c>
      <c r="E1959">
        <v>2010</v>
      </c>
      <c r="F1959" t="s">
        <v>10</v>
      </c>
      <c r="G1959" s="54">
        <v>0.46299999999999997</v>
      </c>
      <c r="H1959" t="s">
        <v>10</v>
      </c>
      <c r="I1959" t="s">
        <v>10</v>
      </c>
      <c r="J1959" t="s">
        <v>10</v>
      </c>
      <c r="K1959" t="s">
        <v>10</v>
      </c>
      <c r="L1959" t="s">
        <v>10</v>
      </c>
      <c r="M1959">
        <v>0.54757999999999996</v>
      </c>
      <c r="N1959">
        <v>0.44964999999999999</v>
      </c>
      <c r="O1959">
        <v>2.7499999999999998E-3</v>
      </c>
      <c r="P1959" s="2" t="s">
        <v>10</v>
      </c>
      <c r="Q1959" t="s">
        <v>10</v>
      </c>
      <c r="R1959" t="s">
        <v>10</v>
      </c>
      <c r="S1959" s="2" t="s">
        <v>10</v>
      </c>
      <c r="T1959" s="2" t="s">
        <v>10</v>
      </c>
      <c r="U1959" s="2" t="s">
        <v>10</v>
      </c>
    </row>
    <row r="1960" spans="1:21" x14ac:dyDescent="0.3">
      <c r="A1960">
        <v>48</v>
      </c>
      <c r="B1960" t="s">
        <v>75</v>
      </c>
      <c r="C1960">
        <v>3</v>
      </c>
      <c r="D1960" t="s">
        <v>76</v>
      </c>
      <c r="E1960">
        <v>2011</v>
      </c>
      <c r="F1960" t="s">
        <v>10</v>
      </c>
      <c r="G1960" s="54">
        <v>0.51100000000000001</v>
      </c>
      <c r="H1960" t="s">
        <v>10</v>
      </c>
      <c r="I1960" t="s">
        <v>10</v>
      </c>
      <c r="J1960" t="s">
        <v>10</v>
      </c>
      <c r="K1960" t="s">
        <v>10</v>
      </c>
      <c r="L1960" t="s">
        <v>10</v>
      </c>
      <c r="M1960">
        <v>0.54757999999999996</v>
      </c>
      <c r="N1960">
        <v>0.44964999999999999</v>
      </c>
      <c r="O1960">
        <v>2.7499999999999998E-3</v>
      </c>
      <c r="P1960" s="2" t="s">
        <v>10</v>
      </c>
      <c r="Q1960" t="s">
        <v>10</v>
      </c>
      <c r="R1960" t="s">
        <v>10</v>
      </c>
      <c r="S1960" s="2" t="s">
        <v>10</v>
      </c>
      <c r="T1960" s="2" t="s">
        <v>10</v>
      </c>
      <c r="U1960" s="2" t="s">
        <v>10</v>
      </c>
    </row>
    <row r="1961" spans="1:21" x14ac:dyDescent="0.3">
      <c r="A1961">
        <v>48</v>
      </c>
      <c r="B1961" t="s">
        <v>75</v>
      </c>
      <c r="C1961">
        <v>3</v>
      </c>
      <c r="D1961" t="s">
        <v>76</v>
      </c>
      <c r="E1961">
        <v>2012</v>
      </c>
      <c r="F1961" t="s">
        <v>10</v>
      </c>
      <c r="G1961" s="54">
        <v>0.55400000000000005</v>
      </c>
      <c r="H1961" t="s">
        <v>10</v>
      </c>
      <c r="I1961" t="s">
        <v>10</v>
      </c>
      <c r="J1961" t="s">
        <v>10</v>
      </c>
      <c r="K1961" t="s">
        <v>10</v>
      </c>
      <c r="L1961" t="s">
        <v>10</v>
      </c>
      <c r="M1961">
        <v>0.54757999999999996</v>
      </c>
      <c r="N1961">
        <v>0.44964999999999999</v>
      </c>
      <c r="O1961">
        <v>2.7499999999999998E-3</v>
      </c>
      <c r="P1961" s="2" t="s">
        <v>10</v>
      </c>
      <c r="Q1961" t="s">
        <v>10</v>
      </c>
      <c r="R1961" t="s">
        <v>10</v>
      </c>
      <c r="S1961" s="2" t="s">
        <v>10</v>
      </c>
      <c r="T1961" s="2" t="s">
        <v>10</v>
      </c>
      <c r="U1961" s="2" t="s">
        <v>10</v>
      </c>
    </row>
    <row r="1962" spans="1:21" x14ac:dyDescent="0.3">
      <c r="A1962">
        <v>48</v>
      </c>
      <c r="B1962" t="s">
        <v>75</v>
      </c>
      <c r="C1962">
        <v>3</v>
      </c>
      <c r="D1962" t="s">
        <v>76</v>
      </c>
      <c r="E1962">
        <v>2013</v>
      </c>
      <c r="F1962" t="s">
        <v>10</v>
      </c>
      <c r="G1962" s="54">
        <v>0.65800000000000003</v>
      </c>
      <c r="H1962" t="s">
        <v>10</v>
      </c>
      <c r="I1962" t="s">
        <v>10</v>
      </c>
      <c r="J1962" t="s">
        <v>10</v>
      </c>
      <c r="K1962" t="s">
        <v>10</v>
      </c>
      <c r="L1962" t="s">
        <v>10</v>
      </c>
      <c r="M1962">
        <v>0.54757999999999996</v>
      </c>
      <c r="N1962">
        <v>0.44964999999999999</v>
      </c>
      <c r="O1962">
        <v>2.7499999999999998E-3</v>
      </c>
      <c r="P1962" s="2" t="s">
        <v>10</v>
      </c>
      <c r="Q1962" t="s">
        <v>10</v>
      </c>
      <c r="R1962" t="s">
        <v>10</v>
      </c>
      <c r="S1962" s="2" t="s">
        <v>10</v>
      </c>
      <c r="T1962" s="2" t="s">
        <v>10</v>
      </c>
      <c r="U1962" s="2" t="s">
        <v>10</v>
      </c>
    </row>
    <row r="1963" spans="1:21" x14ac:dyDescent="0.3">
      <c r="A1963">
        <v>48</v>
      </c>
      <c r="B1963" t="s">
        <v>75</v>
      </c>
      <c r="C1963">
        <v>3</v>
      </c>
      <c r="D1963" t="s">
        <v>76</v>
      </c>
      <c r="E1963">
        <v>2014</v>
      </c>
      <c r="F1963" t="s">
        <v>10</v>
      </c>
      <c r="G1963" s="54">
        <v>0.42400000000000004</v>
      </c>
      <c r="H1963" t="s">
        <v>10</v>
      </c>
      <c r="I1963" t="s">
        <v>10</v>
      </c>
      <c r="J1963" t="s">
        <v>10</v>
      </c>
      <c r="K1963" t="s">
        <v>10</v>
      </c>
      <c r="L1963" t="s">
        <v>10</v>
      </c>
      <c r="M1963">
        <v>0.54757999999999996</v>
      </c>
      <c r="N1963">
        <v>0.44964999999999999</v>
      </c>
      <c r="O1963">
        <v>2.7499999999999998E-3</v>
      </c>
      <c r="P1963" s="2" t="s">
        <v>10</v>
      </c>
      <c r="Q1963" t="s">
        <v>10</v>
      </c>
      <c r="R1963" t="s">
        <v>10</v>
      </c>
      <c r="S1963" s="2" t="s">
        <v>10</v>
      </c>
      <c r="T1963" s="2" t="s">
        <v>10</v>
      </c>
      <c r="U1963" s="2" t="s">
        <v>10</v>
      </c>
    </row>
    <row r="1964" spans="1:21" x14ac:dyDescent="0.3">
      <c r="A1964">
        <v>48</v>
      </c>
      <c r="B1964" t="s">
        <v>75</v>
      </c>
      <c r="C1964">
        <v>3</v>
      </c>
      <c r="D1964" t="s">
        <v>76</v>
      </c>
      <c r="E1964">
        <v>2015</v>
      </c>
      <c r="F1964" t="s">
        <v>10</v>
      </c>
      <c r="G1964" s="54">
        <v>0.58099999999999996</v>
      </c>
      <c r="H1964" t="s">
        <v>10</v>
      </c>
      <c r="I1964" t="s">
        <v>10</v>
      </c>
      <c r="J1964" t="s">
        <v>10</v>
      </c>
      <c r="K1964" t="s">
        <v>10</v>
      </c>
      <c r="L1964" t="s">
        <v>10</v>
      </c>
      <c r="M1964">
        <v>0.54757999999999996</v>
      </c>
      <c r="N1964">
        <v>0.44964999999999999</v>
      </c>
      <c r="O1964">
        <v>2.7499999999999998E-3</v>
      </c>
      <c r="P1964" s="2" t="s">
        <v>10</v>
      </c>
      <c r="Q1964" t="s">
        <v>10</v>
      </c>
      <c r="R1964" t="s">
        <v>10</v>
      </c>
      <c r="S1964" s="2" t="s">
        <v>10</v>
      </c>
      <c r="T1964" s="2" t="s">
        <v>10</v>
      </c>
      <c r="U1964" s="2" t="s">
        <v>10</v>
      </c>
    </row>
    <row r="1965" spans="1:21" x14ac:dyDescent="0.3">
      <c r="A1965">
        <v>48</v>
      </c>
      <c r="B1965" t="s">
        <v>75</v>
      </c>
      <c r="C1965">
        <v>3</v>
      </c>
      <c r="D1965" t="s">
        <v>76</v>
      </c>
      <c r="E1965">
        <v>2016</v>
      </c>
      <c r="F1965" t="s">
        <v>10</v>
      </c>
      <c r="G1965" s="54">
        <v>0.70100000000000007</v>
      </c>
      <c r="H1965" t="s">
        <v>10</v>
      </c>
      <c r="I1965" t="s">
        <v>10</v>
      </c>
      <c r="J1965" t="s">
        <v>10</v>
      </c>
      <c r="K1965" t="s">
        <v>10</v>
      </c>
      <c r="L1965" t="s">
        <v>10</v>
      </c>
      <c r="M1965">
        <v>0.54757999999999996</v>
      </c>
      <c r="N1965">
        <v>0.44964999999999999</v>
      </c>
      <c r="O1965">
        <v>2.7499999999999998E-3</v>
      </c>
      <c r="P1965" s="2" t="s">
        <v>10</v>
      </c>
      <c r="Q1965" t="s">
        <v>10</v>
      </c>
      <c r="R1965" t="s">
        <v>10</v>
      </c>
      <c r="S1965" s="2" t="s">
        <v>10</v>
      </c>
      <c r="T1965" s="2" t="s">
        <v>10</v>
      </c>
      <c r="U1965" s="2" t="s">
        <v>10</v>
      </c>
    </row>
    <row r="1966" spans="1:21" x14ac:dyDescent="0.3">
      <c r="A1966">
        <v>48</v>
      </c>
      <c r="B1966" t="s">
        <v>75</v>
      </c>
      <c r="C1966">
        <v>3</v>
      </c>
      <c r="D1966" t="s">
        <v>76</v>
      </c>
      <c r="E1966">
        <v>2017</v>
      </c>
      <c r="F1966" t="s">
        <v>10</v>
      </c>
      <c r="G1966" s="54">
        <v>0.57799999999999996</v>
      </c>
      <c r="H1966" t="s">
        <v>10</v>
      </c>
      <c r="I1966" t="s">
        <v>10</v>
      </c>
      <c r="J1966" t="s">
        <v>10</v>
      </c>
      <c r="K1966" t="s">
        <v>10</v>
      </c>
      <c r="L1966" t="s">
        <v>10</v>
      </c>
      <c r="M1966">
        <v>0.54757999999999996</v>
      </c>
      <c r="N1966">
        <v>0.44964999999999999</v>
      </c>
      <c r="O1966">
        <v>2.7499999999999998E-3</v>
      </c>
      <c r="P1966" s="2" t="s">
        <v>10</v>
      </c>
      <c r="Q1966" t="s">
        <v>10</v>
      </c>
      <c r="R1966" t="s">
        <v>10</v>
      </c>
      <c r="S1966" s="2" t="s">
        <v>10</v>
      </c>
      <c r="T1966" s="2" t="s">
        <v>10</v>
      </c>
      <c r="U1966" s="2" t="s">
        <v>10</v>
      </c>
    </row>
    <row r="1967" spans="1:21" x14ac:dyDescent="0.3">
      <c r="A1967">
        <v>48</v>
      </c>
      <c r="B1967" t="s">
        <v>75</v>
      </c>
      <c r="C1967">
        <v>3</v>
      </c>
      <c r="D1967" t="s">
        <v>76</v>
      </c>
      <c r="E1967">
        <v>2018</v>
      </c>
      <c r="F1967">
        <v>1392</v>
      </c>
      <c r="G1967" s="54">
        <v>0.47589229213996381</v>
      </c>
      <c r="H1967" t="s">
        <v>10</v>
      </c>
      <c r="I1967" t="s">
        <v>10</v>
      </c>
      <c r="J1967" s="2">
        <f t="shared" si="446"/>
        <v>2655.9426223354376</v>
      </c>
      <c r="K1967" t="s">
        <v>10</v>
      </c>
      <c r="L1967" t="s">
        <v>10</v>
      </c>
      <c r="M1967">
        <v>0.54757999999999996</v>
      </c>
      <c r="N1967">
        <v>0.44964999999999999</v>
      </c>
      <c r="O1967">
        <v>2.7499999999999998E-3</v>
      </c>
      <c r="P1967" s="2" t="s">
        <v>10</v>
      </c>
      <c r="Q1967" t="s">
        <v>10</v>
      </c>
      <c r="R1967" t="s">
        <v>10</v>
      </c>
      <c r="S1967" s="2" t="s">
        <v>10</v>
      </c>
      <c r="T1967" s="2" t="s">
        <v>10</v>
      </c>
      <c r="U1967" s="2" t="s">
        <v>10</v>
      </c>
    </row>
    <row r="1968" spans="1:21" x14ac:dyDescent="0.3">
      <c r="A1968">
        <v>48</v>
      </c>
      <c r="B1968" t="s">
        <v>75</v>
      </c>
      <c r="C1968">
        <v>3</v>
      </c>
      <c r="D1968" t="s">
        <v>76</v>
      </c>
      <c r="E1968">
        <v>2019</v>
      </c>
      <c r="F1968" t="s">
        <v>10</v>
      </c>
      <c r="G1968" s="54">
        <v>0.48606547353914631</v>
      </c>
      <c r="H1968" t="s">
        <v>10</v>
      </c>
      <c r="I1968" t="s">
        <v>10</v>
      </c>
      <c r="J1968" t="s">
        <v>10</v>
      </c>
      <c r="K1968" t="s">
        <v>10</v>
      </c>
      <c r="L1968" t="s">
        <v>10</v>
      </c>
      <c r="M1968">
        <v>0.54757999999999996</v>
      </c>
      <c r="N1968">
        <v>0.44964999999999999</v>
      </c>
      <c r="O1968">
        <v>2.7499999999999998E-3</v>
      </c>
      <c r="P1968" s="2" t="s">
        <v>10</v>
      </c>
      <c r="Q1968" t="s">
        <v>10</v>
      </c>
      <c r="R1968" t="s">
        <v>10</v>
      </c>
      <c r="S1968" s="2" t="s">
        <v>10</v>
      </c>
      <c r="T1968" s="2" t="s">
        <v>10</v>
      </c>
      <c r="U1968" s="2" t="s">
        <v>10</v>
      </c>
    </row>
    <row r="1969" spans="1:21" x14ac:dyDescent="0.3">
      <c r="A1969">
        <v>48</v>
      </c>
      <c r="B1969" t="s">
        <v>75</v>
      </c>
      <c r="C1969">
        <v>3</v>
      </c>
      <c r="D1969" t="s">
        <v>76</v>
      </c>
      <c r="E1969">
        <v>2020</v>
      </c>
      <c r="F1969" t="s">
        <v>10</v>
      </c>
      <c r="G1969" s="54">
        <v>0.54081917900345744</v>
      </c>
      <c r="H1969" t="s">
        <v>10</v>
      </c>
      <c r="I1969" t="s">
        <v>10</v>
      </c>
      <c r="J1969" t="s">
        <v>10</v>
      </c>
      <c r="K1969" t="s">
        <v>10</v>
      </c>
      <c r="L1969" t="s">
        <v>10</v>
      </c>
      <c r="M1969">
        <v>0.54757999999999996</v>
      </c>
      <c r="N1969">
        <v>0.44964999999999999</v>
      </c>
      <c r="O1969">
        <v>2.7499999999999998E-3</v>
      </c>
      <c r="P1969" s="2" t="s">
        <v>10</v>
      </c>
      <c r="Q1969" t="s">
        <v>10</v>
      </c>
      <c r="R1969" t="s">
        <v>10</v>
      </c>
      <c r="S1969" s="2" t="s">
        <v>10</v>
      </c>
      <c r="T1969" s="2" t="s">
        <v>10</v>
      </c>
      <c r="U1969" s="2" t="s">
        <v>10</v>
      </c>
    </row>
    <row r="1970" spans="1:21" x14ac:dyDescent="0.3">
      <c r="A1970">
        <v>49</v>
      </c>
      <c r="B1970" t="s">
        <v>77</v>
      </c>
      <c r="C1970">
        <v>2</v>
      </c>
      <c r="D1970" t="s">
        <v>78</v>
      </c>
      <c r="E1970">
        <v>1980</v>
      </c>
      <c r="F1970">
        <v>6000</v>
      </c>
      <c r="G1970" s="54">
        <v>0.309</v>
      </c>
      <c r="H1970" t="s">
        <v>10</v>
      </c>
      <c r="I1970" t="s">
        <v>10</v>
      </c>
      <c r="J1970" s="2">
        <f>F1970/(1-G1970)</f>
        <v>8683.0680173661349</v>
      </c>
      <c r="K1970" t="s">
        <v>10</v>
      </c>
      <c r="L1970" t="s">
        <v>10</v>
      </c>
      <c r="M1970" s="54">
        <v>0.85441</v>
      </c>
      <c r="N1970" s="54">
        <v>0.14116999999999999</v>
      </c>
      <c r="O1970" s="54">
        <v>4.4099999999999999E-3</v>
      </c>
      <c r="P1970" s="2">
        <f t="shared" ref="P1970:P2004" si="448">(J1973*M1970)+(J1974*N1970)+(J1975*O1970)</f>
        <v>6566.1364722293465</v>
      </c>
      <c r="Q1970" t="s">
        <v>10</v>
      </c>
      <c r="R1970" t="s">
        <v>10</v>
      </c>
      <c r="S1970">
        <f t="shared" si="445"/>
        <v>1.0943560787048912</v>
      </c>
      <c r="T1970" s="2" t="s">
        <v>10</v>
      </c>
      <c r="U1970" s="2" t="s">
        <v>10</v>
      </c>
    </row>
    <row r="1971" spans="1:21" x14ac:dyDescent="0.3">
      <c r="A1971">
        <v>49</v>
      </c>
      <c r="B1971" t="s">
        <v>77</v>
      </c>
      <c r="C1971">
        <v>2</v>
      </c>
      <c r="D1971" t="s">
        <v>78</v>
      </c>
      <c r="E1971">
        <v>1981</v>
      </c>
      <c r="F1971">
        <v>5000</v>
      </c>
      <c r="G1971" s="54">
        <v>0.28000000000000003</v>
      </c>
      <c r="H1971" t="s">
        <v>10</v>
      </c>
      <c r="I1971" t="s">
        <v>10</v>
      </c>
      <c r="J1971" s="2">
        <f t="shared" ref="J1971:J2034" si="449">F1971/(1-G1971)</f>
        <v>6944.4444444444443</v>
      </c>
      <c r="K1971" t="s">
        <v>10</v>
      </c>
      <c r="L1971" t="s">
        <v>10</v>
      </c>
      <c r="M1971" s="54">
        <v>0.85441</v>
      </c>
      <c r="N1971" s="54">
        <v>0.14116999999999999</v>
      </c>
      <c r="O1971" s="54">
        <v>4.4099999999999999E-3</v>
      </c>
      <c r="P1971" s="2">
        <f t="shared" si="448"/>
        <v>5942.3230153430286</v>
      </c>
      <c r="Q1971" t="s">
        <v>10</v>
      </c>
      <c r="R1971" t="s">
        <v>10</v>
      </c>
      <c r="S1971">
        <f t="shared" si="445"/>
        <v>1.1884646030686057</v>
      </c>
      <c r="T1971" s="2" t="s">
        <v>10</v>
      </c>
      <c r="U1971" s="2" t="s">
        <v>10</v>
      </c>
    </row>
    <row r="1972" spans="1:21" x14ac:dyDescent="0.3">
      <c r="A1972">
        <v>49</v>
      </c>
      <c r="B1972" t="s">
        <v>77</v>
      </c>
      <c r="C1972">
        <v>2</v>
      </c>
      <c r="D1972" t="s">
        <v>78</v>
      </c>
      <c r="E1972">
        <v>1982</v>
      </c>
      <c r="F1972">
        <v>5000</v>
      </c>
      <c r="G1972" s="54">
        <v>0.24199999999999999</v>
      </c>
      <c r="H1972" t="s">
        <v>10</v>
      </c>
      <c r="I1972" t="s">
        <v>10</v>
      </c>
      <c r="J1972" s="2">
        <f t="shared" si="449"/>
        <v>6596.3060686015833</v>
      </c>
      <c r="K1972" t="s">
        <v>10</v>
      </c>
      <c r="L1972" t="s">
        <v>10</v>
      </c>
      <c r="M1972" s="54">
        <v>0.85441</v>
      </c>
      <c r="N1972" s="54">
        <v>0.14116999999999999</v>
      </c>
      <c r="O1972" s="54">
        <v>4.4099999999999999E-3</v>
      </c>
      <c r="P1972" s="2">
        <f t="shared" si="448"/>
        <v>10613.062844232341</v>
      </c>
      <c r="Q1972" t="s">
        <v>10</v>
      </c>
      <c r="R1972" t="s">
        <v>10</v>
      </c>
      <c r="S1972">
        <f t="shared" si="445"/>
        <v>2.1226125688464683</v>
      </c>
      <c r="T1972" s="2" t="s">
        <v>10</v>
      </c>
      <c r="U1972" s="2" t="s">
        <v>10</v>
      </c>
    </row>
    <row r="1973" spans="1:21" x14ac:dyDescent="0.3">
      <c r="A1973">
        <v>49</v>
      </c>
      <c r="B1973" t="s">
        <v>77</v>
      </c>
      <c r="C1973">
        <v>2</v>
      </c>
      <c r="D1973" t="s">
        <v>78</v>
      </c>
      <c r="E1973">
        <v>1983</v>
      </c>
      <c r="F1973">
        <v>4500</v>
      </c>
      <c r="G1973" s="54">
        <v>0.33800000000000002</v>
      </c>
      <c r="H1973" t="s">
        <v>10</v>
      </c>
      <c r="I1973" t="s">
        <v>10</v>
      </c>
      <c r="J1973" s="2">
        <f t="shared" si="449"/>
        <v>6797.5830815709978</v>
      </c>
      <c r="K1973" t="s">
        <v>10</v>
      </c>
      <c r="L1973" t="s">
        <v>10</v>
      </c>
      <c r="M1973" s="54">
        <v>0.85441</v>
      </c>
      <c r="N1973" s="54">
        <v>0.14116999999999999</v>
      </c>
      <c r="O1973" s="54">
        <v>4.4099999999999999E-3</v>
      </c>
      <c r="P1973" s="2">
        <f t="shared" si="448"/>
        <v>4439.7046017237008</v>
      </c>
      <c r="Q1973" t="s">
        <v>10</v>
      </c>
      <c r="R1973" t="s">
        <v>10</v>
      </c>
      <c r="S1973">
        <f t="shared" si="445"/>
        <v>0.98660102260526683</v>
      </c>
      <c r="T1973" s="2" t="s">
        <v>10</v>
      </c>
      <c r="U1973" s="2" t="s">
        <v>10</v>
      </c>
    </row>
    <row r="1974" spans="1:21" x14ac:dyDescent="0.3">
      <c r="A1974">
        <v>49</v>
      </c>
      <c r="B1974" t="s">
        <v>77</v>
      </c>
      <c r="C1974">
        <v>2</v>
      </c>
      <c r="D1974" t="s">
        <v>78</v>
      </c>
      <c r="E1974">
        <v>1984</v>
      </c>
      <c r="F1974">
        <v>3500</v>
      </c>
      <c r="G1974" s="54">
        <v>0.30099999999999999</v>
      </c>
      <c r="H1974" t="s">
        <v>10</v>
      </c>
      <c r="I1974" t="s">
        <v>10</v>
      </c>
      <c r="J1974" s="2">
        <f t="shared" si="449"/>
        <v>5007.1530758226036</v>
      </c>
      <c r="K1974" t="s">
        <v>10</v>
      </c>
      <c r="L1974" t="s">
        <v>10</v>
      </c>
      <c r="M1974" s="54">
        <v>0.85441</v>
      </c>
      <c r="N1974" s="54">
        <v>0.14116999999999999</v>
      </c>
      <c r="O1974" s="54">
        <v>4.4099999999999999E-3</v>
      </c>
      <c r="P1974" s="2">
        <f t="shared" si="448"/>
        <v>4003.2057930790065</v>
      </c>
      <c r="Q1974" t="s">
        <v>10</v>
      </c>
      <c r="R1974" t="s">
        <v>10</v>
      </c>
      <c r="S1974">
        <f t="shared" si="445"/>
        <v>1.1437730837368589</v>
      </c>
      <c r="T1974" s="2" t="s">
        <v>10</v>
      </c>
      <c r="U1974" s="2" t="s">
        <v>10</v>
      </c>
    </row>
    <row r="1975" spans="1:21" x14ac:dyDescent="0.3">
      <c r="A1975">
        <v>49</v>
      </c>
      <c r="B1975" t="s">
        <v>77</v>
      </c>
      <c r="C1975">
        <v>2</v>
      </c>
      <c r="D1975" t="s">
        <v>78</v>
      </c>
      <c r="E1975">
        <v>1985</v>
      </c>
      <c r="F1975">
        <v>8000</v>
      </c>
      <c r="G1975" s="54">
        <v>0.313</v>
      </c>
      <c r="H1975" t="s">
        <v>10</v>
      </c>
      <c r="I1975" t="s">
        <v>10</v>
      </c>
      <c r="J1975" s="2">
        <f t="shared" si="449"/>
        <v>11644.832605531294</v>
      </c>
      <c r="K1975" t="s">
        <v>10</v>
      </c>
      <c r="L1975" t="s">
        <v>10</v>
      </c>
      <c r="M1975" s="54">
        <v>0.85441</v>
      </c>
      <c r="N1975" s="54">
        <v>0.14116999999999999</v>
      </c>
      <c r="O1975" s="54">
        <v>4.4099999999999999E-3</v>
      </c>
      <c r="P1975" s="2">
        <f t="shared" si="448"/>
        <v>7520.8590510073045</v>
      </c>
      <c r="Q1975" t="s">
        <v>10</v>
      </c>
      <c r="R1975" t="s">
        <v>10</v>
      </c>
      <c r="S1975">
        <f t="shared" si="445"/>
        <v>0.9401073813759131</v>
      </c>
      <c r="T1975" s="2" t="s">
        <v>10</v>
      </c>
      <c r="U1975" s="2" t="s">
        <v>10</v>
      </c>
    </row>
    <row r="1976" spans="1:21" x14ac:dyDescent="0.3">
      <c r="A1976">
        <v>49</v>
      </c>
      <c r="B1976" t="s">
        <v>77</v>
      </c>
      <c r="C1976">
        <v>2</v>
      </c>
      <c r="D1976" t="s">
        <v>78</v>
      </c>
      <c r="E1976">
        <v>1986</v>
      </c>
      <c r="F1976">
        <v>3000</v>
      </c>
      <c r="G1976" s="54">
        <v>0.34699999999999998</v>
      </c>
      <c r="H1976" t="s">
        <v>10</v>
      </c>
      <c r="I1976" t="s">
        <v>10</v>
      </c>
      <c r="J1976" s="2">
        <f t="shared" si="449"/>
        <v>4594.1807044410416</v>
      </c>
      <c r="K1976" t="s">
        <v>10</v>
      </c>
      <c r="L1976" t="s">
        <v>10</v>
      </c>
      <c r="M1976" s="54">
        <v>0.85441</v>
      </c>
      <c r="N1976" s="54">
        <v>0.14116999999999999</v>
      </c>
      <c r="O1976" s="54">
        <v>4.4099999999999999E-3</v>
      </c>
      <c r="P1976" s="2">
        <f t="shared" si="448"/>
        <v>7057.3839713228799</v>
      </c>
      <c r="Q1976" t="s">
        <v>10</v>
      </c>
      <c r="R1976" t="s">
        <v>10</v>
      </c>
      <c r="S1976">
        <f t="shared" si="445"/>
        <v>2.3524613237742935</v>
      </c>
      <c r="T1976" s="2" t="s">
        <v>10</v>
      </c>
      <c r="U1976" s="2" t="s">
        <v>10</v>
      </c>
    </row>
    <row r="1977" spans="1:21" x14ac:dyDescent="0.3">
      <c r="A1977">
        <v>49</v>
      </c>
      <c r="B1977" t="s">
        <v>77</v>
      </c>
      <c r="C1977">
        <v>2</v>
      </c>
      <c r="D1977" t="s">
        <v>78</v>
      </c>
      <c r="E1977">
        <v>1987</v>
      </c>
      <c r="F1977">
        <v>2500</v>
      </c>
      <c r="G1977" s="54">
        <v>0.26700000000000002</v>
      </c>
      <c r="H1977" t="s">
        <v>10</v>
      </c>
      <c r="I1977" t="s">
        <v>10</v>
      </c>
      <c r="J1977" s="2">
        <f t="shared" si="449"/>
        <v>3410.6412005457028</v>
      </c>
      <c r="K1977" t="s">
        <v>10</v>
      </c>
      <c r="L1977" t="s">
        <v>10</v>
      </c>
      <c r="M1977" s="54">
        <v>0.85441</v>
      </c>
      <c r="N1977" s="54">
        <v>0.14116999999999999</v>
      </c>
      <c r="O1977" s="54">
        <v>4.4099999999999999E-3</v>
      </c>
      <c r="P1977" s="2">
        <f t="shared" si="448"/>
        <v>1185.5078645928988</v>
      </c>
      <c r="Q1977" t="s">
        <v>10</v>
      </c>
      <c r="R1977" t="s">
        <v>10</v>
      </c>
      <c r="S1977">
        <f t="shared" si="445"/>
        <v>0.47420314583715956</v>
      </c>
      <c r="T1977" s="2" t="s">
        <v>10</v>
      </c>
      <c r="U1977" s="2" t="s">
        <v>10</v>
      </c>
    </row>
    <row r="1978" spans="1:21" x14ac:dyDescent="0.3">
      <c r="A1978">
        <v>49</v>
      </c>
      <c r="B1978" t="s">
        <v>77</v>
      </c>
      <c r="C1978">
        <v>2</v>
      </c>
      <c r="D1978" t="s">
        <v>78</v>
      </c>
      <c r="E1978">
        <v>1988</v>
      </c>
      <c r="F1978">
        <v>5500</v>
      </c>
      <c r="G1978" s="54">
        <v>0.26300000000000001</v>
      </c>
      <c r="H1978" t="s">
        <v>10</v>
      </c>
      <c r="I1978" t="s">
        <v>10</v>
      </c>
      <c r="J1978" s="2">
        <f t="shared" si="449"/>
        <v>7462.686567164179</v>
      </c>
      <c r="K1978" t="s">
        <v>10</v>
      </c>
      <c r="L1978" t="s">
        <v>10</v>
      </c>
      <c r="M1978" s="54">
        <v>0.85441</v>
      </c>
      <c r="N1978" s="54">
        <v>0.14116999999999999</v>
      </c>
      <c r="O1978" s="54">
        <v>4.4099999999999999E-3</v>
      </c>
      <c r="P1978" s="2">
        <f t="shared" si="448"/>
        <v>2068.8137758675348</v>
      </c>
      <c r="Q1978" t="s">
        <v>10</v>
      </c>
      <c r="R1978" t="s">
        <v>10</v>
      </c>
      <c r="S1978">
        <f t="shared" si="445"/>
        <v>0.37614795924864269</v>
      </c>
      <c r="T1978" s="2" t="s">
        <v>10</v>
      </c>
      <c r="U1978" s="2" t="s">
        <v>10</v>
      </c>
    </row>
    <row r="1979" spans="1:21" x14ac:dyDescent="0.3">
      <c r="A1979">
        <v>49</v>
      </c>
      <c r="B1979" t="s">
        <v>77</v>
      </c>
      <c r="C1979">
        <v>2</v>
      </c>
      <c r="D1979" t="s">
        <v>78</v>
      </c>
      <c r="E1979">
        <v>1989</v>
      </c>
      <c r="F1979">
        <v>6000</v>
      </c>
      <c r="G1979" s="54">
        <v>0.25700000000000001</v>
      </c>
      <c r="H1979" t="s">
        <v>10</v>
      </c>
      <c r="I1979" t="s">
        <v>10</v>
      </c>
      <c r="J1979" s="2">
        <f t="shared" si="449"/>
        <v>8075.3701211305515</v>
      </c>
      <c r="K1979" t="s">
        <v>10</v>
      </c>
      <c r="L1979" t="s">
        <v>10</v>
      </c>
      <c r="M1979" s="54">
        <v>0.85441</v>
      </c>
      <c r="N1979" s="54">
        <v>0.14116999999999999</v>
      </c>
      <c r="O1979" s="54">
        <v>4.4099999999999999E-3</v>
      </c>
      <c r="P1979" s="2">
        <f t="shared" si="448"/>
        <v>3039.5905016332836</v>
      </c>
      <c r="Q1979" t="s">
        <v>10</v>
      </c>
      <c r="R1979" t="s">
        <v>10</v>
      </c>
      <c r="S1979">
        <f t="shared" si="445"/>
        <v>0.50659841693888064</v>
      </c>
      <c r="T1979" s="2" t="s">
        <v>10</v>
      </c>
      <c r="U1979" s="2" t="s">
        <v>10</v>
      </c>
    </row>
    <row r="1980" spans="1:21" x14ac:dyDescent="0.3">
      <c r="A1980">
        <v>49</v>
      </c>
      <c r="B1980" t="s">
        <v>77</v>
      </c>
      <c r="C1980">
        <v>2</v>
      </c>
      <c r="D1980" t="s">
        <v>78</v>
      </c>
      <c r="E1980">
        <v>1990</v>
      </c>
      <c r="F1980">
        <v>750</v>
      </c>
      <c r="G1980" s="54">
        <v>0.29099999999999998</v>
      </c>
      <c r="H1980" t="s">
        <v>10</v>
      </c>
      <c r="I1980" t="s">
        <v>10</v>
      </c>
      <c r="J1980" s="2">
        <f t="shared" si="449"/>
        <v>1057.8279266572636</v>
      </c>
      <c r="K1980" t="s">
        <v>10</v>
      </c>
      <c r="L1980" t="s">
        <v>10</v>
      </c>
      <c r="M1980" s="54">
        <v>0.85441</v>
      </c>
      <c r="N1980" s="54">
        <v>0.14116999999999999</v>
      </c>
      <c r="O1980" s="54">
        <v>4.4099999999999999E-3</v>
      </c>
      <c r="P1980" s="2">
        <f t="shared" si="448"/>
        <v>4598.8849002223023</v>
      </c>
      <c r="Q1980" t="s">
        <v>10</v>
      </c>
      <c r="R1980" t="s">
        <v>10</v>
      </c>
      <c r="S1980">
        <f t="shared" si="445"/>
        <v>6.1318465336297363</v>
      </c>
      <c r="T1980" s="2" t="s">
        <v>10</v>
      </c>
      <c r="U1980" s="2" t="s">
        <v>10</v>
      </c>
    </row>
    <row r="1981" spans="1:21" x14ac:dyDescent="0.3">
      <c r="A1981">
        <v>49</v>
      </c>
      <c r="B1981" t="s">
        <v>77</v>
      </c>
      <c r="C1981">
        <v>2</v>
      </c>
      <c r="D1981" t="s">
        <v>78</v>
      </c>
      <c r="E1981">
        <v>1991</v>
      </c>
      <c r="F1981">
        <v>1500</v>
      </c>
      <c r="G1981" s="54">
        <v>0.21</v>
      </c>
      <c r="H1981" t="s">
        <v>10</v>
      </c>
      <c r="I1981" t="s">
        <v>10</v>
      </c>
      <c r="J1981" s="2">
        <f t="shared" si="449"/>
        <v>1898.7341772151897</v>
      </c>
      <c r="K1981" t="s">
        <v>10</v>
      </c>
      <c r="L1981" t="s">
        <v>10</v>
      </c>
      <c r="M1981" s="54">
        <v>0.85441</v>
      </c>
      <c r="N1981" s="54">
        <v>0.14116999999999999</v>
      </c>
      <c r="O1981" s="54">
        <v>4.4099999999999999E-3</v>
      </c>
      <c r="P1981" s="2">
        <f t="shared" si="448"/>
        <v>16615.366199355918</v>
      </c>
      <c r="Q1981" t="s">
        <v>10</v>
      </c>
      <c r="R1981" t="s">
        <v>10</v>
      </c>
      <c r="S1981">
        <f t="shared" si="445"/>
        <v>11.076910799570612</v>
      </c>
      <c r="T1981" s="2" t="s">
        <v>10</v>
      </c>
      <c r="U1981" s="2" t="s">
        <v>10</v>
      </c>
    </row>
    <row r="1982" spans="1:21" x14ac:dyDescent="0.3">
      <c r="A1982">
        <v>49</v>
      </c>
      <c r="B1982" t="s">
        <v>77</v>
      </c>
      <c r="C1982">
        <v>2</v>
      </c>
      <c r="D1982" t="s">
        <v>78</v>
      </c>
      <c r="E1982">
        <v>1992</v>
      </c>
      <c r="F1982">
        <v>2500</v>
      </c>
      <c r="G1982" s="54">
        <v>0.192</v>
      </c>
      <c r="H1982" t="s">
        <v>10</v>
      </c>
      <c r="I1982" t="s">
        <v>10</v>
      </c>
      <c r="J1982" s="2">
        <f t="shared" si="449"/>
        <v>3094.0594059405939</v>
      </c>
      <c r="K1982" t="s">
        <v>10</v>
      </c>
      <c r="L1982" t="s">
        <v>10</v>
      </c>
      <c r="M1982" s="54">
        <v>0.85441</v>
      </c>
      <c r="N1982" s="54">
        <v>0.14116999999999999</v>
      </c>
      <c r="O1982" s="54">
        <v>4.4099999999999999E-3</v>
      </c>
      <c r="P1982" s="2">
        <f t="shared" si="448"/>
        <v>2027.8017235199161</v>
      </c>
      <c r="Q1982" t="s">
        <v>10</v>
      </c>
      <c r="R1982" t="s">
        <v>10</v>
      </c>
      <c r="S1982">
        <f t="shared" si="445"/>
        <v>0.81112068940796644</v>
      </c>
      <c r="T1982" s="2" t="s">
        <v>10</v>
      </c>
      <c r="U1982" s="2" t="s">
        <v>10</v>
      </c>
    </row>
    <row r="1983" spans="1:21" x14ac:dyDescent="0.3">
      <c r="A1983">
        <v>49</v>
      </c>
      <c r="B1983" t="s">
        <v>77</v>
      </c>
      <c r="C1983">
        <v>2</v>
      </c>
      <c r="D1983" t="s">
        <v>78</v>
      </c>
      <c r="E1983">
        <v>1993</v>
      </c>
      <c r="F1983">
        <v>1800</v>
      </c>
      <c r="G1983" s="54">
        <v>0.184</v>
      </c>
      <c r="H1983" t="s">
        <v>10</v>
      </c>
      <c r="I1983" t="s">
        <v>10</v>
      </c>
      <c r="J1983" s="2">
        <f t="shared" si="449"/>
        <v>2205.8823529411761</v>
      </c>
      <c r="K1983" t="s">
        <v>10</v>
      </c>
      <c r="L1983" t="s">
        <v>10</v>
      </c>
      <c r="M1983" s="54">
        <v>0.85441</v>
      </c>
      <c r="N1983" s="54">
        <v>0.14116999999999999</v>
      </c>
      <c r="O1983" s="54">
        <v>4.4099999999999999E-3</v>
      </c>
      <c r="P1983" s="2">
        <f t="shared" si="448"/>
        <v>5152.2038778899032</v>
      </c>
      <c r="Q1983" t="s">
        <v>10</v>
      </c>
      <c r="R1983" t="s">
        <v>10</v>
      </c>
      <c r="S1983">
        <f t="shared" si="445"/>
        <v>2.8623354877166127</v>
      </c>
      <c r="T1983" s="2" t="s">
        <v>10</v>
      </c>
      <c r="U1983" s="2" t="s">
        <v>10</v>
      </c>
    </row>
    <row r="1984" spans="1:21" x14ac:dyDescent="0.3">
      <c r="A1984">
        <v>49</v>
      </c>
      <c r="B1984" t="s">
        <v>77</v>
      </c>
      <c r="C1984">
        <v>2</v>
      </c>
      <c r="D1984" t="s">
        <v>78</v>
      </c>
      <c r="E1984">
        <v>1994</v>
      </c>
      <c r="F1984">
        <v>15000</v>
      </c>
      <c r="G1984" s="54">
        <v>0.218</v>
      </c>
      <c r="H1984" t="s">
        <v>10</v>
      </c>
      <c r="I1984" t="s">
        <v>10</v>
      </c>
      <c r="J1984" s="2">
        <f t="shared" si="449"/>
        <v>19181.585677749361</v>
      </c>
      <c r="K1984" t="s">
        <v>10</v>
      </c>
      <c r="L1984" t="s">
        <v>10</v>
      </c>
      <c r="M1984" s="54">
        <v>0.85441</v>
      </c>
      <c r="N1984" s="54">
        <v>0.14116999999999999</v>
      </c>
      <c r="O1984" s="54">
        <v>4.4099999999999999E-3</v>
      </c>
      <c r="P1984" s="2">
        <f t="shared" si="448"/>
        <v>2852.2297957584124</v>
      </c>
      <c r="Q1984" t="s">
        <v>10</v>
      </c>
      <c r="R1984" t="s">
        <v>10</v>
      </c>
      <c r="S1984">
        <f t="shared" si="445"/>
        <v>0.19014865305056083</v>
      </c>
      <c r="T1984" s="2" t="s">
        <v>10</v>
      </c>
      <c r="U1984" s="2" t="s">
        <v>10</v>
      </c>
    </row>
    <row r="1985" spans="1:21" x14ac:dyDescent="0.3">
      <c r="A1985">
        <v>49</v>
      </c>
      <c r="B1985" t="s">
        <v>77</v>
      </c>
      <c r="C1985">
        <v>2</v>
      </c>
      <c r="D1985" t="s">
        <v>78</v>
      </c>
      <c r="E1985">
        <v>1995</v>
      </c>
      <c r="F1985">
        <v>1200</v>
      </c>
      <c r="G1985" s="54">
        <v>0.159</v>
      </c>
      <c r="H1985" t="s">
        <v>10</v>
      </c>
      <c r="I1985" t="s">
        <v>10</v>
      </c>
      <c r="J1985" s="2">
        <f t="shared" si="449"/>
        <v>1426.872770511296</v>
      </c>
      <c r="K1985" t="s">
        <v>10</v>
      </c>
      <c r="L1985" t="s">
        <v>10</v>
      </c>
      <c r="M1985" s="54">
        <v>0.85441</v>
      </c>
      <c r="N1985" s="54">
        <v>0.14116999999999999</v>
      </c>
      <c r="O1985" s="54">
        <v>4.4099999999999999E-3</v>
      </c>
      <c r="P1985" s="2">
        <f t="shared" si="448"/>
        <v>7915.4257845385273</v>
      </c>
      <c r="Q1985" t="s">
        <v>10</v>
      </c>
      <c r="R1985" t="s">
        <v>10</v>
      </c>
      <c r="S1985">
        <f t="shared" si="445"/>
        <v>6.5961881537821059</v>
      </c>
      <c r="T1985" s="2" t="s">
        <v>10</v>
      </c>
      <c r="U1985" s="2" t="s">
        <v>10</v>
      </c>
    </row>
    <row r="1986" spans="1:21" x14ac:dyDescent="0.3">
      <c r="A1986">
        <v>49</v>
      </c>
      <c r="B1986" t="s">
        <v>77</v>
      </c>
      <c r="C1986">
        <v>2</v>
      </c>
      <c r="D1986" t="s">
        <v>78</v>
      </c>
      <c r="E1986">
        <v>1996</v>
      </c>
      <c r="F1986">
        <v>4200</v>
      </c>
      <c r="G1986" s="54">
        <v>0.25900000000000001</v>
      </c>
      <c r="H1986" t="s">
        <v>10</v>
      </c>
      <c r="I1986" t="s">
        <v>10</v>
      </c>
      <c r="J1986" s="2">
        <f t="shared" si="449"/>
        <v>5668.0161943319836</v>
      </c>
      <c r="K1986" t="s">
        <v>10</v>
      </c>
      <c r="L1986" t="s">
        <v>10</v>
      </c>
      <c r="M1986" s="54">
        <v>0.85441</v>
      </c>
      <c r="N1986" s="54">
        <v>0.14116999999999999</v>
      </c>
      <c r="O1986" s="54">
        <v>4.4099999999999999E-3</v>
      </c>
      <c r="P1986" s="2">
        <f t="shared" si="448"/>
        <v>5918.7520571282648</v>
      </c>
      <c r="Q1986" t="s">
        <v>10</v>
      </c>
      <c r="R1986" t="s">
        <v>10</v>
      </c>
      <c r="S1986">
        <f t="shared" si="445"/>
        <v>1.4092266802686344</v>
      </c>
      <c r="T1986" s="2" t="s">
        <v>10</v>
      </c>
      <c r="U1986" s="2" t="s">
        <v>10</v>
      </c>
    </row>
    <row r="1987" spans="1:21" x14ac:dyDescent="0.3">
      <c r="A1987">
        <v>49</v>
      </c>
      <c r="B1987" t="s">
        <v>77</v>
      </c>
      <c r="C1987">
        <v>2</v>
      </c>
      <c r="D1987" t="s">
        <v>78</v>
      </c>
      <c r="E1987">
        <v>1997</v>
      </c>
      <c r="F1987">
        <v>1500</v>
      </c>
      <c r="G1987" s="54">
        <v>0.223</v>
      </c>
      <c r="H1987" t="s">
        <v>10</v>
      </c>
      <c r="I1987" t="s">
        <v>10</v>
      </c>
      <c r="J1987" s="2">
        <f t="shared" si="449"/>
        <v>1930.5019305019305</v>
      </c>
      <c r="K1987" t="s">
        <v>10</v>
      </c>
      <c r="L1987" t="s">
        <v>10</v>
      </c>
      <c r="M1987" s="54">
        <v>0.85441</v>
      </c>
      <c r="N1987" s="54">
        <v>0.14116999999999999</v>
      </c>
      <c r="O1987" s="54">
        <v>4.4099999999999999E-3</v>
      </c>
      <c r="P1987" s="2">
        <f>(J1990*M1987)+(J1991*N1987)</f>
        <v>9850.3373775510208</v>
      </c>
      <c r="Q1987" t="s">
        <v>10</v>
      </c>
      <c r="R1987" t="s">
        <v>10</v>
      </c>
      <c r="S1987">
        <f t="shared" ref="S1987:S2042" si="450">P1987/$F1987</f>
        <v>6.5668915850340142</v>
      </c>
      <c r="T1987" s="2" t="s">
        <v>10</v>
      </c>
      <c r="U1987" s="2" t="s">
        <v>10</v>
      </c>
    </row>
    <row r="1988" spans="1:21" x14ac:dyDescent="0.3">
      <c r="A1988">
        <v>49</v>
      </c>
      <c r="B1988" t="s">
        <v>77</v>
      </c>
      <c r="C1988">
        <v>2</v>
      </c>
      <c r="D1988" t="s">
        <v>78</v>
      </c>
      <c r="E1988">
        <v>1998</v>
      </c>
      <c r="F1988">
        <v>8000</v>
      </c>
      <c r="G1988" s="54">
        <v>4.2999999999999997E-2</v>
      </c>
      <c r="H1988" t="s">
        <v>10</v>
      </c>
      <c r="I1988" t="s">
        <v>10</v>
      </c>
      <c r="J1988" s="2">
        <f t="shared" si="449"/>
        <v>8359.4566353187038</v>
      </c>
      <c r="K1988" t="s">
        <v>10</v>
      </c>
      <c r="L1988" t="s">
        <v>10</v>
      </c>
      <c r="M1988" s="54">
        <v>0.85441</v>
      </c>
      <c r="N1988" s="54">
        <v>0.14116999999999999</v>
      </c>
      <c r="O1988" s="54">
        <v>4.4099999999999999E-3</v>
      </c>
      <c r="P1988" s="2" t="s">
        <v>10</v>
      </c>
      <c r="Q1988" t="s">
        <v>10</v>
      </c>
      <c r="R1988" t="s">
        <v>10</v>
      </c>
      <c r="S1988" s="2" t="s">
        <v>10</v>
      </c>
      <c r="T1988" s="2" t="s">
        <v>10</v>
      </c>
      <c r="U1988" s="2" t="s">
        <v>10</v>
      </c>
    </row>
    <row r="1989" spans="1:21" x14ac:dyDescent="0.3">
      <c r="A1989">
        <v>49</v>
      </c>
      <c r="B1989" t="s">
        <v>77</v>
      </c>
      <c r="C1989">
        <v>2</v>
      </c>
      <c r="D1989" t="s">
        <v>78</v>
      </c>
      <c r="E1989">
        <v>1999</v>
      </c>
      <c r="F1989">
        <v>5036</v>
      </c>
      <c r="G1989" s="54">
        <v>2.1000000000000001E-2</v>
      </c>
      <c r="H1989" t="s">
        <v>10</v>
      </c>
      <c r="I1989" t="s">
        <v>10</v>
      </c>
      <c r="J1989" s="2">
        <f t="shared" si="449"/>
        <v>5144.0245148110316</v>
      </c>
      <c r="K1989" t="s">
        <v>10</v>
      </c>
      <c r="L1989" t="s">
        <v>10</v>
      </c>
      <c r="M1989" s="54">
        <v>0.85441</v>
      </c>
      <c r="N1989" s="54">
        <v>0.14116999999999999</v>
      </c>
      <c r="O1989" s="54">
        <v>4.4099999999999999E-3</v>
      </c>
      <c r="P1989" s="2" t="s">
        <v>10</v>
      </c>
      <c r="Q1989" t="s">
        <v>10</v>
      </c>
      <c r="R1989" t="s">
        <v>10</v>
      </c>
      <c r="S1989" s="2" t="s">
        <v>10</v>
      </c>
      <c r="T1989" s="2" t="s">
        <v>10</v>
      </c>
      <c r="U1989" s="2" t="s">
        <v>10</v>
      </c>
    </row>
    <row r="1990" spans="1:21" x14ac:dyDescent="0.3">
      <c r="A1990">
        <v>49</v>
      </c>
      <c r="B1990" t="s">
        <v>77</v>
      </c>
      <c r="C1990">
        <v>2</v>
      </c>
      <c r="D1990" t="s">
        <v>78</v>
      </c>
      <c r="E1990">
        <v>2000</v>
      </c>
      <c r="F1990">
        <v>10409</v>
      </c>
      <c r="G1990" s="54">
        <v>0.02</v>
      </c>
      <c r="H1990" t="s">
        <v>10</v>
      </c>
      <c r="I1990" t="s">
        <v>10</v>
      </c>
      <c r="J1990" s="2">
        <f t="shared" si="449"/>
        <v>10621.428571428572</v>
      </c>
      <c r="K1990" t="s">
        <v>10</v>
      </c>
      <c r="L1990" t="s">
        <v>10</v>
      </c>
      <c r="M1990" s="54">
        <v>0.85441</v>
      </c>
      <c r="N1990" s="54">
        <v>0.14116999999999999</v>
      </c>
      <c r="O1990" s="54">
        <v>4.4099999999999999E-3</v>
      </c>
      <c r="P1990" s="2" t="s">
        <v>10</v>
      </c>
      <c r="Q1990" t="s">
        <v>10</v>
      </c>
      <c r="R1990" t="s">
        <v>10</v>
      </c>
      <c r="S1990" s="2" t="s">
        <v>10</v>
      </c>
      <c r="T1990" s="2" t="s">
        <v>10</v>
      </c>
      <c r="U1990" s="2" t="s">
        <v>10</v>
      </c>
    </row>
    <row r="1991" spans="1:21" x14ac:dyDescent="0.3">
      <c r="A1991">
        <v>49</v>
      </c>
      <c r="B1991" t="s">
        <v>77</v>
      </c>
      <c r="C1991">
        <v>2</v>
      </c>
      <c r="D1991" t="s">
        <v>78</v>
      </c>
      <c r="E1991">
        <v>2001</v>
      </c>
      <c r="F1991">
        <v>5382</v>
      </c>
      <c r="G1991" s="54">
        <v>0.02</v>
      </c>
      <c r="H1991" t="s">
        <v>10</v>
      </c>
      <c r="I1991" t="s">
        <v>10</v>
      </c>
      <c r="J1991" s="2">
        <f t="shared" si="449"/>
        <v>5491.8367346938776</v>
      </c>
      <c r="K1991" t="s">
        <v>10</v>
      </c>
      <c r="L1991" t="s">
        <v>10</v>
      </c>
      <c r="M1991" s="54">
        <v>0.85441</v>
      </c>
      <c r="N1991" s="54">
        <v>0.14116999999999999</v>
      </c>
      <c r="O1991" s="54">
        <v>4.4099999999999999E-3</v>
      </c>
      <c r="P1991" s="2" t="s">
        <v>10</v>
      </c>
      <c r="Q1991" t="s">
        <v>10</v>
      </c>
      <c r="R1991" t="s">
        <v>10</v>
      </c>
      <c r="S1991" s="2" t="s">
        <v>10</v>
      </c>
      <c r="T1991" s="2" t="s">
        <v>10</v>
      </c>
      <c r="U1991" s="2" t="s">
        <v>10</v>
      </c>
    </row>
    <row r="1992" spans="1:21" x14ac:dyDescent="0.3">
      <c r="A1992">
        <v>49</v>
      </c>
      <c r="B1992" t="s">
        <v>77</v>
      </c>
      <c r="C1992">
        <v>2</v>
      </c>
      <c r="D1992" t="s">
        <v>78</v>
      </c>
      <c r="E1992">
        <v>2002</v>
      </c>
      <c r="F1992" t="s">
        <v>10</v>
      </c>
      <c r="G1992" s="54">
        <v>0.02</v>
      </c>
      <c r="H1992" t="s">
        <v>10</v>
      </c>
      <c r="I1992" t="s">
        <v>10</v>
      </c>
      <c r="J1992" t="s">
        <v>10</v>
      </c>
      <c r="K1992" t="s">
        <v>10</v>
      </c>
      <c r="L1992" t="s">
        <v>10</v>
      </c>
      <c r="M1992" s="54">
        <v>0.85441</v>
      </c>
      <c r="N1992" s="54">
        <v>0.14116999999999999</v>
      </c>
      <c r="O1992" s="54">
        <v>4.4099999999999999E-3</v>
      </c>
      <c r="P1992" s="2">
        <f t="shared" si="448"/>
        <v>17576.63674519417</v>
      </c>
      <c r="Q1992" t="s">
        <v>10</v>
      </c>
      <c r="R1992" t="s">
        <v>10</v>
      </c>
      <c r="S1992" s="2" t="s">
        <v>10</v>
      </c>
      <c r="T1992" s="2" t="s">
        <v>10</v>
      </c>
      <c r="U1992" s="2" t="s">
        <v>10</v>
      </c>
    </row>
    <row r="1993" spans="1:21" x14ac:dyDescent="0.3">
      <c r="A1993">
        <v>49</v>
      </c>
      <c r="B1993" t="s">
        <v>77</v>
      </c>
      <c r="C1993">
        <v>2</v>
      </c>
      <c r="D1993" t="s">
        <v>78</v>
      </c>
      <c r="E1993">
        <v>2003</v>
      </c>
      <c r="F1993" t="s">
        <v>10</v>
      </c>
      <c r="G1993" s="54">
        <v>5.0999999999999997E-2</v>
      </c>
      <c r="H1993" t="s">
        <v>10</v>
      </c>
      <c r="I1993" t="s">
        <v>10</v>
      </c>
      <c r="J1993" t="s">
        <v>10</v>
      </c>
      <c r="K1993" t="s">
        <v>10</v>
      </c>
      <c r="L1993" t="s">
        <v>10</v>
      </c>
      <c r="M1993" s="54">
        <v>0.85441</v>
      </c>
      <c r="N1993" s="54">
        <v>0.14116999999999999</v>
      </c>
      <c r="O1993" s="54">
        <v>4.4099999999999999E-3</v>
      </c>
      <c r="P1993" s="2">
        <f t="shared" si="448"/>
        <v>14028.64644548487</v>
      </c>
      <c r="Q1993" t="s">
        <v>10</v>
      </c>
      <c r="R1993" t="s">
        <v>10</v>
      </c>
      <c r="S1993" s="2" t="s">
        <v>10</v>
      </c>
      <c r="T1993" s="2" t="s">
        <v>10</v>
      </c>
      <c r="U1993" s="2" t="s">
        <v>10</v>
      </c>
    </row>
    <row r="1994" spans="1:21" x14ac:dyDescent="0.3">
      <c r="A1994">
        <v>49</v>
      </c>
      <c r="B1994" t="s">
        <v>77</v>
      </c>
      <c r="C1994">
        <v>2</v>
      </c>
      <c r="D1994" t="s">
        <v>78</v>
      </c>
      <c r="E1994">
        <v>2004</v>
      </c>
      <c r="F1994" t="s">
        <v>10</v>
      </c>
      <c r="G1994" s="54">
        <v>0.55900000000000005</v>
      </c>
      <c r="H1994" t="s">
        <v>10</v>
      </c>
      <c r="I1994" t="s">
        <v>10</v>
      </c>
      <c r="J1994" t="s">
        <v>10</v>
      </c>
      <c r="K1994" t="s">
        <v>10</v>
      </c>
      <c r="L1994" t="s">
        <v>10</v>
      </c>
      <c r="M1994" s="54">
        <v>0.85441</v>
      </c>
      <c r="N1994" s="54">
        <v>0.14116999999999999</v>
      </c>
      <c r="O1994" s="54">
        <v>4.4099999999999999E-3</v>
      </c>
      <c r="P1994" s="2">
        <f t="shared" si="448"/>
        <v>10665.812380287416</v>
      </c>
      <c r="Q1994" t="s">
        <v>10</v>
      </c>
      <c r="R1994" t="s">
        <v>10</v>
      </c>
      <c r="S1994" s="2" t="s">
        <v>10</v>
      </c>
      <c r="T1994" s="2" t="s">
        <v>10</v>
      </c>
      <c r="U1994" s="2" t="s">
        <v>10</v>
      </c>
    </row>
    <row r="1995" spans="1:21" x14ac:dyDescent="0.3">
      <c r="A1995">
        <v>49</v>
      </c>
      <c r="B1995" t="s">
        <v>77</v>
      </c>
      <c r="C1995">
        <v>2</v>
      </c>
      <c r="D1995" t="s">
        <v>78</v>
      </c>
      <c r="E1995">
        <v>2005</v>
      </c>
      <c r="F1995">
        <v>6757</v>
      </c>
      <c r="G1995" s="54">
        <v>0.627</v>
      </c>
      <c r="H1995" t="s">
        <v>10</v>
      </c>
      <c r="I1995" t="s">
        <v>10</v>
      </c>
      <c r="J1995" s="2">
        <f t="shared" si="449"/>
        <v>18115.281501340483</v>
      </c>
      <c r="K1995" t="s">
        <v>10</v>
      </c>
      <c r="L1995" t="s">
        <v>10</v>
      </c>
      <c r="M1995" s="54">
        <v>0.85441</v>
      </c>
      <c r="N1995" s="54">
        <v>0.14116999999999999</v>
      </c>
      <c r="O1995" s="54">
        <v>4.4099999999999999E-3</v>
      </c>
      <c r="P1995" s="2">
        <f t="shared" si="448"/>
        <v>8127.0665515329174</v>
      </c>
      <c r="Q1995" t="s">
        <v>10</v>
      </c>
      <c r="R1995" t="s">
        <v>10</v>
      </c>
      <c r="S1995">
        <f t="shared" si="450"/>
        <v>1.2027625501750654</v>
      </c>
      <c r="T1995" s="2" t="s">
        <v>10</v>
      </c>
      <c r="U1995" s="2" t="s">
        <v>10</v>
      </c>
    </row>
    <row r="1996" spans="1:21" x14ac:dyDescent="0.3">
      <c r="A1996">
        <v>49</v>
      </c>
      <c r="B1996" t="s">
        <v>77</v>
      </c>
      <c r="C1996">
        <v>2</v>
      </c>
      <c r="D1996" t="s">
        <v>78</v>
      </c>
      <c r="E1996">
        <v>2006</v>
      </c>
      <c r="F1996">
        <v>11523</v>
      </c>
      <c r="G1996" s="54">
        <v>0.20599999999999999</v>
      </c>
      <c r="H1996" t="s">
        <v>10</v>
      </c>
      <c r="I1996" t="s">
        <v>10</v>
      </c>
      <c r="J1996" s="2">
        <f t="shared" si="449"/>
        <v>14512.594458438287</v>
      </c>
      <c r="K1996" t="s">
        <v>10</v>
      </c>
      <c r="L1996" t="s">
        <v>10</v>
      </c>
      <c r="M1996" s="54">
        <v>0.85441</v>
      </c>
      <c r="N1996" s="54">
        <v>0.14116999999999999</v>
      </c>
      <c r="O1996" s="54">
        <v>4.4099999999999999E-3</v>
      </c>
      <c r="P1996" s="2">
        <f t="shared" si="448"/>
        <v>17822.298601245857</v>
      </c>
      <c r="Q1996" t="s">
        <v>10</v>
      </c>
      <c r="R1996" t="s">
        <v>10</v>
      </c>
      <c r="S1996">
        <f t="shared" si="450"/>
        <v>1.5466717522559974</v>
      </c>
      <c r="T1996" s="2" t="s">
        <v>10</v>
      </c>
      <c r="U1996" s="2" t="s">
        <v>10</v>
      </c>
    </row>
    <row r="1997" spans="1:21" x14ac:dyDescent="0.3">
      <c r="A1997">
        <v>49</v>
      </c>
      <c r="B1997" t="s">
        <v>77</v>
      </c>
      <c r="C1997">
        <v>2</v>
      </c>
      <c r="D1997" t="s">
        <v>78</v>
      </c>
      <c r="E1997">
        <v>2007</v>
      </c>
      <c r="F1997">
        <v>9232</v>
      </c>
      <c r="G1997" s="54">
        <v>0.186</v>
      </c>
      <c r="H1997" t="s">
        <v>10</v>
      </c>
      <c r="I1997" t="s">
        <v>10</v>
      </c>
      <c r="J1997" s="2">
        <f t="shared" si="449"/>
        <v>11341.523341523342</v>
      </c>
      <c r="K1997" t="s">
        <v>10</v>
      </c>
      <c r="L1997" t="s">
        <v>10</v>
      </c>
      <c r="M1997" s="54">
        <v>0.85441</v>
      </c>
      <c r="N1997" s="54">
        <v>0.14116999999999999</v>
      </c>
      <c r="O1997" s="54">
        <v>4.4099999999999999E-3</v>
      </c>
      <c r="P1997" s="2">
        <f t="shared" si="448"/>
        <v>10284.782764605781</v>
      </c>
      <c r="Q1997" t="s">
        <v>10</v>
      </c>
      <c r="R1997" t="s">
        <v>10</v>
      </c>
      <c r="S1997">
        <f t="shared" si="450"/>
        <v>1.1140362613307822</v>
      </c>
      <c r="T1997" s="2" t="s">
        <v>10</v>
      </c>
      <c r="U1997" s="2" t="s">
        <v>10</v>
      </c>
    </row>
    <row r="1998" spans="1:21" x14ac:dyDescent="0.3">
      <c r="A1998">
        <v>49</v>
      </c>
      <c r="B1998" t="s">
        <v>77</v>
      </c>
      <c r="C1998">
        <v>2</v>
      </c>
      <c r="D1998" t="s">
        <v>78</v>
      </c>
      <c r="E1998">
        <v>2008</v>
      </c>
      <c r="F1998">
        <v>5142</v>
      </c>
      <c r="G1998" s="54">
        <v>0.186</v>
      </c>
      <c r="H1998" t="s">
        <v>10</v>
      </c>
      <c r="I1998" t="s">
        <v>10</v>
      </c>
      <c r="J1998" s="2">
        <f t="shared" si="449"/>
        <v>6316.9533169533161</v>
      </c>
      <c r="K1998" t="s">
        <v>10</v>
      </c>
      <c r="L1998" t="s">
        <v>10</v>
      </c>
      <c r="M1998" s="54">
        <v>0.85441</v>
      </c>
      <c r="N1998" s="54">
        <v>0.14116999999999999</v>
      </c>
      <c r="O1998" s="54">
        <v>4.4099999999999999E-3</v>
      </c>
      <c r="P1998" s="2">
        <f>(J2001*M1998)+(J2002*N1998)</f>
        <v>5565.2330968155393</v>
      </c>
      <c r="Q1998" t="s">
        <v>10</v>
      </c>
      <c r="R1998" t="s">
        <v>10</v>
      </c>
      <c r="S1998">
        <f t="shared" si="450"/>
        <v>1.0823090425545585</v>
      </c>
      <c r="T1998" s="2" t="s">
        <v>10</v>
      </c>
      <c r="U1998" s="2" t="s">
        <v>10</v>
      </c>
    </row>
    <row r="1999" spans="1:21" x14ac:dyDescent="0.3">
      <c r="A1999">
        <v>49</v>
      </c>
      <c r="B1999" t="s">
        <v>77</v>
      </c>
      <c r="C1999">
        <v>2</v>
      </c>
      <c r="D1999" t="s">
        <v>78</v>
      </c>
      <c r="E1999">
        <v>2009</v>
      </c>
      <c r="F1999">
        <v>15836</v>
      </c>
      <c r="G1999" s="54">
        <v>0.16600000000000001</v>
      </c>
      <c r="H1999" t="s">
        <v>10</v>
      </c>
      <c r="I1999" t="s">
        <v>10</v>
      </c>
      <c r="J1999" s="2">
        <f t="shared" si="449"/>
        <v>18988.00959232614</v>
      </c>
      <c r="K1999" t="s">
        <v>10</v>
      </c>
      <c r="L1999" t="s">
        <v>10</v>
      </c>
      <c r="M1999" s="54">
        <v>0.85441</v>
      </c>
      <c r="N1999" s="54">
        <v>0.14116999999999999</v>
      </c>
      <c r="O1999" s="54">
        <v>4.4099999999999999E-3</v>
      </c>
      <c r="P1999" s="2" t="s">
        <v>10</v>
      </c>
      <c r="Q1999" t="s">
        <v>10</v>
      </c>
      <c r="R1999" t="s">
        <v>10</v>
      </c>
      <c r="S1999" s="2" t="s">
        <v>10</v>
      </c>
      <c r="T1999" s="2" t="s">
        <v>10</v>
      </c>
      <c r="U1999" s="2" t="s">
        <v>10</v>
      </c>
    </row>
    <row r="2000" spans="1:21" x14ac:dyDescent="0.3">
      <c r="A2000">
        <v>49</v>
      </c>
      <c r="B2000" t="s">
        <v>77</v>
      </c>
      <c r="C2000">
        <v>2</v>
      </c>
      <c r="D2000" t="s">
        <v>78</v>
      </c>
      <c r="E2000">
        <v>2010</v>
      </c>
      <c r="F2000">
        <v>8132</v>
      </c>
      <c r="G2000" s="54">
        <v>0.27200000000000002</v>
      </c>
      <c r="H2000" t="s">
        <v>10</v>
      </c>
      <c r="I2000" t="s">
        <v>10</v>
      </c>
      <c r="J2000" s="2">
        <f t="shared" si="449"/>
        <v>11170.329670329671</v>
      </c>
      <c r="K2000" t="s">
        <v>10</v>
      </c>
      <c r="L2000" t="s">
        <v>10</v>
      </c>
      <c r="M2000" s="54">
        <v>0.85441</v>
      </c>
      <c r="N2000" s="54">
        <v>0.14116999999999999</v>
      </c>
      <c r="O2000" s="54">
        <v>4.4099999999999999E-3</v>
      </c>
      <c r="P2000" s="2" t="s">
        <v>10</v>
      </c>
      <c r="Q2000" t="s">
        <v>10</v>
      </c>
      <c r="R2000" t="s">
        <v>10</v>
      </c>
      <c r="S2000" s="2" t="s">
        <v>10</v>
      </c>
      <c r="T2000" s="2" t="s">
        <v>10</v>
      </c>
      <c r="U2000" s="2" t="s">
        <v>10</v>
      </c>
    </row>
    <row r="2001" spans="1:21" x14ac:dyDescent="0.3">
      <c r="A2001">
        <v>49</v>
      </c>
      <c r="B2001" t="s">
        <v>77</v>
      </c>
      <c r="C2001">
        <v>2</v>
      </c>
      <c r="D2001" t="s">
        <v>78</v>
      </c>
      <c r="E2001">
        <v>2011</v>
      </c>
      <c r="F2001">
        <v>4427</v>
      </c>
      <c r="G2001" s="54">
        <v>0.106</v>
      </c>
      <c r="H2001" t="s">
        <v>10</v>
      </c>
      <c r="I2001" t="s">
        <v>10</v>
      </c>
      <c r="J2001" s="2">
        <f t="shared" si="449"/>
        <v>4951.9015659955257</v>
      </c>
      <c r="K2001" t="s">
        <v>10</v>
      </c>
      <c r="L2001" t="s">
        <v>10</v>
      </c>
      <c r="M2001" s="54">
        <v>0.85441</v>
      </c>
      <c r="N2001" s="54">
        <v>0.14116999999999999</v>
      </c>
      <c r="O2001" s="54">
        <v>4.4099999999999999E-3</v>
      </c>
      <c r="P2001" s="2" t="s">
        <v>10</v>
      </c>
      <c r="Q2001" t="s">
        <v>10</v>
      </c>
      <c r="R2001" t="s">
        <v>10</v>
      </c>
      <c r="S2001" s="2" t="s">
        <v>10</v>
      </c>
      <c r="T2001" s="2" t="s">
        <v>10</v>
      </c>
      <c r="U2001" s="2" t="s">
        <v>10</v>
      </c>
    </row>
    <row r="2002" spans="1:21" x14ac:dyDescent="0.3">
      <c r="A2002">
        <v>49</v>
      </c>
      <c r="B2002" t="s">
        <v>77</v>
      </c>
      <c r="C2002">
        <v>2</v>
      </c>
      <c r="D2002" t="s">
        <v>78</v>
      </c>
      <c r="E2002">
        <v>2012</v>
      </c>
      <c r="F2002">
        <v>8100</v>
      </c>
      <c r="G2002" s="54">
        <v>0.14299999999999999</v>
      </c>
      <c r="H2002" t="s">
        <v>10</v>
      </c>
      <c r="I2002" t="s">
        <v>10</v>
      </c>
      <c r="J2002" s="2">
        <f t="shared" si="449"/>
        <v>9451.5752625437581</v>
      </c>
      <c r="K2002" t="s">
        <v>10</v>
      </c>
      <c r="L2002" t="s">
        <v>10</v>
      </c>
      <c r="M2002" s="54">
        <v>0.85441</v>
      </c>
      <c r="N2002" s="54">
        <v>0.14116999999999999</v>
      </c>
      <c r="O2002" s="54">
        <v>4.4099999999999999E-3</v>
      </c>
      <c r="P2002" s="2">
        <f t="shared" si="448"/>
        <v>15949.23792697291</v>
      </c>
      <c r="Q2002" t="s">
        <v>10</v>
      </c>
      <c r="R2002" t="s">
        <v>10</v>
      </c>
      <c r="S2002">
        <f t="shared" si="450"/>
        <v>1.9690417193793717</v>
      </c>
      <c r="T2002" s="2" t="s">
        <v>10</v>
      </c>
      <c r="U2002" s="2" t="s">
        <v>10</v>
      </c>
    </row>
    <row r="2003" spans="1:21" x14ac:dyDescent="0.3">
      <c r="A2003">
        <v>49</v>
      </c>
      <c r="B2003" t="s">
        <v>77</v>
      </c>
      <c r="C2003">
        <v>2</v>
      </c>
      <c r="D2003" t="s">
        <v>78</v>
      </c>
      <c r="E2003">
        <v>2013</v>
      </c>
      <c r="F2003" t="s">
        <v>10</v>
      </c>
      <c r="G2003" s="54">
        <v>0.18</v>
      </c>
      <c r="H2003" t="s">
        <v>10</v>
      </c>
      <c r="I2003" t="s">
        <v>10</v>
      </c>
      <c r="J2003" t="s">
        <v>10</v>
      </c>
      <c r="K2003" t="s">
        <v>10</v>
      </c>
      <c r="L2003" t="s">
        <v>10</v>
      </c>
      <c r="M2003" s="54">
        <v>0.85441</v>
      </c>
      <c r="N2003" s="54">
        <v>0.14116999999999999</v>
      </c>
      <c r="O2003" s="54">
        <v>4.4099999999999999E-3</v>
      </c>
      <c r="P2003" s="2">
        <f t="shared" si="448"/>
        <v>15243.61521101407</v>
      </c>
      <c r="Q2003" t="s">
        <v>10</v>
      </c>
      <c r="R2003" t="s">
        <v>10</v>
      </c>
      <c r="S2003" s="2" t="s">
        <v>10</v>
      </c>
      <c r="T2003" s="2" t="s">
        <v>10</v>
      </c>
      <c r="U2003" s="2" t="s">
        <v>10</v>
      </c>
    </row>
    <row r="2004" spans="1:21" x14ac:dyDescent="0.3">
      <c r="A2004">
        <v>49</v>
      </c>
      <c r="B2004" t="s">
        <v>77</v>
      </c>
      <c r="C2004">
        <v>2</v>
      </c>
      <c r="D2004" t="s">
        <v>78</v>
      </c>
      <c r="E2004">
        <v>2014</v>
      </c>
      <c r="F2004" t="s">
        <v>10</v>
      </c>
      <c r="G2004" s="54">
        <v>0.17599999999999999</v>
      </c>
      <c r="H2004" t="s">
        <v>10</v>
      </c>
      <c r="I2004" t="s">
        <v>10</v>
      </c>
      <c r="J2004" t="s">
        <v>10</v>
      </c>
      <c r="K2004" t="s">
        <v>10</v>
      </c>
      <c r="L2004" t="s">
        <v>10</v>
      </c>
      <c r="M2004" s="54">
        <v>0.85441</v>
      </c>
      <c r="N2004" s="54">
        <v>0.14116999999999999</v>
      </c>
      <c r="O2004" s="54">
        <v>4.4099999999999999E-3</v>
      </c>
      <c r="P2004" s="2">
        <f t="shared" si="448"/>
        <v>7621.9856474320513</v>
      </c>
      <c r="Q2004" t="s">
        <v>10</v>
      </c>
      <c r="R2004" t="s">
        <v>10</v>
      </c>
      <c r="S2004" s="2" t="s">
        <v>10</v>
      </c>
      <c r="T2004" s="2" t="s">
        <v>10</v>
      </c>
      <c r="U2004" s="2" t="s">
        <v>10</v>
      </c>
    </row>
    <row r="2005" spans="1:21" x14ac:dyDescent="0.3">
      <c r="A2005">
        <v>49</v>
      </c>
      <c r="B2005" t="s">
        <v>77</v>
      </c>
      <c r="C2005">
        <v>2</v>
      </c>
      <c r="D2005" t="s">
        <v>78</v>
      </c>
      <c r="E2005">
        <v>2015</v>
      </c>
      <c r="F2005">
        <v>13500</v>
      </c>
      <c r="G2005" s="54">
        <v>0.151</v>
      </c>
      <c r="H2005" t="s">
        <v>10</v>
      </c>
      <c r="I2005" t="s">
        <v>10</v>
      </c>
      <c r="J2005" s="2">
        <f t="shared" si="449"/>
        <v>15901.060070671378</v>
      </c>
      <c r="K2005" t="s">
        <v>10</v>
      </c>
      <c r="L2005" t="s">
        <v>10</v>
      </c>
      <c r="M2005" s="54">
        <v>0.85441</v>
      </c>
      <c r="N2005" s="54">
        <v>0.14116999999999999</v>
      </c>
      <c r="O2005" s="54">
        <v>4.4099999999999999E-3</v>
      </c>
      <c r="P2005" s="2">
        <f>(J2008*M2005)+(J2009*N2005)</f>
        <v>5219.7454245283025</v>
      </c>
      <c r="Q2005" t="s">
        <v>10</v>
      </c>
      <c r="R2005" t="s">
        <v>10</v>
      </c>
      <c r="S2005">
        <f t="shared" si="450"/>
        <v>0.38664780922431868</v>
      </c>
      <c r="T2005" s="2" t="s">
        <v>10</v>
      </c>
      <c r="U2005" s="2" t="s">
        <v>10</v>
      </c>
    </row>
    <row r="2006" spans="1:21" x14ac:dyDescent="0.3">
      <c r="A2006">
        <v>49</v>
      </c>
      <c r="B2006" t="s">
        <v>77</v>
      </c>
      <c r="C2006">
        <v>2</v>
      </c>
      <c r="D2006" t="s">
        <v>78</v>
      </c>
      <c r="E2006">
        <v>2016</v>
      </c>
      <c r="F2006">
        <v>14000</v>
      </c>
      <c r="G2006" s="54">
        <v>0.151</v>
      </c>
      <c r="H2006" t="s">
        <v>10</v>
      </c>
      <c r="I2006" t="s">
        <v>10</v>
      </c>
      <c r="J2006" s="2">
        <f t="shared" si="449"/>
        <v>16489.988221436986</v>
      </c>
      <c r="K2006" t="s">
        <v>10</v>
      </c>
      <c r="L2006" t="s">
        <v>10</v>
      </c>
      <c r="M2006" s="54">
        <v>0.85441</v>
      </c>
      <c r="N2006" s="54">
        <v>0.14116999999999999</v>
      </c>
      <c r="O2006" s="54">
        <v>4.4099999999999999E-3</v>
      </c>
      <c r="P2006" s="2" t="s">
        <v>10</v>
      </c>
      <c r="Q2006" t="s">
        <v>10</v>
      </c>
      <c r="R2006" t="s">
        <v>10</v>
      </c>
      <c r="S2006" s="2" t="s">
        <v>10</v>
      </c>
      <c r="T2006" s="2" t="s">
        <v>10</v>
      </c>
      <c r="U2006" s="2" t="s">
        <v>10</v>
      </c>
    </row>
    <row r="2007" spans="1:21" x14ac:dyDescent="0.3">
      <c r="A2007">
        <v>49</v>
      </c>
      <c r="B2007" t="s">
        <v>77</v>
      </c>
      <c r="C2007">
        <v>2</v>
      </c>
      <c r="D2007" t="s">
        <v>78</v>
      </c>
      <c r="E2007">
        <v>2017</v>
      </c>
      <c r="F2007">
        <v>6800</v>
      </c>
      <c r="G2007" s="54">
        <v>0.151</v>
      </c>
      <c r="H2007" t="s">
        <v>10</v>
      </c>
      <c r="I2007" t="s">
        <v>10</v>
      </c>
      <c r="J2007" s="2">
        <f t="shared" si="449"/>
        <v>8009.4228504122502</v>
      </c>
      <c r="K2007" t="s">
        <v>10</v>
      </c>
      <c r="L2007" t="s">
        <v>10</v>
      </c>
      <c r="M2007" s="54">
        <v>0.85441</v>
      </c>
      <c r="N2007" s="54">
        <v>0.14116999999999999</v>
      </c>
      <c r="O2007" s="54">
        <v>4.4099999999999999E-3</v>
      </c>
      <c r="P2007" s="2" t="s">
        <v>10</v>
      </c>
      <c r="Q2007" t="s">
        <v>10</v>
      </c>
      <c r="R2007" t="s">
        <v>10</v>
      </c>
      <c r="S2007" s="2" t="s">
        <v>10</v>
      </c>
      <c r="T2007" s="2" t="s">
        <v>10</v>
      </c>
      <c r="U2007" s="2" t="s">
        <v>10</v>
      </c>
    </row>
    <row r="2008" spans="1:21" x14ac:dyDescent="0.3">
      <c r="A2008">
        <v>49</v>
      </c>
      <c r="B2008" t="s">
        <v>77</v>
      </c>
      <c r="C2008">
        <v>2</v>
      </c>
      <c r="D2008" t="s">
        <v>78</v>
      </c>
      <c r="E2008">
        <v>2018</v>
      </c>
      <c r="F2008">
        <v>4560</v>
      </c>
      <c r="G2008" s="54">
        <v>0.152</v>
      </c>
      <c r="H2008" t="s">
        <v>10</v>
      </c>
      <c r="I2008" t="s">
        <v>10</v>
      </c>
      <c r="J2008" s="2">
        <f t="shared" si="449"/>
        <v>5377.3584905660382</v>
      </c>
      <c r="K2008" t="s">
        <v>10</v>
      </c>
      <c r="L2008" t="s">
        <v>10</v>
      </c>
      <c r="M2008" s="54">
        <v>0.85441</v>
      </c>
      <c r="N2008" s="54">
        <v>0.14116999999999999</v>
      </c>
      <c r="O2008" s="54">
        <v>4.4099999999999999E-3</v>
      </c>
      <c r="P2008" s="2" t="s">
        <v>10</v>
      </c>
      <c r="Q2008" t="s">
        <v>10</v>
      </c>
      <c r="R2008" t="s">
        <v>10</v>
      </c>
      <c r="S2008" s="2" t="s">
        <v>10</v>
      </c>
      <c r="T2008" s="2" t="s">
        <v>10</v>
      </c>
      <c r="U2008" s="2" t="s">
        <v>10</v>
      </c>
    </row>
    <row r="2009" spans="1:21" x14ac:dyDescent="0.3">
      <c r="A2009">
        <v>49</v>
      </c>
      <c r="B2009" t="s">
        <v>77</v>
      </c>
      <c r="C2009">
        <v>2</v>
      </c>
      <c r="D2009" t="s">
        <v>78</v>
      </c>
      <c r="E2009">
        <v>2019</v>
      </c>
      <c r="F2009">
        <v>3756</v>
      </c>
      <c r="G2009" s="54">
        <v>0.152</v>
      </c>
      <c r="H2009" t="s">
        <v>10</v>
      </c>
      <c r="I2009" t="s">
        <v>10</v>
      </c>
      <c r="J2009" s="2">
        <f t="shared" si="449"/>
        <v>4429.2452830188677</v>
      </c>
      <c r="K2009" t="s">
        <v>10</v>
      </c>
      <c r="L2009" t="s">
        <v>10</v>
      </c>
      <c r="M2009" s="54">
        <v>0.85441</v>
      </c>
      <c r="N2009" s="54">
        <v>0.14116999999999999</v>
      </c>
      <c r="O2009" s="54">
        <v>4.4099999999999999E-3</v>
      </c>
      <c r="P2009" s="2" t="s">
        <v>10</v>
      </c>
      <c r="Q2009" t="s">
        <v>10</v>
      </c>
      <c r="R2009" t="s">
        <v>10</v>
      </c>
      <c r="S2009" s="2" t="s">
        <v>10</v>
      </c>
      <c r="T2009" s="2" t="s">
        <v>10</v>
      </c>
      <c r="U2009" s="2" t="s">
        <v>10</v>
      </c>
    </row>
    <row r="2010" spans="1:21" x14ac:dyDescent="0.3">
      <c r="A2010">
        <v>49</v>
      </c>
      <c r="B2010" t="s">
        <v>77</v>
      </c>
      <c r="C2010">
        <v>2</v>
      </c>
      <c r="D2010" t="s">
        <v>78</v>
      </c>
      <c r="E2010">
        <v>2020</v>
      </c>
      <c r="F2010" t="s">
        <v>10</v>
      </c>
      <c r="G2010" s="54">
        <v>0.08</v>
      </c>
      <c r="H2010" t="s">
        <v>10</v>
      </c>
      <c r="I2010" t="s">
        <v>10</v>
      </c>
      <c r="J2010" t="s">
        <v>10</v>
      </c>
      <c r="K2010" t="s">
        <v>10</v>
      </c>
      <c r="L2010" t="s">
        <v>10</v>
      </c>
      <c r="M2010" s="54">
        <v>0.85441</v>
      </c>
      <c r="N2010" s="54">
        <v>0.14116999999999999</v>
      </c>
      <c r="O2010" s="54">
        <v>4.4099999999999999E-3</v>
      </c>
      <c r="P2010" s="2" t="s">
        <v>10</v>
      </c>
      <c r="Q2010" t="s">
        <v>10</v>
      </c>
      <c r="R2010" t="s">
        <v>10</v>
      </c>
      <c r="S2010" s="2" t="s">
        <v>10</v>
      </c>
      <c r="T2010" s="2" t="s">
        <v>10</v>
      </c>
      <c r="U2010" s="2" t="s">
        <v>10</v>
      </c>
    </row>
    <row r="2011" spans="1:21" x14ac:dyDescent="0.3">
      <c r="A2011">
        <v>50</v>
      </c>
      <c r="B2011" t="s">
        <v>79</v>
      </c>
      <c r="C2011">
        <v>2</v>
      </c>
      <c r="D2011" t="s">
        <v>80</v>
      </c>
      <c r="E2011">
        <v>1980</v>
      </c>
      <c r="F2011">
        <v>3000</v>
      </c>
      <c r="G2011" s="54">
        <v>0.309</v>
      </c>
      <c r="H2011" t="s">
        <v>10</v>
      </c>
      <c r="I2011" t="s">
        <v>10</v>
      </c>
      <c r="J2011" s="2">
        <f t="shared" si="449"/>
        <v>4341.5340086830674</v>
      </c>
      <c r="K2011" t="s">
        <v>10</v>
      </c>
      <c r="L2011" t="s">
        <v>10</v>
      </c>
      <c r="M2011" s="54">
        <v>0.85441</v>
      </c>
      <c r="N2011" s="54">
        <v>0.14116999999999999</v>
      </c>
      <c r="O2011" s="54">
        <v>4.4099999999999999E-3</v>
      </c>
      <c r="P2011" s="2">
        <f t="shared" ref="P2011:P2041" si="451">(J2014*M2011)+(J2015*N2011)+(J2016*O2011)</f>
        <v>3798.5309208143876</v>
      </c>
      <c r="Q2011" t="s">
        <v>10</v>
      </c>
      <c r="R2011" t="s">
        <v>10</v>
      </c>
      <c r="S2011">
        <f t="shared" si="450"/>
        <v>1.2661769736047959</v>
      </c>
      <c r="T2011" s="2" t="s">
        <v>10</v>
      </c>
      <c r="U2011" s="2" t="s">
        <v>10</v>
      </c>
    </row>
    <row r="2012" spans="1:21" x14ac:dyDescent="0.3">
      <c r="A2012">
        <v>50</v>
      </c>
      <c r="B2012" t="s">
        <v>79</v>
      </c>
      <c r="C2012">
        <v>2</v>
      </c>
      <c r="D2012" t="s">
        <v>80</v>
      </c>
      <c r="E2012">
        <v>1981</v>
      </c>
      <c r="F2012">
        <v>6000</v>
      </c>
      <c r="G2012" s="54">
        <v>0.28000000000000003</v>
      </c>
      <c r="H2012" t="s">
        <v>10</v>
      </c>
      <c r="I2012" t="s">
        <v>10</v>
      </c>
      <c r="J2012" s="2">
        <f t="shared" si="449"/>
        <v>8333.3333333333339</v>
      </c>
      <c r="K2012" t="s">
        <v>10</v>
      </c>
      <c r="L2012" t="s">
        <v>10</v>
      </c>
      <c r="M2012" s="54">
        <v>0.85441</v>
      </c>
      <c r="N2012" s="54">
        <v>0.14116999999999999</v>
      </c>
      <c r="O2012" s="54">
        <v>4.4099999999999999E-3</v>
      </c>
      <c r="P2012" s="2">
        <f t="shared" si="451"/>
        <v>3642.536863092615</v>
      </c>
      <c r="Q2012" t="s">
        <v>10</v>
      </c>
      <c r="R2012" t="s">
        <v>10</v>
      </c>
      <c r="S2012">
        <f t="shared" si="450"/>
        <v>0.60708947718210249</v>
      </c>
      <c r="T2012" s="2" t="s">
        <v>10</v>
      </c>
      <c r="U2012" s="2" t="s">
        <v>10</v>
      </c>
    </row>
    <row r="2013" spans="1:21" x14ac:dyDescent="0.3">
      <c r="A2013">
        <v>50</v>
      </c>
      <c r="B2013" t="s">
        <v>79</v>
      </c>
      <c r="C2013">
        <v>2</v>
      </c>
      <c r="D2013" t="s">
        <v>80</v>
      </c>
      <c r="E2013">
        <v>1982</v>
      </c>
      <c r="F2013">
        <v>4000</v>
      </c>
      <c r="G2013" s="54">
        <v>0.24199999999999999</v>
      </c>
      <c r="H2013" t="s">
        <v>10</v>
      </c>
      <c r="I2013" t="s">
        <v>10</v>
      </c>
      <c r="J2013" s="2">
        <f t="shared" si="449"/>
        <v>5277.0448548812665</v>
      </c>
      <c r="K2013" t="s">
        <v>10</v>
      </c>
      <c r="L2013" t="s">
        <v>10</v>
      </c>
      <c r="M2013" s="54">
        <v>0.85441</v>
      </c>
      <c r="N2013" s="54">
        <v>0.14116999999999999</v>
      </c>
      <c r="O2013" s="54">
        <v>4.4099999999999999E-3</v>
      </c>
      <c r="P2013" s="2">
        <f t="shared" si="451"/>
        <v>1728.3383874010406</v>
      </c>
      <c r="Q2013" t="s">
        <v>10</v>
      </c>
      <c r="R2013" t="s">
        <v>10</v>
      </c>
      <c r="S2013">
        <f t="shared" si="450"/>
        <v>0.43208459685026013</v>
      </c>
      <c r="T2013" s="2" t="s">
        <v>10</v>
      </c>
      <c r="U2013" s="2" t="s">
        <v>10</v>
      </c>
    </row>
    <row r="2014" spans="1:21" x14ac:dyDescent="0.3">
      <c r="A2014">
        <v>50</v>
      </c>
      <c r="B2014" t="s">
        <v>79</v>
      </c>
      <c r="C2014">
        <v>2</v>
      </c>
      <c r="D2014" t="s">
        <v>80</v>
      </c>
      <c r="E2014">
        <v>1983</v>
      </c>
      <c r="F2014">
        <v>2500</v>
      </c>
      <c r="G2014" s="54">
        <v>0.33800000000000002</v>
      </c>
      <c r="H2014" t="s">
        <v>10</v>
      </c>
      <c r="I2014" t="s">
        <v>10</v>
      </c>
      <c r="J2014" s="2">
        <f t="shared" si="449"/>
        <v>3776.435045317221</v>
      </c>
      <c r="K2014" t="s">
        <v>10</v>
      </c>
      <c r="L2014" t="s">
        <v>10</v>
      </c>
      <c r="M2014" s="54">
        <v>0.85441</v>
      </c>
      <c r="N2014" s="54">
        <v>0.14116999999999999</v>
      </c>
      <c r="O2014" s="54">
        <v>4.4099999999999999E-3</v>
      </c>
      <c r="P2014" s="2">
        <f t="shared" si="451"/>
        <v>3469.638554247691</v>
      </c>
      <c r="Q2014" t="s">
        <v>10</v>
      </c>
      <c r="R2014" t="s">
        <v>10</v>
      </c>
      <c r="S2014">
        <f t="shared" si="450"/>
        <v>1.3878554216990764</v>
      </c>
      <c r="T2014" s="2" t="s">
        <v>10</v>
      </c>
      <c r="U2014" s="2" t="s">
        <v>10</v>
      </c>
    </row>
    <row r="2015" spans="1:21" x14ac:dyDescent="0.3">
      <c r="A2015">
        <v>50</v>
      </c>
      <c r="B2015" t="s">
        <v>79</v>
      </c>
      <c r="C2015">
        <v>2</v>
      </c>
      <c r="D2015" t="s">
        <v>80</v>
      </c>
      <c r="E2015">
        <v>1984</v>
      </c>
      <c r="F2015">
        <v>2800</v>
      </c>
      <c r="G2015" s="54">
        <v>0.30099999999999999</v>
      </c>
      <c r="H2015" t="s">
        <v>10</v>
      </c>
      <c r="I2015" t="s">
        <v>10</v>
      </c>
      <c r="J2015" s="2">
        <f t="shared" si="449"/>
        <v>4005.7224606580826</v>
      </c>
      <c r="K2015" t="s">
        <v>10</v>
      </c>
      <c r="L2015" t="s">
        <v>10</v>
      </c>
      <c r="M2015" s="54">
        <v>0.85441</v>
      </c>
      <c r="N2015" s="54">
        <v>0.14116999999999999</v>
      </c>
      <c r="O2015" s="54">
        <v>4.4099999999999999E-3</v>
      </c>
      <c r="P2015" s="2">
        <f t="shared" si="451"/>
        <v>4522.9426884993782</v>
      </c>
      <c r="Q2015" t="s">
        <v>10</v>
      </c>
      <c r="R2015" t="s">
        <v>10</v>
      </c>
      <c r="S2015">
        <f t="shared" si="450"/>
        <v>1.6153366744640636</v>
      </c>
      <c r="T2015" s="2" t="s">
        <v>10</v>
      </c>
      <c r="U2015" s="2" t="s">
        <v>10</v>
      </c>
    </row>
    <row r="2016" spans="1:21" x14ac:dyDescent="0.3">
      <c r="A2016">
        <v>50</v>
      </c>
      <c r="B2016" t="s">
        <v>79</v>
      </c>
      <c r="C2016">
        <v>2</v>
      </c>
      <c r="D2016" t="s">
        <v>80</v>
      </c>
      <c r="E2016">
        <v>1985</v>
      </c>
      <c r="F2016">
        <v>1000</v>
      </c>
      <c r="G2016" s="54">
        <v>0.313</v>
      </c>
      <c r="H2016" t="s">
        <v>10</v>
      </c>
      <c r="I2016" t="s">
        <v>10</v>
      </c>
      <c r="J2016" s="2">
        <f t="shared" si="449"/>
        <v>1455.6040756914117</v>
      </c>
      <c r="K2016" t="s">
        <v>10</v>
      </c>
      <c r="L2016" t="s">
        <v>10</v>
      </c>
      <c r="M2016" s="54">
        <v>0.85441</v>
      </c>
      <c r="N2016" s="54">
        <v>0.14116999999999999</v>
      </c>
      <c r="O2016" s="54">
        <v>4.4099999999999999E-3</v>
      </c>
      <c r="P2016" s="2">
        <f t="shared" si="451"/>
        <v>4253.7980472046747</v>
      </c>
      <c r="Q2016" t="s">
        <v>10</v>
      </c>
      <c r="R2016" t="s">
        <v>10</v>
      </c>
      <c r="S2016">
        <f t="shared" si="450"/>
        <v>4.2537980472046746</v>
      </c>
      <c r="T2016" s="2" t="s">
        <v>10</v>
      </c>
      <c r="U2016" s="2" t="s">
        <v>10</v>
      </c>
    </row>
    <row r="2017" spans="1:21" x14ac:dyDescent="0.3">
      <c r="A2017">
        <v>50</v>
      </c>
      <c r="B2017" t="s">
        <v>79</v>
      </c>
      <c r="C2017">
        <v>2</v>
      </c>
      <c r="D2017" t="s">
        <v>80</v>
      </c>
      <c r="E2017">
        <v>1986</v>
      </c>
      <c r="F2017">
        <v>2150</v>
      </c>
      <c r="G2017" s="54">
        <v>0.34699999999999998</v>
      </c>
      <c r="H2017" t="s">
        <v>10</v>
      </c>
      <c r="I2017" t="s">
        <v>10</v>
      </c>
      <c r="J2017" s="2">
        <f t="shared" si="449"/>
        <v>3292.4961715160794</v>
      </c>
      <c r="K2017" t="s">
        <v>10</v>
      </c>
      <c r="L2017" t="s">
        <v>10</v>
      </c>
      <c r="M2017" s="54">
        <v>0.85441</v>
      </c>
      <c r="N2017" s="54">
        <v>0.14116999999999999</v>
      </c>
      <c r="O2017" s="54">
        <v>4.4099999999999999E-3</v>
      </c>
      <c r="P2017" s="2">
        <f t="shared" si="451"/>
        <v>1363.0132849433321</v>
      </c>
      <c r="Q2017" t="s">
        <v>10</v>
      </c>
      <c r="R2017" t="s">
        <v>10</v>
      </c>
      <c r="S2017">
        <f t="shared" si="450"/>
        <v>0.63395966741550336</v>
      </c>
      <c r="T2017" s="2" t="s">
        <v>10</v>
      </c>
      <c r="U2017" s="2" t="s">
        <v>10</v>
      </c>
    </row>
    <row r="2018" spans="1:21" x14ac:dyDescent="0.3">
      <c r="A2018">
        <v>50</v>
      </c>
      <c r="B2018" t="s">
        <v>79</v>
      </c>
      <c r="C2018">
        <v>2</v>
      </c>
      <c r="D2018" t="s">
        <v>80</v>
      </c>
      <c r="E2018">
        <v>1987</v>
      </c>
      <c r="F2018">
        <v>3300</v>
      </c>
      <c r="G2018" s="54">
        <v>0.26700000000000002</v>
      </c>
      <c r="H2018" t="s">
        <v>10</v>
      </c>
      <c r="I2018" t="s">
        <v>10</v>
      </c>
      <c r="J2018" s="2">
        <f t="shared" si="449"/>
        <v>4502.0463847203273</v>
      </c>
      <c r="K2018" t="s">
        <v>10</v>
      </c>
      <c r="L2018" t="s">
        <v>10</v>
      </c>
      <c r="M2018" s="54">
        <v>0.85441</v>
      </c>
      <c r="N2018" s="54">
        <v>0.14116999999999999</v>
      </c>
      <c r="O2018" s="54">
        <v>4.4099999999999999E-3</v>
      </c>
      <c r="P2018" s="2">
        <f t="shared" si="451"/>
        <v>1657.6721599969489</v>
      </c>
      <c r="Q2018" t="s">
        <v>10</v>
      </c>
      <c r="R2018" t="s">
        <v>10</v>
      </c>
      <c r="S2018">
        <f t="shared" si="450"/>
        <v>0.50232489696877236</v>
      </c>
      <c r="T2018" s="2" t="s">
        <v>10</v>
      </c>
      <c r="U2018" s="2" t="s">
        <v>10</v>
      </c>
    </row>
    <row r="2019" spans="1:21" x14ac:dyDescent="0.3">
      <c r="A2019">
        <v>50</v>
      </c>
      <c r="B2019" t="s">
        <v>79</v>
      </c>
      <c r="C2019">
        <v>2</v>
      </c>
      <c r="D2019" t="s">
        <v>80</v>
      </c>
      <c r="E2019">
        <v>1988</v>
      </c>
      <c r="F2019">
        <v>3500</v>
      </c>
      <c r="G2019" s="54">
        <v>0.26300000000000001</v>
      </c>
      <c r="H2019" t="s">
        <v>10</v>
      </c>
      <c r="I2019" t="s">
        <v>10</v>
      </c>
      <c r="J2019" s="2">
        <f t="shared" si="449"/>
        <v>4748.9823609226596</v>
      </c>
      <c r="K2019" t="s">
        <v>10</v>
      </c>
      <c r="L2019" t="s">
        <v>10</v>
      </c>
      <c r="M2019" s="54">
        <v>0.85441</v>
      </c>
      <c r="N2019" s="54">
        <v>0.14116999999999999</v>
      </c>
      <c r="O2019" s="54">
        <v>4.4099999999999999E-3</v>
      </c>
      <c r="P2019" s="2">
        <f t="shared" si="451"/>
        <v>2908.0686523631889</v>
      </c>
      <c r="Q2019" t="s">
        <v>10</v>
      </c>
      <c r="R2019" t="s">
        <v>10</v>
      </c>
      <c r="S2019">
        <f t="shared" si="450"/>
        <v>0.83087675781805392</v>
      </c>
      <c r="T2019" s="2" t="s">
        <v>10</v>
      </c>
      <c r="U2019" s="2" t="s">
        <v>10</v>
      </c>
    </row>
    <row r="2020" spans="1:21" x14ac:dyDescent="0.3">
      <c r="A2020">
        <v>50</v>
      </c>
      <c r="B2020" t="s">
        <v>79</v>
      </c>
      <c r="C2020">
        <v>2</v>
      </c>
      <c r="D2020" t="s">
        <v>80</v>
      </c>
      <c r="E2020">
        <v>1989</v>
      </c>
      <c r="F2020">
        <v>1000</v>
      </c>
      <c r="G2020" s="54">
        <v>0.25700000000000001</v>
      </c>
      <c r="H2020" t="s">
        <v>10</v>
      </c>
      <c r="I2020" t="s">
        <v>10</v>
      </c>
      <c r="J2020" s="2">
        <f t="shared" si="449"/>
        <v>1345.8950201884254</v>
      </c>
      <c r="K2020" t="s">
        <v>10</v>
      </c>
      <c r="L2020" t="s">
        <v>10</v>
      </c>
      <c r="M2020" s="54">
        <v>0.85441</v>
      </c>
      <c r="N2020" s="54">
        <v>0.14116999999999999</v>
      </c>
      <c r="O2020" s="54">
        <v>4.4099999999999999E-3</v>
      </c>
      <c r="P2020" s="2">
        <f t="shared" si="451"/>
        <v>1691.2699550741518</v>
      </c>
      <c r="Q2020" t="s">
        <v>10</v>
      </c>
      <c r="R2020" t="s">
        <v>10</v>
      </c>
      <c r="S2020">
        <f t="shared" si="450"/>
        <v>1.6912699550741517</v>
      </c>
      <c r="T2020" s="2" t="s">
        <v>10</v>
      </c>
      <c r="U2020" s="2" t="s">
        <v>10</v>
      </c>
    </row>
    <row r="2021" spans="1:21" x14ac:dyDescent="0.3">
      <c r="A2021">
        <v>50</v>
      </c>
      <c r="B2021" t="s">
        <v>79</v>
      </c>
      <c r="C2021">
        <v>2</v>
      </c>
      <c r="D2021" t="s">
        <v>80</v>
      </c>
      <c r="E2021">
        <v>1990</v>
      </c>
      <c r="F2021">
        <v>1000</v>
      </c>
      <c r="G2021" s="54">
        <v>0.29099999999999998</v>
      </c>
      <c r="H2021" t="s">
        <v>10</v>
      </c>
      <c r="I2021" t="s">
        <v>10</v>
      </c>
      <c r="J2021" s="2">
        <f t="shared" si="449"/>
        <v>1410.4372355430182</v>
      </c>
      <c r="K2021" t="s">
        <v>10</v>
      </c>
      <c r="L2021" t="s">
        <v>10</v>
      </c>
      <c r="M2021" s="54">
        <v>0.85441</v>
      </c>
      <c r="N2021" s="54">
        <v>0.14116999999999999</v>
      </c>
      <c r="O2021" s="54">
        <v>4.4099999999999999E-3</v>
      </c>
      <c r="P2021" s="2">
        <f t="shared" si="451"/>
        <v>3562.3135709021758</v>
      </c>
      <c r="Q2021" t="s">
        <v>10</v>
      </c>
      <c r="R2021" t="s">
        <v>10</v>
      </c>
      <c r="S2021">
        <f t="shared" si="450"/>
        <v>3.5623135709021758</v>
      </c>
      <c r="T2021" s="2" t="s">
        <v>10</v>
      </c>
      <c r="U2021" s="2" t="s">
        <v>10</v>
      </c>
    </row>
    <row r="2022" spans="1:21" x14ac:dyDescent="0.3">
      <c r="A2022">
        <v>50</v>
      </c>
      <c r="B2022" t="s">
        <v>79</v>
      </c>
      <c r="C2022">
        <v>2</v>
      </c>
      <c r="D2022" t="s">
        <v>80</v>
      </c>
      <c r="E2022">
        <v>1991</v>
      </c>
      <c r="F2022">
        <v>2500</v>
      </c>
      <c r="G2022" s="54">
        <v>0.21</v>
      </c>
      <c r="H2022" t="s">
        <v>10</v>
      </c>
      <c r="I2022" t="s">
        <v>10</v>
      </c>
      <c r="J2022" s="2">
        <f t="shared" si="449"/>
        <v>3164.5569620253164</v>
      </c>
      <c r="K2022" t="s">
        <v>10</v>
      </c>
      <c r="L2022" t="s">
        <v>10</v>
      </c>
      <c r="M2022" s="54">
        <v>0.85441</v>
      </c>
      <c r="N2022" s="54">
        <v>0.14116999999999999</v>
      </c>
      <c r="O2022" s="54">
        <v>4.4099999999999999E-3</v>
      </c>
      <c r="P2022" s="2">
        <f t="shared" si="451"/>
        <v>1627.4561428358588</v>
      </c>
      <c r="Q2022" t="s">
        <v>10</v>
      </c>
      <c r="R2022" t="s">
        <v>10</v>
      </c>
      <c r="S2022">
        <f t="shared" si="450"/>
        <v>0.65098245713434355</v>
      </c>
      <c r="T2022" s="2" t="s">
        <v>10</v>
      </c>
      <c r="U2022" s="2" t="s">
        <v>10</v>
      </c>
    </row>
    <row r="2023" spans="1:21" x14ac:dyDescent="0.3">
      <c r="A2023">
        <v>50</v>
      </c>
      <c r="B2023" t="s">
        <v>79</v>
      </c>
      <c r="C2023">
        <v>2</v>
      </c>
      <c r="D2023" t="s">
        <v>80</v>
      </c>
      <c r="E2023">
        <v>1992</v>
      </c>
      <c r="F2023">
        <v>1070</v>
      </c>
      <c r="G2023" s="54">
        <v>0.192</v>
      </c>
      <c r="H2023" t="s">
        <v>10</v>
      </c>
      <c r="I2023" t="s">
        <v>10</v>
      </c>
      <c r="J2023" s="2">
        <f t="shared" si="449"/>
        <v>1324.2574257425742</v>
      </c>
      <c r="K2023" t="s">
        <v>10</v>
      </c>
      <c r="L2023" t="s">
        <v>10</v>
      </c>
      <c r="M2023" s="54">
        <v>0.85441</v>
      </c>
      <c r="N2023" s="54">
        <v>0.14116999999999999</v>
      </c>
      <c r="O2023" s="54">
        <v>4.4099999999999999E-3</v>
      </c>
      <c r="P2023" s="2">
        <f t="shared" si="451"/>
        <v>2750.240943403845</v>
      </c>
      <c r="Q2023" t="s">
        <v>10</v>
      </c>
      <c r="R2023" t="s">
        <v>10</v>
      </c>
      <c r="S2023">
        <f t="shared" si="450"/>
        <v>2.5703186386951824</v>
      </c>
      <c r="T2023" s="2" t="s">
        <v>10</v>
      </c>
      <c r="U2023" s="2" t="s">
        <v>10</v>
      </c>
    </row>
    <row r="2024" spans="1:21" x14ac:dyDescent="0.3">
      <c r="A2024">
        <v>50</v>
      </c>
      <c r="B2024" t="s">
        <v>79</v>
      </c>
      <c r="C2024">
        <v>2</v>
      </c>
      <c r="D2024" t="s">
        <v>80</v>
      </c>
      <c r="E2024">
        <v>1993</v>
      </c>
      <c r="F2024">
        <v>3200</v>
      </c>
      <c r="G2024" s="54">
        <v>0.184</v>
      </c>
      <c r="H2024" t="s">
        <v>10</v>
      </c>
      <c r="I2024" t="s">
        <v>10</v>
      </c>
      <c r="J2024" s="2">
        <f t="shared" si="449"/>
        <v>3921.5686274509803</v>
      </c>
      <c r="K2024" t="s">
        <v>10</v>
      </c>
      <c r="L2024" t="s">
        <v>10</v>
      </c>
      <c r="M2024" s="54">
        <v>0.85441</v>
      </c>
      <c r="N2024" s="54">
        <v>0.14116999999999999</v>
      </c>
      <c r="O2024" s="54">
        <v>4.4099999999999999E-3</v>
      </c>
      <c r="P2024" s="2">
        <f t="shared" si="451"/>
        <v>1809.3004259010065</v>
      </c>
      <c r="Q2024" t="s">
        <v>10</v>
      </c>
      <c r="R2024" t="s">
        <v>10</v>
      </c>
      <c r="S2024">
        <f t="shared" si="450"/>
        <v>0.56540638309406455</v>
      </c>
      <c r="T2024" s="2" t="s">
        <v>10</v>
      </c>
      <c r="U2024" s="2" t="s">
        <v>10</v>
      </c>
    </row>
    <row r="2025" spans="1:21" x14ac:dyDescent="0.3">
      <c r="A2025">
        <v>50</v>
      </c>
      <c r="B2025" t="s">
        <v>79</v>
      </c>
      <c r="C2025">
        <v>2</v>
      </c>
      <c r="D2025" t="s">
        <v>80</v>
      </c>
      <c r="E2025">
        <v>1994</v>
      </c>
      <c r="F2025">
        <v>1100</v>
      </c>
      <c r="G2025" s="54">
        <v>0.218</v>
      </c>
      <c r="H2025" t="s">
        <v>10</v>
      </c>
      <c r="I2025" t="s">
        <v>10</v>
      </c>
      <c r="J2025" s="2">
        <f t="shared" si="449"/>
        <v>1406.6496163682864</v>
      </c>
      <c r="K2025" t="s">
        <v>10</v>
      </c>
      <c r="L2025" t="s">
        <v>10</v>
      </c>
      <c r="M2025" s="54">
        <v>0.85441</v>
      </c>
      <c r="N2025" s="54">
        <v>0.14116999999999999</v>
      </c>
      <c r="O2025" s="54">
        <v>4.4099999999999999E-3</v>
      </c>
      <c r="P2025" s="2">
        <f t="shared" si="451"/>
        <v>4531.6435496339564</v>
      </c>
      <c r="Q2025" t="s">
        <v>10</v>
      </c>
      <c r="R2025" t="s">
        <v>10</v>
      </c>
      <c r="S2025">
        <f t="shared" si="450"/>
        <v>4.1196759542126875</v>
      </c>
      <c r="T2025" s="2" t="s">
        <v>10</v>
      </c>
      <c r="U2025" s="2" t="s">
        <v>10</v>
      </c>
    </row>
    <row r="2026" spans="1:21" x14ac:dyDescent="0.3">
      <c r="A2026">
        <v>50</v>
      </c>
      <c r="B2026" t="s">
        <v>79</v>
      </c>
      <c r="C2026">
        <v>2</v>
      </c>
      <c r="D2026" t="s">
        <v>80</v>
      </c>
      <c r="E2026">
        <v>1995</v>
      </c>
      <c r="F2026">
        <v>2500</v>
      </c>
      <c r="G2026" s="54">
        <v>0.159</v>
      </c>
      <c r="H2026" t="s">
        <v>10</v>
      </c>
      <c r="I2026" t="s">
        <v>10</v>
      </c>
      <c r="J2026" s="2">
        <f t="shared" si="449"/>
        <v>2972.6516052318671</v>
      </c>
      <c r="K2026" t="s">
        <v>10</v>
      </c>
      <c r="L2026" t="s">
        <v>10</v>
      </c>
      <c r="M2026" s="54">
        <v>0.85441</v>
      </c>
      <c r="N2026" s="54">
        <v>0.14116999999999999</v>
      </c>
      <c r="O2026" s="54">
        <v>4.4099999999999999E-3</v>
      </c>
      <c r="P2026" s="2">
        <f t="shared" si="451"/>
        <v>4963.6937754922328</v>
      </c>
      <c r="Q2026" t="s">
        <v>10</v>
      </c>
      <c r="R2026" t="s">
        <v>10</v>
      </c>
      <c r="S2026">
        <f t="shared" si="450"/>
        <v>1.9854775101968931</v>
      </c>
      <c r="T2026" s="2" t="s">
        <v>10</v>
      </c>
      <c r="U2026" s="2" t="s">
        <v>10</v>
      </c>
    </row>
    <row r="2027" spans="1:21" x14ac:dyDescent="0.3">
      <c r="A2027">
        <v>50</v>
      </c>
      <c r="B2027" t="s">
        <v>79</v>
      </c>
      <c r="C2027">
        <v>2</v>
      </c>
      <c r="D2027" t="s">
        <v>80</v>
      </c>
      <c r="E2027">
        <v>1996</v>
      </c>
      <c r="F2027">
        <v>1000</v>
      </c>
      <c r="G2027" s="54">
        <v>0.25900000000000001</v>
      </c>
      <c r="H2027" t="s">
        <v>10</v>
      </c>
      <c r="I2027" t="s">
        <v>10</v>
      </c>
      <c r="J2027" s="2">
        <f t="shared" si="449"/>
        <v>1349.5276653171391</v>
      </c>
      <c r="K2027" t="s">
        <v>10</v>
      </c>
      <c r="L2027" t="s">
        <v>10</v>
      </c>
      <c r="M2027" s="54">
        <v>0.85441</v>
      </c>
      <c r="N2027" s="54">
        <v>0.14116999999999999</v>
      </c>
      <c r="O2027" s="54">
        <v>4.4099999999999999E-3</v>
      </c>
      <c r="P2027" s="2">
        <f t="shared" si="451"/>
        <v>6521.2565636843092</v>
      </c>
      <c r="Q2027" t="s">
        <v>10</v>
      </c>
      <c r="R2027" t="s">
        <v>10</v>
      </c>
      <c r="S2027">
        <f t="shared" si="450"/>
        <v>6.5212565636843092</v>
      </c>
      <c r="T2027" s="2" t="s">
        <v>10</v>
      </c>
      <c r="U2027" s="2" t="s">
        <v>10</v>
      </c>
    </row>
    <row r="2028" spans="1:21" x14ac:dyDescent="0.3">
      <c r="A2028">
        <v>50</v>
      </c>
      <c r="B2028" t="s">
        <v>79</v>
      </c>
      <c r="C2028">
        <v>2</v>
      </c>
      <c r="D2028" t="s">
        <v>80</v>
      </c>
      <c r="E2028">
        <v>1997</v>
      </c>
      <c r="F2028">
        <v>3500</v>
      </c>
      <c r="G2028" s="54">
        <v>0.223</v>
      </c>
      <c r="H2028" t="s">
        <v>10</v>
      </c>
      <c r="I2028" t="s">
        <v>10</v>
      </c>
      <c r="J2028" s="2">
        <f t="shared" si="449"/>
        <v>4504.5045045045044</v>
      </c>
      <c r="K2028" t="s">
        <v>10</v>
      </c>
      <c r="L2028" t="s">
        <v>10</v>
      </c>
      <c r="M2028" s="54">
        <v>0.85441</v>
      </c>
      <c r="N2028" s="54">
        <v>0.14116999999999999</v>
      </c>
      <c r="O2028" s="54">
        <v>4.4099999999999999E-3</v>
      </c>
      <c r="P2028" s="2">
        <f t="shared" si="451"/>
        <v>3509.7679081632655</v>
      </c>
      <c r="Q2028" t="s">
        <v>10</v>
      </c>
      <c r="R2028" t="s">
        <v>10</v>
      </c>
      <c r="S2028">
        <f t="shared" si="450"/>
        <v>1.0027908309037901</v>
      </c>
      <c r="T2028" s="2" t="s">
        <v>10</v>
      </c>
      <c r="U2028" s="2" t="s">
        <v>10</v>
      </c>
    </row>
    <row r="2029" spans="1:21" x14ac:dyDescent="0.3">
      <c r="A2029">
        <v>50</v>
      </c>
      <c r="B2029" t="s">
        <v>79</v>
      </c>
      <c r="C2029">
        <v>2</v>
      </c>
      <c r="D2029" t="s">
        <v>80</v>
      </c>
      <c r="E2029">
        <v>1998</v>
      </c>
      <c r="F2029">
        <v>4416</v>
      </c>
      <c r="G2029" s="54">
        <v>4.2999999999999997E-2</v>
      </c>
      <c r="H2029" t="s">
        <v>10</v>
      </c>
      <c r="I2029" t="s">
        <v>10</v>
      </c>
      <c r="J2029" s="2">
        <f t="shared" si="449"/>
        <v>4614.4200626959246</v>
      </c>
      <c r="K2029" t="s">
        <v>10</v>
      </c>
      <c r="L2029" t="s">
        <v>10</v>
      </c>
      <c r="M2029" s="54">
        <v>0.85441</v>
      </c>
      <c r="N2029" s="54">
        <v>0.14116999999999999</v>
      </c>
      <c r="O2029" s="54">
        <v>4.4099999999999999E-3</v>
      </c>
      <c r="P2029" s="2">
        <f t="shared" si="451"/>
        <v>8600.7831271478026</v>
      </c>
      <c r="Q2029" t="s">
        <v>10</v>
      </c>
      <c r="R2029" t="s">
        <v>10</v>
      </c>
      <c r="S2029">
        <f t="shared" si="450"/>
        <v>1.9476411066910786</v>
      </c>
      <c r="T2029" s="2" t="s">
        <v>10</v>
      </c>
      <c r="U2029" s="2" t="s">
        <v>10</v>
      </c>
    </row>
    <row r="2030" spans="1:21" x14ac:dyDescent="0.3">
      <c r="A2030">
        <v>50</v>
      </c>
      <c r="B2030" t="s">
        <v>79</v>
      </c>
      <c r="C2030">
        <v>2</v>
      </c>
      <c r="D2030" t="s">
        <v>80</v>
      </c>
      <c r="E2030">
        <v>1999</v>
      </c>
      <c r="F2030">
        <v>7000</v>
      </c>
      <c r="G2030" s="54">
        <v>2.1000000000000001E-2</v>
      </c>
      <c r="H2030" t="s">
        <v>10</v>
      </c>
      <c r="I2030" t="s">
        <v>10</v>
      </c>
      <c r="J2030" s="2">
        <f t="shared" si="449"/>
        <v>7150.1532175689481</v>
      </c>
      <c r="K2030" t="s">
        <v>10</v>
      </c>
      <c r="L2030" t="s">
        <v>10</v>
      </c>
      <c r="M2030" s="54">
        <v>0.85441</v>
      </c>
      <c r="N2030" s="54">
        <v>0.14116999999999999</v>
      </c>
      <c r="O2030" s="54">
        <v>4.4099999999999999E-3</v>
      </c>
      <c r="P2030" s="2">
        <f t="shared" si="451"/>
        <v>8704.7595237091682</v>
      </c>
      <c r="Q2030" t="s">
        <v>10</v>
      </c>
      <c r="R2030" t="s">
        <v>10</v>
      </c>
      <c r="S2030">
        <f t="shared" si="450"/>
        <v>1.2435370748155954</v>
      </c>
      <c r="T2030" s="2" t="s">
        <v>10</v>
      </c>
      <c r="U2030" s="2" t="s">
        <v>10</v>
      </c>
    </row>
    <row r="2031" spans="1:21" x14ac:dyDescent="0.3">
      <c r="A2031">
        <v>50</v>
      </c>
      <c r="B2031" t="s">
        <v>79</v>
      </c>
      <c r="C2031">
        <v>2</v>
      </c>
      <c r="D2031" t="s">
        <v>80</v>
      </c>
      <c r="E2031">
        <v>2000</v>
      </c>
      <c r="F2031">
        <v>2600</v>
      </c>
      <c r="G2031" s="54">
        <v>0.02</v>
      </c>
      <c r="H2031" t="s">
        <v>10</v>
      </c>
      <c r="I2031" t="s">
        <v>10</v>
      </c>
      <c r="J2031" s="2">
        <f t="shared" si="449"/>
        <v>2653.0612244897961</v>
      </c>
      <c r="K2031" t="s">
        <v>10</v>
      </c>
      <c r="L2031" t="s">
        <v>10</v>
      </c>
      <c r="M2031" s="54">
        <v>0.85441</v>
      </c>
      <c r="N2031" s="54">
        <v>0.14116999999999999</v>
      </c>
      <c r="O2031" s="54">
        <v>4.4099999999999999E-3</v>
      </c>
      <c r="P2031" s="2">
        <f t="shared" si="451"/>
        <v>6505.4738012414391</v>
      </c>
      <c r="Q2031" t="s">
        <v>10</v>
      </c>
      <c r="R2031" t="s">
        <v>10</v>
      </c>
      <c r="S2031">
        <f t="shared" si="450"/>
        <v>2.5021053081697842</v>
      </c>
      <c r="T2031" s="2" t="s">
        <v>10</v>
      </c>
      <c r="U2031" s="2" t="s">
        <v>10</v>
      </c>
    </row>
    <row r="2032" spans="1:21" x14ac:dyDescent="0.3">
      <c r="A2032">
        <v>50</v>
      </c>
      <c r="B2032" t="s">
        <v>79</v>
      </c>
      <c r="C2032">
        <v>2</v>
      </c>
      <c r="D2032" t="s">
        <v>80</v>
      </c>
      <c r="E2032">
        <v>2001</v>
      </c>
      <c r="F2032">
        <v>8347</v>
      </c>
      <c r="G2032" s="54">
        <v>0.02</v>
      </c>
      <c r="H2032" t="s">
        <v>10</v>
      </c>
      <c r="I2032" t="s">
        <v>10</v>
      </c>
      <c r="J2032" s="2">
        <f t="shared" si="449"/>
        <v>8517.3469387755104</v>
      </c>
      <c r="K2032" t="s">
        <v>10</v>
      </c>
      <c r="L2032" t="s">
        <v>10</v>
      </c>
      <c r="M2032" s="54">
        <v>0.85441</v>
      </c>
      <c r="N2032" s="54">
        <v>0.14116999999999999</v>
      </c>
      <c r="O2032" s="54">
        <v>4.4099999999999999E-3</v>
      </c>
      <c r="P2032" s="2">
        <f t="shared" si="451"/>
        <v>10880.678642274383</v>
      </c>
      <c r="Q2032" t="s">
        <v>10</v>
      </c>
      <c r="R2032" t="s">
        <v>10</v>
      </c>
      <c r="S2032">
        <f t="shared" si="450"/>
        <v>1.3035436255270616</v>
      </c>
      <c r="T2032" s="2" t="s">
        <v>10</v>
      </c>
      <c r="U2032" s="2" t="s">
        <v>10</v>
      </c>
    </row>
    <row r="2033" spans="1:21" x14ac:dyDescent="0.3">
      <c r="A2033">
        <v>50</v>
      </c>
      <c r="B2033" t="s">
        <v>79</v>
      </c>
      <c r="C2033">
        <v>2</v>
      </c>
      <c r="D2033" t="s">
        <v>80</v>
      </c>
      <c r="E2033">
        <v>2002</v>
      </c>
      <c r="F2033">
        <v>9016</v>
      </c>
      <c r="G2033" s="54">
        <v>0.02</v>
      </c>
      <c r="H2033" t="s">
        <v>10</v>
      </c>
      <c r="I2033" t="s">
        <v>10</v>
      </c>
      <c r="J2033" s="2">
        <f t="shared" si="449"/>
        <v>9200</v>
      </c>
      <c r="K2033" t="s">
        <v>10</v>
      </c>
      <c r="L2033" t="s">
        <v>10</v>
      </c>
      <c r="M2033" s="54">
        <v>0.85441</v>
      </c>
      <c r="N2033" s="54">
        <v>0.14116999999999999</v>
      </c>
      <c r="O2033" s="54">
        <v>4.4099999999999999E-3</v>
      </c>
      <c r="P2033" s="2">
        <f>(J2036*M2033)+(J2037*N2033)</f>
        <v>4241.9142784354508</v>
      </c>
      <c r="Q2033" t="s">
        <v>10</v>
      </c>
      <c r="R2033" t="s">
        <v>10</v>
      </c>
      <c r="S2033">
        <f t="shared" si="450"/>
        <v>0.47048738669426027</v>
      </c>
      <c r="T2033" s="2" t="s">
        <v>10</v>
      </c>
      <c r="U2033" s="2" t="s">
        <v>10</v>
      </c>
    </row>
    <row r="2034" spans="1:21" x14ac:dyDescent="0.3">
      <c r="A2034">
        <v>50</v>
      </c>
      <c r="B2034" t="s">
        <v>79</v>
      </c>
      <c r="C2034">
        <v>2</v>
      </c>
      <c r="D2034" t="s">
        <v>80</v>
      </c>
      <c r="E2034">
        <v>2003</v>
      </c>
      <c r="F2034">
        <v>5318</v>
      </c>
      <c r="G2034" s="54">
        <v>5.0999999999999997E-2</v>
      </c>
      <c r="H2034" t="s">
        <v>10</v>
      </c>
      <c r="I2034" t="s">
        <v>10</v>
      </c>
      <c r="J2034" s="2">
        <f t="shared" si="449"/>
        <v>5603.7934668071657</v>
      </c>
      <c r="K2034" t="s">
        <v>10</v>
      </c>
      <c r="L2034" t="s">
        <v>10</v>
      </c>
      <c r="M2034" s="54">
        <v>0.85441</v>
      </c>
      <c r="N2034" s="54">
        <v>0.14116999999999999</v>
      </c>
      <c r="O2034" s="54">
        <v>4.4099999999999999E-3</v>
      </c>
      <c r="P2034" s="2" t="s">
        <v>10</v>
      </c>
      <c r="Q2034" t="s">
        <v>10</v>
      </c>
      <c r="R2034" t="s">
        <v>10</v>
      </c>
      <c r="S2034" s="2" t="s">
        <v>10</v>
      </c>
      <c r="T2034" s="2" t="s">
        <v>10</v>
      </c>
      <c r="U2034" s="2" t="s">
        <v>10</v>
      </c>
    </row>
    <row r="2035" spans="1:21" x14ac:dyDescent="0.3">
      <c r="A2035">
        <v>50</v>
      </c>
      <c r="B2035" t="s">
        <v>79</v>
      </c>
      <c r="C2035">
        <v>2</v>
      </c>
      <c r="D2035" t="s">
        <v>80</v>
      </c>
      <c r="E2035">
        <v>2004</v>
      </c>
      <c r="F2035">
        <v>5310</v>
      </c>
      <c r="G2035" s="54">
        <v>0.55900000000000005</v>
      </c>
      <c r="H2035" t="s">
        <v>10</v>
      </c>
      <c r="I2035" t="s">
        <v>10</v>
      </c>
      <c r="J2035" s="2">
        <f t="shared" ref="J2035:J2091" si="452">F2035/(1-G2035)</f>
        <v>12040.816326530614</v>
      </c>
      <c r="K2035" t="s">
        <v>10</v>
      </c>
      <c r="L2035" t="s">
        <v>10</v>
      </c>
      <c r="M2035" s="54">
        <v>0.85441</v>
      </c>
      <c r="N2035" s="54">
        <v>0.14116999999999999</v>
      </c>
      <c r="O2035" s="54">
        <v>4.4099999999999999E-3</v>
      </c>
      <c r="P2035" s="2" t="s">
        <v>10</v>
      </c>
      <c r="Q2035" t="s">
        <v>10</v>
      </c>
      <c r="R2035" t="s">
        <v>10</v>
      </c>
      <c r="S2035" s="2" t="s">
        <v>10</v>
      </c>
      <c r="T2035" s="2" t="s">
        <v>10</v>
      </c>
      <c r="U2035" s="2" t="s">
        <v>10</v>
      </c>
    </row>
    <row r="2036" spans="1:21" x14ac:dyDescent="0.3">
      <c r="A2036">
        <v>50</v>
      </c>
      <c r="B2036" t="s">
        <v>79</v>
      </c>
      <c r="C2036">
        <v>2</v>
      </c>
      <c r="D2036" t="s">
        <v>80</v>
      </c>
      <c r="E2036">
        <v>2005</v>
      </c>
      <c r="F2036">
        <v>1500</v>
      </c>
      <c r="G2036" s="54">
        <v>0.627</v>
      </c>
      <c r="H2036" t="s">
        <v>10</v>
      </c>
      <c r="I2036" t="s">
        <v>10</v>
      </c>
      <c r="J2036" s="2">
        <f t="shared" si="452"/>
        <v>4021.4477211796248</v>
      </c>
      <c r="K2036" t="s">
        <v>10</v>
      </c>
      <c r="L2036" t="s">
        <v>10</v>
      </c>
      <c r="M2036" s="54">
        <v>0.85441</v>
      </c>
      <c r="N2036" s="54">
        <v>0.14116999999999999</v>
      </c>
      <c r="O2036" s="54">
        <v>4.4099999999999999E-3</v>
      </c>
      <c r="P2036" s="2">
        <f t="shared" si="451"/>
        <v>3151.1913064853347</v>
      </c>
      <c r="Q2036" t="s">
        <v>10</v>
      </c>
      <c r="R2036" t="s">
        <v>10</v>
      </c>
      <c r="S2036">
        <f t="shared" si="450"/>
        <v>2.1007942043235563</v>
      </c>
      <c r="T2036" s="2" t="s">
        <v>10</v>
      </c>
      <c r="U2036" s="2" t="s">
        <v>10</v>
      </c>
    </row>
    <row r="2037" spans="1:21" x14ac:dyDescent="0.3">
      <c r="A2037">
        <v>50</v>
      </c>
      <c r="B2037" t="s">
        <v>79</v>
      </c>
      <c r="C2037">
        <v>2</v>
      </c>
      <c r="D2037" t="s">
        <v>80</v>
      </c>
      <c r="E2037">
        <v>2006</v>
      </c>
      <c r="F2037">
        <v>4533</v>
      </c>
      <c r="G2037" s="54">
        <v>0.20599999999999999</v>
      </c>
      <c r="H2037" t="s">
        <v>10</v>
      </c>
      <c r="I2037" t="s">
        <v>10</v>
      </c>
      <c r="J2037" s="2">
        <f t="shared" si="452"/>
        <v>5709.0680100755662</v>
      </c>
      <c r="K2037" t="s">
        <v>10</v>
      </c>
      <c r="L2037" t="s">
        <v>10</v>
      </c>
      <c r="M2037" s="54">
        <v>0.85441</v>
      </c>
      <c r="N2037" s="54">
        <v>0.14116999999999999</v>
      </c>
      <c r="O2037" s="54">
        <v>4.4099999999999999E-3</v>
      </c>
      <c r="P2037" s="2">
        <f t="shared" si="451"/>
        <v>8130.7414475090027</v>
      </c>
      <c r="Q2037" t="s">
        <v>10</v>
      </c>
      <c r="R2037" t="s">
        <v>10</v>
      </c>
      <c r="S2037">
        <f t="shared" si="450"/>
        <v>1.7936777956119574</v>
      </c>
      <c r="T2037" s="2" t="s">
        <v>10</v>
      </c>
      <c r="U2037" s="2" t="s">
        <v>10</v>
      </c>
    </row>
    <row r="2038" spans="1:21" x14ac:dyDescent="0.3">
      <c r="A2038">
        <v>50</v>
      </c>
      <c r="B2038" t="s">
        <v>79</v>
      </c>
      <c r="C2038">
        <v>2</v>
      </c>
      <c r="D2038" t="s">
        <v>80</v>
      </c>
      <c r="E2038">
        <v>2007</v>
      </c>
      <c r="F2038" t="s">
        <v>10</v>
      </c>
      <c r="G2038" s="54">
        <v>0.186</v>
      </c>
      <c r="H2038" t="s">
        <v>10</v>
      </c>
      <c r="I2038" t="s">
        <v>10</v>
      </c>
      <c r="J2038" t="s">
        <v>10</v>
      </c>
      <c r="K2038" t="s">
        <v>10</v>
      </c>
      <c r="L2038" t="s">
        <v>10</v>
      </c>
      <c r="M2038" s="54">
        <v>0.85441</v>
      </c>
      <c r="N2038" s="54">
        <v>0.14116999999999999</v>
      </c>
      <c r="O2038" s="54">
        <v>4.4099999999999999E-3</v>
      </c>
      <c r="P2038" s="2">
        <f t="shared" si="451"/>
        <v>9128.9219650023988</v>
      </c>
      <c r="Q2038" t="s">
        <v>10</v>
      </c>
      <c r="R2038" t="s">
        <v>10</v>
      </c>
      <c r="S2038" s="2" t="s">
        <v>10</v>
      </c>
      <c r="T2038" s="2" t="s">
        <v>10</v>
      </c>
      <c r="U2038" s="2" t="s">
        <v>10</v>
      </c>
    </row>
    <row r="2039" spans="1:21" x14ac:dyDescent="0.3">
      <c r="A2039">
        <v>50</v>
      </c>
      <c r="B2039" t="s">
        <v>79</v>
      </c>
      <c r="C2039">
        <v>2</v>
      </c>
      <c r="D2039" t="s">
        <v>80</v>
      </c>
      <c r="E2039">
        <v>2008</v>
      </c>
      <c r="F2039">
        <v>1900</v>
      </c>
      <c r="G2039" s="54">
        <v>0.186</v>
      </c>
      <c r="H2039" t="s">
        <v>10</v>
      </c>
      <c r="I2039" t="s">
        <v>10</v>
      </c>
      <c r="J2039" s="2">
        <f t="shared" si="452"/>
        <v>2334.1523341523339</v>
      </c>
      <c r="K2039" t="s">
        <v>10</v>
      </c>
      <c r="L2039" t="s">
        <v>10</v>
      </c>
      <c r="M2039" s="54">
        <v>0.85441</v>
      </c>
      <c r="N2039" s="54">
        <v>0.14116999999999999</v>
      </c>
      <c r="O2039" s="54">
        <v>4.4099999999999999E-3</v>
      </c>
      <c r="P2039" s="2">
        <f t="shared" si="451"/>
        <v>5820.0846798698913</v>
      </c>
      <c r="Q2039" t="s">
        <v>10</v>
      </c>
      <c r="R2039" t="s">
        <v>10</v>
      </c>
      <c r="S2039">
        <f t="shared" si="450"/>
        <v>3.0632024630894166</v>
      </c>
      <c r="T2039" s="2" t="s">
        <v>10</v>
      </c>
      <c r="U2039" s="2" t="s">
        <v>10</v>
      </c>
    </row>
    <row r="2040" spans="1:21" x14ac:dyDescent="0.3">
      <c r="A2040">
        <v>50</v>
      </c>
      <c r="B2040" t="s">
        <v>79</v>
      </c>
      <c r="C2040">
        <v>2</v>
      </c>
      <c r="D2040" t="s">
        <v>80</v>
      </c>
      <c r="E2040">
        <v>2009</v>
      </c>
      <c r="F2040">
        <v>6584</v>
      </c>
      <c r="G2040" s="54">
        <v>0.16600000000000001</v>
      </c>
      <c r="H2040" t="s">
        <v>10</v>
      </c>
      <c r="I2040" t="s">
        <v>10</v>
      </c>
      <c r="J2040" s="2">
        <f t="shared" si="452"/>
        <v>7894.4844124700239</v>
      </c>
      <c r="K2040" t="s">
        <v>10</v>
      </c>
      <c r="L2040" t="s">
        <v>10</v>
      </c>
      <c r="M2040" s="54">
        <v>0.85441</v>
      </c>
      <c r="N2040" s="54">
        <v>0.14116999999999999</v>
      </c>
      <c r="O2040" s="54">
        <v>4.4099999999999999E-3</v>
      </c>
      <c r="P2040" s="2">
        <f t="shared" si="451"/>
        <v>2759.8796879869119</v>
      </c>
      <c r="Q2040" t="s">
        <v>10</v>
      </c>
      <c r="R2040" t="s">
        <v>10</v>
      </c>
      <c r="S2040">
        <f t="shared" si="450"/>
        <v>0.41917978250104981</v>
      </c>
      <c r="T2040" s="2" t="s">
        <v>10</v>
      </c>
      <c r="U2040" s="2" t="s">
        <v>10</v>
      </c>
    </row>
    <row r="2041" spans="1:21" x14ac:dyDescent="0.3">
      <c r="A2041">
        <v>50</v>
      </c>
      <c r="B2041" t="s">
        <v>79</v>
      </c>
      <c r="C2041">
        <v>2</v>
      </c>
      <c r="D2041" t="s">
        <v>80</v>
      </c>
      <c r="E2041">
        <v>2010</v>
      </c>
      <c r="F2041">
        <v>7000</v>
      </c>
      <c r="G2041" s="54">
        <v>0.27200000000000002</v>
      </c>
      <c r="H2041" t="s">
        <v>10</v>
      </c>
      <c r="I2041" t="s">
        <v>10</v>
      </c>
      <c r="J2041" s="2">
        <f t="shared" si="452"/>
        <v>9615.3846153846152</v>
      </c>
      <c r="K2041" t="s">
        <v>10</v>
      </c>
      <c r="L2041" t="s">
        <v>10</v>
      </c>
      <c r="M2041" s="54">
        <v>0.85441</v>
      </c>
      <c r="N2041" s="54">
        <v>0.14116999999999999</v>
      </c>
      <c r="O2041" s="54">
        <v>4.4099999999999999E-3</v>
      </c>
      <c r="P2041" s="2">
        <f t="shared" si="451"/>
        <v>5340.8665771490296</v>
      </c>
      <c r="Q2041" t="s">
        <v>10</v>
      </c>
      <c r="R2041" t="s">
        <v>10</v>
      </c>
      <c r="S2041">
        <f t="shared" si="450"/>
        <v>0.76298093959271851</v>
      </c>
      <c r="T2041" s="2" t="s">
        <v>10</v>
      </c>
      <c r="U2041" s="2" t="s">
        <v>10</v>
      </c>
    </row>
    <row r="2042" spans="1:21" x14ac:dyDescent="0.3">
      <c r="A2042">
        <v>50</v>
      </c>
      <c r="B2042" t="s">
        <v>79</v>
      </c>
      <c r="C2042">
        <v>2</v>
      </c>
      <c r="D2042" t="s">
        <v>80</v>
      </c>
      <c r="E2042">
        <v>2011</v>
      </c>
      <c r="F2042">
        <v>5719</v>
      </c>
      <c r="G2042" s="54">
        <v>0.106</v>
      </c>
      <c r="H2042" t="s">
        <v>10</v>
      </c>
      <c r="I2042" t="s">
        <v>10</v>
      </c>
      <c r="J2042" s="2">
        <f t="shared" si="452"/>
        <v>6397.091722595078</v>
      </c>
      <c r="K2042" t="s">
        <v>10</v>
      </c>
      <c r="L2042" t="s">
        <v>10</v>
      </c>
      <c r="M2042" s="54">
        <v>0.85441</v>
      </c>
      <c r="N2042" s="54">
        <v>0.14116999999999999</v>
      </c>
      <c r="O2042" s="54">
        <v>4.4099999999999999E-3</v>
      </c>
      <c r="P2042" s="2">
        <f>(J2045*M2042)+(J2046*N2042)</f>
        <v>6863.0014380138828</v>
      </c>
      <c r="Q2042" t="s">
        <v>10</v>
      </c>
      <c r="R2042" t="s">
        <v>10</v>
      </c>
      <c r="S2042">
        <f t="shared" si="450"/>
        <v>1.2000352225937896</v>
      </c>
      <c r="T2042" s="2" t="s">
        <v>10</v>
      </c>
      <c r="U2042" s="2" t="s">
        <v>10</v>
      </c>
    </row>
    <row r="2043" spans="1:21" x14ac:dyDescent="0.3">
      <c r="A2043">
        <v>50</v>
      </c>
      <c r="B2043" t="s">
        <v>79</v>
      </c>
      <c r="C2043">
        <v>2</v>
      </c>
      <c r="D2043" t="s">
        <v>80</v>
      </c>
      <c r="E2043">
        <v>2012</v>
      </c>
      <c r="F2043">
        <v>2014</v>
      </c>
      <c r="G2043" s="54">
        <v>0.14299999999999999</v>
      </c>
      <c r="H2043" t="s">
        <v>10</v>
      </c>
      <c r="I2043" t="s">
        <v>10</v>
      </c>
      <c r="J2043" s="2">
        <f t="shared" si="452"/>
        <v>2350.0583430571764</v>
      </c>
      <c r="K2043" t="s">
        <v>10</v>
      </c>
      <c r="L2043" t="s">
        <v>10</v>
      </c>
      <c r="M2043" s="54">
        <v>0.85441</v>
      </c>
      <c r="N2043" s="54">
        <v>0.14116999999999999</v>
      </c>
      <c r="O2043" s="54">
        <v>4.4099999999999999E-3</v>
      </c>
      <c r="P2043" s="2" t="s">
        <v>10</v>
      </c>
      <c r="Q2043" t="s">
        <v>10</v>
      </c>
      <c r="R2043" t="s">
        <v>10</v>
      </c>
      <c r="S2043" s="2" t="s">
        <v>10</v>
      </c>
      <c r="T2043" s="2" t="s">
        <v>10</v>
      </c>
      <c r="U2043" s="2" t="s">
        <v>10</v>
      </c>
    </row>
    <row r="2044" spans="1:21" x14ac:dyDescent="0.3">
      <c r="A2044">
        <v>50</v>
      </c>
      <c r="B2044" t="s">
        <v>79</v>
      </c>
      <c r="C2044">
        <v>2</v>
      </c>
      <c r="D2044" t="s">
        <v>80</v>
      </c>
      <c r="E2044">
        <v>2013</v>
      </c>
      <c r="F2044">
        <v>4200</v>
      </c>
      <c r="G2044" s="54">
        <v>0.18</v>
      </c>
      <c r="H2044" t="s">
        <v>10</v>
      </c>
      <c r="I2044" t="s">
        <v>10</v>
      </c>
      <c r="J2044" s="2">
        <f t="shared" si="452"/>
        <v>5121.9512195121952</v>
      </c>
      <c r="K2044" t="s">
        <v>10</v>
      </c>
      <c r="L2044" t="s">
        <v>10</v>
      </c>
      <c r="M2044" s="54">
        <v>0.85441</v>
      </c>
      <c r="N2044" s="54">
        <v>0.14116999999999999</v>
      </c>
      <c r="O2044" s="54">
        <v>4.4099999999999999E-3</v>
      </c>
      <c r="P2044" s="2" t="s">
        <v>10</v>
      </c>
      <c r="Q2044" t="s">
        <v>10</v>
      </c>
      <c r="R2044" t="s">
        <v>10</v>
      </c>
      <c r="S2044" s="2" t="s">
        <v>10</v>
      </c>
      <c r="T2044" s="2" t="s">
        <v>10</v>
      </c>
      <c r="U2044" s="2" t="s">
        <v>10</v>
      </c>
    </row>
    <row r="2045" spans="1:21" x14ac:dyDescent="0.3">
      <c r="A2045">
        <v>50</v>
      </c>
      <c r="B2045" t="s">
        <v>79</v>
      </c>
      <c r="C2045">
        <v>2</v>
      </c>
      <c r="D2045" t="s">
        <v>80</v>
      </c>
      <c r="E2045">
        <v>2014</v>
      </c>
      <c r="F2045">
        <v>5400</v>
      </c>
      <c r="G2045" s="54">
        <v>0.17599999999999999</v>
      </c>
      <c r="H2045" t="s">
        <v>10</v>
      </c>
      <c r="I2045" t="s">
        <v>10</v>
      </c>
      <c r="J2045" s="2">
        <f t="shared" si="452"/>
        <v>6553.3980582524264</v>
      </c>
      <c r="K2045" t="s">
        <v>10</v>
      </c>
      <c r="L2045" t="s">
        <v>10</v>
      </c>
      <c r="M2045" s="54">
        <v>0.85441</v>
      </c>
      <c r="N2045" s="54">
        <v>0.14116999999999999</v>
      </c>
      <c r="O2045" s="54">
        <v>4.4099999999999999E-3</v>
      </c>
      <c r="P2045" s="2" t="s">
        <v>10</v>
      </c>
      <c r="Q2045" t="s">
        <v>10</v>
      </c>
      <c r="R2045" t="s">
        <v>10</v>
      </c>
      <c r="S2045" s="2" t="s">
        <v>10</v>
      </c>
      <c r="T2045" s="2" t="s">
        <v>10</v>
      </c>
      <c r="U2045" s="2" t="s">
        <v>10</v>
      </c>
    </row>
    <row r="2046" spans="1:21" x14ac:dyDescent="0.3">
      <c r="A2046">
        <v>50</v>
      </c>
      <c r="B2046" t="s">
        <v>79</v>
      </c>
      <c r="C2046">
        <v>2</v>
      </c>
      <c r="D2046" t="s">
        <v>80</v>
      </c>
      <c r="E2046">
        <v>2015</v>
      </c>
      <c r="F2046">
        <v>7600</v>
      </c>
      <c r="G2046" s="54">
        <v>0.151</v>
      </c>
      <c r="H2046" t="s">
        <v>10</v>
      </c>
      <c r="I2046" t="s">
        <v>10</v>
      </c>
      <c r="J2046" s="2">
        <f t="shared" si="452"/>
        <v>8951.7078916372211</v>
      </c>
      <c r="K2046" t="s">
        <v>10</v>
      </c>
      <c r="L2046" t="s">
        <v>10</v>
      </c>
      <c r="M2046" s="54">
        <v>0.85441</v>
      </c>
      <c r="N2046" s="54">
        <v>0.14116999999999999</v>
      </c>
      <c r="O2046" s="54">
        <v>4.4099999999999999E-3</v>
      </c>
      <c r="P2046" s="2" t="s">
        <v>10</v>
      </c>
      <c r="Q2046" t="s">
        <v>10</v>
      </c>
      <c r="R2046" t="s">
        <v>10</v>
      </c>
      <c r="S2046" s="2" t="s">
        <v>10</v>
      </c>
      <c r="T2046" s="2" t="s">
        <v>10</v>
      </c>
      <c r="U2046" s="2" t="s">
        <v>10</v>
      </c>
    </row>
    <row r="2047" spans="1:21" x14ac:dyDescent="0.3">
      <c r="A2047">
        <v>50</v>
      </c>
      <c r="B2047" t="s">
        <v>79</v>
      </c>
      <c r="C2047">
        <v>2</v>
      </c>
      <c r="D2047" t="s">
        <v>80</v>
      </c>
      <c r="E2047">
        <v>2016</v>
      </c>
      <c r="F2047" t="s">
        <v>10</v>
      </c>
      <c r="G2047" s="54">
        <v>0.151</v>
      </c>
      <c r="H2047" t="s">
        <v>10</v>
      </c>
      <c r="I2047" t="s">
        <v>10</v>
      </c>
      <c r="J2047" t="s">
        <v>10</v>
      </c>
      <c r="K2047" t="s">
        <v>10</v>
      </c>
      <c r="L2047" t="s">
        <v>10</v>
      </c>
      <c r="M2047" s="54">
        <v>0.85441</v>
      </c>
      <c r="N2047" s="54">
        <v>0.14116999999999999</v>
      </c>
      <c r="O2047" s="54">
        <v>4.4099999999999999E-3</v>
      </c>
      <c r="P2047" s="2">
        <f>(J2050*M2047)+(J2051*N2047)</f>
        <v>4107.5174015586545</v>
      </c>
      <c r="Q2047" t="s">
        <v>10</v>
      </c>
      <c r="R2047" t="s">
        <v>10</v>
      </c>
      <c r="S2047" s="2" t="s">
        <v>10</v>
      </c>
      <c r="T2047" s="2" t="s">
        <v>10</v>
      </c>
      <c r="U2047" s="2" t="s">
        <v>10</v>
      </c>
    </row>
    <row r="2048" spans="1:21" x14ac:dyDescent="0.3">
      <c r="A2048">
        <v>50</v>
      </c>
      <c r="B2048" t="s">
        <v>79</v>
      </c>
      <c r="C2048">
        <v>2</v>
      </c>
      <c r="D2048" t="s">
        <v>80</v>
      </c>
      <c r="E2048">
        <v>2017</v>
      </c>
      <c r="F2048">
        <v>6000</v>
      </c>
      <c r="G2048" s="54">
        <v>0.151</v>
      </c>
      <c r="H2048" t="s">
        <v>10</v>
      </c>
      <c r="I2048" t="s">
        <v>10</v>
      </c>
      <c r="J2048" s="2">
        <f t="shared" si="452"/>
        <v>7067.1378091872793</v>
      </c>
      <c r="K2048" t="s">
        <v>10</v>
      </c>
      <c r="L2048" t="s">
        <v>10</v>
      </c>
      <c r="M2048" s="54">
        <v>0.85441</v>
      </c>
      <c r="N2048" s="54">
        <v>0.14116999999999999</v>
      </c>
      <c r="O2048" s="54">
        <v>4.4099999999999999E-3</v>
      </c>
      <c r="P2048" s="2" t="s">
        <v>10</v>
      </c>
      <c r="Q2048" t="s">
        <v>10</v>
      </c>
      <c r="R2048" t="s">
        <v>10</v>
      </c>
      <c r="S2048" s="2" t="s">
        <v>10</v>
      </c>
      <c r="T2048" s="2" t="s">
        <v>10</v>
      </c>
      <c r="U2048" s="2" t="s">
        <v>10</v>
      </c>
    </row>
    <row r="2049" spans="1:21" x14ac:dyDescent="0.3">
      <c r="A2049">
        <v>50</v>
      </c>
      <c r="B2049" t="s">
        <v>79</v>
      </c>
      <c r="C2049">
        <v>2</v>
      </c>
      <c r="D2049" t="s">
        <v>80</v>
      </c>
      <c r="E2049">
        <v>2018</v>
      </c>
      <c r="F2049" t="s">
        <v>10</v>
      </c>
      <c r="G2049" s="54">
        <v>0.152</v>
      </c>
      <c r="H2049" t="s">
        <v>10</v>
      </c>
      <c r="I2049" t="s">
        <v>10</v>
      </c>
      <c r="J2049" t="s">
        <v>10</v>
      </c>
      <c r="K2049" t="s">
        <v>10</v>
      </c>
      <c r="L2049" t="s">
        <v>10</v>
      </c>
      <c r="M2049" s="54">
        <v>0.85441</v>
      </c>
      <c r="N2049" s="54">
        <v>0.14116999999999999</v>
      </c>
      <c r="O2049" s="54">
        <v>4.4099999999999999E-3</v>
      </c>
      <c r="P2049" s="2" t="s">
        <v>10</v>
      </c>
      <c r="Q2049" t="s">
        <v>10</v>
      </c>
      <c r="R2049" t="s">
        <v>10</v>
      </c>
      <c r="S2049" s="2" t="s">
        <v>10</v>
      </c>
      <c r="T2049" s="2" t="s">
        <v>10</v>
      </c>
      <c r="U2049" s="2" t="s">
        <v>10</v>
      </c>
    </row>
    <row r="2050" spans="1:21" x14ac:dyDescent="0.3">
      <c r="A2050">
        <v>50</v>
      </c>
      <c r="B2050" t="s">
        <v>79</v>
      </c>
      <c r="C2050">
        <v>2</v>
      </c>
      <c r="D2050" t="s">
        <v>80</v>
      </c>
      <c r="E2050">
        <v>2019</v>
      </c>
      <c r="F2050">
        <v>3300</v>
      </c>
      <c r="G2050" s="54">
        <v>0.152</v>
      </c>
      <c r="H2050" t="s">
        <v>10</v>
      </c>
      <c r="I2050" t="s">
        <v>10</v>
      </c>
      <c r="J2050" s="2">
        <f t="shared" si="452"/>
        <v>3891.5094339622642</v>
      </c>
      <c r="K2050" t="s">
        <v>10</v>
      </c>
      <c r="L2050" t="s">
        <v>10</v>
      </c>
      <c r="M2050" s="54">
        <v>0.85441</v>
      </c>
      <c r="N2050" s="54">
        <v>0.14116999999999999</v>
      </c>
      <c r="O2050" s="54">
        <v>4.4099999999999999E-3</v>
      </c>
      <c r="P2050" s="2" t="s">
        <v>10</v>
      </c>
      <c r="Q2050" t="s">
        <v>10</v>
      </c>
      <c r="R2050" t="s">
        <v>10</v>
      </c>
      <c r="S2050" s="2" t="s">
        <v>10</v>
      </c>
      <c r="T2050" s="2" t="s">
        <v>10</v>
      </c>
      <c r="U2050" s="2" t="s">
        <v>10</v>
      </c>
    </row>
    <row r="2051" spans="1:21" x14ac:dyDescent="0.3">
      <c r="A2051">
        <v>50</v>
      </c>
      <c r="B2051" t="s">
        <v>79</v>
      </c>
      <c r="C2051">
        <v>2</v>
      </c>
      <c r="D2051" t="s">
        <v>80</v>
      </c>
      <c r="E2051">
        <v>2020</v>
      </c>
      <c r="F2051">
        <v>5100</v>
      </c>
      <c r="G2051" s="54">
        <v>0.08</v>
      </c>
      <c r="H2051" t="s">
        <v>10</v>
      </c>
      <c r="I2051" t="s">
        <v>10</v>
      </c>
      <c r="J2051" s="2">
        <f t="shared" si="452"/>
        <v>5543.478260869565</v>
      </c>
      <c r="K2051" t="s">
        <v>10</v>
      </c>
      <c r="L2051" t="s">
        <v>10</v>
      </c>
      <c r="M2051" s="54">
        <v>0.85441</v>
      </c>
      <c r="N2051" s="54">
        <v>0.14116999999999999</v>
      </c>
      <c r="O2051" s="54">
        <v>4.4099999999999999E-3</v>
      </c>
      <c r="P2051" s="2" t="s">
        <v>10</v>
      </c>
      <c r="Q2051" t="s">
        <v>10</v>
      </c>
      <c r="R2051" t="s">
        <v>10</v>
      </c>
      <c r="S2051" s="2" t="s">
        <v>10</v>
      </c>
      <c r="T2051" s="2" t="s">
        <v>10</v>
      </c>
      <c r="U2051" s="2" t="s">
        <v>10</v>
      </c>
    </row>
    <row r="2052" spans="1:21" x14ac:dyDescent="0.3">
      <c r="A2052">
        <v>51</v>
      </c>
      <c r="B2052" t="s">
        <v>81</v>
      </c>
      <c r="C2052">
        <v>2</v>
      </c>
      <c r="D2052" t="s">
        <v>80</v>
      </c>
      <c r="E2052">
        <v>1980</v>
      </c>
      <c r="F2052">
        <v>2500</v>
      </c>
      <c r="G2052" s="54">
        <v>0.309</v>
      </c>
      <c r="H2052" t="s">
        <v>10</v>
      </c>
      <c r="I2052" t="s">
        <v>10</v>
      </c>
      <c r="J2052" s="2">
        <f t="shared" si="452"/>
        <v>3617.9450072358895</v>
      </c>
      <c r="K2052" t="s">
        <v>10</v>
      </c>
      <c r="L2052" t="s">
        <v>10</v>
      </c>
      <c r="M2052" s="54">
        <v>0.85441</v>
      </c>
      <c r="N2052" s="54">
        <v>0.14116999999999999</v>
      </c>
      <c r="O2052" s="54">
        <v>4.4099999999999999E-3</v>
      </c>
      <c r="P2052" s="2">
        <f t="shared" ref="P2052:P2084" si="453">(J2055*M2052)+(J2056*N2052)+(J2057*O2052)</f>
        <v>6081.419081920616</v>
      </c>
      <c r="Q2052" t="s">
        <v>10</v>
      </c>
      <c r="R2052" t="s">
        <v>10</v>
      </c>
      <c r="S2052">
        <f t="shared" ref="S2052:S2085" si="454">P2052/$F2052</f>
        <v>2.4325676327682464</v>
      </c>
      <c r="T2052" s="2" t="s">
        <v>10</v>
      </c>
      <c r="U2052" s="2" t="s">
        <v>10</v>
      </c>
    </row>
    <row r="2053" spans="1:21" x14ac:dyDescent="0.3">
      <c r="A2053">
        <v>51</v>
      </c>
      <c r="B2053" t="s">
        <v>81</v>
      </c>
      <c r="C2053">
        <v>2</v>
      </c>
      <c r="D2053" t="s">
        <v>80</v>
      </c>
      <c r="E2053">
        <v>1981</v>
      </c>
      <c r="F2053">
        <v>1647</v>
      </c>
      <c r="G2053" s="54">
        <v>0.28000000000000003</v>
      </c>
      <c r="H2053" t="s">
        <v>10</v>
      </c>
      <c r="I2053" t="s">
        <v>10</v>
      </c>
      <c r="J2053" s="2">
        <f t="shared" si="452"/>
        <v>2287.5</v>
      </c>
      <c r="K2053" t="s">
        <v>10</v>
      </c>
      <c r="L2053" t="s">
        <v>10</v>
      </c>
      <c r="M2053" s="54">
        <v>0.85441</v>
      </c>
      <c r="N2053" s="54">
        <v>0.14116999999999999</v>
      </c>
      <c r="O2053" s="54">
        <v>4.4099999999999999E-3</v>
      </c>
      <c r="P2053" s="2">
        <f t="shared" si="453"/>
        <v>5680.6093636601508</v>
      </c>
      <c r="Q2053" t="s">
        <v>10</v>
      </c>
      <c r="R2053" t="s">
        <v>10</v>
      </c>
      <c r="S2053">
        <f t="shared" si="454"/>
        <v>3.4490645802429576</v>
      </c>
      <c r="T2053" s="2" t="s">
        <v>10</v>
      </c>
      <c r="U2053" s="2" t="s">
        <v>10</v>
      </c>
    </row>
    <row r="2054" spans="1:21" x14ac:dyDescent="0.3">
      <c r="A2054">
        <v>51</v>
      </c>
      <c r="B2054" t="s">
        <v>81</v>
      </c>
      <c r="C2054">
        <v>2</v>
      </c>
      <c r="D2054" t="s">
        <v>80</v>
      </c>
      <c r="E2054">
        <v>1982</v>
      </c>
      <c r="F2054">
        <v>2400</v>
      </c>
      <c r="G2054" s="54">
        <v>0.24199999999999999</v>
      </c>
      <c r="H2054" t="s">
        <v>10</v>
      </c>
      <c r="I2054" t="s">
        <v>10</v>
      </c>
      <c r="J2054" s="2">
        <f t="shared" si="452"/>
        <v>3166.2269129287597</v>
      </c>
      <c r="K2054" t="s">
        <v>10</v>
      </c>
      <c r="L2054" t="s">
        <v>10</v>
      </c>
      <c r="M2054" s="54">
        <v>0.85441</v>
      </c>
      <c r="N2054" s="54">
        <v>0.14116999999999999</v>
      </c>
      <c r="O2054" s="54">
        <v>4.4099999999999999E-3</v>
      </c>
      <c r="P2054" s="2">
        <f t="shared" si="453"/>
        <v>7173.4579776473784</v>
      </c>
      <c r="Q2054" t="s">
        <v>10</v>
      </c>
      <c r="R2054" t="s">
        <v>10</v>
      </c>
      <c r="S2054">
        <f t="shared" si="454"/>
        <v>2.9889408240197408</v>
      </c>
      <c r="T2054" s="2" t="s">
        <v>10</v>
      </c>
      <c r="U2054" s="2" t="s">
        <v>10</v>
      </c>
    </row>
    <row r="2055" spans="1:21" x14ac:dyDescent="0.3">
      <c r="A2055">
        <v>51</v>
      </c>
      <c r="B2055" t="s">
        <v>81</v>
      </c>
      <c r="C2055">
        <v>2</v>
      </c>
      <c r="D2055" t="s">
        <v>80</v>
      </c>
      <c r="E2055">
        <v>1983</v>
      </c>
      <c r="F2055">
        <v>4100</v>
      </c>
      <c r="G2055" s="54">
        <v>0.33800000000000002</v>
      </c>
      <c r="H2055" t="s">
        <v>10</v>
      </c>
      <c r="I2055" t="s">
        <v>10</v>
      </c>
      <c r="J2055" s="2">
        <f t="shared" si="452"/>
        <v>6193.3534743202426</v>
      </c>
      <c r="K2055" t="s">
        <v>10</v>
      </c>
      <c r="L2055" t="s">
        <v>10</v>
      </c>
      <c r="M2055" s="54">
        <v>0.85441</v>
      </c>
      <c r="N2055" s="54">
        <v>0.14116999999999999</v>
      </c>
      <c r="O2055" s="54">
        <v>4.4099999999999999E-3</v>
      </c>
      <c r="P2055" s="2">
        <f t="shared" si="453"/>
        <v>4052.8109498916347</v>
      </c>
      <c r="Q2055" t="s">
        <v>10</v>
      </c>
      <c r="R2055" t="s">
        <v>10</v>
      </c>
      <c r="S2055">
        <f t="shared" si="454"/>
        <v>0.98849047558332548</v>
      </c>
      <c r="T2055" s="2" t="s">
        <v>10</v>
      </c>
      <c r="U2055" s="2" t="s">
        <v>10</v>
      </c>
    </row>
    <row r="2056" spans="1:21" x14ac:dyDescent="0.3">
      <c r="A2056">
        <v>51</v>
      </c>
      <c r="B2056" t="s">
        <v>81</v>
      </c>
      <c r="C2056">
        <v>2</v>
      </c>
      <c r="D2056" t="s">
        <v>80</v>
      </c>
      <c r="E2056">
        <v>1984</v>
      </c>
      <c r="F2056">
        <v>3742</v>
      </c>
      <c r="G2056" s="54">
        <v>0.30099999999999999</v>
      </c>
      <c r="H2056" t="s">
        <v>10</v>
      </c>
      <c r="I2056" t="s">
        <v>10</v>
      </c>
      <c r="J2056" s="2">
        <f t="shared" si="452"/>
        <v>5353.3619456366232</v>
      </c>
      <c r="K2056" t="s">
        <v>10</v>
      </c>
      <c r="L2056" t="s">
        <v>10</v>
      </c>
      <c r="M2056" s="54">
        <v>0.85441</v>
      </c>
      <c r="N2056" s="54">
        <v>0.14116999999999999</v>
      </c>
      <c r="O2056" s="54">
        <v>4.4099999999999999E-3</v>
      </c>
      <c r="P2056" s="2">
        <f t="shared" si="453"/>
        <v>4342.8886857856742</v>
      </c>
      <c r="Q2056" t="s">
        <v>10</v>
      </c>
      <c r="R2056" t="s">
        <v>10</v>
      </c>
      <c r="S2056">
        <f t="shared" si="454"/>
        <v>1.1605795525883682</v>
      </c>
      <c r="T2056" s="2" t="s">
        <v>10</v>
      </c>
      <c r="U2056" s="2" t="s">
        <v>10</v>
      </c>
    </row>
    <row r="2057" spans="1:21" x14ac:dyDescent="0.3">
      <c r="A2057">
        <v>51</v>
      </c>
      <c r="B2057" t="s">
        <v>81</v>
      </c>
      <c r="C2057">
        <v>2</v>
      </c>
      <c r="D2057" t="s">
        <v>80</v>
      </c>
      <c r="E2057">
        <v>1985</v>
      </c>
      <c r="F2057">
        <v>5300</v>
      </c>
      <c r="G2057" s="54">
        <v>0.313</v>
      </c>
      <c r="H2057" t="s">
        <v>10</v>
      </c>
      <c r="I2057" t="s">
        <v>10</v>
      </c>
      <c r="J2057" s="2">
        <f t="shared" si="452"/>
        <v>7714.7016011644828</v>
      </c>
      <c r="K2057" t="s">
        <v>10</v>
      </c>
      <c r="L2057" t="s">
        <v>10</v>
      </c>
      <c r="M2057" s="54">
        <v>0.85441</v>
      </c>
      <c r="N2057" s="54">
        <v>0.14116999999999999</v>
      </c>
      <c r="O2057" s="54">
        <v>4.4099999999999999E-3</v>
      </c>
      <c r="P2057" s="2">
        <f t="shared" si="453"/>
        <v>3181.477041143813</v>
      </c>
      <c r="Q2057" t="s">
        <v>10</v>
      </c>
      <c r="R2057" t="s">
        <v>10</v>
      </c>
      <c r="S2057">
        <f t="shared" si="454"/>
        <v>0.60027868700826659</v>
      </c>
      <c r="T2057" s="2" t="s">
        <v>10</v>
      </c>
      <c r="U2057" s="2" t="s">
        <v>10</v>
      </c>
    </row>
    <row r="2058" spans="1:21" x14ac:dyDescent="0.3">
      <c r="A2058">
        <v>51</v>
      </c>
      <c r="B2058" t="s">
        <v>81</v>
      </c>
      <c r="C2058">
        <v>2</v>
      </c>
      <c r="D2058" t="s">
        <v>80</v>
      </c>
      <c r="E2058">
        <v>1986</v>
      </c>
      <c r="F2058">
        <v>2600</v>
      </c>
      <c r="G2058" s="54">
        <v>0.34699999999999998</v>
      </c>
      <c r="H2058" t="s">
        <v>10</v>
      </c>
      <c r="I2058" t="s">
        <v>10</v>
      </c>
      <c r="J2058" s="2">
        <f t="shared" si="452"/>
        <v>3981.6232771822356</v>
      </c>
      <c r="K2058" t="s">
        <v>10</v>
      </c>
      <c r="L2058" t="s">
        <v>10</v>
      </c>
      <c r="M2058" s="54">
        <v>0.85441</v>
      </c>
      <c r="N2058" s="54">
        <v>0.14116999999999999</v>
      </c>
      <c r="O2058" s="54">
        <v>4.4099999999999999E-3</v>
      </c>
      <c r="P2058" s="2">
        <f t="shared" si="453"/>
        <v>1936.2691800532209</v>
      </c>
      <c r="Q2058" t="s">
        <v>10</v>
      </c>
      <c r="R2058" t="s">
        <v>10</v>
      </c>
      <c r="S2058">
        <f t="shared" si="454"/>
        <v>0.74471891540508495</v>
      </c>
      <c r="T2058" s="2" t="s">
        <v>10</v>
      </c>
      <c r="U2058" s="2" t="s">
        <v>10</v>
      </c>
    </row>
    <row r="2059" spans="1:21" x14ac:dyDescent="0.3">
      <c r="A2059">
        <v>51</v>
      </c>
      <c r="B2059" t="s">
        <v>81</v>
      </c>
      <c r="C2059">
        <v>2</v>
      </c>
      <c r="D2059" t="s">
        <v>80</v>
      </c>
      <c r="E2059">
        <v>1987</v>
      </c>
      <c r="F2059">
        <v>3300</v>
      </c>
      <c r="G2059" s="54">
        <v>0.26700000000000002</v>
      </c>
      <c r="H2059" t="s">
        <v>10</v>
      </c>
      <c r="I2059" t="s">
        <v>10</v>
      </c>
      <c r="J2059" s="2">
        <f t="shared" si="452"/>
        <v>4502.0463847203273</v>
      </c>
      <c r="K2059" t="s">
        <v>10</v>
      </c>
      <c r="L2059" t="s">
        <v>10</v>
      </c>
      <c r="M2059" s="54">
        <v>0.85441</v>
      </c>
      <c r="N2059" s="54">
        <v>0.14116999999999999</v>
      </c>
      <c r="O2059" s="54">
        <v>4.4099999999999999E-3</v>
      </c>
      <c r="P2059" s="2">
        <f t="shared" si="453"/>
        <v>5573.1843467594581</v>
      </c>
      <c r="Q2059" t="s">
        <v>10</v>
      </c>
      <c r="R2059" t="s">
        <v>10</v>
      </c>
      <c r="S2059">
        <f t="shared" si="454"/>
        <v>1.6888437414422601</v>
      </c>
      <c r="T2059" s="2" t="s">
        <v>10</v>
      </c>
      <c r="U2059" s="2" t="s">
        <v>10</v>
      </c>
    </row>
    <row r="2060" spans="1:21" x14ac:dyDescent="0.3">
      <c r="A2060">
        <v>51</v>
      </c>
      <c r="B2060" t="s">
        <v>81</v>
      </c>
      <c r="C2060">
        <v>2</v>
      </c>
      <c r="D2060" t="s">
        <v>80</v>
      </c>
      <c r="E2060">
        <v>1988</v>
      </c>
      <c r="F2060">
        <v>2560</v>
      </c>
      <c r="G2060" s="54">
        <v>0.26300000000000001</v>
      </c>
      <c r="H2060" t="s">
        <v>10</v>
      </c>
      <c r="I2060" t="s">
        <v>10</v>
      </c>
      <c r="J2060" s="2">
        <f t="shared" si="452"/>
        <v>3473.5413839891453</v>
      </c>
      <c r="K2060" t="s">
        <v>10</v>
      </c>
      <c r="L2060" t="s">
        <v>10</v>
      </c>
      <c r="M2060" s="54">
        <v>0.85441</v>
      </c>
      <c r="N2060" s="54">
        <v>0.14116999999999999</v>
      </c>
      <c r="O2060" s="54">
        <v>4.4099999999999999E-3</v>
      </c>
      <c r="P2060" s="2">
        <f t="shared" si="453"/>
        <v>7400.4203785617392</v>
      </c>
      <c r="Q2060" t="s">
        <v>10</v>
      </c>
      <c r="R2060" t="s">
        <v>10</v>
      </c>
      <c r="S2060">
        <f t="shared" si="454"/>
        <v>2.8907892103756794</v>
      </c>
      <c r="T2060" s="2" t="s">
        <v>10</v>
      </c>
      <c r="U2060" s="2" t="s">
        <v>10</v>
      </c>
    </row>
    <row r="2061" spans="1:21" x14ac:dyDescent="0.3">
      <c r="A2061">
        <v>51</v>
      </c>
      <c r="B2061" t="s">
        <v>81</v>
      </c>
      <c r="C2061">
        <v>2</v>
      </c>
      <c r="D2061" t="s">
        <v>80</v>
      </c>
      <c r="E2061">
        <v>1989</v>
      </c>
      <c r="F2061">
        <v>1000</v>
      </c>
      <c r="G2061" s="54">
        <v>0.25700000000000001</v>
      </c>
      <c r="H2061" t="s">
        <v>10</v>
      </c>
      <c r="I2061" t="s">
        <v>10</v>
      </c>
      <c r="J2061" s="2">
        <f t="shared" si="452"/>
        <v>1345.8950201884254</v>
      </c>
      <c r="K2061" t="s">
        <v>10</v>
      </c>
      <c r="L2061" t="s">
        <v>10</v>
      </c>
      <c r="M2061" s="54">
        <v>0.85441</v>
      </c>
      <c r="N2061" s="54">
        <v>0.14116999999999999</v>
      </c>
      <c r="O2061" s="54">
        <v>4.4099999999999999E-3</v>
      </c>
      <c r="P2061" s="2">
        <f t="shared" si="453"/>
        <v>10776.075476638136</v>
      </c>
      <c r="Q2061" t="s">
        <v>10</v>
      </c>
      <c r="R2061" t="s">
        <v>10</v>
      </c>
      <c r="S2061">
        <f t="shared" si="454"/>
        <v>10.776075476638136</v>
      </c>
      <c r="T2061" s="2" t="s">
        <v>10</v>
      </c>
      <c r="U2061" s="2" t="s">
        <v>10</v>
      </c>
    </row>
    <row r="2062" spans="1:21" x14ac:dyDescent="0.3">
      <c r="A2062">
        <v>51</v>
      </c>
      <c r="B2062" t="s">
        <v>81</v>
      </c>
      <c r="C2062">
        <v>2</v>
      </c>
      <c r="D2062" t="s">
        <v>80</v>
      </c>
      <c r="E2062">
        <v>1990</v>
      </c>
      <c r="F2062">
        <v>3802</v>
      </c>
      <c r="G2062" s="54">
        <v>0.29099999999999998</v>
      </c>
      <c r="H2062" t="s">
        <v>10</v>
      </c>
      <c r="I2062" t="s">
        <v>10</v>
      </c>
      <c r="J2062" s="2">
        <f t="shared" si="452"/>
        <v>5362.4823695345549</v>
      </c>
      <c r="K2062" t="s">
        <v>10</v>
      </c>
      <c r="L2062" t="s">
        <v>10</v>
      </c>
      <c r="M2062" s="54">
        <v>0.85441</v>
      </c>
      <c r="N2062" s="54">
        <v>0.14116999999999999</v>
      </c>
      <c r="O2062" s="54">
        <v>4.4099999999999999E-3</v>
      </c>
      <c r="P2062" s="2">
        <f t="shared" si="453"/>
        <v>3107.7490441569271</v>
      </c>
      <c r="Q2062" t="s">
        <v>10</v>
      </c>
      <c r="R2062" t="s">
        <v>10</v>
      </c>
      <c r="S2062">
        <f t="shared" si="454"/>
        <v>0.81739848610124333</v>
      </c>
      <c r="T2062" s="2" t="s">
        <v>10</v>
      </c>
      <c r="U2062" s="2" t="s">
        <v>10</v>
      </c>
    </row>
    <row r="2063" spans="1:21" x14ac:dyDescent="0.3">
      <c r="A2063">
        <v>51</v>
      </c>
      <c r="B2063" t="s">
        <v>81</v>
      </c>
      <c r="C2063">
        <v>2</v>
      </c>
      <c r="D2063" t="s">
        <v>80</v>
      </c>
      <c r="E2063">
        <v>1991</v>
      </c>
      <c r="F2063">
        <v>5249</v>
      </c>
      <c r="G2063" s="54">
        <v>0.21</v>
      </c>
      <c r="H2063" t="s">
        <v>10</v>
      </c>
      <c r="I2063" t="s">
        <v>10</v>
      </c>
      <c r="J2063" s="2">
        <f t="shared" si="452"/>
        <v>6644.3037974683539</v>
      </c>
      <c r="K2063" t="s">
        <v>10</v>
      </c>
      <c r="L2063" t="s">
        <v>10</v>
      </c>
      <c r="M2063" s="54">
        <v>0.85441</v>
      </c>
      <c r="N2063" s="54">
        <v>0.14116999999999999</v>
      </c>
      <c r="O2063" s="54">
        <v>4.4099999999999999E-3</v>
      </c>
      <c r="P2063" s="2">
        <f t="shared" si="453"/>
        <v>4444.0274974737222</v>
      </c>
      <c r="Q2063" t="s">
        <v>10</v>
      </c>
      <c r="R2063" t="s">
        <v>10</v>
      </c>
      <c r="S2063">
        <f t="shared" si="454"/>
        <v>0.84664269336515952</v>
      </c>
      <c r="T2063" s="2" t="s">
        <v>10</v>
      </c>
      <c r="U2063" s="2" t="s">
        <v>10</v>
      </c>
    </row>
    <row r="2064" spans="1:21" x14ac:dyDescent="0.3">
      <c r="A2064">
        <v>51</v>
      </c>
      <c r="B2064" t="s">
        <v>81</v>
      </c>
      <c r="C2064">
        <v>2</v>
      </c>
      <c r="D2064" t="s">
        <v>80</v>
      </c>
      <c r="E2064">
        <v>1992</v>
      </c>
      <c r="F2064">
        <v>9793</v>
      </c>
      <c r="G2064" s="54">
        <v>0.192</v>
      </c>
      <c r="H2064" t="s">
        <v>10</v>
      </c>
      <c r="I2064" t="s">
        <v>10</v>
      </c>
      <c r="J2064" s="2">
        <f t="shared" si="452"/>
        <v>12120.049504950493</v>
      </c>
      <c r="K2064" t="s">
        <v>10</v>
      </c>
      <c r="L2064" t="s">
        <v>10</v>
      </c>
      <c r="M2064" s="54">
        <v>0.85441</v>
      </c>
      <c r="N2064" s="54">
        <v>0.14116999999999999</v>
      </c>
      <c r="O2064" s="54">
        <v>4.4099999999999999E-3</v>
      </c>
      <c r="P2064" s="2">
        <f t="shared" si="453"/>
        <v>2345.0620711738902</v>
      </c>
      <c r="Q2064" t="s">
        <v>10</v>
      </c>
      <c r="R2064" t="s">
        <v>10</v>
      </c>
      <c r="S2064">
        <f t="shared" si="454"/>
        <v>0.23946309314550088</v>
      </c>
      <c r="T2064" s="2" t="s">
        <v>10</v>
      </c>
      <c r="U2064" s="2" t="s">
        <v>10</v>
      </c>
    </row>
    <row r="2065" spans="1:21" x14ac:dyDescent="0.3">
      <c r="A2065">
        <v>51</v>
      </c>
      <c r="B2065" t="s">
        <v>81</v>
      </c>
      <c r="C2065">
        <v>2</v>
      </c>
      <c r="D2065" t="s">
        <v>80</v>
      </c>
      <c r="E2065">
        <v>1993</v>
      </c>
      <c r="F2065">
        <v>2308</v>
      </c>
      <c r="G2065" s="54">
        <v>0.184</v>
      </c>
      <c r="H2065" t="s">
        <v>10</v>
      </c>
      <c r="I2065" t="s">
        <v>10</v>
      </c>
      <c r="J2065" s="2">
        <f t="shared" si="452"/>
        <v>2828.4313725490192</v>
      </c>
      <c r="K2065" t="s">
        <v>10</v>
      </c>
      <c r="L2065" t="s">
        <v>10</v>
      </c>
      <c r="M2065" s="54">
        <v>0.85441</v>
      </c>
      <c r="N2065" s="54">
        <v>0.14116999999999999</v>
      </c>
      <c r="O2065" s="54">
        <v>4.4099999999999999E-3</v>
      </c>
      <c r="P2065" s="2">
        <f t="shared" si="453"/>
        <v>3272.9581257221548</v>
      </c>
      <c r="Q2065" t="s">
        <v>10</v>
      </c>
      <c r="R2065" t="s">
        <v>10</v>
      </c>
      <c r="S2065">
        <f t="shared" si="454"/>
        <v>1.4180927754428747</v>
      </c>
      <c r="T2065" s="2" t="s">
        <v>10</v>
      </c>
      <c r="U2065" s="2" t="s">
        <v>10</v>
      </c>
    </row>
    <row r="2066" spans="1:21" x14ac:dyDescent="0.3">
      <c r="A2066">
        <v>51</v>
      </c>
      <c r="B2066" t="s">
        <v>81</v>
      </c>
      <c r="C2066">
        <v>2</v>
      </c>
      <c r="D2066" t="s">
        <v>80</v>
      </c>
      <c r="E2066">
        <v>1994</v>
      </c>
      <c r="F2066">
        <v>3776</v>
      </c>
      <c r="G2066" s="54">
        <v>0.218</v>
      </c>
      <c r="H2066" t="s">
        <v>10</v>
      </c>
      <c r="I2066" t="s">
        <v>10</v>
      </c>
      <c r="J2066" s="2">
        <f t="shared" si="452"/>
        <v>4828.6445012787726</v>
      </c>
      <c r="K2066" t="s">
        <v>10</v>
      </c>
      <c r="L2066" t="s">
        <v>10</v>
      </c>
      <c r="M2066" s="54">
        <v>0.85441</v>
      </c>
      <c r="N2066" s="54">
        <v>0.14116999999999999</v>
      </c>
      <c r="O2066" s="54">
        <v>4.4099999999999999E-3</v>
      </c>
      <c r="P2066" s="2">
        <f t="shared" si="453"/>
        <v>1771.8310538546416</v>
      </c>
      <c r="Q2066" t="s">
        <v>10</v>
      </c>
      <c r="R2066" t="s">
        <v>10</v>
      </c>
      <c r="S2066">
        <f t="shared" si="454"/>
        <v>0.46923491892336905</v>
      </c>
      <c r="T2066" s="2" t="s">
        <v>10</v>
      </c>
      <c r="U2066" s="2" t="s">
        <v>10</v>
      </c>
    </row>
    <row r="2067" spans="1:21" x14ac:dyDescent="0.3">
      <c r="A2067">
        <v>51</v>
      </c>
      <c r="B2067" t="s">
        <v>81</v>
      </c>
      <c r="C2067">
        <v>2</v>
      </c>
      <c r="D2067" t="s">
        <v>80</v>
      </c>
      <c r="E2067">
        <v>1995</v>
      </c>
      <c r="F2067">
        <v>1802</v>
      </c>
      <c r="G2067" s="54">
        <v>0.159</v>
      </c>
      <c r="H2067" t="s">
        <v>10</v>
      </c>
      <c r="I2067" t="s">
        <v>10</v>
      </c>
      <c r="J2067" s="2">
        <f t="shared" si="452"/>
        <v>2142.6872770511295</v>
      </c>
      <c r="K2067" t="s">
        <v>10</v>
      </c>
      <c r="L2067" t="s">
        <v>10</v>
      </c>
      <c r="M2067" s="54">
        <v>0.85441</v>
      </c>
      <c r="N2067" s="54">
        <v>0.14116999999999999</v>
      </c>
      <c r="O2067" s="54">
        <v>4.4099999999999999E-3</v>
      </c>
      <c r="P2067" s="2">
        <f t="shared" si="453"/>
        <v>4841.1449499254459</v>
      </c>
      <c r="Q2067" t="s">
        <v>10</v>
      </c>
      <c r="R2067" t="s">
        <v>10</v>
      </c>
      <c r="S2067">
        <f t="shared" si="454"/>
        <v>2.6865399278165625</v>
      </c>
      <c r="T2067" s="2" t="s">
        <v>10</v>
      </c>
      <c r="U2067" s="2" t="s">
        <v>10</v>
      </c>
    </row>
    <row r="2068" spans="1:21" x14ac:dyDescent="0.3">
      <c r="A2068">
        <v>51</v>
      </c>
      <c r="B2068" t="s">
        <v>81</v>
      </c>
      <c r="C2068">
        <v>2</v>
      </c>
      <c r="D2068" t="s">
        <v>80</v>
      </c>
      <c r="E2068">
        <v>1996</v>
      </c>
      <c r="F2068">
        <v>2672</v>
      </c>
      <c r="G2068" s="54">
        <v>0.25900000000000001</v>
      </c>
      <c r="H2068" t="s">
        <v>10</v>
      </c>
      <c r="I2068" t="s">
        <v>10</v>
      </c>
      <c r="J2068" s="2">
        <f t="shared" si="452"/>
        <v>3605.9379217273954</v>
      </c>
      <c r="K2068" t="s">
        <v>10</v>
      </c>
      <c r="L2068" t="s">
        <v>10</v>
      </c>
      <c r="M2068" s="54">
        <v>0.85441</v>
      </c>
      <c r="N2068" s="54">
        <v>0.14116999999999999</v>
      </c>
      <c r="O2068" s="54">
        <v>4.4099999999999999E-3</v>
      </c>
      <c r="P2068" s="2">
        <f t="shared" si="453"/>
        <v>2446.7274665735549</v>
      </c>
      <c r="Q2068" t="s">
        <v>10</v>
      </c>
      <c r="R2068" t="s">
        <v>10</v>
      </c>
      <c r="S2068">
        <f t="shared" si="454"/>
        <v>0.91569141713082147</v>
      </c>
      <c r="T2068" s="2" t="s">
        <v>10</v>
      </c>
      <c r="U2068" s="2" t="s">
        <v>10</v>
      </c>
    </row>
    <row r="2069" spans="1:21" x14ac:dyDescent="0.3">
      <c r="A2069">
        <v>51</v>
      </c>
      <c r="B2069" t="s">
        <v>81</v>
      </c>
      <c r="C2069">
        <v>2</v>
      </c>
      <c r="D2069" t="s">
        <v>80</v>
      </c>
      <c r="E2069">
        <v>1997</v>
      </c>
      <c r="F2069">
        <v>930</v>
      </c>
      <c r="G2069" s="54">
        <v>0.223</v>
      </c>
      <c r="H2069" t="s">
        <v>10</v>
      </c>
      <c r="I2069" t="s">
        <v>10</v>
      </c>
      <c r="J2069" s="2">
        <f t="shared" si="452"/>
        <v>1196.9111969111968</v>
      </c>
      <c r="K2069" t="s">
        <v>10</v>
      </c>
      <c r="L2069" t="s">
        <v>10</v>
      </c>
      <c r="M2069" s="54">
        <v>0.85441</v>
      </c>
      <c r="N2069" s="54">
        <v>0.14116999999999999</v>
      </c>
      <c r="O2069" s="54">
        <v>4.4099999999999999E-3</v>
      </c>
      <c r="P2069" s="2">
        <f t="shared" si="453"/>
        <v>1826.7563571428573</v>
      </c>
      <c r="Q2069" t="s">
        <v>10</v>
      </c>
      <c r="R2069" t="s">
        <v>10</v>
      </c>
      <c r="S2069">
        <f t="shared" si="454"/>
        <v>1.964254147465438</v>
      </c>
      <c r="T2069" s="2" t="s">
        <v>10</v>
      </c>
      <c r="U2069" s="2" t="s">
        <v>10</v>
      </c>
    </row>
    <row r="2070" spans="1:21" x14ac:dyDescent="0.3">
      <c r="A2070">
        <v>51</v>
      </c>
      <c r="B2070" t="s">
        <v>81</v>
      </c>
      <c r="C2070">
        <v>2</v>
      </c>
      <c r="D2070" t="s">
        <v>80</v>
      </c>
      <c r="E2070">
        <v>1998</v>
      </c>
      <c r="F2070">
        <v>5000</v>
      </c>
      <c r="G2070" s="54">
        <v>4.2999999999999997E-2</v>
      </c>
      <c r="H2070" t="s">
        <v>10</v>
      </c>
      <c r="I2070" t="s">
        <v>10</v>
      </c>
      <c r="J2070" s="2">
        <f t="shared" si="452"/>
        <v>5224.6603970741908</v>
      </c>
      <c r="K2070" t="s">
        <v>10</v>
      </c>
      <c r="L2070" t="s">
        <v>10</v>
      </c>
      <c r="M2070" s="54">
        <v>0.85441</v>
      </c>
      <c r="N2070" s="54">
        <v>0.14116999999999999</v>
      </c>
      <c r="O2070" s="54">
        <v>4.4099999999999999E-3</v>
      </c>
      <c r="P2070" s="2">
        <f t="shared" si="453"/>
        <v>5102.4203653147242</v>
      </c>
      <c r="Q2070" t="s">
        <v>10</v>
      </c>
      <c r="R2070" t="s">
        <v>10</v>
      </c>
      <c r="S2070">
        <f t="shared" si="454"/>
        <v>1.0204840730629448</v>
      </c>
      <c r="T2070" s="2" t="s">
        <v>10</v>
      </c>
      <c r="U2070" s="2" t="s">
        <v>10</v>
      </c>
    </row>
    <row r="2071" spans="1:21" x14ac:dyDescent="0.3">
      <c r="A2071">
        <v>51</v>
      </c>
      <c r="B2071" t="s">
        <v>81</v>
      </c>
      <c r="C2071">
        <v>2</v>
      </c>
      <c r="D2071" t="s">
        <v>80</v>
      </c>
      <c r="E2071">
        <v>1999</v>
      </c>
      <c r="F2071">
        <v>2578</v>
      </c>
      <c r="G2071" s="54">
        <v>2.1000000000000001E-2</v>
      </c>
      <c r="H2071" t="s">
        <v>10</v>
      </c>
      <c r="I2071" t="s">
        <v>10</v>
      </c>
      <c r="J2071" s="2">
        <f t="shared" si="452"/>
        <v>2633.2992849846783</v>
      </c>
      <c r="K2071" t="s">
        <v>10</v>
      </c>
      <c r="L2071" t="s">
        <v>10</v>
      </c>
      <c r="M2071" s="54">
        <v>0.85441</v>
      </c>
      <c r="N2071" s="54">
        <v>0.14116999999999999</v>
      </c>
      <c r="O2071" s="54">
        <v>4.4099999999999999E-3</v>
      </c>
      <c r="P2071" s="2">
        <f t="shared" si="453"/>
        <v>3273.4687133717557</v>
      </c>
      <c r="Q2071" t="s">
        <v>10</v>
      </c>
      <c r="R2071" t="s">
        <v>10</v>
      </c>
      <c r="S2071">
        <f t="shared" si="454"/>
        <v>1.2697706413389278</v>
      </c>
      <c r="T2071" s="2" t="s">
        <v>10</v>
      </c>
      <c r="U2071" s="2" t="s">
        <v>10</v>
      </c>
    </row>
    <row r="2072" spans="1:21" x14ac:dyDescent="0.3">
      <c r="A2072">
        <v>51</v>
      </c>
      <c r="B2072" t="s">
        <v>81</v>
      </c>
      <c r="C2072">
        <v>2</v>
      </c>
      <c r="D2072" t="s">
        <v>80</v>
      </c>
      <c r="E2072">
        <v>2000</v>
      </c>
      <c r="F2072">
        <v>1200</v>
      </c>
      <c r="G2072" s="54">
        <v>0.02</v>
      </c>
      <c r="H2072" t="s">
        <v>10</v>
      </c>
      <c r="I2072" t="s">
        <v>10</v>
      </c>
      <c r="J2072" s="2">
        <f t="shared" si="452"/>
        <v>1224.4897959183675</v>
      </c>
      <c r="K2072" t="s">
        <v>10</v>
      </c>
      <c r="L2072" t="s">
        <v>10</v>
      </c>
      <c r="M2072" s="54">
        <v>0.85441</v>
      </c>
      <c r="N2072" s="54">
        <v>0.14116999999999999</v>
      </c>
      <c r="O2072" s="54">
        <v>4.4099999999999999E-3</v>
      </c>
      <c r="P2072" s="2">
        <f t="shared" si="453"/>
        <v>4104.4641097015947</v>
      </c>
      <c r="Q2072" t="s">
        <v>10</v>
      </c>
      <c r="R2072" t="s">
        <v>10</v>
      </c>
      <c r="S2072">
        <f t="shared" si="454"/>
        <v>3.4203867580846623</v>
      </c>
      <c r="T2072" s="2" t="s">
        <v>10</v>
      </c>
      <c r="U2072" s="2" t="s">
        <v>10</v>
      </c>
    </row>
    <row r="2073" spans="1:21" x14ac:dyDescent="0.3">
      <c r="A2073">
        <v>51</v>
      </c>
      <c r="B2073" t="s">
        <v>81</v>
      </c>
      <c r="C2073">
        <v>2</v>
      </c>
      <c r="D2073" t="s">
        <v>80</v>
      </c>
      <c r="E2073">
        <v>2001</v>
      </c>
      <c r="F2073">
        <v>5322</v>
      </c>
      <c r="G2073" s="54">
        <v>0.02</v>
      </c>
      <c r="H2073" t="s">
        <v>10</v>
      </c>
      <c r="I2073" t="s">
        <v>10</v>
      </c>
      <c r="J2073" s="2">
        <f t="shared" si="452"/>
        <v>5430.6122448979595</v>
      </c>
      <c r="K2073" t="s">
        <v>10</v>
      </c>
      <c r="L2073" t="s">
        <v>10</v>
      </c>
      <c r="M2073" s="54">
        <v>0.85441</v>
      </c>
      <c r="N2073" s="54">
        <v>0.14116999999999999</v>
      </c>
      <c r="O2073" s="54">
        <v>4.4099999999999999E-3</v>
      </c>
      <c r="P2073" s="2">
        <f t="shared" si="453"/>
        <v>5687.2574439836289</v>
      </c>
      <c r="Q2073" t="s">
        <v>10</v>
      </c>
      <c r="R2073" t="s">
        <v>10</v>
      </c>
      <c r="S2073">
        <f t="shared" si="454"/>
        <v>1.0686316129243947</v>
      </c>
      <c r="T2073" s="2" t="s">
        <v>10</v>
      </c>
      <c r="U2073" s="2" t="s">
        <v>10</v>
      </c>
    </row>
    <row r="2074" spans="1:21" x14ac:dyDescent="0.3">
      <c r="A2074">
        <v>51</v>
      </c>
      <c r="B2074" t="s">
        <v>81</v>
      </c>
      <c r="C2074">
        <v>2</v>
      </c>
      <c r="D2074" t="s">
        <v>80</v>
      </c>
      <c r="E2074">
        <v>2002</v>
      </c>
      <c r="F2074">
        <v>3089</v>
      </c>
      <c r="G2074" s="54">
        <v>0.02</v>
      </c>
      <c r="H2074" t="s">
        <v>10</v>
      </c>
      <c r="I2074" t="s">
        <v>10</v>
      </c>
      <c r="J2074" s="2">
        <f t="shared" si="452"/>
        <v>3152.0408163265306</v>
      </c>
      <c r="K2074" t="s">
        <v>10</v>
      </c>
      <c r="L2074" t="s">
        <v>10</v>
      </c>
      <c r="M2074" s="54">
        <v>0.85441</v>
      </c>
      <c r="N2074" s="54">
        <v>0.14116999999999999</v>
      </c>
      <c r="O2074" s="54">
        <v>4.4099999999999999E-3</v>
      </c>
      <c r="P2074" s="2">
        <f t="shared" si="453"/>
        <v>10670.346572401349</v>
      </c>
      <c r="Q2074" t="s">
        <v>10</v>
      </c>
      <c r="R2074" t="s">
        <v>10</v>
      </c>
      <c r="S2074">
        <f t="shared" si="454"/>
        <v>3.4543044909036418</v>
      </c>
      <c r="T2074" s="2" t="s">
        <v>10</v>
      </c>
      <c r="U2074" s="2" t="s">
        <v>10</v>
      </c>
    </row>
    <row r="2075" spans="1:21" x14ac:dyDescent="0.3">
      <c r="A2075">
        <v>51</v>
      </c>
      <c r="B2075" t="s">
        <v>81</v>
      </c>
      <c r="C2075">
        <v>2</v>
      </c>
      <c r="D2075" t="s">
        <v>80</v>
      </c>
      <c r="E2075">
        <v>2003</v>
      </c>
      <c r="F2075">
        <v>3761</v>
      </c>
      <c r="G2075" s="54">
        <v>5.0999999999999997E-2</v>
      </c>
      <c r="H2075" t="s">
        <v>10</v>
      </c>
      <c r="I2075" t="s">
        <v>10</v>
      </c>
      <c r="J2075" s="2">
        <f t="shared" si="452"/>
        <v>3963.1190727081139</v>
      </c>
      <c r="K2075" t="s">
        <v>10</v>
      </c>
      <c r="L2075" t="s">
        <v>10</v>
      </c>
      <c r="M2075" s="54">
        <v>0.85441</v>
      </c>
      <c r="N2075" s="54">
        <v>0.14116999999999999</v>
      </c>
      <c r="O2075" s="54">
        <v>4.4099999999999999E-3</v>
      </c>
      <c r="P2075" s="2">
        <f t="shared" si="453"/>
        <v>5741.6127270870593</v>
      </c>
      <c r="Q2075" t="s">
        <v>10</v>
      </c>
      <c r="R2075" t="s">
        <v>10</v>
      </c>
      <c r="S2075">
        <f t="shared" si="454"/>
        <v>1.5266186458620206</v>
      </c>
      <c r="T2075" s="2" t="s">
        <v>10</v>
      </c>
      <c r="U2075" s="2" t="s">
        <v>10</v>
      </c>
    </row>
    <row r="2076" spans="1:21" x14ac:dyDescent="0.3">
      <c r="A2076">
        <v>51</v>
      </c>
      <c r="B2076" t="s">
        <v>81</v>
      </c>
      <c r="C2076">
        <v>2</v>
      </c>
      <c r="D2076" t="s">
        <v>80</v>
      </c>
      <c r="E2076">
        <v>2004</v>
      </c>
      <c r="F2076">
        <v>2086</v>
      </c>
      <c r="G2076" s="54">
        <v>0.55900000000000005</v>
      </c>
      <c r="H2076" t="s">
        <v>10</v>
      </c>
      <c r="I2076" t="s">
        <v>10</v>
      </c>
      <c r="J2076" s="2">
        <f t="shared" si="452"/>
        <v>4730.1587301587306</v>
      </c>
      <c r="K2076" t="s">
        <v>10</v>
      </c>
      <c r="L2076" t="s">
        <v>10</v>
      </c>
      <c r="M2076" s="54">
        <v>0.85441</v>
      </c>
      <c r="N2076" s="54">
        <v>0.14116999999999999</v>
      </c>
      <c r="O2076" s="54">
        <v>4.4099999999999999E-3</v>
      </c>
      <c r="P2076" s="2">
        <f t="shared" si="453"/>
        <v>3883.8129399183354</v>
      </c>
      <c r="Q2076" t="s">
        <v>10</v>
      </c>
      <c r="R2076" t="s">
        <v>10</v>
      </c>
      <c r="S2076">
        <f t="shared" si="454"/>
        <v>1.8618470469407169</v>
      </c>
      <c r="T2076" s="2" t="s">
        <v>10</v>
      </c>
      <c r="U2076" s="2" t="s">
        <v>10</v>
      </c>
    </row>
    <row r="2077" spans="1:21" x14ac:dyDescent="0.3">
      <c r="A2077">
        <v>51</v>
      </c>
      <c r="B2077" t="s">
        <v>81</v>
      </c>
      <c r="C2077">
        <v>2</v>
      </c>
      <c r="D2077" t="s">
        <v>80</v>
      </c>
      <c r="E2077">
        <v>2005</v>
      </c>
      <c r="F2077">
        <v>4278</v>
      </c>
      <c r="G2077" s="54">
        <v>0.627</v>
      </c>
      <c r="H2077" t="s">
        <v>10</v>
      </c>
      <c r="I2077" t="s">
        <v>10</v>
      </c>
      <c r="J2077" s="2">
        <f t="shared" si="452"/>
        <v>11469.16890080429</v>
      </c>
      <c r="K2077" t="s">
        <v>10</v>
      </c>
      <c r="L2077" t="s">
        <v>10</v>
      </c>
      <c r="M2077" s="54">
        <v>0.85441</v>
      </c>
      <c r="N2077" s="54">
        <v>0.14116999999999999</v>
      </c>
      <c r="O2077" s="54">
        <v>4.4099999999999999E-3</v>
      </c>
      <c r="P2077" s="2">
        <f t="shared" si="453"/>
        <v>3420.0492936780797</v>
      </c>
      <c r="Q2077" t="s">
        <v>10</v>
      </c>
      <c r="R2077" t="s">
        <v>10</v>
      </c>
      <c r="S2077">
        <f t="shared" si="454"/>
        <v>0.79945051278122481</v>
      </c>
      <c r="T2077" s="2" t="s">
        <v>10</v>
      </c>
      <c r="U2077" s="2" t="s">
        <v>10</v>
      </c>
    </row>
    <row r="2078" spans="1:21" x14ac:dyDescent="0.3">
      <c r="A2078">
        <v>51</v>
      </c>
      <c r="B2078" t="s">
        <v>81</v>
      </c>
      <c r="C2078">
        <v>2</v>
      </c>
      <c r="D2078" t="s">
        <v>80</v>
      </c>
      <c r="E2078">
        <v>2006</v>
      </c>
      <c r="F2078">
        <v>4800</v>
      </c>
      <c r="G2078" s="54">
        <v>0.20599999999999999</v>
      </c>
      <c r="H2078" t="s">
        <v>10</v>
      </c>
      <c r="I2078" t="s">
        <v>10</v>
      </c>
      <c r="J2078" s="2">
        <f t="shared" si="452"/>
        <v>6045.3400503778339</v>
      </c>
      <c r="K2078" t="s">
        <v>10</v>
      </c>
      <c r="L2078" t="s">
        <v>10</v>
      </c>
      <c r="M2078" s="54">
        <v>0.85441</v>
      </c>
      <c r="N2078" s="54">
        <v>0.14116999999999999</v>
      </c>
      <c r="O2078" s="54">
        <v>4.4099999999999999E-3</v>
      </c>
      <c r="P2078" s="2">
        <f t="shared" si="453"/>
        <v>4140.9557041547969</v>
      </c>
      <c r="Q2078" t="s">
        <v>10</v>
      </c>
      <c r="R2078" t="s">
        <v>10</v>
      </c>
      <c r="S2078">
        <f t="shared" si="454"/>
        <v>0.86269910503224934</v>
      </c>
      <c r="T2078" s="2" t="s">
        <v>10</v>
      </c>
      <c r="U2078" s="2" t="s">
        <v>10</v>
      </c>
    </row>
    <row r="2079" spans="1:21" x14ac:dyDescent="0.3">
      <c r="A2079">
        <v>51</v>
      </c>
      <c r="B2079" t="s">
        <v>81</v>
      </c>
      <c r="C2079">
        <v>2</v>
      </c>
      <c r="D2079" t="s">
        <v>80</v>
      </c>
      <c r="E2079">
        <v>2007</v>
      </c>
      <c r="F2079">
        <v>3240</v>
      </c>
      <c r="G2079" s="54">
        <v>0.186</v>
      </c>
      <c r="H2079" t="s">
        <v>10</v>
      </c>
      <c r="I2079" t="s">
        <v>10</v>
      </c>
      <c r="J2079" s="2">
        <f t="shared" si="452"/>
        <v>3980.3439803439801</v>
      </c>
      <c r="K2079" t="s">
        <v>10</v>
      </c>
      <c r="L2079" t="s">
        <v>10</v>
      </c>
      <c r="M2079" s="54">
        <v>0.85441</v>
      </c>
      <c r="N2079" s="54">
        <v>0.14116999999999999</v>
      </c>
      <c r="O2079" s="54">
        <v>4.4099999999999999E-3</v>
      </c>
      <c r="P2079" s="2">
        <f>(J2082*M2079)+(J2083*N2079)</f>
        <v>4360.5024692393736</v>
      </c>
      <c r="Q2079" t="s">
        <v>10</v>
      </c>
      <c r="R2079" t="s">
        <v>10</v>
      </c>
      <c r="S2079">
        <f t="shared" si="454"/>
        <v>1.3458340954442511</v>
      </c>
      <c r="T2079" s="2" t="s">
        <v>10</v>
      </c>
      <c r="U2079" s="2" t="s">
        <v>10</v>
      </c>
    </row>
    <row r="2080" spans="1:21" x14ac:dyDescent="0.3">
      <c r="A2080">
        <v>51</v>
      </c>
      <c r="B2080" t="s">
        <v>81</v>
      </c>
      <c r="C2080">
        <v>2</v>
      </c>
      <c r="D2080" t="s">
        <v>80</v>
      </c>
      <c r="E2080">
        <v>2008</v>
      </c>
      <c r="F2080">
        <v>2678</v>
      </c>
      <c r="G2080" s="54">
        <v>0.186</v>
      </c>
      <c r="H2080" t="s">
        <v>10</v>
      </c>
      <c r="I2080" t="s">
        <v>10</v>
      </c>
      <c r="J2080" s="2">
        <f t="shared" si="452"/>
        <v>3289.9262899262899</v>
      </c>
      <c r="K2080" t="s">
        <v>10</v>
      </c>
      <c r="L2080" t="s">
        <v>10</v>
      </c>
      <c r="M2080" s="54">
        <v>0.85441</v>
      </c>
      <c r="N2080" s="54">
        <v>0.14116999999999999</v>
      </c>
      <c r="O2080" s="54">
        <v>4.4099999999999999E-3</v>
      </c>
      <c r="P2080" s="2" t="s">
        <v>10</v>
      </c>
      <c r="Q2080" t="s">
        <v>10</v>
      </c>
      <c r="R2080" t="s">
        <v>10</v>
      </c>
      <c r="S2080" s="2" t="s">
        <v>10</v>
      </c>
      <c r="T2080" s="2" t="s">
        <v>10</v>
      </c>
      <c r="U2080" s="2" t="s">
        <v>10</v>
      </c>
    </row>
    <row r="2081" spans="1:21" x14ac:dyDescent="0.3">
      <c r="A2081">
        <v>51</v>
      </c>
      <c r="B2081" t="s">
        <v>81</v>
      </c>
      <c r="C2081">
        <v>2</v>
      </c>
      <c r="D2081" t="s">
        <v>80</v>
      </c>
      <c r="E2081">
        <v>2009</v>
      </c>
      <c r="F2081">
        <v>3504</v>
      </c>
      <c r="G2081" s="54">
        <v>0.16600000000000001</v>
      </c>
      <c r="H2081" t="s">
        <v>10</v>
      </c>
      <c r="I2081" t="s">
        <v>10</v>
      </c>
      <c r="J2081" s="2">
        <f t="shared" si="452"/>
        <v>4201.4388489208632</v>
      </c>
      <c r="K2081" t="s">
        <v>10</v>
      </c>
      <c r="L2081" t="s">
        <v>10</v>
      </c>
      <c r="M2081" s="54">
        <v>0.85441</v>
      </c>
      <c r="N2081" s="54">
        <v>0.14116999999999999</v>
      </c>
      <c r="O2081" s="54">
        <v>4.4099999999999999E-3</v>
      </c>
      <c r="P2081" s="2" t="s">
        <v>10</v>
      </c>
      <c r="Q2081" t="s">
        <v>10</v>
      </c>
      <c r="R2081" t="s">
        <v>10</v>
      </c>
      <c r="S2081" s="2" t="s">
        <v>10</v>
      </c>
      <c r="T2081" s="2" t="s">
        <v>10</v>
      </c>
      <c r="U2081" s="2" t="s">
        <v>10</v>
      </c>
    </row>
    <row r="2082" spans="1:21" x14ac:dyDescent="0.3">
      <c r="A2082">
        <v>51</v>
      </c>
      <c r="B2082" t="s">
        <v>81</v>
      </c>
      <c r="C2082">
        <v>2</v>
      </c>
      <c r="D2082" t="s">
        <v>80</v>
      </c>
      <c r="E2082">
        <v>2010</v>
      </c>
      <c r="F2082">
        <v>2639</v>
      </c>
      <c r="G2082" s="54">
        <v>0.27200000000000002</v>
      </c>
      <c r="H2082" t="s">
        <v>10</v>
      </c>
      <c r="I2082" t="s">
        <v>10</v>
      </c>
      <c r="J2082" s="2">
        <f t="shared" si="452"/>
        <v>3625</v>
      </c>
      <c r="K2082" t="s">
        <v>10</v>
      </c>
      <c r="L2082" t="s">
        <v>10</v>
      </c>
      <c r="M2082" s="54">
        <v>0.85441</v>
      </c>
      <c r="N2082" s="54">
        <v>0.14116999999999999</v>
      </c>
      <c r="O2082" s="54">
        <v>4.4099999999999999E-3</v>
      </c>
      <c r="P2082" s="2" t="s">
        <v>10</v>
      </c>
      <c r="Q2082" t="s">
        <v>10</v>
      </c>
      <c r="R2082" t="s">
        <v>10</v>
      </c>
      <c r="S2082" s="2" t="s">
        <v>10</v>
      </c>
      <c r="T2082" s="2" t="s">
        <v>10</v>
      </c>
      <c r="U2082" s="2" t="s">
        <v>10</v>
      </c>
    </row>
    <row r="2083" spans="1:21" x14ac:dyDescent="0.3">
      <c r="A2083">
        <v>51</v>
      </c>
      <c r="B2083" t="s">
        <v>81</v>
      </c>
      <c r="C2083">
        <v>2</v>
      </c>
      <c r="D2083" t="s">
        <v>80</v>
      </c>
      <c r="E2083">
        <v>2011</v>
      </c>
      <c r="F2083">
        <v>8000</v>
      </c>
      <c r="G2083" s="54">
        <v>0.106</v>
      </c>
      <c r="H2083" t="s">
        <v>10</v>
      </c>
      <c r="I2083" t="s">
        <v>10</v>
      </c>
      <c r="J2083" s="2">
        <f t="shared" si="452"/>
        <v>8948.5458612975399</v>
      </c>
      <c r="K2083" t="s">
        <v>10</v>
      </c>
      <c r="L2083" t="s">
        <v>10</v>
      </c>
      <c r="M2083" s="54">
        <v>0.85441</v>
      </c>
      <c r="N2083" s="54">
        <v>0.14116999999999999</v>
      </c>
      <c r="O2083" s="54">
        <v>4.4099999999999999E-3</v>
      </c>
      <c r="P2083" s="2" t="s">
        <v>10</v>
      </c>
      <c r="Q2083" t="s">
        <v>10</v>
      </c>
      <c r="R2083" t="s">
        <v>10</v>
      </c>
      <c r="S2083" s="2" t="s">
        <v>10</v>
      </c>
      <c r="T2083" s="2" t="s">
        <v>10</v>
      </c>
      <c r="U2083" s="2" t="s">
        <v>10</v>
      </c>
    </row>
    <row r="2084" spans="1:21" x14ac:dyDescent="0.3">
      <c r="A2084">
        <v>51</v>
      </c>
      <c r="B2084" t="s">
        <v>81</v>
      </c>
      <c r="C2084">
        <v>2</v>
      </c>
      <c r="D2084" t="s">
        <v>80</v>
      </c>
      <c r="E2084">
        <v>2012</v>
      </c>
      <c r="F2084" t="s">
        <v>10</v>
      </c>
      <c r="G2084" s="54">
        <v>0.14299999999999999</v>
      </c>
      <c r="H2084" t="s">
        <v>10</v>
      </c>
      <c r="I2084" t="s">
        <v>10</v>
      </c>
      <c r="J2084" t="s">
        <v>10</v>
      </c>
      <c r="K2084" t="s">
        <v>10</v>
      </c>
      <c r="L2084" t="s">
        <v>10</v>
      </c>
      <c r="M2084" s="54">
        <v>0.85441</v>
      </c>
      <c r="N2084" s="54">
        <v>0.14116999999999999</v>
      </c>
      <c r="O2084" s="54">
        <v>4.4099999999999999E-3</v>
      </c>
      <c r="P2084" s="2">
        <f t="shared" si="453"/>
        <v>3273.7279151943462</v>
      </c>
      <c r="Q2084" t="s">
        <v>10</v>
      </c>
      <c r="R2084" t="s">
        <v>10</v>
      </c>
      <c r="S2084" s="2" t="s">
        <v>10</v>
      </c>
      <c r="T2084" s="2" t="s">
        <v>10</v>
      </c>
      <c r="U2084" s="2" t="s">
        <v>10</v>
      </c>
    </row>
    <row r="2085" spans="1:21" x14ac:dyDescent="0.3">
      <c r="A2085">
        <v>51</v>
      </c>
      <c r="B2085" t="s">
        <v>81</v>
      </c>
      <c r="C2085">
        <v>2</v>
      </c>
      <c r="D2085" t="s">
        <v>80</v>
      </c>
      <c r="E2085">
        <v>2013</v>
      </c>
      <c r="F2085">
        <v>3000</v>
      </c>
      <c r="G2085" s="54">
        <v>0.18</v>
      </c>
      <c r="H2085" t="s">
        <v>10</v>
      </c>
      <c r="I2085" t="s">
        <v>10</v>
      </c>
      <c r="J2085" s="2">
        <f t="shared" si="452"/>
        <v>3658.5365853658532</v>
      </c>
      <c r="K2085" t="s">
        <v>10</v>
      </c>
      <c r="L2085" t="s">
        <v>10</v>
      </c>
      <c r="M2085" s="54">
        <v>0.85441</v>
      </c>
      <c r="N2085" s="54">
        <v>0.14116999999999999</v>
      </c>
      <c r="O2085" s="54">
        <v>4.4099999999999999E-3</v>
      </c>
      <c r="P2085" s="2">
        <f>(J2088*M2085)+(J2089*N2085)</f>
        <v>1675.8362779740871</v>
      </c>
      <c r="Q2085" t="s">
        <v>10</v>
      </c>
      <c r="R2085" t="s">
        <v>10</v>
      </c>
      <c r="S2085">
        <f t="shared" si="454"/>
        <v>0.55861209265802902</v>
      </c>
      <c r="T2085" s="2" t="s">
        <v>10</v>
      </c>
      <c r="U2085" s="2" t="s">
        <v>10</v>
      </c>
    </row>
    <row r="2086" spans="1:21" x14ac:dyDescent="0.3">
      <c r="A2086">
        <v>51</v>
      </c>
      <c r="B2086" t="s">
        <v>81</v>
      </c>
      <c r="C2086">
        <v>2</v>
      </c>
      <c r="D2086" t="s">
        <v>80</v>
      </c>
      <c r="E2086">
        <v>2014</v>
      </c>
      <c r="F2086" t="s">
        <v>10</v>
      </c>
      <c r="G2086" s="54">
        <v>0.17599999999999999</v>
      </c>
      <c r="H2086" t="s">
        <v>10</v>
      </c>
      <c r="I2086" t="s">
        <v>10</v>
      </c>
      <c r="J2086" t="s">
        <v>10</v>
      </c>
      <c r="K2086" t="s">
        <v>10</v>
      </c>
      <c r="L2086" t="s">
        <v>10</v>
      </c>
      <c r="M2086" s="54">
        <v>0.85441</v>
      </c>
      <c r="N2086" s="54">
        <v>0.14116999999999999</v>
      </c>
      <c r="O2086" s="54">
        <v>4.4099999999999999E-3</v>
      </c>
      <c r="P2086" s="2" t="s">
        <v>10</v>
      </c>
      <c r="Q2086" t="s">
        <v>10</v>
      </c>
      <c r="R2086" t="s">
        <v>10</v>
      </c>
      <c r="S2086" s="2" t="s">
        <v>10</v>
      </c>
      <c r="T2086" s="2" t="s">
        <v>10</v>
      </c>
      <c r="U2086" s="2" t="s">
        <v>10</v>
      </c>
    </row>
    <row r="2087" spans="1:21" x14ac:dyDescent="0.3">
      <c r="A2087">
        <v>51</v>
      </c>
      <c r="B2087" t="s">
        <v>81</v>
      </c>
      <c r="C2087">
        <v>2</v>
      </c>
      <c r="D2087" t="s">
        <v>80</v>
      </c>
      <c r="E2087">
        <v>2015</v>
      </c>
      <c r="F2087">
        <v>3000</v>
      </c>
      <c r="G2087" s="54">
        <v>0.151</v>
      </c>
      <c r="H2087" t="s">
        <v>10</v>
      </c>
      <c r="I2087" t="s">
        <v>10</v>
      </c>
      <c r="J2087" s="2">
        <f t="shared" si="452"/>
        <v>3533.5689045936397</v>
      </c>
      <c r="K2087" t="s">
        <v>10</v>
      </c>
      <c r="L2087" t="s">
        <v>10</v>
      </c>
      <c r="M2087" s="54">
        <v>0.85441</v>
      </c>
      <c r="N2087" s="54">
        <v>0.14116999999999999</v>
      </c>
      <c r="O2087" s="54">
        <v>4.4099999999999999E-3</v>
      </c>
      <c r="P2087" s="2" t="s">
        <v>10</v>
      </c>
      <c r="Q2087" t="s">
        <v>10</v>
      </c>
      <c r="R2087" t="s">
        <v>10</v>
      </c>
      <c r="S2087" s="2" t="s">
        <v>10</v>
      </c>
      <c r="T2087" s="2" t="s">
        <v>10</v>
      </c>
      <c r="U2087" s="2" t="s">
        <v>10</v>
      </c>
    </row>
    <row r="2088" spans="1:21" x14ac:dyDescent="0.3">
      <c r="A2088">
        <v>51</v>
      </c>
      <c r="B2088" t="s">
        <v>81</v>
      </c>
      <c r="C2088">
        <v>2</v>
      </c>
      <c r="D2088" t="s">
        <v>80</v>
      </c>
      <c r="E2088">
        <v>2016</v>
      </c>
      <c r="F2088">
        <v>1500</v>
      </c>
      <c r="G2088" s="54">
        <v>0.151</v>
      </c>
      <c r="H2088" t="s">
        <v>10</v>
      </c>
      <c r="I2088" t="s">
        <v>10</v>
      </c>
      <c r="J2088" s="2">
        <f t="shared" si="452"/>
        <v>1766.7844522968198</v>
      </c>
      <c r="K2088" t="s">
        <v>10</v>
      </c>
      <c r="L2088" t="s">
        <v>10</v>
      </c>
      <c r="M2088" s="54">
        <v>0.85441</v>
      </c>
      <c r="N2088" s="54">
        <v>0.14116999999999999</v>
      </c>
      <c r="O2088" s="54">
        <v>4.4099999999999999E-3</v>
      </c>
      <c r="P2088" s="2" t="s">
        <v>10</v>
      </c>
      <c r="Q2088" t="s">
        <v>10</v>
      </c>
      <c r="R2088" t="s">
        <v>10</v>
      </c>
      <c r="S2088" s="2" t="s">
        <v>10</v>
      </c>
      <c r="T2088" s="2" t="s">
        <v>10</v>
      </c>
      <c r="U2088" s="2" t="s">
        <v>10</v>
      </c>
    </row>
    <row r="2089" spans="1:21" x14ac:dyDescent="0.3">
      <c r="A2089">
        <v>51</v>
      </c>
      <c r="B2089" t="s">
        <v>81</v>
      </c>
      <c r="C2089">
        <v>2</v>
      </c>
      <c r="D2089" t="s">
        <v>80</v>
      </c>
      <c r="E2089">
        <v>2017</v>
      </c>
      <c r="F2089">
        <v>1000</v>
      </c>
      <c r="G2089" s="54">
        <v>0.151</v>
      </c>
      <c r="H2089" t="s">
        <v>10</v>
      </c>
      <c r="I2089" t="s">
        <v>10</v>
      </c>
      <c r="J2089" s="2">
        <f t="shared" si="452"/>
        <v>1177.8563015312131</v>
      </c>
      <c r="K2089" t="s">
        <v>10</v>
      </c>
      <c r="L2089" t="s">
        <v>10</v>
      </c>
      <c r="M2089" s="54">
        <v>0.85441</v>
      </c>
      <c r="N2089" s="54">
        <v>0.14116999999999999</v>
      </c>
      <c r="O2089" s="54">
        <v>4.4099999999999999E-3</v>
      </c>
      <c r="P2089" s="2" t="s">
        <v>10</v>
      </c>
      <c r="Q2089" t="s">
        <v>10</v>
      </c>
      <c r="R2089" t="s">
        <v>10</v>
      </c>
      <c r="S2089" s="2" t="s">
        <v>10</v>
      </c>
      <c r="T2089" s="2" t="s">
        <v>10</v>
      </c>
      <c r="U2089" s="2" t="s">
        <v>10</v>
      </c>
    </row>
    <row r="2090" spans="1:21" x14ac:dyDescent="0.3">
      <c r="A2090">
        <v>51</v>
      </c>
      <c r="B2090" t="s">
        <v>81</v>
      </c>
      <c r="C2090">
        <v>2</v>
      </c>
      <c r="D2090" t="s">
        <v>80</v>
      </c>
      <c r="E2090">
        <v>2018</v>
      </c>
      <c r="F2090" t="s">
        <v>10</v>
      </c>
      <c r="G2090" s="54">
        <v>0.152</v>
      </c>
      <c r="H2090" t="s">
        <v>10</v>
      </c>
      <c r="I2090" t="s">
        <v>10</v>
      </c>
      <c r="J2090" t="s">
        <v>10</v>
      </c>
      <c r="K2090" t="s">
        <v>10</v>
      </c>
      <c r="L2090" t="s">
        <v>10</v>
      </c>
      <c r="M2090" s="54">
        <v>0.85441</v>
      </c>
      <c r="N2090" s="54">
        <v>0.14116999999999999</v>
      </c>
      <c r="O2090" s="54">
        <v>4.4099999999999999E-3</v>
      </c>
      <c r="P2090" s="2" t="s">
        <v>10</v>
      </c>
      <c r="Q2090" t="s">
        <v>10</v>
      </c>
      <c r="R2090" t="s">
        <v>10</v>
      </c>
      <c r="S2090" s="2" t="s">
        <v>10</v>
      </c>
      <c r="T2090" s="2" t="s">
        <v>10</v>
      </c>
      <c r="U2090" s="2" t="s">
        <v>10</v>
      </c>
    </row>
    <row r="2091" spans="1:21" x14ac:dyDescent="0.3">
      <c r="A2091">
        <v>51</v>
      </c>
      <c r="B2091" t="s">
        <v>81</v>
      </c>
      <c r="C2091">
        <v>2</v>
      </c>
      <c r="D2091" t="s">
        <v>80</v>
      </c>
      <c r="E2091">
        <v>2019</v>
      </c>
      <c r="F2091">
        <v>500</v>
      </c>
      <c r="G2091" s="54">
        <v>0.152</v>
      </c>
      <c r="H2091" t="s">
        <v>10</v>
      </c>
      <c r="I2091" t="s">
        <v>10</v>
      </c>
      <c r="J2091" s="2">
        <f t="shared" si="452"/>
        <v>589.62264150943395</v>
      </c>
      <c r="K2091" t="s">
        <v>10</v>
      </c>
      <c r="L2091" t="s">
        <v>10</v>
      </c>
      <c r="M2091" s="54">
        <v>0.85441</v>
      </c>
      <c r="N2091" s="54">
        <v>0.14116999999999999</v>
      </c>
      <c r="O2091" s="54">
        <v>4.4099999999999999E-3</v>
      </c>
      <c r="P2091" s="2" t="s">
        <v>10</v>
      </c>
      <c r="Q2091" t="s">
        <v>10</v>
      </c>
      <c r="R2091" t="s">
        <v>10</v>
      </c>
      <c r="S2091" s="2" t="s">
        <v>10</v>
      </c>
      <c r="T2091" s="2" t="s">
        <v>10</v>
      </c>
      <c r="U2091" s="2" t="s">
        <v>10</v>
      </c>
    </row>
    <row r="2092" spans="1:21" x14ac:dyDescent="0.3">
      <c r="A2092">
        <v>51</v>
      </c>
      <c r="B2092" t="s">
        <v>81</v>
      </c>
      <c r="C2092">
        <v>2</v>
      </c>
      <c r="D2092" t="s">
        <v>80</v>
      </c>
      <c r="E2092">
        <v>2020</v>
      </c>
      <c r="F2092" t="s">
        <v>10</v>
      </c>
      <c r="G2092" s="54">
        <v>0.08</v>
      </c>
      <c r="H2092" t="s">
        <v>10</v>
      </c>
      <c r="I2092" t="s">
        <v>10</v>
      </c>
      <c r="J2092" t="s">
        <v>10</v>
      </c>
      <c r="K2092" t="s">
        <v>10</v>
      </c>
      <c r="L2092" t="s">
        <v>10</v>
      </c>
      <c r="M2092" s="54">
        <v>0.85441</v>
      </c>
      <c r="N2092" s="54">
        <v>0.14116999999999999</v>
      </c>
      <c r="O2092" s="54">
        <v>4.4099999999999999E-3</v>
      </c>
      <c r="P2092" s="2" t="s">
        <v>10</v>
      </c>
      <c r="Q2092" t="s">
        <v>10</v>
      </c>
      <c r="R2092" t="s">
        <v>10</v>
      </c>
      <c r="S2092" s="2" t="s">
        <v>10</v>
      </c>
      <c r="T2092" s="2" t="s">
        <v>10</v>
      </c>
      <c r="U2092" s="2" t="s">
        <v>10</v>
      </c>
    </row>
    <row r="2093" spans="1:21" x14ac:dyDescent="0.3">
      <c r="A2093">
        <v>52</v>
      </c>
      <c r="B2093" t="s">
        <v>82</v>
      </c>
      <c r="C2093">
        <v>8</v>
      </c>
      <c r="D2093" t="s">
        <v>49</v>
      </c>
      <c r="E2093">
        <v>1980</v>
      </c>
      <c r="F2093" t="s">
        <v>10</v>
      </c>
      <c r="G2093" s="54">
        <v>0.45700000000000002</v>
      </c>
      <c r="H2093" s="54">
        <v>0.46733333333333338</v>
      </c>
      <c r="I2093" s="54">
        <v>0.46133333333333337</v>
      </c>
      <c r="J2093" t="s">
        <v>10</v>
      </c>
      <c r="K2093" t="s">
        <v>10</v>
      </c>
      <c r="L2093" t="s">
        <v>10</v>
      </c>
      <c r="M2093">
        <v>0.94594594595000003</v>
      </c>
      <c r="N2093">
        <v>5.4054054054000003E-2</v>
      </c>
      <c r="O2093">
        <v>0</v>
      </c>
      <c r="P2093" s="2" t="s">
        <v>10</v>
      </c>
      <c r="Q2093" t="s">
        <v>10</v>
      </c>
      <c r="R2093" t="s">
        <v>10</v>
      </c>
      <c r="S2093" s="2" t="s">
        <v>10</v>
      </c>
      <c r="T2093" s="2" t="s">
        <v>10</v>
      </c>
      <c r="U2093" s="2" t="s">
        <v>10</v>
      </c>
    </row>
    <row r="2094" spans="1:21" x14ac:dyDescent="0.3">
      <c r="A2094">
        <v>52</v>
      </c>
      <c r="B2094" t="s">
        <v>82</v>
      </c>
      <c r="C2094">
        <v>8</v>
      </c>
      <c r="D2094" t="s">
        <v>49</v>
      </c>
      <c r="E2094">
        <v>1981</v>
      </c>
      <c r="F2094" t="s">
        <v>10</v>
      </c>
      <c r="G2094" s="54">
        <v>0.41399999999999998</v>
      </c>
      <c r="H2094" s="54">
        <v>0.4393333333333333</v>
      </c>
      <c r="I2094" s="54">
        <v>0.43383333333333329</v>
      </c>
      <c r="J2094" t="s">
        <v>10</v>
      </c>
      <c r="K2094" t="s">
        <v>10</v>
      </c>
      <c r="L2094" t="s">
        <v>10</v>
      </c>
      <c r="M2094">
        <v>0.94594594595000003</v>
      </c>
      <c r="N2094">
        <v>5.4054054054000003E-2</v>
      </c>
      <c r="O2094">
        <v>0</v>
      </c>
      <c r="P2094" s="2" t="s">
        <v>10</v>
      </c>
      <c r="Q2094" t="s">
        <v>10</v>
      </c>
      <c r="R2094" t="s">
        <v>10</v>
      </c>
      <c r="S2094" s="2" t="s">
        <v>10</v>
      </c>
      <c r="T2094" s="2" t="s">
        <v>10</v>
      </c>
      <c r="U2094" s="2" t="s">
        <v>10</v>
      </c>
    </row>
    <row r="2095" spans="1:21" x14ac:dyDescent="0.3">
      <c r="A2095">
        <v>52</v>
      </c>
      <c r="B2095" t="s">
        <v>82</v>
      </c>
      <c r="C2095">
        <v>8</v>
      </c>
      <c r="D2095" t="s">
        <v>49</v>
      </c>
      <c r="E2095">
        <v>1982</v>
      </c>
      <c r="F2095" t="s">
        <v>10</v>
      </c>
      <c r="G2095" s="54">
        <v>0.35799999999999998</v>
      </c>
      <c r="H2095" s="54">
        <v>0.40499999999999997</v>
      </c>
      <c r="I2095" s="54">
        <v>0.39999999999999997</v>
      </c>
      <c r="J2095" t="s">
        <v>10</v>
      </c>
      <c r="K2095" t="s">
        <v>10</v>
      </c>
      <c r="L2095" t="s">
        <v>10</v>
      </c>
      <c r="M2095">
        <v>0.94594594595000003</v>
      </c>
      <c r="N2095">
        <v>5.4054054054000003E-2</v>
      </c>
      <c r="O2095">
        <v>0</v>
      </c>
      <c r="P2095" s="2" t="s">
        <v>10</v>
      </c>
      <c r="Q2095" t="s">
        <v>10</v>
      </c>
      <c r="R2095" t="s">
        <v>10</v>
      </c>
      <c r="S2095" s="2" t="s">
        <v>10</v>
      </c>
      <c r="T2095" s="2" t="s">
        <v>10</v>
      </c>
      <c r="U2095" s="2" t="s">
        <v>10</v>
      </c>
    </row>
    <row r="2096" spans="1:21" x14ac:dyDescent="0.3">
      <c r="A2096">
        <v>52</v>
      </c>
      <c r="B2096" t="s">
        <v>82</v>
      </c>
      <c r="C2096">
        <v>8</v>
      </c>
      <c r="D2096" t="s">
        <v>49</v>
      </c>
      <c r="E2096">
        <v>1983</v>
      </c>
      <c r="F2096" t="s">
        <v>10</v>
      </c>
      <c r="G2096" s="54">
        <v>0.5</v>
      </c>
      <c r="H2096" s="54">
        <v>0.50566666666666671</v>
      </c>
      <c r="I2096" s="54">
        <v>0.4986666666666667</v>
      </c>
      <c r="J2096" t="s">
        <v>10</v>
      </c>
      <c r="K2096" t="s">
        <v>10</v>
      </c>
      <c r="L2096" t="s">
        <v>10</v>
      </c>
      <c r="M2096">
        <v>0.94594594595000003</v>
      </c>
      <c r="N2096">
        <v>5.4054054054000003E-2</v>
      </c>
      <c r="O2096">
        <v>0</v>
      </c>
      <c r="P2096" s="2" t="s">
        <v>10</v>
      </c>
      <c r="Q2096" t="s">
        <v>10</v>
      </c>
      <c r="R2096" t="s">
        <v>10</v>
      </c>
      <c r="S2096" s="2" t="s">
        <v>10</v>
      </c>
      <c r="T2096" s="2" t="s">
        <v>10</v>
      </c>
      <c r="U2096" s="2" t="s">
        <v>10</v>
      </c>
    </row>
    <row r="2097" spans="1:21" x14ac:dyDescent="0.3">
      <c r="A2097">
        <v>52</v>
      </c>
      <c r="B2097" t="s">
        <v>82</v>
      </c>
      <c r="C2097">
        <v>8</v>
      </c>
      <c r="D2097" t="s">
        <v>49</v>
      </c>
      <c r="E2097">
        <v>1984</v>
      </c>
      <c r="F2097" t="s">
        <v>10</v>
      </c>
      <c r="G2097" s="54">
        <v>0.44400000000000001</v>
      </c>
      <c r="H2097" s="54">
        <v>0.46133333333333326</v>
      </c>
      <c r="I2097" s="54">
        <v>0.45533333333333326</v>
      </c>
      <c r="J2097" t="s">
        <v>10</v>
      </c>
      <c r="K2097" t="s">
        <v>10</v>
      </c>
      <c r="L2097" t="s">
        <v>10</v>
      </c>
      <c r="M2097">
        <v>0.94594594595000003</v>
      </c>
      <c r="N2097">
        <v>5.4054054054000003E-2</v>
      </c>
      <c r="O2097">
        <v>0</v>
      </c>
      <c r="P2097" s="2" t="s">
        <v>10</v>
      </c>
      <c r="Q2097" t="s">
        <v>10</v>
      </c>
      <c r="R2097" t="s">
        <v>10</v>
      </c>
      <c r="S2097" s="2" t="s">
        <v>10</v>
      </c>
      <c r="T2097" s="2" t="s">
        <v>10</v>
      </c>
      <c r="U2097" s="2" t="s">
        <v>10</v>
      </c>
    </row>
    <row r="2098" spans="1:21" x14ac:dyDescent="0.3">
      <c r="A2098">
        <v>52</v>
      </c>
      <c r="B2098" t="s">
        <v>82</v>
      </c>
      <c r="C2098">
        <v>8</v>
      </c>
      <c r="D2098" t="s">
        <v>49</v>
      </c>
      <c r="E2098">
        <v>1985</v>
      </c>
      <c r="F2098" t="s">
        <v>10</v>
      </c>
      <c r="G2098" s="54">
        <v>0.46300000000000002</v>
      </c>
      <c r="H2098" s="54">
        <v>0.47466666666666668</v>
      </c>
      <c r="I2098" s="54">
        <v>0.46866666666666668</v>
      </c>
      <c r="J2098" t="s">
        <v>10</v>
      </c>
      <c r="K2098" t="s">
        <v>10</v>
      </c>
      <c r="L2098" t="s">
        <v>10</v>
      </c>
      <c r="M2098">
        <v>0.94594594595000003</v>
      </c>
      <c r="N2098">
        <v>5.4054054054000003E-2</v>
      </c>
      <c r="O2098">
        <v>0</v>
      </c>
      <c r="P2098" s="2" t="s">
        <v>10</v>
      </c>
      <c r="Q2098" t="s">
        <v>10</v>
      </c>
      <c r="R2098" t="s">
        <v>10</v>
      </c>
      <c r="S2098" s="2" t="s">
        <v>10</v>
      </c>
      <c r="T2098" s="2" t="s">
        <v>10</v>
      </c>
      <c r="U2098" s="2" t="s">
        <v>10</v>
      </c>
    </row>
    <row r="2099" spans="1:21" x14ac:dyDescent="0.3">
      <c r="A2099">
        <v>52</v>
      </c>
      <c r="B2099" t="s">
        <v>82</v>
      </c>
      <c r="C2099">
        <v>8</v>
      </c>
      <c r="D2099" t="s">
        <v>49</v>
      </c>
      <c r="E2099">
        <v>1986</v>
      </c>
      <c r="F2099" t="s">
        <v>10</v>
      </c>
      <c r="G2099" s="54">
        <v>0.51200000000000001</v>
      </c>
      <c r="H2099" s="54">
        <v>0.50766666666666671</v>
      </c>
      <c r="I2099" s="54">
        <v>0.50066666666666659</v>
      </c>
      <c r="J2099" t="s">
        <v>10</v>
      </c>
      <c r="K2099" t="s">
        <v>10</v>
      </c>
      <c r="L2099" t="s">
        <v>10</v>
      </c>
      <c r="M2099">
        <v>0.94594594595000003</v>
      </c>
      <c r="N2099">
        <v>5.4054054054000003E-2</v>
      </c>
      <c r="O2099">
        <v>0</v>
      </c>
      <c r="P2099" s="2" t="s">
        <v>10</v>
      </c>
      <c r="Q2099" t="s">
        <v>10</v>
      </c>
      <c r="R2099" t="s">
        <v>10</v>
      </c>
      <c r="S2099" s="2" t="s">
        <v>10</v>
      </c>
      <c r="T2099" s="2" t="s">
        <v>10</v>
      </c>
      <c r="U2099" s="2" t="s">
        <v>10</v>
      </c>
    </row>
    <row r="2100" spans="1:21" x14ac:dyDescent="0.3">
      <c r="A2100">
        <v>52</v>
      </c>
      <c r="B2100" t="s">
        <v>82</v>
      </c>
      <c r="C2100">
        <v>8</v>
      </c>
      <c r="D2100" t="s">
        <v>49</v>
      </c>
      <c r="E2100">
        <v>1987</v>
      </c>
      <c r="F2100" t="s">
        <v>10</v>
      </c>
      <c r="G2100" s="54">
        <v>0.39500000000000002</v>
      </c>
      <c r="H2100" s="54">
        <v>0.42166666666666669</v>
      </c>
      <c r="I2100" s="54">
        <v>0.41666666666666669</v>
      </c>
      <c r="J2100" t="s">
        <v>10</v>
      </c>
      <c r="K2100" t="s">
        <v>10</v>
      </c>
      <c r="L2100" t="s">
        <v>10</v>
      </c>
      <c r="M2100">
        <v>0.94594594595000003</v>
      </c>
      <c r="N2100">
        <v>5.4054054054000003E-2</v>
      </c>
      <c r="O2100">
        <v>0</v>
      </c>
      <c r="P2100" s="2" t="s">
        <v>10</v>
      </c>
      <c r="Q2100" t="s">
        <v>10</v>
      </c>
      <c r="R2100" t="s">
        <v>10</v>
      </c>
      <c r="S2100" s="2" t="s">
        <v>10</v>
      </c>
      <c r="T2100" s="2" t="s">
        <v>10</v>
      </c>
      <c r="U2100" s="2" t="s">
        <v>10</v>
      </c>
    </row>
    <row r="2101" spans="1:21" x14ac:dyDescent="0.3">
      <c r="A2101">
        <v>52</v>
      </c>
      <c r="B2101" t="s">
        <v>82</v>
      </c>
      <c r="C2101">
        <v>8</v>
      </c>
      <c r="D2101" t="s">
        <v>49</v>
      </c>
      <c r="E2101">
        <v>1988</v>
      </c>
      <c r="F2101" t="s">
        <v>10</v>
      </c>
      <c r="G2101" s="54">
        <v>0.38900000000000001</v>
      </c>
      <c r="H2101" s="54">
        <v>0.41433333333333339</v>
      </c>
      <c r="I2101" s="54">
        <v>0.40983333333333338</v>
      </c>
      <c r="J2101" t="s">
        <v>10</v>
      </c>
      <c r="K2101" t="s">
        <v>10</v>
      </c>
      <c r="L2101" t="s">
        <v>10</v>
      </c>
      <c r="M2101">
        <v>0.94594594595000003</v>
      </c>
      <c r="N2101">
        <v>5.4054054054000003E-2</v>
      </c>
      <c r="O2101">
        <v>0</v>
      </c>
      <c r="P2101" s="2" t="s">
        <v>10</v>
      </c>
      <c r="Q2101" t="s">
        <v>10</v>
      </c>
      <c r="R2101" t="s">
        <v>10</v>
      </c>
      <c r="S2101" s="2" t="s">
        <v>10</v>
      </c>
      <c r="T2101" s="2" t="s">
        <v>10</v>
      </c>
      <c r="U2101" s="2" t="s">
        <v>10</v>
      </c>
    </row>
    <row r="2102" spans="1:21" x14ac:dyDescent="0.3">
      <c r="A2102">
        <v>52</v>
      </c>
      <c r="B2102" t="s">
        <v>82</v>
      </c>
      <c r="C2102">
        <v>8</v>
      </c>
      <c r="D2102" t="s">
        <v>49</v>
      </c>
      <c r="E2102">
        <v>1989</v>
      </c>
      <c r="F2102" t="s">
        <v>10</v>
      </c>
      <c r="G2102" s="54">
        <v>0.379</v>
      </c>
      <c r="H2102" s="54">
        <v>0.41066666666666668</v>
      </c>
      <c r="I2102" s="54">
        <v>0.40566666666666668</v>
      </c>
      <c r="J2102" t="s">
        <v>10</v>
      </c>
      <c r="K2102" t="s">
        <v>10</v>
      </c>
      <c r="L2102" t="s">
        <v>10</v>
      </c>
      <c r="M2102">
        <v>0.94594594595000003</v>
      </c>
      <c r="N2102">
        <v>5.4054054054000003E-2</v>
      </c>
      <c r="O2102">
        <v>0</v>
      </c>
      <c r="P2102" s="2" t="s">
        <v>10</v>
      </c>
      <c r="Q2102" t="s">
        <v>10</v>
      </c>
      <c r="R2102" t="s">
        <v>10</v>
      </c>
      <c r="S2102" s="2" t="s">
        <v>10</v>
      </c>
      <c r="T2102" s="2" t="s">
        <v>10</v>
      </c>
      <c r="U2102" s="2" t="s">
        <v>10</v>
      </c>
    </row>
    <row r="2103" spans="1:21" x14ac:dyDescent="0.3">
      <c r="A2103">
        <v>52</v>
      </c>
      <c r="B2103" t="s">
        <v>82</v>
      </c>
      <c r="C2103">
        <v>8</v>
      </c>
      <c r="D2103" t="s">
        <v>49</v>
      </c>
      <c r="E2103">
        <v>1990</v>
      </c>
      <c r="F2103" t="s">
        <v>10</v>
      </c>
      <c r="G2103" s="54">
        <v>0.43</v>
      </c>
      <c r="H2103" s="54">
        <v>0.46433333333333326</v>
      </c>
      <c r="I2103" s="54">
        <v>0.45883333333333332</v>
      </c>
      <c r="J2103" t="s">
        <v>10</v>
      </c>
      <c r="K2103" t="s">
        <v>10</v>
      </c>
      <c r="L2103" t="s">
        <v>10</v>
      </c>
      <c r="M2103">
        <v>0.94594594595000003</v>
      </c>
      <c r="N2103">
        <v>5.4054054054000003E-2</v>
      </c>
      <c r="O2103">
        <v>0</v>
      </c>
      <c r="P2103" s="2" t="s">
        <v>10</v>
      </c>
      <c r="Q2103" t="s">
        <v>10</v>
      </c>
      <c r="R2103" t="s">
        <v>10</v>
      </c>
      <c r="S2103" s="2" t="s">
        <v>10</v>
      </c>
      <c r="T2103" s="2" t="s">
        <v>10</v>
      </c>
      <c r="U2103" s="2" t="s">
        <v>10</v>
      </c>
    </row>
    <row r="2104" spans="1:21" x14ac:dyDescent="0.3">
      <c r="A2104">
        <v>52</v>
      </c>
      <c r="B2104" t="s">
        <v>82</v>
      </c>
      <c r="C2104">
        <v>8</v>
      </c>
      <c r="D2104" t="s">
        <v>49</v>
      </c>
      <c r="E2104">
        <v>1991</v>
      </c>
      <c r="F2104" t="s">
        <v>10</v>
      </c>
      <c r="G2104" s="54">
        <v>0.38300000000000001</v>
      </c>
      <c r="H2104" s="54">
        <v>0.41</v>
      </c>
      <c r="I2104" s="54">
        <v>0.39349999999999996</v>
      </c>
      <c r="J2104" t="s">
        <v>10</v>
      </c>
      <c r="K2104" t="s">
        <v>10</v>
      </c>
      <c r="L2104" t="s">
        <v>10</v>
      </c>
      <c r="M2104">
        <v>0.94594594595000003</v>
      </c>
      <c r="N2104">
        <v>5.4054054054000003E-2</v>
      </c>
      <c r="O2104">
        <v>0</v>
      </c>
      <c r="P2104" s="2" t="s">
        <v>10</v>
      </c>
      <c r="Q2104" t="s">
        <v>10</v>
      </c>
      <c r="R2104" t="s">
        <v>10</v>
      </c>
      <c r="S2104" s="2" t="s">
        <v>10</v>
      </c>
      <c r="T2104" s="2" t="s">
        <v>10</v>
      </c>
      <c r="U2104" s="2" t="s">
        <v>10</v>
      </c>
    </row>
    <row r="2105" spans="1:21" x14ac:dyDescent="0.3">
      <c r="A2105">
        <v>52</v>
      </c>
      <c r="B2105" t="s">
        <v>82</v>
      </c>
      <c r="C2105">
        <v>8</v>
      </c>
      <c r="D2105" t="s">
        <v>49</v>
      </c>
      <c r="E2105">
        <v>1992</v>
      </c>
      <c r="F2105" t="s">
        <v>10</v>
      </c>
      <c r="G2105" s="54">
        <v>0.39900000000000002</v>
      </c>
      <c r="H2105" s="54">
        <v>0.42699999999999999</v>
      </c>
      <c r="I2105" s="54">
        <v>0.40249999999999997</v>
      </c>
      <c r="J2105" t="s">
        <v>10</v>
      </c>
      <c r="K2105" t="s">
        <v>10</v>
      </c>
      <c r="L2105" t="s">
        <v>10</v>
      </c>
      <c r="M2105">
        <v>0.94594594595000003</v>
      </c>
      <c r="N2105">
        <v>5.4054054054000003E-2</v>
      </c>
      <c r="O2105">
        <v>0</v>
      </c>
      <c r="P2105" s="2" t="s">
        <v>10</v>
      </c>
      <c r="Q2105" t="s">
        <v>10</v>
      </c>
      <c r="R2105" t="s">
        <v>10</v>
      </c>
      <c r="S2105" s="2" t="s">
        <v>10</v>
      </c>
      <c r="T2105" s="2" t="s">
        <v>10</v>
      </c>
      <c r="U2105" s="2" t="s">
        <v>10</v>
      </c>
    </row>
    <row r="2106" spans="1:21" x14ac:dyDescent="0.3">
      <c r="A2106">
        <v>52</v>
      </c>
      <c r="B2106" t="s">
        <v>82</v>
      </c>
      <c r="C2106">
        <v>8</v>
      </c>
      <c r="D2106" t="s">
        <v>49</v>
      </c>
      <c r="E2106">
        <v>1993</v>
      </c>
      <c r="F2106" t="s">
        <v>10</v>
      </c>
      <c r="G2106" s="54">
        <v>0.34799999999999998</v>
      </c>
      <c r="H2106" s="54">
        <v>0.372</v>
      </c>
      <c r="I2106" s="54">
        <v>0.35550000000000004</v>
      </c>
      <c r="J2106" t="s">
        <v>10</v>
      </c>
      <c r="K2106" t="s">
        <v>10</v>
      </c>
      <c r="L2106" t="s">
        <v>10</v>
      </c>
      <c r="M2106">
        <v>0.94594594595000003</v>
      </c>
      <c r="N2106">
        <v>5.4054054054000003E-2</v>
      </c>
      <c r="O2106">
        <v>0</v>
      </c>
      <c r="P2106" s="2" t="s">
        <v>10</v>
      </c>
      <c r="Q2106" t="s">
        <v>10</v>
      </c>
      <c r="R2106" t="s">
        <v>10</v>
      </c>
      <c r="S2106" s="2" t="s">
        <v>10</v>
      </c>
      <c r="T2106" s="2" t="s">
        <v>10</v>
      </c>
      <c r="U2106" s="2" t="s">
        <v>10</v>
      </c>
    </row>
    <row r="2107" spans="1:21" x14ac:dyDescent="0.3">
      <c r="A2107">
        <v>52</v>
      </c>
      <c r="B2107" t="s">
        <v>82</v>
      </c>
      <c r="C2107">
        <v>8</v>
      </c>
      <c r="D2107" t="s">
        <v>49</v>
      </c>
      <c r="E2107">
        <v>1994</v>
      </c>
      <c r="F2107" t="s">
        <v>10</v>
      </c>
      <c r="G2107" s="54">
        <v>0.40899999999999997</v>
      </c>
      <c r="H2107" s="54">
        <v>0.4413333333333333</v>
      </c>
      <c r="I2107" s="54">
        <v>0.42083333333333328</v>
      </c>
      <c r="J2107" t="s">
        <v>10</v>
      </c>
      <c r="K2107" t="s">
        <v>10</v>
      </c>
      <c r="L2107" t="s">
        <v>10</v>
      </c>
      <c r="M2107">
        <v>0.94594594595000003</v>
      </c>
      <c r="N2107">
        <v>5.4054054054000003E-2</v>
      </c>
      <c r="O2107">
        <v>0</v>
      </c>
      <c r="P2107" s="2" t="s">
        <v>10</v>
      </c>
      <c r="Q2107" t="s">
        <v>10</v>
      </c>
      <c r="R2107" t="s">
        <v>10</v>
      </c>
      <c r="S2107" s="2" t="s">
        <v>10</v>
      </c>
      <c r="T2107" s="2" t="s">
        <v>10</v>
      </c>
      <c r="U2107" s="2" t="s">
        <v>10</v>
      </c>
    </row>
    <row r="2108" spans="1:21" x14ac:dyDescent="0.3">
      <c r="A2108">
        <v>52</v>
      </c>
      <c r="B2108" t="s">
        <v>82</v>
      </c>
      <c r="C2108">
        <v>8</v>
      </c>
      <c r="D2108" t="s">
        <v>49</v>
      </c>
      <c r="E2108">
        <v>1995</v>
      </c>
      <c r="F2108" t="s">
        <v>10</v>
      </c>
      <c r="G2108" s="54">
        <v>0.249</v>
      </c>
      <c r="H2108" s="54">
        <v>0.27800000000000002</v>
      </c>
      <c r="I2108" s="54">
        <v>0.26950000000000002</v>
      </c>
      <c r="J2108" t="s">
        <v>10</v>
      </c>
      <c r="K2108" t="s">
        <v>10</v>
      </c>
      <c r="L2108" t="s">
        <v>10</v>
      </c>
      <c r="M2108">
        <v>0.94594594595000003</v>
      </c>
      <c r="N2108">
        <v>5.4054054054000003E-2</v>
      </c>
      <c r="O2108">
        <v>0</v>
      </c>
      <c r="P2108" s="2" t="s">
        <v>10</v>
      </c>
      <c r="Q2108" t="s">
        <v>10</v>
      </c>
      <c r="R2108" t="s">
        <v>10</v>
      </c>
      <c r="S2108" s="2" t="s">
        <v>10</v>
      </c>
      <c r="T2108" s="2" t="s">
        <v>10</v>
      </c>
      <c r="U2108" s="2" t="s">
        <v>10</v>
      </c>
    </row>
    <row r="2109" spans="1:21" x14ac:dyDescent="0.3">
      <c r="A2109">
        <v>52</v>
      </c>
      <c r="B2109" t="s">
        <v>82</v>
      </c>
      <c r="C2109">
        <v>8</v>
      </c>
      <c r="D2109" t="s">
        <v>49</v>
      </c>
      <c r="E2109">
        <v>1996</v>
      </c>
      <c r="F2109" t="s">
        <v>10</v>
      </c>
      <c r="G2109" s="54">
        <v>0.45600000000000002</v>
      </c>
      <c r="H2109" s="54">
        <v>0.47199999999999998</v>
      </c>
      <c r="I2109" s="54">
        <v>0.46100000000000002</v>
      </c>
      <c r="J2109" t="s">
        <v>10</v>
      </c>
      <c r="K2109" t="s">
        <v>10</v>
      </c>
      <c r="L2109" t="s">
        <v>10</v>
      </c>
      <c r="M2109">
        <v>0.94594594595000003</v>
      </c>
      <c r="N2109">
        <v>5.4054054054000003E-2</v>
      </c>
      <c r="O2109">
        <v>0</v>
      </c>
      <c r="P2109" s="2" t="s">
        <v>10</v>
      </c>
      <c r="Q2109" t="s">
        <v>10</v>
      </c>
      <c r="R2109" t="s">
        <v>10</v>
      </c>
      <c r="S2109" s="2" t="s">
        <v>10</v>
      </c>
      <c r="T2109" s="2" t="s">
        <v>10</v>
      </c>
      <c r="U2109" s="2" t="s">
        <v>10</v>
      </c>
    </row>
    <row r="2110" spans="1:21" x14ac:dyDescent="0.3">
      <c r="A2110">
        <v>52</v>
      </c>
      <c r="B2110" t="s">
        <v>82</v>
      </c>
      <c r="C2110">
        <v>8</v>
      </c>
      <c r="D2110" t="s">
        <v>49</v>
      </c>
      <c r="E2110">
        <v>1997</v>
      </c>
      <c r="F2110" t="s">
        <v>10</v>
      </c>
      <c r="G2110" s="54">
        <v>0.44500000000000001</v>
      </c>
      <c r="H2110" s="54">
        <v>0.36633333333333334</v>
      </c>
      <c r="I2110" s="54">
        <v>0.34783333333333333</v>
      </c>
      <c r="J2110" t="s">
        <v>10</v>
      </c>
      <c r="K2110" t="s">
        <v>10</v>
      </c>
      <c r="L2110" t="s">
        <v>10</v>
      </c>
      <c r="M2110">
        <v>0.94594594595000003</v>
      </c>
      <c r="N2110">
        <v>5.4054054054000003E-2</v>
      </c>
      <c r="O2110">
        <v>0</v>
      </c>
      <c r="P2110" s="2" t="s">
        <v>10</v>
      </c>
      <c r="Q2110" t="s">
        <v>10</v>
      </c>
      <c r="R2110" t="s">
        <v>10</v>
      </c>
      <c r="S2110" s="2" t="s">
        <v>10</v>
      </c>
      <c r="T2110" s="2" t="s">
        <v>10</v>
      </c>
      <c r="U2110" s="2" t="s">
        <v>10</v>
      </c>
    </row>
    <row r="2111" spans="1:21" x14ac:dyDescent="0.3">
      <c r="A2111">
        <v>52</v>
      </c>
      <c r="B2111" t="s">
        <v>82</v>
      </c>
      <c r="C2111">
        <v>8</v>
      </c>
      <c r="D2111" t="s">
        <v>49</v>
      </c>
      <c r="E2111">
        <v>1998</v>
      </c>
      <c r="F2111" t="s">
        <v>10</v>
      </c>
      <c r="G2111" s="54">
        <v>0.161</v>
      </c>
      <c r="H2111" s="54">
        <v>0.11366666666666667</v>
      </c>
      <c r="I2111" s="54">
        <v>0.11716666666666666</v>
      </c>
      <c r="J2111" t="s">
        <v>10</v>
      </c>
      <c r="K2111" t="s">
        <v>10</v>
      </c>
      <c r="L2111" t="s">
        <v>10</v>
      </c>
      <c r="M2111">
        <v>0.94594594595000003</v>
      </c>
      <c r="N2111">
        <v>5.4054054054000003E-2</v>
      </c>
      <c r="O2111">
        <v>0</v>
      </c>
      <c r="P2111" s="2" t="s">
        <v>10</v>
      </c>
      <c r="Q2111" t="s">
        <v>10</v>
      </c>
      <c r="R2111" t="s">
        <v>10</v>
      </c>
      <c r="S2111" s="2" t="s">
        <v>10</v>
      </c>
      <c r="T2111" s="2" t="s">
        <v>10</v>
      </c>
      <c r="U2111" s="2" t="s">
        <v>10</v>
      </c>
    </row>
    <row r="2112" spans="1:21" x14ac:dyDescent="0.3">
      <c r="A2112">
        <v>52</v>
      </c>
      <c r="B2112" t="s">
        <v>82</v>
      </c>
      <c r="C2112">
        <v>8</v>
      </c>
      <c r="D2112" t="s">
        <v>49</v>
      </c>
      <c r="E2112">
        <v>1999</v>
      </c>
      <c r="F2112" t="s">
        <v>10</v>
      </c>
      <c r="G2112" s="54">
        <v>0.16299999999999998</v>
      </c>
      <c r="H2112" s="54">
        <v>0.12966666666666665</v>
      </c>
      <c r="I2112" s="54">
        <v>0.12016666666666667</v>
      </c>
      <c r="J2112" t="s">
        <v>10</v>
      </c>
      <c r="K2112" t="s">
        <v>10</v>
      </c>
      <c r="L2112" t="s">
        <v>10</v>
      </c>
      <c r="M2112">
        <v>0.94594594595000003</v>
      </c>
      <c r="N2112">
        <v>5.4054054054000003E-2</v>
      </c>
      <c r="O2112">
        <v>0</v>
      </c>
      <c r="P2112" s="2" t="s">
        <v>10</v>
      </c>
      <c r="Q2112" t="s">
        <v>10</v>
      </c>
      <c r="R2112" t="s">
        <v>10</v>
      </c>
      <c r="S2112" s="2" t="s">
        <v>10</v>
      </c>
      <c r="T2112" s="2" t="s">
        <v>10</v>
      </c>
      <c r="U2112" s="2" t="s">
        <v>10</v>
      </c>
    </row>
    <row r="2113" spans="1:21" x14ac:dyDescent="0.3">
      <c r="A2113">
        <v>52</v>
      </c>
      <c r="B2113" t="s">
        <v>82</v>
      </c>
      <c r="C2113">
        <v>8</v>
      </c>
      <c r="D2113" t="s">
        <v>49</v>
      </c>
      <c r="E2113">
        <v>2000</v>
      </c>
      <c r="F2113" t="s">
        <v>10</v>
      </c>
      <c r="G2113" s="54">
        <v>0.20100000000000001</v>
      </c>
      <c r="H2113" s="54">
        <v>0.23899999999999999</v>
      </c>
      <c r="I2113" s="54">
        <v>0.21150000000000002</v>
      </c>
      <c r="J2113" t="s">
        <v>10</v>
      </c>
      <c r="K2113" t="s">
        <v>10</v>
      </c>
      <c r="L2113" t="s">
        <v>10</v>
      </c>
      <c r="M2113">
        <v>0.94594594595000003</v>
      </c>
      <c r="N2113">
        <v>5.4054054054000003E-2</v>
      </c>
      <c r="O2113">
        <v>0</v>
      </c>
      <c r="P2113" s="2">
        <f t="shared" ref="P2113:P2125" si="455">(J2116*$M2113)+(J2117*$N2113)+(J2118*$O2113)</f>
        <v>2426.5423762603696</v>
      </c>
      <c r="Q2113" s="2">
        <f t="shared" ref="Q2113:Q2125" si="456">(K2116*$M2113)+(K2117*$N2113)+(K2118*$O2113)</f>
        <v>2454.4484004043661</v>
      </c>
      <c r="R2113" s="2">
        <f t="shared" ref="R2113:R2125" si="457">(L2116*$M2113)+(L2117*$N2113)+(L2118*$O2113)</f>
        <v>2400.0521589651139</v>
      </c>
      <c r="S2113" s="2" t="s">
        <v>10</v>
      </c>
      <c r="T2113" s="2" t="s">
        <v>10</v>
      </c>
      <c r="U2113" s="2" t="s">
        <v>10</v>
      </c>
    </row>
    <row r="2114" spans="1:21" x14ac:dyDescent="0.3">
      <c r="A2114">
        <v>52</v>
      </c>
      <c r="B2114" t="s">
        <v>82</v>
      </c>
      <c r="C2114">
        <v>8</v>
      </c>
      <c r="D2114" t="s">
        <v>49</v>
      </c>
      <c r="E2114">
        <v>2001</v>
      </c>
      <c r="F2114" t="s">
        <v>10</v>
      </c>
      <c r="G2114" s="54">
        <v>0.20499999999999999</v>
      </c>
      <c r="H2114" s="54">
        <v>0.20133333333333331</v>
      </c>
      <c r="I2114" s="54">
        <v>0.17783333333333332</v>
      </c>
      <c r="J2114" t="s">
        <v>10</v>
      </c>
      <c r="K2114" t="s">
        <v>10</v>
      </c>
      <c r="L2114" t="s">
        <v>10</v>
      </c>
      <c r="M2114">
        <v>0.94594594595000003</v>
      </c>
      <c r="N2114">
        <v>5.4054054054000003E-2</v>
      </c>
      <c r="O2114">
        <v>0</v>
      </c>
      <c r="P2114" s="2">
        <f t="shared" si="455"/>
        <v>1316.5178423140871</v>
      </c>
      <c r="Q2114" s="2">
        <f t="shared" si="456"/>
        <v>1690.9637766414032</v>
      </c>
      <c r="R2114" s="2">
        <f t="shared" si="457"/>
        <v>1650.3553561774886</v>
      </c>
      <c r="S2114" s="2" t="s">
        <v>10</v>
      </c>
      <c r="T2114" s="2" t="s">
        <v>10</v>
      </c>
      <c r="U2114" s="2" t="s">
        <v>10</v>
      </c>
    </row>
    <row r="2115" spans="1:21" x14ac:dyDescent="0.3">
      <c r="A2115">
        <v>52</v>
      </c>
      <c r="B2115" t="s">
        <v>82</v>
      </c>
      <c r="C2115">
        <v>8</v>
      </c>
      <c r="D2115" t="s">
        <v>49</v>
      </c>
      <c r="E2115">
        <v>2002</v>
      </c>
      <c r="F2115" t="s">
        <v>10</v>
      </c>
      <c r="G2115" s="54">
        <v>0.14500000000000002</v>
      </c>
      <c r="H2115" s="54">
        <v>0.14600000000000002</v>
      </c>
      <c r="I2115" s="54">
        <v>0.13250000000000001</v>
      </c>
      <c r="J2115" t="s">
        <v>10</v>
      </c>
      <c r="K2115" t="s">
        <v>10</v>
      </c>
      <c r="L2115" t="s">
        <v>10</v>
      </c>
      <c r="M2115">
        <v>0.94594594595000003</v>
      </c>
      <c r="N2115">
        <v>5.4054054054000003E-2</v>
      </c>
      <c r="O2115">
        <v>0</v>
      </c>
      <c r="P2115" s="2">
        <f t="shared" si="455"/>
        <v>553.48848074557861</v>
      </c>
      <c r="Q2115" s="2">
        <f t="shared" si="456"/>
        <v>657.94822627223368</v>
      </c>
      <c r="R2115" s="2">
        <f t="shared" si="457"/>
        <v>734.79283110481822</v>
      </c>
      <c r="S2115" s="2" t="s">
        <v>10</v>
      </c>
      <c r="T2115" s="2" t="s">
        <v>10</v>
      </c>
      <c r="U2115" s="2" t="s">
        <v>10</v>
      </c>
    </row>
    <row r="2116" spans="1:21" x14ac:dyDescent="0.3">
      <c r="A2116">
        <v>52</v>
      </c>
      <c r="B2116" t="s">
        <v>82</v>
      </c>
      <c r="C2116">
        <v>8</v>
      </c>
      <c r="D2116" t="s">
        <v>49</v>
      </c>
      <c r="E2116">
        <v>2003</v>
      </c>
      <c r="F2116">
        <v>2000</v>
      </c>
      <c r="G2116" s="54">
        <v>0.19600000000000001</v>
      </c>
      <c r="H2116" s="54">
        <v>0.19833333333333333</v>
      </c>
      <c r="I2116" s="54">
        <v>0.18033333333333335</v>
      </c>
      <c r="J2116" s="2">
        <f t="shared" ref="J2116:J2120" si="458">$F2116/(1-G2116)</f>
        <v>2487.5621890547263</v>
      </c>
      <c r="K2116" s="2">
        <f t="shared" ref="K2116:K2120" si="459">$F2116/(1-H2116)</f>
        <v>2494.8024948024949</v>
      </c>
      <c r="L2116" s="2">
        <f t="shared" ref="L2116:L2120" si="460">$F2116/(1-I2116)</f>
        <v>2440.0162667751119</v>
      </c>
      <c r="M2116">
        <v>0.94594594595000003</v>
      </c>
      <c r="N2116">
        <v>5.4054054054000003E-2</v>
      </c>
      <c r="O2116">
        <v>0</v>
      </c>
      <c r="P2116" s="2">
        <f>(J2119*$M2116)+(J2120*$N2116)</f>
        <v>126.89510118743742</v>
      </c>
      <c r="Q2116" s="2">
        <f>(K2119*$M2116)+(K2120*$N2116)</f>
        <v>135.50764886339584</v>
      </c>
      <c r="R2116" s="2">
        <f>(L2119*$M2116)+(L2120*$N2116)</f>
        <v>134.89517231196947</v>
      </c>
      <c r="S2116">
        <f t="shared" ref="S2116:S2127" si="461">P2116/$F2116</f>
        <v>6.3447550593718705E-2</v>
      </c>
      <c r="T2116">
        <f t="shared" ref="T2116:T2127" si="462">Q2116/$F2116</f>
        <v>6.7753824431697918E-2</v>
      </c>
      <c r="U2116">
        <f t="shared" ref="U2116:U2127" si="463">R2116/$F2116</f>
        <v>6.7447586155984743E-2</v>
      </c>
    </row>
    <row r="2117" spans="1:21" x14ac:dyDescent="0.3">
      <c r="A2117">
        <v>52</v>
      </c>
      <c r="B2117" t="s">
        <v>82</v>
      </c>
      <c r="C2117">
        <v>8</v>
      </c>
      <c r="D2117" t="s">
        <v>49</v>
      </c>
      <c r="E2117">
        <v>2004</v>
      </c>
      <c r="F2117">
        <v>1000</v>
      </c>
      <c r="G2117" s="54">
        <v>0.26400000000000001</v>
      </c>
      <c r="H2117" s="54">
        <v>0.42799999999999999</v>
      </c>
      <c r="I2117" s="54">
        <v>0.41199999999999998</v>
      </c>
      <c r="J2117" s="2">
        <f t="shared" si="458"/>
        <v>1358.695652173913</v>
      </c>
      <c r="K2117" s="2">
        <f t="shared" si="459"/>
        <v>1748.251748251748</v>
      </c>
      <c r="L2117" s="2">
        <f t="shared" si="460"/>
        <v>1700.6802721088434</v>
      </c>
      <c r="M2117">
        <v>0.94594594595000003</v>
      </c>
      <c r="N2117">
        <v>5.4054054054000003E-2</v>
      </c>
      <c r="O2117">
        <v>0</v>
      </c>
      <c r="P2117" s="2">
        <f>(J2120*1)</f>
        <v>292.55319148936172</v>
      </c>
      <c r="Q2117" s="2">
        <f>(K2120*1)</f>
        <v>326.08695652173913</v>
      </c>
      <c r="R2117" s="2">
        <f>(L2120*1)</f>
        <v>317.61308950914344</v>
      </c>
      <c r="S2117">
        <f t="shared" si="461"/>
        <v>0.29255319148936171</v>
      </c>
      <c r="T2117">
        <f t="shared" si="462"/>
        <v>0.32608695652173914</v>
      </c>
      <c r="U2117">
        <f t="shared" si="463"/>
        <v>0.31761308950914341</v>
      </c>
    </row>
    <row r="2118" spans="1:21" x14ac:dyDescent="0.3">
      <c r="A2118">
        <v>52</v>
      </c>
      <c r="B2118" t="s">
        <v>82</v>
      </c>
      <c r="C2118">
        <v>8</v>
      </c>
      <c r="D2118" t="s">
        <v>49</v>
      </c>
      <c r="E2118">
        <v>2005</v>
      </c>
      <c r="F2118">
        <v>450</v>
      </c>
      <c r="G2118" s="54">
        <v>0.222</v>
      </c>
      <c r="H2118" s="54">
        <v>0.34633333333333338</v>
      </c>
      <c r="I2118" s="54">
        <v>0.41533333333333339</v>
      </c>
      <c r="J2118" s="2">
        <f t="shared" si="458"/>
        <v>578.40616966580978</v>
      </c>
      <c r="K2118" s="2">
        <f t="shared" si="459"/>
        <v>688.42427332993373</v>
      </c>
      <c r="L2118" s="2">
        <f t="shared" si="460"/>
        <v>769.66932725199547</v>
      </c>
      <c r="M2118">
        <v>0.94594594595000003</v>
      </c>
      <c r="N2118">
        <v>5.4054054054000003E-2</v>
      </c>
      <c r="O2118">
        <v>0</v>
      </c>
      <c r="P2118" s="2" t="s">
        <v>10</v>
      </c>
      <c r="Q2118" s="2" t="s">
        <v>10</v>
      </c>
      <c r="R2118" s="2" t="s">
        <v>10</v>
      </c>
      <c r="S2118" s="2" t="s">
        <v>10</v>
      </c>
      <c r="T2118" s="2" t="s">
        <v>10</v>
      </c>
      <c r="U2118" s="2" t="s">
        <v>10</v>
      </c>
    </row>
    <row r="2119" spans="1:21" x14ac:dyDescent="0.3">
      <c r="A2119">
        <v>52</v>
      </c>
      <c r="B2119" t="s">
        <v>82</v>
      </c>
      <c r="C2119">
        <v>8</v>
      </c>
      <c r="D2119" t="s">
        <v>49</v>
      </c>
      <c r="E2119">
        <v>2006</v>
      </c>
      <c r="F2119">
        <v>95</v>
      </c>
      <c r="G2119" s="54">
        <v>0.191</v>
      </c>
      <c r="H2119" s="54">
        <v>0.23766666666666669</v>
      </c>
      <c r="I2119" s="54">
        <v>0.23666666666666669</v>
      </c>
      <c r="J2119" s="2">
        <f t="shared" si="458"/>
        <v>117.42892459826948</v>
      </c>
      <c r="K2119" s="2">
        <f t="shared" si="459"/>
        <v>124.61740271097509</v>
      </c>
      <c r="L2119" s="2">
        <f t="shared" si="460"/>
        <v>124.45414847161572</v>
      </c>
      <c r="M2119">
        <v>0.94594594595000003</v>
      </c>
      <c r="N2119">
        <v>5.4054054054000003E-2</v>
      </c>
      <c r="O2119">
        <v>0</v>
      </c>
      <c r="P2119" s="2">
        <f t="shared" si="455"/>
        <v>1453.0385183325052</v>
      </c>
      <c r="Q2119" s="2">
        <f t="shared" si="456"/>
        <v>1522.3965623199738</v>
      </c>
      <c r="R2119" s="2">
        <f t="shared" si="457"/>
        <v>1474.1526696476139</v>
      </c>
      <c r="S2119">
        <f t="shared" si="461"/>
        <v>15.295142298236897</v>
      </c>
      <c r="T2119">
        <f t="shared" si="462"/>
        <v>16.025226971789198</v>
      </c>
      <c r="U2119">
        <f t="shared" si="463"/>
        <v>15.517396522606463</v>
      </c>
    </row>
    <row r="2120" spans="1:21" x14ac:dyDescent="0.3">
      <c r="A2120">
        <v>52</v>
      </c>
      <c r="B2120" t="s">
        <v>82</v>
      </c>
      <c r="C2120">
        <v>8</v>
      </c>
      <c r="D2120" t="s">
        <v>49</v>
      </c>
      <c r="E2120">
        <v>2007</v>
      </c>
      <c r="F2120">
        <v>220</v>
      </c>
      <c r="G2120" s="54">
        <v>0.248</v>
      </c>
      <c r="H2120" s="54">
        <v>0.32533333333333336</v>
      </c>
      <c r="I2120" s="54">
        <v>0.30733333333333335</v>
      </c>
      <c r="J2120" s="2">
        <f t="shared" si="458"/>
        <v>292.55319148936172</v>
      </c>
      <c r="K2120" s="2">
        <f t="shared" si="459"/>
        <v>326.08695652173913</v>
      </c>
      <c r="L2120" s="2">
        <f t="shared" si="460"/>
        <v>317.61308950914344</v>
      </c>
      <c r="M2120">
        <v>0.94594594595000003</v>
      </c>
      <c r="N2120">
        <v>5.4054054054000003E-2</v>
      </c>
      <c r="O2120">
        <v>0</v>
      </c>
      <c r="P2120" s="2">
        <f t="shared" si="455"/>
        <v>1047.2902248389373</v>
      </c>
      <c r="Q2120" s="2">
        <f t="shared" si="456"/>
        <v>1161.6027618437856</v>
      </c>
      <c r="R2120" s="2">
        <f t="shared" si="457"/>
        <v>1132.2405277550968</v>
      </c>
      <c r="S2120">
        <f t="shared" si="461"/>
        <v>4.7604101129042604</v>
      </c>
      <c r="T2120">
        <f t="shared" si="462"/>
        <v>5.2800125538353893</v>
      </c>
      <c r="U2120">
        <f t="shared" si="463"/>
        <v>5.1465478534322582</v>
      </c>
    </row>
    <row r="2121" spans="1:21" x14ac:dyDescent="0.3">
      <c r="A2121">
        <v>52</v>
      </c>
      <c r="B2121" t="s">
        <v>82</v>
      </c>
      <c r="C2121">
        <v>8</v>
      </c>
      <c r="D2121" t="s">
        <v>49</v>
      </c>
      <c r="E2121">
        <v>2008</v>
      </c>
      <c r="F2121" t="s">
        <v>10</v>
      </c>
      <c r="G2121" s="54">
        <v>0.26800000000000002</v>
      </c>
      <c r="H2121" s="54">
        <v>0.3046666666666667</v>
      </c>
      <c r="I2121" s="54">
        <v>0.28266666666666668</v>
      </c>
      <c r="J2121" t="s">
        <v>10</v>
      </c>
      <c r="K2121" t="s">
        <v>10</v>
      </c>
      <c r="L2121" t="s">
        <v>10</v>
      </c>
      <c r="M2121">
        <v>0.94594594595000003</v>
      </c>
      <c r="N2121">
        <v>5.4054054054000003E-2</v>
      </c>
      <c r="O2121">
        <v>0</v>
      </c>
      <c r="P2121" s="2">
        <f t="shared" si="455"/>
        <v>1661.9786550716383</v>
      </c>
      <c r="Q2121" s="2">
        <f t="shared" si="456"/>
        <v>1673.0567466975237</v>
      </c>
      <c r="R2121" s="2">
        <f t="shared" si="457"/>
        <v>1633.3158545697822</v>
      </c>
      <c r="S2121" s="2" t="s">
        <v>10</v>
      </c>
      <c r="T2121" s="2" t="s">
        <v>10</v>
      </c>
      <c r="U2121" s="2" t="s">
        <v>10</v>
      </c>
    </row>
    <row r="2122" spans="1:21" x14ac:dyDescent="0.3">
      <c r="A2122">
        <v>52</v>
      </c>
      <c r="B2122" t="s">
        <v>82</v>
      </c>
      <c r="C2122">
        <v>8</v>
      </c>
      <c r="D2122" t="s">
        <v>49</v>
      </c>
      <c r="E2122">
        <v>2009</v>
      </c>
      <c r="F2122">
        <v>1100</v>
      </c>
      <c r="G2122" s="54">
        <v>0.25600000000000001</v>
      </c>
      <c r="H2122" s="54">
        <v>0.28799999999999998</v>
      </c>
      <c r="I2122" s="54">
        <v>0.26449999999999996</v>
      </c>
      <c r="J2122" s="2">
        <f t="shared" ref="J2122:J2130" si="464">$F2122/(1-G2122)</f>
        <v>1478.494623655914</v>
      </c>
      <c r="K2122" s="2">
        <f t="shared" ref="K2122:K2130" si="465">$F2122/(1-H2122)</f>
        <v>1544.9438202247193</v>
      </c>
      <c r="L2122" s="2">
        <f t="shared" ref="L2122:L2130" si="466">$F2122/(1-I2122)</f>
        <v>1495.5812372535688</v>
      </c>
      <c r="M2122">
        <v>0.94594594595000003</v>
      </c>
      <c r="N2122">
        <v>5.4054054054000003E-2</v>
      </c>
      <c r="O2122">
        <v>0</v>
      </c>
      <c r="P2122" s="2">
        <f t="shared" si="455"/>
        <v>296.67185104511958</v>
      </c>
      <c r="Q2122" s="2">
        <f t="shared" si="456"/>
        <v>328.34943923450402</v>
      </c>
      <c r="R2122" s="2">
        <f t="shared" si="457"/>
        <v>318.21233263747422</v>
      </c>
      <c r="S2122">
        <f t="shared" si="461"/>
        <v>0.26970168276829054</v>
      </c>
      <c r="T2122">
        <f t="shared" si="462"/>
        <v>0.29849949021318545</v>
      </c>
      <c r="U2122">
        <f t="shared" si="463"/>
        <v>0.28928393876134018</v>
      </c>
    </row>
    <row r="2123" spans="1:21" x14ac:dyDescent="0.3">
      <c r="A2123">
        <v>52</v>
      </c>
      <c r="B2123" t="s">
        <v>82</v>
      </c>
      <c r="C2123">
        <v>8</v>
      </c>
      <c r="D2123" t="s">
        <v>49</v>
      </c>
      <c r="E2123">
        <v>2010</v>
      </c>
      <c r="F2123">
        <v>800</v>
      </c>
      <c r="G2123" s="54">
        <v>0.20600000000000002</v>
      </c>
      <c r="H2123" s="54">
        <v>0.29066666666666668</v>
      </c>
      <c r="I2123" s="54">
        <v>0.27216666666666667</v>
      </c>
      <c r="J2123" s="2">
        <f t="shared" si="464"/>
        <v>1007.5566750629722</v>
      </c>
      <c r="K2123" s="2">
        <f t="shared" si="465"/>
        <v>1127.8195488721803</v>
      </c>
      <c r="L2123" s="2">
        <f t="shared" si="466"/>
        <v>1099.1527364323333</v>
      </c>
      <c r="M2123">
        <v>0.94594594595000003</v>
      </c>
      <c r="N2123">
        <v>5.4054054054000003E-2</v>
      </c>
      <c r="O2123">
        <v>0</v>
      </c>
      <c r="P2123" s="2">
        <f t="shared" si="455"/>
        <v>1074.482223370544</v>
      </c>
      <c r="Q2123" s="2">
        <f t="shared" si="456"/>
        <v>1188.112351105379</v>
      </c>
      <c r="R2123" s="2">
        <f t="shared" si="457"/>
        <v>1149.5065443836545</v>
      </c>
      <c r="S2123">
        <f t="shared" si="461"/>
        <v>1.34310277921318</v>
      </c>
      <c r="T2123">
        <f t="shared" si="462"/>
        <v>1.4851404388817238</v>
      </c>
      <c r="U2123">
        <f t="shared" si="463"/>
        <v>1.4368831804795681</v>
      </c>
    </row>
    <row r="2124" spans="1:21" x14ac:dyDescent="0.3">
      <c r="A2124">
        <v>52</v>
      </c>
      <c r="B2124" t="s">
        <v>82</v>
      </c>
      <c r="C2124">
        <v>8</v>
      </c>
      <c r="D2124" t="s">
        <v>49</v>
      </c>
      <c r="E2124">
        <v>2011</v>
      </c>
      <c r="F2124">
        <v>1300</v>
      </c>
      <c r="G2124" s="54">
        <v>0.254</v>
      </c>
      <c r="H2124" s="54">
        <v>0.2583333333333333</v>
      </c>
      <c r="I2124" s="54">
        <v>0.24033333333333334</v>
      </c>
      <c r="J2124" s="2">
        <f t="shared" si="464"/>
        <v>1742.6273458445041</v>
      </c>
      <c r="K2124" s="2">
        <f t="shared" si="465"/>
        <v>1752.8089887640449</v>
      </c>
      <c r="L2124" s="2">
        <f t="shared" si="466"/>
        <v>1711.2768758227292</v>
      </c>
      <c r="M2124">
        <v>0.94594594595000003</v>
      </c>
      <c r="N2124">
        <v>5.4054054054000003E-2</v>
      </c>
      <c r="O2124">
        <v>0</v>
      </c>
      <c r="P2124" s="2">
        <f t="shared" si="455"/>
        <v>594.43654180729243</v>
      </c>
      <c r="Q2124" s="2">
        <f t="shared" si="456"/>
        <v>639.48112335459371</v>
      </c>
      <c r="R2124" s="2">
        <f t="shared" si="457"/>
        <v>635.43369875675273</v>
      </c>
      <c r="S2124">
        <f t="shared" si="461"/>
        <v>0.45725887831330186</v>
      </c>
      <c r="T2124">
        <f t="shared" si="462"/>
        <v>0.49190855642661052</v>
      </c>
      <c r="U2124">
        <f t="shared" si="463"/>
        <v>0.48879515288980979</v>
      </c>
    </row>
    <row r="2125" spans="1:21" x14ac:dyDescent="0.3">
      <c r="A2125">
        <v>52</v>
      </c>
      <c r="B2125" t="s">
        <v>82</v>
      </c>
      <c r="C2125">
        <v>8</v>
      </c>
      <c r="D2125" t="s">
        <v>49</v>
      </c>
      <c r="E2125">
        <v>2012</v>
      </c>
      <c r="F2125">
        <v>200</v>
      </c>
      <c r="G2125" s="54">
        <v>0.20199999999999999</v>
      </c>
      <c r="H2125" s="54">
        <v>0.27900000000000003</v>
      </c>
      <c r="I2125" s="54">
        <v>0.25650000000000001</v>
      </c>
      <c r="J2125" s="2">
        <f t="shared" si="464"/>
        <v>250.62656641604008</v>
      </c>
      <c r="K2125" s="2">
        <f t="shared" si="465"/>
        <v>277.39251040221916</v>
      </c>
      <c r="L2125" s="2">
        <f t="shared" si="466"/>
        <v>268.99798251513113</v>
      </c>
      <c r="M2125">
        <v>0.94594594595000003</v>
      </c>
      <c r="N2125">
        <v>5.4054054054000003E-2</v>
      </c>
      <c r="O2125">
        <v>0</v>
      </c>
      <c r="P2125" s="2">
        <f t="shared" si="455"/>
        <v>730.57789002369964</v>
      </c>
      <c r="Q2125" s="2">
        <f t="shared" si="456"/>
        <v>797.51515384853724</v>
      </c>
      <c r="R2125" s="2">
        <f t="shared" si="457"/>
        <v>778.48970971482902</v>
      </c>
      <c r="S2125">
        <f t="shared" si="461"/>
        <v>3.6528894501184981</v>
      </c>
      <c r="T2125">
        <f t="shared" si="462"/>
        <v>3.9875757692426861</v>
      </c>
      <c r="U2125">
        <f t="shared" si="463"/>
        <v>3.8924485485741451</v>
      </c>
    </row>
    <row r="2126" spans="1:21" x14ac:dyDescent="0.3">
      <c r="A2126">
        <v>52</v>
      </c>
      <c r="B2126" t="s">
        <v>82</v>
      </c>
      <c r="C2126">
        <v>8</v>
      </c>
      <c r="D2126" t="s">
        <v>49</v>
      </c>
      <c r="E2126">
        <v>2013</v>
      </c>
      <c r="F2126">
        <v>850</v>
      </c>
      <c r="G2126" s="54">
        <v>0.22900000000000001</v>
      </c>
      <c r="H2126" s="54">
        <v>0.30333333333333334</v>
      </c>
      <c r="I2126" s="54">
        <v>0.27933333333333332</v>
      </c>
      <c r="J2126" s="2">
        <f t="shared" si="464"/>
        <v>1102.4643320363164</v>
      </c>
      <c r="K2126" s="2">
        <f t="shared" si="465"/>
        <v>1220.0956937799044</v>
      </c>
      <c r="L2126" s="2">
        <f t="shared" si="466"/>
        <v>1179.463459759482</v>
      </c>
      <c r="M2126">
        <v>0.94594594595000003</v>
      </c>
      <c r="N2126">
        <v>5.4054054054000003E-2</v>
      </c>
      <c r="O2126">
        <v>0</v>
      </c>
      <c r="P2126" s="2">
        <f>(J2129*$M2126)+(J2130*$N2126)</f>
        <v>199.94856398632453</v>
      </c>
      <c r="Q2126" s="2">
        <f>(K2129*$M2126)+(K2130*$N2126)</f>
        <v>214.71620947102261</v>
      </c>
      <c r="R2126" s="2">
        <f>(L2129*$M2126)+(L2130*$N2126)</f>
        <v>209.03122101547751</v>
      </c>
      <c r="S2126">
        <f t="shared" si="461"/>
        <v>0.23523360468979357</v>
      </c>
      <c r="T2126">
        <f t="shared" si="462"/>
        <v>0.25260730526002662</v>
      </c>
      <c r="U2126">
        <f t="shared" si="463"/>
        <v>0.2459190835476206</v>
      </c>
    </row>
    <row r="2127" spans="1:21" x14ac:dyDescent="0.3">
      <c r="A2127">
        <v>52</v>
      </c>
      <c r="B2127" t="s">
        <v>82</v>
      </c>
      <c r="C2127">
        <v>8</v>
      </c>
      <c r="D2127" t="s">
        <v>49</v>
      </c>
      <c r="E2127">
        <v>2014</v>
      </c>
      <c r="F2127">
        <v>500</v>
      </c>
      <c r="G2127" s="54">
        <v>0.14499999999999999</v>
      </c>
      <c r="H2127" s="54">
        <v>0.20433333333333331</v>
      </c>
      <c r="I2127" s="54">
        <v>0.20033333333333331</v>
      </c>
      <c r="J2127" s="2">
        <f t="shared" si="464"/>
        <v>584.79532163742692</v>
      </c>
      <c r="K2127" s="2">
        <f t="shared" si="465"/>
        <v>628.40385421030578</v>
      </c>
      <c r="L2127" s="2">
        <f t="shared" si="466"/>
        <v>625.26052521884117</v>
      </c>
      <c r="M2127">
        <v>0.94594594595000003</v>
      </c>
      <c r="N2127">
        <v>5.4054054054000003E-2</v>
      </c>
      <c r="O2127">
        <v>0</v>
      </c>
      <c r="P2127" s="2">
        <f>(J2130*1)</f>
        <v>891.56180271981998</v>
      </c>
      <c r="Q2127" s="2">
        <f>(K2130*1)</f>
        <v>985.05215116227134</v>
      </c>
      <c r="R2127" s="2">
        <f>(L2130*1)</f>
        <v>954.45622955150463</v>
      </c>
      <c r="S2127">
        <f t="shared" si="461"/>
        <v>1.78312360543964</v>
      </c>
      <c r="T2127">
        <f t="shared" si="462"/>
        <v>1.9701043023245426</v>
      </c>
      <c r="U2127">
        <f t="shared" si="463"/>
        <v>1.9089124591030093</v>
      </c>
    </row>
    <row r="2128" spans="1:21" x14ac:dyDescent="0.3">
      <c r="A2128">
        <v>52</v>
      </c>
      <c r="B2128" t="s">
        <v>82</v>
      </c>
      <c r="C2128">
        <v>8</v>
      </c>
      <c r="D2128" t="s">
        <v>49</v>
      </c>
      <c r="E2128">
        <v>2015</v>
      </c>
      <c r="F2128">
        <v>580</v>
      </c>
      <c r="G2128" s="54">
        <v>0.24</v>
      </c>
      <c r="H2128" s="54">
        <v>0.30400000000000005</v>
      </c>
      <c r="I2128" s="54">
        <v>0.28700000000000003</v>
      </c>
      <c r="J2128" s="2">
        <f t="shared" si="464"/>
        <v>763.15789473684208</v>
      </c>
      <c r="K2128" s="2">
        <f t="shared" si="465"/>
        <v>833.33333333333337</v>
      </c>
      <c r="L2128" s="2">
        <f t="shared" si="466"/>
        <v>813.46423562412349</v>
      </c>
      <c r="M2128">
        <v>0.94594594595000003</v>
      </c>
      <c r="N2128">
        <v>5.4054054054000003E-2</v>
      </c>
      <c r="O2128">
        <v>0</v>
      </c>
      <c r="P2128" s="2" t="s">
        <v>10</v>
      </c>
      <c r="Q2128" s="2" t="s">
        <v>10</v>
      </c>
      <c r="R2128" s="2" t="s">
        <v>10</v>
      </c>
      <c r="S2128" s="2" t="s">
        <v>10</v>
      </c>
      <c r="T2128" s="2" t="s">
        <v>10</v>
      </c>
      <c r="U2128" s="2" t="s">
        <v>10</v>
      </c>
    </row>
    <row r="2129" spans="1:21" x14ac:dyDescent="0.3">
      <c r="A2129">
        <v>52</v>
      </c>
      <c r="B2129" t="s">
        <v>82</v>
      </c>
      <c r="C2129">
        <v>8</v>
      </c>
      <c r="D2129" t="s">
        <v>49</v>
      </c>
      <c r="E2129">
        <v>2016</v>
      </c>
      <c r="F2129">
        <v>120</v>
      </c>
      <c r="G2129" s="54">
        <v>0.252</v>
      </c>
      <c r="H2129" s="54">
        <v>0.29700000000000004</v>
      </c>
      <c r="I2129" s="54">
        <v>0.27900000000000003</v>
      </c>
      <c r="J2129" s="2">
        <f t="shared" si="464"/>
        <v>160.42780748663102</v>
      </c>
      <c r="K2129" s="2">
        <f t="shared" si="465"/>
        <v>170.69701280227596</v>
      </c>
      <c r="L2129" s="2">
        <f t="shared" si="466"/>
        <v>166.4355062413315</v>
      </c>
      <c r="M2129">
        <v>0.94594594595000003</v>
      </c>
      <c r="N2129">
        <v>5.4054054054000003E-2</v>
      </c>
      <c r="O2129">
        <v>0</v>
      </c>
      <c r="P2129" s="2" t="s">
        <v>10</v>
      </c>
      <c r="Q2129" s="2" t="s">
        <v>10</v>
      </c>
      <c r="R2129" s="2" t="s">
        <v>10</v>
      </c>
      <c r="S2129" s="2" t="s">
        <v>10</v>
      </c>
      <c r="T2129" s="2" t="s">
        <v>10</v>
      </c>
      <c r="U2129" s="2" t="s">
        <v>10</v>
      </c>
    </row>
    <row r="2130" spans="1:21" x14ac:dyDescent="0.3">
      <c r="A2130">
        <v>52</v>
      </c>
      <c r="B2130" t="s">
        <v>82</v>
      </c>
      <c r="C2130">
        <v>8</v>
      </c>
      <c r="D2130" t="s">
        <v>49</v>
      </c>
      <c r="E2130">
        <v>2017</v>
      </c>
      <c r="F2130">
        <v>656</v>
      </c>
      <c r="G2130" s="54">
        <v>0.26421253355763952</v>
      </c>
      <c r="H2130" s="54">
        <v>0.33404541147798106</v>
      </c>
      <c r="I2130" s="54">
        <v>0.31269765999824639</v>
      </c>
      <c r="J2130" s="2">
        <f t="shared" si="464"/>
        <v>891.56180271981998</v>
      </c>
      <c r="K2130" s="2">
        <f t="shared" si="465"/>
        <v>985.05215116227134</v>
      </c>
      <c r="L2130" s="2">
        <f t="shared" si="466"/>
        <v>954.45622955150463</v>
      </c>
      <c r="M2130">
        <v>0.94594594595000003</v>
      </c>
      <c r="N2130">
        <v>5.4054054054000003E-2</v>
      </c>
      <c r="O2130">
        <v>0</v>
      </c>
      <c r="P2130" s="2" t="s">
        <v>10</v>
      </c>
      <c r="Q2130" s="2" t="s">
        <v>10</v>
      </c>
      <c r="R2130" s="2" t="s">
        <v>10</v>
      </c>
      <c r="S2130" s="2" t="s">
        <v>10</v>
      </c>
      <c r="T2130" s="2" t="s">
        <v>10</v>
      </c>
      <c r="U2130" s="2" t="s">
        <v>10</v>
      </c>
    </row>
    <row r="2131" spans="1:21" x14ac:dyDescent="0.3">
      <c r="A2131">
        <v>52</v>
      </c>
      <c r="B2131" t="s">
        <v>82</v>
      </c>
      <c r="C2131">
        <v>8</v>
      </c>
      <c r="D2131" t="s">
        <v>49</v>
      </c>
      <c r="E2131">
        <v>2018</v>
      </c>
      <c r="F2131" t="s">
        <v>10</v>
      </c>
      <c r="G2131" s="54">
        <v>0.25329250311259038</v>
      </c>
      <c r="H2131" s="54">
        <v>0.35347180943220174</v>
      </c>
      <c r="I2131" s="54">
        <v>0.34504815702446495</v>
      </c>
      <c r="J2131" t="s">
        <v>10</v>
      </c>
      <c r="K2131" t="s">
        <v>10</v>
      </c>
      <c r="L2131" t="s">
        <v>10</v>
      </c>
      <c r="M2131">
        <v>0.94594594595000003</v>
      </c>
      <c r="N2131">
        <v>5.4054054054000003E-2</v>
      </c>
      <c r="O2131">
        <v>0</v>
      </c>
      <c r="P2131" s="2" t="s">
        <v>10</v>
      </c>
      <c r="Q2131" s="2" t="s">
        <v>10</v>
      </c>
      <c r="R2131" s="2" t="s">
        <v>10</v>
      </c>
      <c r="S2131" s="2" t="s">
        <v>10</v>
      </c>
      <c r="T2131" s="2" t="s">
        <v>10</v>
      </c>
      <c r="U2131" s="2" t="s">
        <v>10</v>
      </c>
    </row>
    <row r="2132" spans="1:21" x14ac:dyDescent="0.3">
      <c r="A2132">
        <v>52</v>
      </c>
      <c r="B2132" t="s">
        <v>82</v>
      </c>
      <c r="C2132">
        <v>8</v>
      </c>
      <c r="D2132" t="s">
        <v>49</v>
      </c>
      <c r="E2132">
        <v>2019</v>
      </c>
      <c r="F2132" t="s">
        <v>10</v>
      </c>
      <c r="G2132" s="54">
        <v>0.23441509169475994</v>
      </c>
      <c r="H2132" s="54">
        <v>0.32590908281944742</v>
      </c>
      <c r="I2132" s="54">
        <v>0.31510957999927913</v>
      </c>
      <c r="J2132" t="s">
        <v>10</v>
      </c>
      <c r="K2132" t="s">
        <v>10</v>
      </c>
      <c r="L2132" t="s">
        <v>10</v>
      </c>
      <c r="M2132">
        <v>0.94594594595000003</v>
      </c>
      <c r="N2132">
        <v>5.4054054054000003E-2</v>
      </c>
      <c r="O2132">
        <v>0</v>
      </c>
      <c r="P2132" s="2" t="s">
        <v>10</v>
      </c>
      <c r="Q2132" s="2" t="s">
        <v>10</v>
      </c>
      <c r="R2132" s="2" t="s">
        <v>10</v>
      </c>
      <c r="S2132" s="2" t="s">
        <v>10</v>
      </c>
      <c r="T2132" s="2" t="s">
        <v>10</v>
      </c>
      <c r="U2132" s="2" t="s">
        <v>10</v>
      </c>
    </row>
    <row r="2133" spans="1:21" x14ac:dyDescent="0.3">
      <c r="A2133">
        <v>52</v>
      </c>
      <c r="B2133" t="s">
        <v>82</v>
      </c>
      <c r="C2133">
        <v>8</v>
      </c>
      <c r="D2133" t="s">
        <v>49</v>
      </c>
      <c r="E2133">
        <v>2020</v>
      </c>
      <c r="F2133" t="s">
        <v>10</v>
      </c>
      <c r="G2133" s="54">
        <v>0.10759564786873591</v>
      </c>
      <c r="H2133" s="54">
        <v>0.25668946937664994</v>
      </c>
      <c r="I2133" s="54">
        <v>0.25426527177111524</v>
      </c>
      <c r="J2133" t="s">
        <v>10</v>
      </c>
      <c r="K2133" t="s">
        <v>10</v>
      </c>
      <c r="L2133" t="s">
        <v>10</v>
      </c>
      <c r="M2133">
        <v>0.94594594595000003</v>
      </c>
      <c r="N2133">
        <v>5.4054054054000003E-2</v>
      </c>
      <c r="O2133">
        <v>0</v>
      </c>
      <c r="P2133" s="2" t="s">
        <v>10</v>
      </c>
      <c r="Q2133" s="2" t="s">
        <v>10</v>
      </c>
      <c r="R2133" s="2" t="s">
        <v>10</v>
      </c>
      <c r="S2133" s="2" t="s">
        <v>10</v>
      </c>
      <c r="T2133" s="2" t="s">
        <v>10</v>
      </c>
      <c r="U2133" s="2" t="s">
        <v>10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6504-7B8B-4E38-AAF1-9C77A4342045}">
  <dimension ref="A2:R74"/>
  <sheetViews>
    <sheetView topLeftCell="B1" workbookViewId="0">
      <selection activeCell="Q36" sqref="Q36:Q72"/>
    </sheetView>
  </sheetViews>
  <sheetFormatPr defaultRowHeight="14.4" x14ac:dyDescent="0.3"/>
  <cols>
    <col min="1" max="1" width="20.44140625" bestFit="1" customWidth="1"/>
    <col min="2" max="2" width="7.5546875" bestFit="1" customWidth="1"/>
    <col min="3" max="3" width="13.109375" bestFit="1" customWidth="1"/>
    <col min="4" max="4" width="13.88671875" customWidth="1"/>
    <col min="5" max="6" width="18.5546875" customWidth="1"/>
    <col min="7" max="7" width="2.77734375" customWidth="1"/>
    <col min="8" max="8" width="17.109375" customWidth="1"/>
    <col min="9" max="9" width="13.109375" bestFit="1" customWidth="1"/>
    <col min="10" max="10" width="11.44140625" bestFit="1" customWidth="1"/>
    <col min="11" max="11" width="13.33203125" bestFit="1" customWidth="1"/>
    <col min="12" max="12" width="8.5546875" bestFit="1" customWidth="1"/>
    <col min="13" max="13" width="2.88671875" customWidth="1"/>
    <col min="14" max="14" width="10.88671875" customWidth="1"/>
    <col min="15" max="15" width="13.109375" bestFit="1" customWidth="1"/>
    <col min="16" max="16" width="11.44140625" bestFit="1" customWidth="1"/>
    <col min="17" max="17" width="15.77734375" customWidth="1"/>
  </cols>
  <sheetData>
    <row r="2" spans="1:18" x14ac:dyDescent="0.3">
      <c r="B2" s="81" t="s">
        <v>140</v>
      </c>
      <c r="C2" s="81"/>
      <c r="D2" s="81"/>
      <c r="E2" s="81"/>
      <c r="F2" s="81"/>
      <c r="G2" s="38"/>
      <c r="H2" s="80" t="s">
        <v>143</v>
      </c>
      <c r="I2" s="80"/>
      <c r="J2" s="80"/>
      <c r="K2" s="80"/>
      <c r="L2" s="80"/>
      <c r="M2" s="38"/>
      <c r="N2" s="81" t="s">
        <v>144</v>
      </c>
      <c r="O2" s="81"/>
      <c r="P2" s="81"/>
      <c r="Q2" s="81"/>
      <c r="R2" s="81"/>
    </row>
    <row r="3" spans="1:18" x14ac:dyDescent="0.3">
      <c r="B3" s="38" t="s">
        <v>113</v>
      </c>
      <c r="C3" s="42" t="s">
        <v>138</v>
      </c>
      <c r="D3" s="42" t="s">
        <v>139</v>
      </c>
      <c r="E3" s="38" t="s">
        <v>114</v>
      </c>
      <c r="F3" s="38" t="s">
        <v>95</v>
      </c>
      <c r="G3" s="38"/>
      <c r="H3" s="38" t="s">
        <v>113</v>
      </c>
      <c r="I3" s="38" t="s">
        <v>138</v>
      </c>
      <c r="J3" s="42" t="s">
        <v>139</v>
      </c>
      <c r="K3" s="38" t="s">
        <v>114</v>
      </c>
      <c r="L3" s="38" t="s">
        <v>142</v>
      </c>
      <c r="M3" s="38"/>
      <c r="N3" s="38" t="s">
        <v>113</v>
      </c>
      <c r="O3" s="38" t="s">
        <v>138</v>
      </c>
      <c r="P3" s="42" t="s">
        <v>139</v>
      </c>
      <c r="Q3" s="38" t="s">
        <v>114</v>
      </c>
      <c r="R3" s="45" t="s">
        <v>115</v>
      </c>
    </row>
    <row r="4" spans="1:18" x14ac:dyDescent="0.3">
      <c r="A4" s="38" t="s">
        <v>116</v>
      </c>
      <c r="B4" s="38" t="s">
        <v>120</v>
      </c>
      <c r="C4" s="38"/>
      <c r="D4" s="42" t="s">
        <v>133</v>
      </c>
      <c r="E4" s="38" t="s">
        <v>136</v>
      </c>
      <c r="F4" s="38" t="s">
        <v>137</v>
      </c>
      <c r="G4" s="38"/>
      <c r="H4" s="38" t="s">
        <v>120</v>
      </c>
      <c r="I4" s="38"/>
      <c r="J4" s="42" t="s">
        <v>133</v>
      </c>
      <c r="K4" s="38" t="s">
        <v>141</v>
      </c>
      <c r="L4" s="38" t="s">
        <v>119</v>
      </c>
      <c r="M4" s="38"/>
      <c r="N4" s="38" t="s">
        <v>120</v>
      </c>
      <c r="O4" s="38"/>
      <c r="P4" s="42" t="s">
        <v>133</v>
      </c>
      <c r="Q4" s="38" t="s">
        <v>141</v>
      </c>
      <c r="R4" s="45" t="s">
        <v>119</v>
      </c>
    </row>
    <row r="5" spans="1:18" x14ac:dyDescent="0.3">
      <c r="A5" s="38" t="s">
        <v>121</v>
      </c>
      <c r="B5" s="38" t="s">
        <v>123</v>
      </c>
      <c r="C5" s="38"/>
      <c r="D5" s="42" t="s">
        <v>134</v>
      </c>
      <c r="E5" s="38" t="s">
        <v>123</v>
      </c>
      <c r="F5" s="38" t="s">
        <v>137</v>
      </c>
      <c r="G5" s="38"/>
      <c r="H5" s="38" t="s">
        <v>123</v>
      </c>
      <c r="I5" s="38"/>
      <c r="J5" s="42" t="s">
        <v>134</v>
      </c>
      <c r="K5" s="38" t="s">
        <v>135</v>
      </c>
      <c r="L5" s="38" t="s">
        <v>119</v>
      </c>
      <c r="M5" s="38"/>
      <c r="N5" s="38" t="s">
        <v>123</v>
      </c>
      <c r="O5" s="38"/>
      <c r="P5" s="42" t="s">
        <v>134</v>
      </c>
      <c r="Q5" s="38" t="s">
        <v>135</v>
      </c>
      <c r="R5" s="45" t="s">
        <v>119</v>
      </c>
    </row>
    <row r="6" spans="1:18" x14ac:dyDescent="0.3">
      <c r="A6" s="38" t="s">
        <v>124</v>
      </c>
      <c r="B6" s="38" t="s">
        <v>123</v>
      </c>
      <c r="C6" s="38"/>
      <c r="D6" s="42" t="s">
        <v>134</v>
      </c>
      <c r="E6" s="38" t="s">
        <v>123</v>
      </c>
      <c r="F6" s="38" t="s">
        <v>137</v>
      </c>
      <c r="G6" s="38"/>
      <c r="H6" s="38" t="s">
        <v>123</v>
      </c>
      <c r="I6" s="38"/>
      <c r="J6" s="42" t="s">
        <v>134</v>
      </c>
      <c r="K6" s="38" t="s">
        <v>135</v>
      </c>
      <c r="L6" s="38" t="s">
        <v>119</v>
      </c>
      <c r="M6" s="38"/>
      <c r="N6" s="38" t="s">
        <v>123</v>
      </c>
      <c r="O6" s="38"/>
      <c r="P6" s="42" t="s">
        <v>134</v>
      </c>
      <c r="Q6" s="38" t="s">
        <v>135</v>
      </c>
      <c r="R6" s="45" t="s">
        <v>119</v>
      </c>
    </row>
    <row r="7" spans="1:18" x14ac:dyDescent="0.3">
      <c r="A7" s="38" t="s">
        <v>127</v>
      </c>
      <c r="B7" s="38" t="s">
        <v>123</v>
      </c>
      <c r="C7" s="38"/>
      <c r="D7" s="42" t="s">
        <v>110</v>
      </c>
      <c r="E7" s="38" t="s">
        <v>123</v>
      </c>
      <c r="F7" s="38" t="s">
        <v>137</v>
      </c>
      <c r="G7" s="38"/>
      <c r="H7" s="38" t="s">
        <v>123</v>
      </c>
      <c r="I7" s="38"/>
      <c r="J7" s="42" t="s">
        <v>110</v>
      </c>
      <c r="K7" s="38" t="s">
        <v>135</v>
      </c>
      <c r="L7" s="38" t="s">
        <v>119</v>
      </c>
      <c r="M7" s="38"/>
      <c r="N7" s="38" t="s">
        <v>123</v>
      </c>
      <c r="O7" s="38"/>
      <c r="P7" s="42" t="s">
        <v>110</v>
      </c>
      <c r="Q7" s="38" t="s">
        <v>135</v>
      </c>
      <c r="R7" s="45" t="s">
        <v>119</v>
      </c>
    </row>
    <row r="8" spans="1:18" x14ac:dyDescent="0.3">
      <c r="A8" s="38" t="s">
        <v>128</v>
      </c>
      <c r="B8" s="38" t="s">
        <v>123</v>
      </c>
      <c r="C8" s="77"/>
      <c r="D8" s="42" t="s">
        <v>123</v>
      </c>
      <c r="E8" s="38" t="s">
        <v>123</v>
      </c>
      <c r="F8" s="38" t="s">
        <v>137</v>
      </c>
      <c r="G8" s="38"/>
      <c r="H8" s="38" t="s">
        <v>123</v>
      </c>
      <c r="I8" s="38"/>
      <c r="J8" s="38" t="s">
        <v>135</v>
      </c>
      <c r="K8" s="38" t="s">
        <v>135</v>
      </c>
      <c r="L8" s="38" t="s">
        <v>119</v>
      </c>
      <c r="M8" s="38"/>
      <c r="N8" s="38" t="s">
        <v>123</v>
      </c>
      <c r="O8" s="38"/>
      <c r="P8" s="38" t="s">
        <v>135</v>
      </c>
      <c r="Q8" s="38" t="s">
        <v>135</v>
      </c>
      <c r="R8" s="45" t="s">
        <v>119</v>
      </c>
    </row>
    <row r="9" spans="1:18" x14ac:dyDescent="0.3">
      <c r="A9" s="42" t="s">
        <v>83</v>
      </c>
      <c r="B9" s="42"/>
      <c r="C9" s="77"/>
      <c r="D9" s="38"/>
      <c r="E9" s="38"/>
      <c r="F9" s="38"/>
      <c r="G9" s="38"/>
      <c r="H9" s="38"/>
      <c r="I9" s="38"/>
      <c r="J9" s="38"/>
      <c r="K9" s="38"/>
      <c r="L9" s="38"/>
      <c r="M9" s="38"/>
      <c r="N9" s="38"/>
      <c r="O9" s="38"/>
      <c r="P9" s="38"/>
      <c r="Q9" s="38"/>
      <c r="R9" s="38"/>
    </row>
    <row r="10" spans="1:18" x14ac:dyDescent="0.3">
      <c r="A10" s="38">
        <v>1954</v>
      </c>
      <c r="B10" s="41">
        <v>0.35899999999999999</v>
      </c>
      <c r="C10" s="77"/>
      <c r="D10" s="44">
        <v>0.22600000000000001</v>
      </c>
      <c r="E10" s="41">
        <v>0.191</v>
      </c>
      <c r="F10" s="41">
        <v>0.41699999999999998</v>
      </c>
      <c r="G10" s="41"/>
      <c r="H10" s="41">
        <v>0.35899999999999999</v>
      </c>
      <c r="I10" s="41"/>
      <c r="J10" s="41">
        <v>0.218</v>
      </c>
      <c r="K10" s="41">
        <v>0.115</v>
      </c>
      <c r="L10" s="41">
        <v>0.33300000000000002</v>
      </c>
      <c r="M10" s="38"/>
      <c r="N10" s="41">
        <v>0.35899999999999999</v>
      </c>
      <c r="P10" s="41">
        <v>0.22500000000000001</v>
      </c>
      <c r="Q10" s="41">
        <v>0.115</v>
      </c>
      <c r="R10" s="46">
        <v>0.34</v>
      </c>
    </row>
    <row r="11" spans="1:18" x14ac:dyDescent="0.3">
      <c r="A11" s="38">
        <v>1955</v>
      </c>
      <c r="B11" s="41">
        <v>0.35899999999999999</v>
      </c>
      <c r="C11" s="38"/>
      <c r="D11" s="44">
        <v>0.22600000000000001</v>
      </c>
      <c r="E11" s="41">
        <v>0.191</v>
      </c>
      <c r="F11" s="41">
        <v>0.41699999999999998</v>
      </c>
      <c r="G11" s="41"/>
      <c r="H11" s="41">
        <v>0.35899999999999999</v>
      </c>
      <c r="I11" s="41"/>
      <c r="J11" s="44">
        <v>0.218</v>
      </c>
      <c r="K11" s="41">
        <v>0.115</v>
      </c>
      <c r="L11" s="41">
        <v>0.33300000000000002</v>
      </c>
      <c r="M11" s="38"/>
      <c r="N11" s="41">
        <v>0.35899999999999999</v>
      </c>
      <c r="P11" s="41">
        <v>0.22500000000000001</v>
      </c>
      <c r="Q11" s="41">
        <v>0.115</v>
      </c>
      <c r="R11" s="46">
        <v>0.34</v>
      </c>
    </row>
    <row r="12" spans="1:18" x14ac:dyDescent="0.3">
      <c r="A12" s="38">
        <v>1956</v>
      </c>
      <c r="B12" s="41">
        <v>0.35899999999999999</v>
      </c>
      <c r="C12" s="38"/>
      <c r="D12" s="44">
        <v>0.22600000000000001</v>
      </c>
      <c r="E12" s="41">
        <v>0.191</v>
      </c>
      <c r="F12" s="41">
        <v>0.41699999999999998</v>
      </c>
      <c r="G12" s="41"/>
      <c r="H12" s="41">
        <v>0.35899999999999999</v>
      </c>
      <c r="I12" s="41"/>
      <c r="J12" s="44">
        <v>0.218</v>
      </c>
      <c r="K12" s="41">
        <v>0.115</v>
      </c>
      <c r="L12" s="41">
        <v>0.33300000000000002</v>
      </c>
      <c r="M12" s="38"/>
      <c r="N12" s="41">
        <v>0.35899999999999999</v>
      </c>
      <c r="P12" s="41">
        <v>0.22500000000000001</v>
      </c>
      <c r="Q12" s="41">
        <v>0.115</v>
      </c>
      <c r="R12" s="46">
        <v>0.34</v>
      </c>
    </row>
    <row r="13" spans="1:18" x14ac:dyDescent="0.3">
      <c r="A13" s="38">
        <v>1957</v>
      </c>
      <c r="B13" s="41">
        <v>0.35899999999999999</v>
      </c>
      <c r="C13" s="38"/>
      <c r="D13" s="44">
        <v>0.22600000000000001</v>
      </c>
      <c r="E13" s="41">
        <v>0.191</v>
      </c>
      <c r="F13" s="41">
        <v>0.41699999999999998</v>
      </c>
      <c r="G13" s="41"/>
      <c r="H13" s="41">
        <v>0.35899999999999999</v>
      </c>
      <c r="I13" s="41"/>
      <c r="J13" s="44">
        <v>0.218</v>
      </c>
      <c r="K13" s="41">
        <v>0.115</v>
      </c>
      <c r="L13" s="41">
        <v>0.33300000000000002</v>
      </c>
      <c r="M13" s="38"/>
      <c r="N13" s="41">
        <v>0.35899999999999999</v>
      </c>
      <c r="P13" s="41">
        <v>0.22500000000000001</v>
      </c>
      <c r="Q13" s="41">
        <v>0.115</v>
      </c>
      <c r="R13" s="46">
        <v>0.34</v>
      </c>
    </row>
    <row r="14" spans="1:18" x14ac:dyDescent="0.3">
      <c r="A14" s="38">
        <v>1958</v>
      </c>
      <c r="B14" s="41">
        <v>0.35899999999999999</v>
      </c>
      <c r="C14" s="38"/>
      <c r="D14" s="44">
        <v>0.22600000000000001</v>
      </c>
      <c r="E14" s="41">
        <v>0.191</v>
      </c>
      <c r="F14" s="41">
        <v>0.41699999999999998</v>
      </c>
      <c r="G14" s="41"/>
      <c r="H14" s="41">
        <v>0.35899999999999999</v>
      </c>
      <c r="I14" s="41"/>
      <c r="J14" s="44">
        <v>0.218</v>
      </c>
      <c r="K14" s="41">
        <v>0.115</v>
      </c>
      <c r="L14" s="41">
        <v>0.33300000000000002</v>
      </c>
      <c r="M14" s="38"/>
      <c r="N14" s="41">
        <v>0.35899999999999999</v>
      </c>
      <c r="P14" s="41">
        <v>0.22500000000000001</v>
      </c>
      <c r="Q14" s="41">
        <v>0.115</v>
      </c>
      <c r="R14" s="46">
        <v>0.34</v>
      </c>
    </row>
    <row r="15" spans="1:18" x14ac:dyDescent="0.3">
      <c r="A15" s="38">
        <v>1959</v>
      </c>
      <c r="B15" s="41">
        <v>0.35899999999999999</v>
      </c>
      <c r="C15" s="38"/>
      <c r="D15" s="44">
        <v>0.22600000000000001</v>
      </c>
      <c r="E15" s="41">
        <v>0.191</v>
      </c>
      <c r="F15" s="41">
        <v>0.41699999999999998</v>
      </c>
      <c r="G15" s="41"/>
      <c r="H15" s="41">
        <v>0.35899999999999999</v>
      </c>
      <c r="I15" s="41"/>
      <c r="J15" s="44">
        <v>0.218</v>
      </c>
      <c r="K15" s="41">
        <v>0.115</v>
      </c>
      <c r="L15" s="41">
        <v>0.33300000000000002</v>
      </c>
      <c r="M15" s="38"/>
      <c r="N15" s="41">
        <v>0.35899999999999999</v>
      </c>
      <c r="P15" s="41">
        <v>0.22500000000000001</v>
      </c>
      <c r="Q15" s="41">
        <v>0.115</v>
      </c>
      <c r="R15" s="46">
        <v>0.34</v>
      </c>
    </row>
    <row r="16" spans="1:18" x14ac:dyDescent="0.3">
      <c r="A16" s="38">
        <v>1960</v>
      </c>
      <c r="B16" s="41">
        <v>0.35899999999999999</v>
      </c>
      <c r="C16" s="38"/>
      <c r="D16" s="44">
        <v>0.22600000000000001</v>
      </c>
      <c r="E16" s="41">
        <v>0.191</v>
      </c>
      <c r="F16" s="41">
        <v>0.41699999999999998</v>
      </c>
      <c r="G16" s="41"/>
      <c r="H16" s="41">
        <v>0.35899999999999999</v>
      </c>
      <c r="I16" s="41"/>
      <c r="J16" s="44">
        <v>0.218</v>
      </c>
      <c r="K16" s="41">
        <v>0.115</v>
      </c>
      <c r="L16" s="41">
        <v>0.33300000000000002</v>
      </c>
      <c r="M16" s="38"/>
      <c r="N16" s="41">
        <v>0.35899999999999999</v>
      </c>
      <c r="P16" s="41">
        <v>0.22500000000000001</v>
      </c>
      <c r="Q16" s="41">
        <v>0.115</v>
      </c>
      <c r="R16" s="46">
        <v>0.34</v>
      </c>
    </row>
    <row r="17" spans="1:18" x14ac:dyDescent="0.3">
      <c r="A17" s="38">
        <v>1961</v>
      </c>
      <c r="B17" s="41">
        <v>0.35899999999999999</v>
      </c>
      <c r="C17" s="38"/>
      <c r="D17" s="44">
        <v>0.22600000000000001</v>
      </c>
      <c r="E17" s="41">
        <v>0.191</v>
      </c>
      <c r="F17" s="41">
        <v>0.41699999999999998</v>
      </c>
      <c r="G17" s="41"/>
      <c r="H17" s="41">
        <v>0.35899999999999999</v>
      </c>
      <c r="I17" s="41"/>
      <c r="J17" s="44">
        <v>0.218</v>
      </c>
      <c r="K17" s="41">
        <v>0.115</v>
      </c>
      <c r="L17" s="41">
        <v>0.33300000000000002</v>
      </c>
      <c r="M17" s="38"/>
      <c r="N17" s="41">
        <v>0.35899999999999999</v>
      </c>
      <c r="P17" s="41">
        <v>0.22500000000000001</v>
      </c>
      <c r="Q17" s="41">
        <v>0.115</v>
      </c>
      <c r="R17" s="46">
        <v>0.34</v>
      </c>
    </row>
    <row r="18" spans="1:18" x14ac:dyDescent="0.3">
      <c r="A18" s="38">
        <v>1962</v>
      </c>
      <c r="B18" s="41">
        <v>0.35899999999999999</v>
      </c>
      <c r="C18" s="38"/>
      <c r="D18" s="44">
        <v>0.22600000000000001</v>
      </c>
      <c r="E18" s="41">
        <v>0.191</v>
      </c>
      <c r="F18" s="41">
        <v>0.41699999999999998</v>
      </c>
      <c r="G18" s="41"/>
      <c r="H18" s="41">
        <v>0.35899999999999999</v>
      </c>
      <c r="I18" s="41"/>
      <c r="J18" s="44">
        <v>0.218</v>
      </c>
      <c r="K18" s="41">
        <v>0.115</v>
      </c>
      <c r="L18" s="41">
        <v>0.33300000000000002</v>
      </c>
      <c r="M18" s="38"/>
      <c r="N18" s="41">
        <v>0.35899999999999999</v>
      </c>
      <c r="P18" s="41">
        <v>0.22500000000000001</v>
      </c>
      <c r="Q18" s="41">
        <v>0.115</v>
      </c>
      <c r="R18" s="46">
        <v>0.34</v>
      </c>
    </row>
    <row r="19" spans="1:18" x14ac:dyDescent="0.3">
      <c r="A19" s="38">
        <v>1963</v>
      </c>
      <c r="B19" s="41">
        <v>0.32600000000000001</v>
      </c>
      <c r="C19" s="38"/>
      <c r="D19" s="44">
        <v>0.20599999999999999</v>
      </c>
      <c r="E19" s="41">
        <v>0.17399999999999999</v>
      </c>
      <c r="F19" s="41">
        <v>0.379</v>
      </c>
      <c r="G19" s="41"/>
      <c r="H19" s="41">
        <v>0.32600000000000001</v>
      </c>
      <c r="I19" s="41"/>
      <c r="J19" s="44">
        <v>0.19800000000000001</v>
      </c>
      <c r="K19" s="41">
        <v>0.104</v>
      </c>
      <c r="L19" s="41">
        <v>0.30199999999999999</v>
      </c>
      <c r="M19" s="38"/>
      <c r="N19" s="41">
        <v>0.32600000000000001</v>
      </c>
      <c r="P19" s="41">
        <v>0.20399999999999999</v>
      </c>
      <c r="Q19" s="41">
        <v>0.104</v>
      </c>
      <c r="R19" s="46">
        <v>0.309</v>
      </c>
    </row>
    <row r="20" spans="1:18" x14ac:dyDescent="0.3">
      <c r="A20" s="38">
        <v>1964</v>
      </c>
      <c r="B20" s="41">
        <v>0.41099999999999998</v>
      </c>
      <c r="C20" s="38"/>
      <c r="D20" s="44">
        <v>0.25900000000000001</v>
      </c>
      <c r="E20" s="41">
        <v>0.219</v>
      </c>
      <c r="F20" s="41">
        <v>0.47799999999999998</v>
      </c>
      <c r="G20" s="41"/>
      <c r="H20" s="41">
        <v>0.41099999999999998</v>
      </c>
      <c r="I20" s="41"/>
      <c r="J20" s="44">
        <v>0.25</v>
      </c>
      <c r="K20" s="41">
        <v>0.13100000000000001</v>
      </c>
      <c r="L20" s="41">
        <v>0.38100000000000001</v>
      </c>
      <c r="M20" s="38"/>
      <c r="N20" s="41">
        <v>0.41099999999999998</v>
      </c>
      <c r="P20" s="41">
        <v>0.25800000000000001</v>
      </c>
      <c r="Q20" s="41">
        <v>0.13100000000000001</v>
      </c>
      <c r="R20" s="46">
        <v>0.38900000000000001</v>
      </c>
    </row>
    <row r="21" spans="1:18" x14ac:dyDescent="0.3">
      <c r="A21" s="38">
        <v>1965</v>
      </c>
      <c r="B21" s="41">
        <v>0.313</v>
      </c>
      <c r="C21" s="38"/>
      <c r="D21" s="44">
        <v>0.19800000000000001</v>
      </c>
      <c r="E21" s="41">
        <v>0.16700000000000001</v>
      </c>
      <c r="F21" s="41">
        <v>0.36399999999999999</v>
      </c>
      <c r="G21" s="41"/>
      <c r="H21" s="41">
        <v>0.313</v>
      </c>
      <c r="I21" s="41"/>
      <c r="J21" s="44">
        <v>0.19</v>
      </c>
      <c r="K21" s="41">
        <v>0.1</v>
      </c>
      <c r="L21" s="41">
        <v>0.28999999999999998</v>
      </c>
      <c r="M21" s="38"/>
      <c r="N21" s="41">
        <v>0.313</v>
      </c>
      <c r="P21" s="41">
        <v>0.19600000000000001</v>
      </c>
      <c r="Q21" s="41">
        <v>0.1</v>
      </c>
      <c r="R21" s="46">
        <v>0.29599999999999999</v>
      </c>
    </row>
    <row r="22" spans="1:18" x14ac:dyDescent="0.3">
      <c r="A22" s="38">
        <v>1966</v>
      </c>
      <c r="B22" s="41">
        <v>0.38500000000000001</v>
      </c>
      <c r="C22" s="38"/>
      <c r="D22" s="44">
        <v>0.24299999999999999</v>
      </c>
      <c r="E22" s="41">
        <v>0.20499999999999999</v>
      </c>
      <c r="F22" s="41">
        <v>0.44800000000000001</v>
      </c>
      <c r="G22" s="41"/>
      <c r="H22" s="41">
        <v>0.38500000000000001</v>
      </c>
      <c r="I22" s="41"/>
      <c r="J22" s="44">
        <v>0.23400000000000001</v>
      </c>
      <c r="K22" s="41">
        <v>0.123</v>
      </c>
      <c r="L22" s="41">
        <v>0.35699999999999998</v>
      </c>
      <c r="M22" s="38"/>
      <c r="N22" s="41">
        <v>0.38500000000000001</v>
      </c>
      <c r="P22" s="41">
        <v>0.24099999999999999</v>
      </c>
      <c r="Q22" s="41">
        <v>0.123</v>
      </c>
      <c r="R22" s="46">
        <v>0.36399999999999999</v>
      </c>
    </row>
    <row r="23" spans="1:18" x14ac:dyDescent="0.3">
      <c r="A23" s="38">
        <v>1967</v>
      </c>
      <c r="B23" s="41">
        <v>0.307</v>
      </c>
      <c r="C23" s="38"/>
      <c r="D23" s="44">
        <v>0.193</v>
      </c>
      <c r="E23" s="41">
        <v>0.16300000000000001</v>
      </c>
      <c r="F23" s="41">
        <v>0.35699999999999998</v>
      </c>
      <c r="G23" s="41"/>
      <c r="H23" s="41">
        <v>0.307</v>
      </c>
      <c r="I23" s="41"/>
      <c r="J23" s="44">
        <v>0.186</v>
      </c>
      <c r="K23" s="41">
        <v>9.8000000000000004E-2</v>
      </c>
      <c r="L23" s="41">
        <v>0.28399999999999997</v>
      </c>
      <c r="M23" s="38"/>
      <c r="N23" s="41">
        <v>0.307</v>
      </c>
      <c r="P23" s="41">
        <v>0.192</v>
      </c>
      <c r="Q23" s="41">
        <v>9.8000000000000004E-2</v>
      </c>
      <c r="R23" s="46">
        <v>0.28999999999999998</v>
      </c>
    </row>
    <row r="24" spans="1:18" x14ac:dyDescent="0.3">
      <c r="A24" s="38">
        <v>1968</v>
      </c>
      <c r="B24" s="41">
        <v>0.38500000000000001</v>
      </c>
      <c r="C24" s="38"/>
      <c r="D24" s="44">
        <v>0.24299999999999999</v>
      </c>
      <c r="E24" s="41">
        <v>0.20499999999999999</v>
      </c>
      <c r="F24" s="41">
        <v>0.44800000000000001</v>
      </c>
      <c r="G24" s="41"/>
      <c r="H24" s="41">
        <v>0.38500000000000001</v>
      </c>
      <c r="I24" s="41"/>
      <c r="J24" s="44">
        <v>0.23400000000000001</v>
      </c>
      <c r="K24" s="41">
        <v>0.123</v>
      </c>
      <c r="L24" s="41">
        <v>0.35699999999999998</v>
      </c>
      <c r="M24" s="38"/>
      <c r="N24" s="41">
        <v>0.38500000000000001</v>
      </c>
      <c r="P24" s="41">
        <v>0.24099999999999999</v>
      </c>
      <c r="Q24" s="41">
        <v>0.123</v>
      </c>
      <c r="R24" s="46">
        <v>0.36399999999999999</v>
      </c>
    </row>
    <row r="25" spans="1:18" x14ac:dyDescent="0.3">
      <c r="A25" s="38">
        <v>1969</v>
      </c>
      <c r="B25" s="41">
        <v>0.32600000000000001</v>
      </c>
      <c r="C25" s="38"/>
      <c r="D25" s="44">
        <v>0.20599999999999999</v>
      </c>
      <c r="E25" s="41">
        <v>0.17399999999999999</v>
      </c>
      <c r="F25" s="41">
        <v>0.379</v>
      </c>
      <c r="G25" s="41"/>
      <c r="H25" s="41">
        <v>0.32600000000000001</v>
      </c>
      <c r="I25" s="41"/>
      <c r="J25" s="44">
        <v>0.19800000000000001</v>
      </c>
      <c r="K25" s="41">
        <v>0.104</v>
      </c>
      <c r="L25" s="41">
        <v>0.30199999999999999</v>
      </c>
      <c r="M25" s="38"/>
      <c r="N25" s="41">
        <v>0.32600000000000001</v>
      </c>
      <c r="P25" s="41">
        <v>0.20399999999999999</v>
      </c>
      <c r="Q25" s="41">
        <v>0.104</v>
      </c>
      <c r="R25" s="46">
        <v>0.309</v>
      </c>
    </row>
    <row r="26" spans="1:18" x14ac:dyDescent="0.3">
      <c r="A26" s="38">
        <v>1970</v>
      </c>
      <c r="B26" s="41">
        <v>0.372</v>
      </c>
      <c r="C26" s="38"/>
      <c r="D26" s="44">
        <v>0.23499999999999999</v>
      </c>
      <c r="E26" s="41">
        <v>0.19800000000000001</v>
      </c>
      <c r="F26" s="41">
        <v>0.433</v>
      </c>
      <c r="G26" s="41"/>
      <c r="H26" s="41">
        <v>0.372</v>
      </c>
      <c r="I26" s="41"/>
      <c r="J26" s="44">
        <v>0.22600000000000001</v>
      </c>
      <c r="K26" s="41">
        <v>0.11899999999999999</v>
      </c>
      <c r="L26" s="41">
        <v>0.34499999999999997</v>
      </c>
      <c r="M26" s="38"/>
      <c r="N26" s="41">
        <v>0.372</v>
      </c>
      <c r="P26" s="41">
        <v>0.23300000000000001</v>
      </c>
      <c r="Q26" s="41">
        <v>0.11899999999999999</v>
      </c>
      <c r="R26" s="46">
        <v>0.35199999999999998</v>
      </c>
    </row>
    <row r="27" spans="1:18" x14ac:dyDescent="0.3">
      <c r="A27" s="38">
        <v>1971</v>
      </c>
      <c r="B27" s="41">
        <v>0.372</v>
      </c>
      <c r="C27" s="38"/>
      <c r="D27" s="44">
        <v>0.23499999999999999</v>
      </c>
      <c r="E27" s="41">
        <v>0.19800000000000001</v>
      </c>
      <c r="F27" s="41">
        <v>0.433</v>
      </c>
      <c r="G27" s="41"/>
      <c r="H27" s="41">
        <v>0.372</v>
      </c>
      <c r="I27" s="41"/>
      <c r="J27" s="44">
        <v>0.22600000000000001</v>
      </c>
      <c r="K27" s="41">
        <v>0.11899999999999999</v>
      </c>
      <c r="L27" s="41">
        <v>0.34499999999999997</v>
      </c>
      <c r="M27" s="38"/>
      <c r="N27" s="41">
        <v>0.372</v>
      </c>
      <c r="P27" s="41">
        <v>0.23300000000000001</v>
      </c>
      <c r="Q27" s="41">
        <v>0.11899999999999999</v>
      </c>
      <c r="R27" s="46">
        <v>0.35199999999999998</v>
      </c>
    </row>
    <row r="28" spans="1:18" x14ac:dyDescent="0.3">
      <c r="A28" s="38">
        <v>1972</v>
      </c>
      <c r="B28" s="41">
        <v>0.43099999999999999</v>
      </c>
      <c r="C28" s="38"/>
      <c r="D28" s="44">
        <v>0.27200000000000002</v>
      </c>
      <c r="E28" s="41">
        <v>0.22900000000000001</v>
      </c>
      <c r="F28" s="41">
        <v>0.501</v>
      </c>
      <c r="G28" s="41"/>
      <c r="H28" s="41">
        <v>0.43099999999999999</v>
      </c>
      <c r="I28" s="41"/>
      <c r="J28" s="44">
        <v>0.26100000000000001</v>
      </c>
      <c r="K28" s="41">
        <v>0.13800000000000001</v>
      </c>
      <c r="L28" s="41">
        <v>0.39900000000000002</v>
      </c>
      <c r="M28" s="38"/>
      <c r="N28" s="41">
        <v>0.43099999999999999</v>
      </c>
      <c r="P28" s="41">
        <v>0.27</v>
      </c>
      <c r="Q28" s="41">
        <v>0.13800000000000001</v>
      </c>
      <c r="R28" s="46">
        <v>0.40699999999999997</v>
      </c>
    </row>
    <row r="29" spans="1:18" x14ac:dyDescent="0.3">
      <c r="A29" s="38">
        <v>1973</v>
      </c>
      <c r="B29" s="41">
        <v>0.33300000000000002</v>
      </c>
      <c r="C29" s="38"/>
      <c r="D29" s="44">
        <v>0.21</v>
      </c>
      <c r="E29" s="41">
        <v>0.17699999999999999</v>
      </c>
      <c r="F29" s="41">
        <v>0.38700000000000001</v>
      </c>
      <c r="G29" s="41"/>
      <c r="H29" s="41">
        <v>0.33300000000000002</v>
      </c>
      <c r="I29" s="41"/>
      <c r="J29" s="44">
        <v>0.20200000000000001</v>
      </c>
      <c r="K29" s="41">
        <v>0.106</v>
      </c>
      <c r="L29" s="41">
        <v>0.308</v>
      </c>
      <c r="M29" s="38"/>
      <c r="N29" s="41">
        <v>0.33300000000000002</v>
      </c>
      <c r="P29" s="41">
        <v>0.20899999999999999</v>
      </c>
      <c r="Q29" s="41">
        <v>0.106</v>
      </c>
      <c r="R29" s="46">
        <v>0.315</v>
      </c>
    </row>
    <row r="30" spans="1:18" x14ac:dyDescent="0.3">
      <c r="A30" s="38">
        <v>1974</v>
      </c>
      <c r="B30" s="41">
        <v>0.36599999999999999</v>
      </c>
      <c r="C30" s="38"/>
      <c r="D30" s="44">
        <v>0.23</v>
      </c>
      <c r="E30" s="41">
        <v>0.19400000000000001</v>
      </c>
      <c r="F30" s="41">
        <v>0.42499999999999999</v>
      </c>
      <c r="G30" s="41"/>
      <c r="H30" s="41">
        <v>0.36599999999999999</v>
      </c>
      <c r="I30" s="41"/>
      <c r="J30" s="44">
        <v>0.222</v>
      </c>
      <c r="K30" s="41">
        <v>0.11700000000000001</v>
      </c>
      <c r="L30" s="41">
        <v>0.33900000000000002</v>
      </c>
      <c r="M30" s="38"/>
      <c r="N30" s="41">
        <v>0.36599999999999999</v>
      </c>
      <c r="P30" s="41">
        <v>0.22900000000000001</v>
      </c>
      <c r="Q30" s="41">
        <v>0.11700000000000001</v>
      </c>
      <c r="R30" s="46">
        <v>0.34599999999999997</v>
      </c>
    </row>
    <row r="31" spans="1:18" x14ac:dyDescent="0.3">
      <c r="A31" s="38">
        <v>1975</v>
      </c>
      <c r="B31" s="41">
        <v>0.3</v>
      </c>
      <c r="C31" s="38"/>
      <c r="D31" s="44">
        <v>0.189</v>
      </c>
      <c r="E31" s="41">
        <v>0.16</v>
      </c>
      <c r="F31" s="41">
        <v>0.34899999999999998</v>
      </c>
      <c r="G31" s="41"/>
      <c r="H31" s="41">
        <v>0.3</v>
      </c>
      <c r="I31" s="41"/>
      <c r="J31" s="44">
        <v>0.182</v>
      </c>
      <c r="K31" s="41">
        <v>9.6000000000000002E-2</v>
      </c>
      <c r="L31" s="41">
        <v>0.27800000000000002</v>
      </c>
      <c r="M31" s="38"/>
      <c r="N31" s="41">
        <v>0.3</v>
      </c>
      <c r="P31" s="41">
        <v>0.188</v>
      </c>
      <c r="Q31" s="41">
        <v>9.6000000000000002E-2</v>
      </c>
      <c r="R31" s="46">
        <v>0.28399999999999997</v>
      </c>
    </row>
    <row r="32" spans="1:18" x14ac:dyDescent="0.3">
      <c r="A32" s="38">
        <v>1976</v>
      </c>
      <c r="B32" s="41">
        <v>0.3</v>
      </c>
      <c r="C32" s="38"/>
      <c r="D32" s="44">
        <v>0.189</v>
      </c>
      <c r="E32" s="41">
        <v>0.16</v>
      </c>
      <c r="F32" s="41">
        <v>0.34899999999999998</v>
      </c>
      <c r="G32" s="41"/>
      <c r="H32" s="41">
        <v>0.3</v>
      </c>
      <c r="I32" s="41"/>
      <c r="J32" s="44">
        <v>0.182</v>
      </c>
      <c r="K32" s="41">
        <v>9.6000000000000002E-2</v>
      </c>
      <c r="L32" s="41">
        <v>0.27800000000000002</v>
      </c>
      <c r="M32" s="38"/>
      <c r="N32" s="41">
        <v>0.3</v>
      </c>
      <c r="P32" s="41">
        <v>0.188</v>
      </c>
      <c r="Q32" s="41">
        <v>9.6000000000000002E-2</v>
      </c>
      <c r="R32" s="46">
        <v>0.28399999999999997</v>
      </c>
    </row>
    <row r="33" spans="1:18" x14ac:dyDescent="0.3">
      <c r="A33" s="38">
        <v>1977</v>
      </c>
      <c r="B33" s="41">
        <v>0.38500000000000001</v>
      </c>
      <c r="C33" s="38"/>
      <c r="D33" s="44">
        <v>0.24299999999999999</v>
      </c>
      <c r="E33" s="41">
        <v>0.20499999999999999</v>
      </c>
      <c r="F33" s="41">
        <v>0.44800000000000001</v>
      </c>
      <c r="G33" s="41"/>
      <c r="H33" s="41">
        <v>0.38500000000000001</v>
      </c>
      <c r="I33" s="41"/>
      <c r="J33" s="44">
        <v>0.23400000000000001</v>
      </c>
      <c r="K33" s="41">
        <v>0.123</v>
      </c>
      <c r="L33" s="41">
        <v>0.35699999999999998</v>
      </c>
      <c r="M33" s="38"/>
      <c r="N33" s="41">
        <v>0.38500000000000001</v>
      </c>
      <c r="P33" s="41">
        <v>0.24099999999999999</v>
      </c>
      <c r="Q33" s="41">
        <v>0.123</v>
      </c>
      <c r="R33" s="46">
        <v>0.36399999999999999</v>
      </c>
    </row>
    <row r="34" spans="1:18" x14ac:dyDescent="0.3">
      <c r="A34" s="38">
        <v>1978</v>
      </c>
      <c r="B34" s="41">
        <v>0.45</v>
      </c>
      <c r="C34" s="38"/>
      <c r="D34" s="44">
        <v>0.28399999999999997</v>
      </c>
      <c r="E34" s="41">
        <v>0.24</v>
      </c>
      <c r="F34" s="41">
        <v>0.52400000000000002</v>
      </c>
      <c r="G34" s="41"/>
      <c r="H34" s="41">
        <v>0.45</v>
      </c>
      <c r="I34" s="41"/>
      <c r="J34" s="44">
        <v>0.27300000000000002</v>
      </c>
      <c r="K34" s="41">
        <v>0.14399999999999999</v>
      </c>
      <c r="L34" s="41">
        <v>0.41699999999999998</v>
      </c>
      <c r="M34" s="38"/>
      <c r="N34" s="41">
        <v>0.45</v>
      </c>
      <c r="P34" s="41">
        <v>0.28199999999999997</v>
      </c>
      <c r="Q34" s="41">
        <v>0.14399999999999999</v>
      </c>
      <c r="R34" s="46">
        <v>0.42599999999999999</v>
      </c>
    </row>
    <row r="35" spans="1:18" x14ac:dyDescent="0.3">
      <c r="A35" s="38">
        <v>1979</v>
      </c>
      <c r="B35" s="41">
        <v>0.46300000000000002</v>
      </c>
      <c r="C35" s="38"/>
      <c r="D35" s="44">
        <v>0.29199999999999998</v>
      </c>
      <c r="E35" s="41">
        <v>0.247</v>
      </c>
      <c r="F35" s="41">
        <v>0.53900000000000003</v>
      </c>
      <c r="G35" s="41"/>
      <c r="H35" s="41">
        <v>0.46300000000000002</v>
      </c>
      <c r="I35" s="41"/>
      <c r="J35" s="44">
        <v>0.28100000000000003</v>
      </c>
      <c r="K35" s="41">
        <v>0.14799999999999999</v>
      </c>
      <c r="L35" s="41">
        <v>0.42899999999999999</v>
      </c>
      <c r="M35" s="38"/>
      <c r="N35" s="41">
        <v>0.46300000000000002</v>
      </c>
      <c r="P35" s="41">
        <v>0.28999999999999998</v>
      </c>
      <c r="Q35" s="41">
        <v>0.14799999999999999</v>
      </c>
      <c r="R35" s="46">
        <v>0.438</v>
      </c>
    </row>
    <row r="36" spans="1:18" x14ac:dyDescent="0.3">
      <c r="A36" s="38">
        <v>1980</v>
      </c>
      <c r="B36" s="41">
        <v>0.48299999999999998</v>
      </c>
      <c r="C36" s="44">
        <v>0.25600000000000001</v>
      </c>
      <c r="D36" s="44">
        <v>0.30499999999999999</v>
      </c>
      <c r="E36" s="41">
        <v>0.25700000000000001</v>
      </c>
      <c r="F36" s="41">
        <v>0.56200000000000006</v>
      </c>
      <c r="G36" s="41"/>
      <c r="H36" s="41">
        <v>0.48299999999999998</v>
      </c>
      <c r="I36" s="41">
        <v>0.247</v>
      </c>
      <c r="J36" s="44">
        <v>0.29299999999999998</v>
      </c>
      <c r="K36" s="41">
        <v>0.154</v>
      </c>
      <c r="L36" s="41">
        <v>0.44700000000000001</v>
      </c>
      <c r="M36" s="38"/>
      <c r="N36" s="41">
        <v>0.48299999999999998</v>
      </c>
      <c r="O36" s="41">
        <v>0.255</v>
      </c>
      <c r="P36" s="41">
        <v>0.30299999999999999</v>
      </c>
      <c r="Q36" s="41">
        <v>0.154</v>
      </c>
      <c r="R36" s="46">
        <v>0.45700000000000002</v>
      </c>
    </row>
    <row r="37" spans="1:18" x14ac:dyDescent="0.3">
      <c r="A37" s="38">
        <v>1981</v>
      </c>
      <c r="B37" s="41">
        <v>0.437</v>
      </c>
      <c r="C37" s="44">
        <v>0.25600000000000001</v>
      </c>
      <c r="D37" s="44">
        <v>0.27600000000000002</v>
      </c>
      <c r="E37" s="41">
        <v>0.23300000000000001</v>
      </c>
      <c r="F37" s="41">
        <v>0.50800000000000001</v>
      </c>
      <c r="G37" s="41"/>
      <c r="H37" s="41">
        <v>0.437</v>
      </c>
      <c r="I37" s="41">
        <v>0.247</v>
      </c>
      <c r="J37" s="44">
        <v>0.26500000000000001</v>
      </c>
      <c r="K37" s="41">
        <v>0.14000000000000001</v>
      </c>
      <c r="L37" s="41">
        <v>0.40500000000000003</v>
      </c>
      <c r="M37" s="38"/>
      <c r="N37" s="41">
        <v>0.437</v>
      </c>
      <c r="O37" s="41">
        <v>0.255</v>
      </c>
      <c r="P37" s="41">
        <v>0.27400000000000002</v>
      </c>
      <c r="Q37" s="41">
        <v>0.14000000000000001</v>
      </c>
      <c r="R37" s="46">
        <v>0.41399999999999998</v>
      </c>
    </row>
    <row r="38" spans="1:18" x14ac:dyDescent="0.3">
      <c r="A38" s="38">
        <v>1982</v>
      </c>
      <c r="B38" s="41">
        <v>0.379</v>
      </c>
      <c r="C38" s="44">
        <v>0.25600000000000001</v>
      </c>
      <c r="D38" s="44">
        <v>0.23899999999999999</v>
      </c>
      <c r="E38" s="41">
        <v>0.20100000000000001</v>
      </c>
      <c r="F38" s="41">
        <v>0.44</v>
      </c>
      <c r="G38" s="41"/>
      <c r="H38" s="41">
        <v>0.379</v>
      </c>
      <c r="I38" s="41">
        <v>0.247</v>
      </c>
      <c r="J38" s="44">
        <v>0.23</v>
      </c>
      <c r="K38" s="41">
        <v>0.121</v>
      </c>
      <c r="L38" s="41">
        <v>0.35099999999999998</v>
      </c>
      <c r="M38" s="38"/>
      <c r="N38" s="41">
        <v>0.379</v>
      </c>
      <c r="O38" s="41">
        <v>0.255</v>
      </c>
      <c r="P38" s="41">
        <v>0.23699999999999999</v>
      </c>
      <c r="Q38" s="41">
        <v>0.121</v>
      </c>
      <c r="R38" s="46">
        <v>0.35799999999999998</v>
      </c>
    </row>
    <row r="39" spans="1:18" x14ac:dyDescent="0.3">
      <c r="A39" s="38">
        <v>1983</v>
      </c>
      <c r="B39" s="41">
        <v>0.52900000000000003</v>
      </c>
      <c r="C39" s="44">
        <v>0.25600000000000001</v>
      </c>
      <c r="D39" s="44">
        <v>0.33300000000000002</v>
      </c>
      <c r="E39" s="41">
        <v>0.28100000000000003</v>
      </c>
      <c r="F39" s="41">
        <v>0.61499999999999999</v>
      </c>
      <c r="G39" s="41"/>
      <c r="H39" s="41">
        <v>0.52900000000000003</v>
      </c>
      <c r="I39" s="41">
        <v>0.247</v>
      </c>
      <c r="J39" s="44">
        <v>0.32100000000000001</v>
      </c>
      <c r="K39" s="41">
        <v>0.16900000000000001</v>
      </c>
      <c r="L39" s="41">
        <v>0.49</v>
      </c>
      <c r="M39" s="38"/>
      <c r="N39" s="41">
        <v>0.52900000000000003</v>
      </c>
      <c r="O39" s="41">
        <v>0.255</v>
      </c>
      <c r="P39" s="41">
        <v>0.33100000000000002</v>
      </c>
      <c r="Q39" s="41">
        <v>0.16900000000000001</v>
      </c>
      <c r="R39" s="46">
        <v>0.5</v>
      </c>
    </row>
    <row r="40" spans="1:18" x14ac:dyDescent="0.3">
      <c r="A40" s="38">
        <v>1984</v>
      </c>
      <c r="B40" s="41">
        <v>0.47</v>
      </c>
      <c r="C40" s="44">
        <v>0.25600000000000001</v>
      </c>
      <c r="D40" s="44">
        <v>0.29599999999999999</v>
      </c>
      <c r="E40" s="41">
        <v>0.25</v>
      </c>
      <c r="F40" s="41">
        <v>0.54600000000000004</v>
      </c>
      <c r="G40" s="41"/>
      <c r="H40" s="41">
        <v>0.47</v>
      </c>
      <c r="I40" s="41">
        <v>0.247</v>
      </c>
      <c r="J40" s="44">
        <v>0.28499999999999998</v>
      </c>
      <c r="K40" s="41">
        <v>0.15</v>
      </c>
      <c r="L40" s="41">
        <v>0.435</v>
      </c>
      <c r="M40" s="38"/>
      <c r="N40" s="41">
        <v>0.47</v>
      </c>
      <c r="O40" s="41">
        <v>0.255</v>
      </c>
      <c r="P40" s="41">
        <v>0.29399999999999998</v>
      </c>
      <c r="Q40" s="41">
        <v>0.15</v>
      </c>
      <c r="R40" s="46">
        <v>0.44400000000000001</v>
      </c>
    </row>
    <row r="41" spans="1:18" x14ac:dyDescent="0.3">
      <c r="A41" s="38">
        <v>1985</v>
      </c>
      <c r="B41" s="41">
        <v>0.49</v>
      </c>
      <c r="C41" s="44">
        <v>0.25600000000000001</v>
      </c>
      <c r="D41" s="44">
        <v>0.309</v>
      </c>
      <c r="E41" s="41">
        <v>0.26</v>
      </c>
      <c r="F41" s="41">
        <v>0.56899999999999995</v>
      </c>
      <c r="G41" s="41"/>
      <c r="H41" s="41">
        <v>0.49</v>
      </c>
      <c r="I41" s="41">
        <v>0.247</v>
      </c>
      <c r="J41" s="44">
        <v>0.29699999999999999</v>
      </c>
      <c r="K41" s="41">
        <v>0.156</v>
      </c>
      <c r="L41" s="41">
        <v>0.45300000000000001</v>
      </c>
      <c r="M41" s="38"/>
      <c r="N41" s="41">
        <v>0.49</v>
      </c>
      <c r="O41" s="41">
        <v>0.255</v>
      </c>
      <c r="P41" s="41">
        <v>0.307</v>
      </c>
      <c r="Q41" s="41">
        <v>0.156</v>
      </c>
      <c r="R41" s="46">
        <v>0.46300000000000002</v>
      </c>
    </row>
    <row r="42" spans="1:18" x14ac:dyDescent="0.3">
      <c r="A42" s="38">
        <v>1986</v>
      </c>
      <c r="B42" s="41">
        <v>0.54200000000000004</v>
      </c>
      <c r="C42" s="44">
        <v>0.25600000000000001</v>
      </c>
      <c r="D42" s="44">
        <v>0.34200000000000003</v>
      </c>
      <c r="E42" s="41">
        <v>0.28799999999999998</v>
      </c>
      <c r="F42" s="41">
        <v>0.63</v>
      </c>
      <c r="G42" s="41"/>
      <c r="H42" s="41">
        <v>0.54200000000000004</v>
      </c>
      <c r="I42" s="41">
        <v>0.247</v>
      </c>
      <c r="J42" s="44">
        <v>0.32900000000000001</v>
      </c>
      <c r="K42" s="41">
        <v>0.17299999999999999</v>
      </c>
      <c r="L42" s="41">
        <v>0.502</v>
      </c>
      <c r="M42" s="38"/>
      <c r="N42" s="41">
        <v>0.54200000000000004</v>
      </c>
      <c r="O42" s="41">
        <v>0.255</v>
      </c>
      <c r="P42" s="41">
        <v>0.33900000000000002</v>
      </c>
      <c r="Q42" s="41">
        <v>0.17299999999999999</v>
      </c>
      <c r="R42" s="46">
        <v>0.51200000000000001</v>
      </c>
    </row>
    <row r="43" spans="1:18" x14ac:dyDescent="0.3">
      <c r="A43" s="38">
        <v>1987</v>
      </c>
      <c r="B43" s="41">
        <v>0.41799999999999998</v>
      </c>
      <c r="C43" s="44">
        <v>0.25600000000000001</v>
      </c>
      <c r="D43" s="44">
        <v>0.26300000000000001</v>
      </c>
      <c r="E43" s="41">
        <v>0.222</v>
      </c>
      <c r="F43" s="41">
        <v>0.48599999999999999</v>
      </c>
      <c r="G43" s="41"/>
      <c r="H43" s="41">
        <v>0.41799999999999998</v>
      </c>
      <c r="I43" s="41">
        <v>0.247</v>
      </c>
      <c r="J43" s="44">
        <v>0.254</v>
      </c>
      <c r="K43" s="41">
        <v>0.13300000000000001</v>
      </c>
      <c r="L43" s="41">
        <v>0.38700000000000001</v>
      </c>
      <c r="M43" s="38"/>
      <c r="N43" s="41">
        <v>0.41799999999999998</v>
      </c>
      <c r="O43" s="41">
        <v>0.255</v>
      </c>
      <c r="P43" s="41">
        <v>0.26200000000000001</v>
      </c>
      <c r="Q43" s="41">
        <v>0.13300000000000001</v>
      </c>
      <c r="R43" s="46">
        <v>0.39500000000000002</v>
      </c>
    </row>
    <row r="44" spans="1:18" x14ac:dyDescent="0.3">
      <c r="A44" s="38">
        <v>1988</v>
      </c>
      <c r="B44" s="41">
        <v>0.41099999999999998</v>
      </c>
      <c r="C44" s="44">
        <v>0.25600000000000001</v>
      </c>
      <c r="D44" s="44">
        <v>0.25900000000000001</v>
      </c>
      <c r="E44" s="41">
        <v>0.219</v>
      </c>
      <c r="F44" s="41">
        <v>0.47799999999999998</v>
      </c>
      <c r="G44" s="41"/>
      <c r="H44" s="41">
        <v>0.41099999999999998</v>
      </c>
      <c r="I44" s="41">
        <v>0.247</v>
      </c>
      <c r="J44" s="44">
        <v>0.25</v>
      </c>
      <c r="K44" s="41">
        <v>0.13100000000000001</v>
      </c>
      <c r="L44" s="41">
        <v>0.38100000000000001</v>
      </c>
      <c r="M44" s="38"/>
      <c r="N44" s="41">
        <v>0.41099999999999998</v>
      </c>
      <c r="O44" s="41">
        <v>0.255</v>
      </c>
      <c r="P44" s="41">
        <v>0.25800000000000001</v>
      </c>
      <c r="Q44" s="41">
        <v>0.13100000000000001</v>
      </c>
      <c r="R44" s="46">
        <v>0.38900000000000001</v>
      </c>
    </row>
    <row r="45" spans="1:18" x14ac:dyDescent="0.3">
      <c r="A45" s="38">
        <v>1989</v>
      </c>
      <c r="B45" s="41">
        <v>0.40100000000000002</v>
      </c>
      <c r="C45" s="44">
        <v>0.25600000000000001</v>
      </c>
      <c r="D45" s="44">
        <v>0.253</v>
      </c>
      <c r="E45" s="41">
        <v>0.21299999999999999</v>
      </c>
      <c r="F45" s="41">
        <v>0.46600000000000003</v>
      </c>
      <c r="G45" s="41"/>
      <c r="H45" s="41">
        <v>0.40100000000000002</v>
      </c>
      <c r="I45" s="41">
        <v>0.247</v>
      </c>
      <c r="J45" s="44">
        <v>0.24399999999999999</v>
      </c>
      <c r="K45" s="41">
        <v>0.128</v>
      </c>
      <c r="L45" s="41">
        <v>0.372</v>
      </c>
      <c r="M45" s="38"/>
      <c r="N45" s="41">
        <v>0.40100000000000002</v>
      </c>
      <c r="O45" s="41">
        <v>0.255</v>
      </c>
      <c r="P45" s="41">
        <v>0.251</v>
      </c>
      <c r="Q45" s="41">
        <v>0.128</v>
      </c>
      <c r="R45" s="46">
        <v>0.379</v>
      </c>
    </row>
    <row r="46" spans="1:18" x14ac:dyDescent="0.3">
      <c r="A46" s="38">
        <v>1990</v>
      </c>
      <c r="B46" s="41">
        <v>0.45500000000000002</v>
      </c>
      <c r="C46" s="44">
        <v>0.25600000000000001</v>
      </c>
      <c r="D46" s="44">
        <v>0.28699999999999998</v>
      </c>
      <c r="E46" s="41">
        <v>0.24199999999999999</v>
      </c>
      <c r="F46" s="41">
        <v>0.52900000000000003</v>
      </c>
      <c r="G46" s="41"/>
      <c r="H46" s="41">
        <v>0.45500000000000002</v>
      </c>
      <c r="I46" s="41">
        <v>0.247</v>
      </c>
      <c r="J46" s="44">
        <v>0.27600000000000002</v>
      </c>
      <c r="K46" s="41">
        <v>0.14499999999999999</v>
      </c>
      <c r="L46" s="41">
        <v>0.42099999999999999</v>
      </c>
      <c r="M46" s="38"/>
      <c r="N46" s="41">
        <v>0.45500000000000002</v>
      </c>
      <c r="O46" s="41">
        <v>0.255</v>
      </c>
      <c r="P46" s="41">
        <v>0.28499999999999998</v>
      </c>
      <c r="Q46" s="41">
        <v>0.14499999999999999</v>
      </c>
      <c r="R46" s="46">
        <v>0.43</v>
      </c>
    </row>
    <row r="47" spans="1:18" x14ac:dyDescent="0.3">
      <c r="A47" s="38">
        <v>1991</v>
      </c>
      <c r="B47" s="41">
        <v>0.32800000000000001</v>
      </c>
      <c r="C47" s="44">
        <v>0.25600000000000001</v>
      </c>
      <c r="D47" s="44">
        <v>0.20699999999999999</v>
      </c>
      <c r="E47" s="41">
        <v>0.29599999999999999</v>
      </c>
      <c r="F47" s="41">
        <v>0.503</v>
      </c>
      <c r="G47" s="41"/>
      <c r="H47" s="41">
        <v>0.32800000000000001</v>
      </c>
      <c r="I47" s="41">
        <v>0.247</v>
      </c>
      <c r="J47" s="44">
        <v>0.19900000000000001</v>
      </c>
      <c r="K47" s="41">
        <v>0.17799999999999999</v>
      </c>
      <c r="L47" s="41">
        <v>0.376</v>
      </c>
      <c r="M47" s="38"/>
      <c r="N47" s="41">
        <v>0.32800000000000001</v>
      </c>
      <c r="O47" s="41">
        <v>0.255</v>
      </c>
      <c r="P47" s="41">
        <v>0.20499999999999999</v>
      </c>
      <c r="Q47" s="41">
        <v>0.17799999999999999</v>
      </c>
      <c r="R47" s="46">
        <v>0.38300000000000001</v>
      </c>
    </row>
    <row r="48" spans="1:18" x14ac:dyDescent="0.3">
      <c r="A48" s="38">
        <v>1992</v>
      </c>
      <c r="B48" s="41">
        <v>0.28799999999999998</v>
      </c>
      <c r="C48" s="44">
        <v>0.25600000000000001</v>
      </c>
      <c r="D48" s="44">
        <v>0.18099999999999999</v>
      </c>
      <c r="E48" s="41">
        <v>0.36499999999999999</v>
      </c>
      <c r="F48" s="41">
        <v>0.54600000000000004</v>
      </c>
      <c r="G48" s="41"/>
      <c r="H48" s="41">
        <v>0.28799999999999998</v>
      </c>
      <c r="I48" s="41">
        <v>0.247</v>
      </c>
      <c r="J48" s="44">
        <v>0.17499999999999999</v>
      </c>
      <c r="K48" s="41">
        <v>0.219</v>
      </c>
      <c r="L48" s="41">
        <v>0.39400000000000002</v>
      </c>
      <c r="M48" s="38"/>
      <c r="N48" s="41">
        <v>0.28799999999999998</v>
      </c>
      <c r="O48" s="41">
        <v>0.255</v>
      </c>
      <c r="P48" s="41">
        <v>0.18</v>
      </c>
      <c r="Q48" s="41">
        <v>0.219</v>
      </c>
      <c r="R48" s="46">
        <v>0.39900000000000002</v>
      </c>
    </row>
    <row r="49" spans="1:18" x14ac:dyDescent="0.3">
      <c r="A49" s="38">
        <v>1993</v>
      </c>
      <c r="B49" s="41">
        <v>0.28599999999999998</v>
      </c>
      <c r="C49" s="44">
        <v>0.25600000000000001</v>
      </c>
      <c r="D49" s="44">
        <v>0.18099999999999999</v>
      </c>
      <c r="E49" s="41">
        <v>0.28000000000000003</v>
      </c>
      <c r="F49" s="41">
        <v>0.46100000000000002</v>
      </c>
      <c r="G49" s="41"/>
      <c r="H49" s="41">
        <v>0.28599999999999998</v>
      </c>
      <c r="I49" s="41">
        <v>0.247</v>
      </c>
      <c r="J49" s="44">
        <v>0.17399999999999999</v>
      </c>
      <c r="K49" s="41">
        <v>0.16800000000000001</v>
      </c>
      <c r="L49" s="41">
        <v>0.34200000000000003</v>
      </c>
      <c r="M49" s="38"/>
      <c r="N49" s="41">
        <v>0.28599999999999998</v>
      </c>
      <c r="O49" s="41">
        <v>0.255</v>
      </c>
      <c r="P49" s="41">
        <v>0.17899999999999999</v>
      </c>
      <c r="Q49" s="41">
        <v>0.16800000000000001</v>
      </c>
      <c r="R49" s="46">
        <v>0.34799999999999998</v>
      </c>
    </row>
    <row r="50" spans="1:18" x14ac:dyDescent="0.3">
      <c r="A50" s="38">
        <v>1994</v>
      </c>
      <c r="B50" s="41">
        <v>0.32</v>
      </c>
      <c r="C50" s="44">
        <v>0.25600000000000001</v>
      </c>
      <c r="D50" s="44">
        <v>0.20200000000000001</v>
      </c>
      <c r="E50" s="41">
        <v>0.34699999999999998</v>
      </c>
      <c r="F50" s="41">
        <v>0.54900000000000004</v>
      </c>
      <c r="G50" s="41"/>
      <c r="H50" s="41">
        <v>0.32</v>
      </c>
      <c r="I50" s="41">
        <v>0.247</v>
      </c>
      <c r="J50" s="44">
        <v>0.19400000000000001</v>
      </c>
      <c r="K50" s="41">
        <v>0.20799999999999999</v>
      </c>
      <c r="L50" s="41">
        <v>0.40200000000000002</v>
      </c>
      <c r="M50" s="38"/>
      <c r="N50" s="41">
        <v>0.32</v>
      </c>
      <c r="O50" s="41">
        <v>0.255</v>
      </c>
      <c r="P50" s="41">
        <v>0.20100000000000001</v>
      </c>
      <c r="Q50" s="41">
        <v>0.20799999999999999</v>
      </c>
      <c r="R50" s="46">
        <v>0.40899999999999997</v>
      </c>
    </row>
    <row r="51" spans="1:18" x14ac:dyDescent="0.3">
      <c r="A51" s="38">
        <v>1995</v>
      </c>
      <c r="B51" s="41">
        <v>0.219</v>
      </c>
      <c r="C51" s="44">
        <v>0.25600000000000001</v>
      </c>
      <c r="D51" s="44">
        <v>0.13800000000000001</v>
      </c>
      <c r="E51" s="41">
        <v>0.187</v>
      </c>
      <c r="F51" s="41">
        <v>0.32500000000000001</v>
      </c>
      <c r="G51" s="41"/>
      <c r="H51" s="41">
        <v>0.219</v>
      </c>
      <c r="I51" s="41">
        <v>0.247</v>
      </c>
      <c r="J51" s="44">
        <v>0.13300000000000001</v>
      </c>
      <c r="K51" s="41">
        <v>0.112</v>
      </c>
      <c r="L51" s="41">
        <v>0.245</v>
      </c>
      <c r="M51" s="38"/>
      <c r="N51" s="41">
        <v>0.219</v>
      </c>
      <c r="O51" s="41">
        <v>0.255</v>
      </c>
      <c r="P51" s="41">
        <v>0.13700000000000001</v>
      </c>
      <c r="Q51" s="41">
        <v>0.112</v>
      </c>
      <c r="R51" s="46">
        <v>0.249</v>
      </c>
    </row>
    <row r="52" spans="1:18" x14ac:dyDescent="0.3">
      <c r="A52" s="38">
        <v>1996</v>
      </c>
      <c r="B52" s="41">
        <v>0.45800000000000002</v>
      </c>
      <c r="C52" s="44">
        <v>0.25600000000000001</v>
      </c>
      <c r="D52" s="44">
        <v>0.28899999999999998</v>
      </c>
      <c r="E52" s="41">
        <v>0.28100000000000003</v>
      </c>
      <c r="F52" s="41">
        <v>0.56999999999999995</v>
      </c>
      <c r="G52" s="41"/>
      <c r="H52" s="41">
        <v>0.45800000000000002</v>
      </c>
      <c r="I52" s="41">
        <v>0.247</v>
      </c>
      <c r="J52" s="44">
        <v>0.27800000000000002</v>
      </c>
      <c r="K52" s="41">
        <v>0.16800000000000001</v>
      </c>
      <c r="L52" s="41">
        <v>0.44700000000000001</v>
      </c>
      <c r="M52" s="38"/>
      <c r="N52" s="41">
        <v>0.45800000000000002</v>
      </c>
      <c r="O52" s="41">
        <v>0.255</v>
      </c>
      <c r="P52" s="41">
        <v>0.28699999999999998</v>
      </c>
      <c r="Q52" s="41">
        <v>0.16800000000000001</v>
      </c>
      <c r="R52" s="46">
        <v>0.45600000000000002</v>
      </c>
    </row>
    <row r="53" spans="1:18" x14ac:dyDescent="0.3">
      <c r="A53" s="38">
        <v>1997</v>
      </c>
      <c r="B53" s="41">
        <v>0.17799999999999999</v>
      </c>
      <c r="C53" s="44">
        <v>0.183</v>
      </c>
      <c r="D53" s="44">
        <v>0.183</v>
      </c>
      <c r="E53" s="41">
        <v>0.35399999999999998</v>
      </c>
      <c r="F53" s="41">
        <v>0.53700000000000003</v>
      </c>
      <c r="G53" s="41"/>
      <c r="H53" s="41">
        <v>0.17799999999999999</v>
      </c>
      <c r="I53" s="41">
        <v>0.22500000000000001</v>
      </c>
      <c r="J53" s="44">
        <v>0.22500000000000001</v>
      </c>
      <c r="K53" s="41">
        <v>0.21199999999999999</v>
      </c>
      <c r="L53" s="41">
        <v>0.437</v>
      </c>
      <c r="M53" s="38"/>
      <c r="N53" s="41">
        <v>0.17799999999999999</v>
      </c>
      <c r="O53" s="41">
        <v>0.23300000000000001</v>
      </c>
      <c r="P53" s="41">
        <v>0.23300000000000001</v>
      </c>
      <c r="Q53" s="41">
        <v>0.21199999999999999</v>
      </c>
      <c r="R53" s="46">
        <v>0.44500000000000001</v>
      </c>
    </row>
    <row r="54" spans="1:18" x14ac:dyDescent="0.3">
      <c r="A54" s="38">
        <v>1998</v>
      </c>
      <c r="B54" s="41">
        <v>5.0000000000000001E-3</v>
      </c>
      <c r="C54" s="44">
        <v>3.4000000000000002E-2</v>
      </c>
      <c r="D54" s="44">
        <v>3.4000000000000002E-2</v>
      </c>
      <c r="E54" s="41">
        <v>0.18</v>
      </c>
      <c r="F54" s="41">
        <v>0.215</v>
      </c>
      <c r="G54" s="41"/>
      <c r="H54" s="41">
        <v>5.0000000000000001E-3</v>
      </c>
      <c r="I54" s="41">
        <v>4.5999999999999999E-2</v>
      </c>
      <c r="J54" s="44">
        <v>4.5999999999999999E-2</v>
      </c>
      <c r="K54" s="41">
        <v>0.108</v>
      </c>
      <c r="L54" s="41">
        <v>0.155</v>
      </c>
      <c r="M54" s="38"/>
      <c r="N54" s="41">
        <v>5.0000000000000001E-3</v>
      </c>
      <c r="O54" s="41">
        <v>5.2999999999999999E-2</v>
      </c>
      <c r="P54" s="41">
        <v>5.2999999999999999E-2</v>
      </c>
      <c r="Q54" s="41">
        <v>0.108</v>
      </c>
      <c r="R54" s="46">
        <v>0.161</v>
      </c>
    </row>
    <row r="55" spans="1:18" x14ac:dyDescent="0.3">
      <c r="A55" s="38">
        <v>1999</v>
      </c>
      <c r="B55" s="41">
        <v>1.2999999999999999E-2</v>
      </c>
      <c r="C55" s="44">
        <v>2.7E-2</v>
      </c>
      <c r="D55" s="44">
        <v>2.7E-2</v>
      </c>
      <c r="E55" s="41">
        <v>0.2</v>
      </c>
      <c r="F55" s="41">
        <v>0.22700000000000001</v>
      </c>
      <c r="G55" s="41"/>
      <c r="H55" s="41">
        <v>1.2999999999999999E-2</v>
      </c>
      <c r="I55" s="41">
        <v>3.5999999999999997E-2</v>
      </c>
      <c r="J55" s="44">
        <v>3.5999999999999997E-2</v>
      </c>
      <c r="K55" s="41">
        <v>0.12</v>
      </c>
      <c r="L55" s="41">
        <v>0.156</v>
      </c>
      <c r="M55" s="38"/>
      <c r="N55" s="41">
        <v>1.2999999999999999E-2</v>
      </c>
      <c r="O55" s="41">
        <v>4.2999999999999997E-2</v>
      </c>
      <c r="P55" s="41">
        <v>4.2999999999999997E-2</v>
      </c>
      <c r="Q55" s="41">
        <v>0.12</v>
      </c>
      <c r="R55" s="46">
        <v>0.16300000000000001</v>
      </c>
    </row>
    <row r="56" spans="1:18" x14ac:dyDescent="0.3">
      <c r="A56" s="38">
        <v>2000</v>
      </c>
      <c r="B56" s="41">
        <v>0.105</v>
      </c>
      <c r="C56" s="44">
        <v>0.02</v>
      </c>
      <c r="D56" s="44">
        <v>0.02</v>
      </c>
      <c r="E56" s="41">
        <v>0.26900000000000002</v>
      </c>
      <c r="F56" s="41">
        <v>0.28999999999999998</v>
      </c>
      <c r="G56" s="41"/>
      <c r="H56" s="41">
        <v>0.105</v>
      </c>
      <c r="I56" s="41">
        <v>3.2000000000000001E-2</v>
      </c>
      <c r="J56" s="44">
        <v>3.2000000000000001E-2</v>
      </c>
      <c r="K56" s="41">
        <v>0.16200000000000001</v>
      </c>
      <c r="L56" s="41">
        <v>0.193</v>
      </c>
      <c r="M56" s="38"/>
      <c r="N56" s="41">
        <v>0.105</v>
      </c>
      <c r="O56" s="41">
        <v>3.9E-2</v>
      </c>
      <c r="P56" s="41">
        <v>3.9E-2</v>
      </c>
      <c r="Q56" s="41">
        <v>0.16200000000000001</v>
      </c>
      <c r="R56" s="46">
        <v>0.20100000000000001</v>
      </c>
    </row>
    <row r="57" spans="1:18" x14ac:dyDescent="0.3">
      <c r="A57" s="38">
        <v>2001</v>
      </c>
      <c r="B57" s="41">
        <v>5.6000000000000001E-2</v>
      </c>
      <c r="C57" s="44">
        <v>3.7999999999999999E-2</v>
      </c>
      <c r="D57" s="44">
        <v>3.7999999999999999E-2</v>
      </c>
      <c r="E57" s="41">
        <v>0.23799999999999999</v>
      </c>
      <c r="F57" s="41">
        <v>0.27500000000000002</v>
      </c>
      <c r="G57" s="41"/>
      <c r="H57" s="41">
        <v>5.6000000000000001E-2</v>
      </c>
      <c r="I57" s="41">
        <v>5.1999999999999998E-2</v>
      </c>
      <c r="J57" s="44">
        <v>5.1999999999999998E-2</v>
      </c>
      <c r="K57" s="41">
        <v>0.14299999999999999</v>
      </c>
      <c r="L57" s="41">
        <v>0.19500000000000001</v>
      </c>
      <c r="M57" s="38"/>
      <c r="N57" s="41">
        <v>5.6000000000000001E-2</v>
      </c>
      <c r="O57" s="41">
        <v>6.2E-2</v>
      </c>
      <c r="P57" s="41">
        <v>6.2E-2</v>
      </c>
      <c r="Q57" s="41">
        <v>0.14299999999999999</v>
      </c>
      <c r="R57" s="46">
        <v>0.20399999999999999</v>
      </c>
    </row>
    <row r="58" spans="1:18" x14ac:dyDescent="0.3">
      <c r="A58" s="38">
        <v>2002</v>
      </c>
      <c r="B58" s="41">
        <v>0.14099999999999999</v>
      </c>
      <c r="C58" s="44">
        <v>5.1999999999999998E-2</v>
      </c>
      <c r="D58" s="44">
        <v>5.1999999999999998E-2</v>
      </c>
      <c r="E58" s="41">
        <v>0.13300000000000001</v>
      </c>
      <c r="F58" s="41">
        <v>0.185</v>
      </c>
      <c r="G58" s="41"/>
      <c r="H58" s="41">
        <v>0.14099999999999999</v>
      </c>
      <c r="I58" s="41">
        <v>5.6000000000000001E-2</v>
      </c>
      <c r="J58" s="44">
        <v>5.6000000000000001E-2</v>
      </c>
      <c r="K58" s="41">
        <v>0.08</v>
      </c>
      <c r="L58" s="41">
        <v>0.13600000000000001</v>
      </c>
      <c r="M58" s="38"/>
      <c r="N58" s="41">
        <v>0.14099999999999999</v>
      </c>
      <c r="O58" s="41">
        <v>6.5000000000000002E-2</v>
      </c>
      <c r="P58" s="41">
        <v>6.5000000000000002E-2</v>
      </c>
      <c r="Q58" s="41">
        <v>0.08</v>
      </c>
      <c r="R58" s="46">
        <v>0.14499999999999999</v>
      </c>
    </row>
    <row r="59" spans="1:18" x14ac:dyDescent="0.3">
      <c r="A59" s="38">
        <v>2003</v>
      </c>
      <c r="B59" s="41">
        <v>9.2999999999999999E-2</v>
      </c>
      <c r="C59" s="44">
        <v>6.2E-2</v>
      </c>
      <c r="D59" s="44">
        <v>6.2E-2</v>
      </c>
      <c r="E59" s="41">
        <v>0.187</v>
      </c>
      <c r="F59" s="41">
        <v>0.249</v>
      </c>
      <c r="G59" s="41"/>
      <c r="H59" s="41">
        <v>9.2999999999999999E-2</v>
      </c>
      <c r="I59" s="41">
        <v>7.3999999999999996E-2</v>
      </c>
      <c r="J59" s="44">
        <v>7.3999999999999996E-2</v>
      </c>
      <c r="K59" s="41">
        <v>0.112</v>
      </c>
      <c r="L59" s="41">
        <v>0.187</v>
      </c>
      <c r="M59" s="38"/>
      <c r="N59" s="41">
        <v>9.2999999999999999E-2</v>
      </c>
      <c r="O59" s="41">
        <v>8.4000000000000005E-2</v>
      </c>
      <c r="P59" s="41">
        <v>8.4000000000000005E-2</v>
      </c>
      <c r="Q59" s="41">
        <v>0.112</v>
      </c>
      <c r="R59" s="46">
        <v>0.19600000000000001</v>
      </c>
    </row>
    <row r="60" spans="1:18" x14ac:dyDescent="0.3">
      <c r="A60" s="38">
        <v>2004</v>
      </c>
      <c r="B60" s="41">
        <v>0.19700000000000001</v>
      </c>
      <c r="C60" s="44">
        <v>7.4999999999999997E-2</v>
      </c>
      <c r="D60" s="44">
        <v>7.4999999999999997E-2</v>
      </c>
      <c r="E60" s="41">
        <v>0.218</v>
      </c>
      <c r="F60" s="41">
        <v>0.29299999999999998</v>
      </c>
      <c r="G60" s="41"/>
      <c r="H60" s="41">
        <v>0.19700000000000001</v>
      </c>
      <c r="I60" s="41">
        <v>0.124</v>
      </c>
      <c r="J60" s="44">
        <v>0.124</v>
      </c>
      <c r="K60" s="41">
        <v>0.13100000000000001</v>
      </c>
      <c r="L60" s="41">
        <v>0.255</v>
      </c>
      <c r="M60" s="38"/>
      <c r="N60" s="41">
        <v>0.19700000000000001</v>
      </c>
      <c r="O60" s="41">
        <v>0.13300000000000001</v>
      </c>
      <c r="P60" s="41">
        <v>0.13300000000000001</v>
      </c>
      <c r="Q60" s="41">
        <v>0.13100000000000001</v>
      </c>
      <c r="R60" s="46">
        <v>0.26400000000000001</v>
      </c>
    </row>
    <row r="61" spans="1:18" x14ac:dyDescent="0.3">
      <c r="A61" s="38">
        <v>2005</v>
      </c>
      <c r="B61" s="41">
        <v>6.5000000000000002E-2</v>
      </c>
      <c r="C61" s="44">
        <v>0.11600000000000001</v>
      </c>
      <c r="D61" s="44">
        <v>0.11600000000000001</v>
      </c>
      <c r="E61" s="41">
        <v>0.221</v>
      </c>
      <c r="F61" s="41">
        <v>0.33700000000000002</v>
      </c>
      <c r="G61" s="41"/>
      <c r="H61" s="41">
        <v>6.5000000000000002E-2</v>
      </c>
      <c r="I61" s="41">
        <v>7.9000000000000001E-2</v>
      </c>
      <c r="J61" s="44">
        <v>7.9000000000000001E-2</v>
      </c>
      <c r="K61" s="41">
        <v>0.13300000000000001</v>
      </c>
      <c r="L61" s="41">
        <v>0.21199999999999999</v>
      </c>
      <c r="M61" s="38"/>
      <c r="N61" s="41">
        <v>6.5000000000000002E-2</v>
      </c>
      <c r="O61" s="41">
        <v>8.8999999999999996E-2</v>
      </c>
      <c r="P61" s="41">
        <v>8.8999999999999996E-2</v>
      </c>
      <c r="Q61" s="41">
        <v>0.13300000000000001</v>
      </c>
      <c r="R61" s="46">
        <v>0.221</v>
      </c>
    </row>
    <row r="62" spans="1:18" x14ac:dyDescent="0.3">
      <c r="A62" s="38">
        <v>2006</v>
      </c>
      <c r="B62" s="41">
        <v>8.4000000000000005E-2</v>
      </c>
      <c r="C62" s="44">
        <v>7.0999999999999994E-2</v>
      </c>
      <c r="D62" s="44">
        <v>7.0999999999999994E-2</v>
      </c>
      <c r="E62" s="41">
        <v>0.19</v>
      </c>
      <c r="F62" s="41">
        <v>0.26100000000000001</v>
      </c>
      <c r="G62" s="41"/>
      <c r="H62" s="41">
        <v>8.4000000000000005E-2</v>
      </c>
      <c r="I62" s="41">
        <v>6.8000000000000005E-2</v>
      </c>
      <c r="J62" s="44">
        <v>6.8000000000000005E-2</v>
      </c>
      <c r="K62" s="41">
        <v>0.114</v>
      </c>
      <c r="L62" s="41">
        <v>0.182</v>
      </c>
      <c r="M62" s="38"/>
      <c r="N62" s="41">
        <v>8.4000000000000005E-2</v>
      </c>
      <c r="O62" s="41">
        <v>7.6999999999999999E-2</v>
      </c>
      <c r="P62" s="41">
        <v>7.6999999999999999E-2</v>
      </c>
      <c r="Q62" s="41">
        <v>0.114</v>
      </c>
      <c r="R62" s="46">
        <v>0.191</v>
      </c>
    </row>
    <row r="63" spans="1:18" x14ac:dyDescent="0.3">
      <c r="A63" s="38">
        <v>2007</v>
      </c>
      <c r="B63" s="41">
        <v>0.16400000000000001</v>
      </c>
      <c r="C63" s="44">
        <v>0.1</v>
      </c>
      <c r="D63" s="44">
        <v>0.1</v>
      </c>
      <c r="E63" s="41">
        <v>0.29799999999999999</v>
      </c>
      <c r="F63" s="41">
        <v>0.39800000000000002</v>
      </c>
      <c r="G63" s="41"/>
      <c r="H63" s="41">
        <v>0.16400000000000001</v>
      </c>
      <c r="I63" s="41">
        <v>0.06</v>
      </c>
      <c r="J63" s="44">
        <v>0.06</v>
      </c>
      <c r="K63" s="41">
        <v>0.17899999999999999</v>
      </c>
      <c r="L63" s="41">
        <v>0.23899999999999999</v>
      </c>
      <c r="M63" s="38"/>
      <c r="N63" s="41">
        <v>0.16400000000000001</v>
      </c>
      <c r="O63" s="41">
        <v>6.9000000000000006E-2</v>
      </c>
      <c r="P63" s="41">
        <v>6.9000000000000006E-2</v>
      </c>
      <c r="Q63" s="41">
        <v>0.17899999999999999</v>
      </c>
      <c r="R63" s="46">
        <v>0.248</v>
      </c>
    </row>
    <row r="64" spans="1:18" x14ac:dyDescent="0.3">
      <c r="A64" s="38">
        <v>2008</v>
      </c>
      <c r="B64" s="41">
        <v>0.06</v>
      </c>
      <c r="C64" s="44">
        <v>7.3999999999999996E-2</v>
      </c>
      <c r="D64" s="44">
        <v>7.3999999999999996E-2</v>
      </c>
      <c r="E64" s="41">
        <v>0.33600000000000002</v>
      </c>
      <c r="F64" s="41">
        <v>0.41</v>
      </c>
      <c r="G64" s="41"/>
      <c r="H64" s="41">
        <v>0.06</v>
      </c>
      <c r="I64" s="41">
        <v>5.7000000000000002E-2</v>
      </c>
      <c r="J64" s="44">
        <v>5.7000000000000002E-2</v>
      </c>
      <c r="K64" s="41">
        <v>0.20200000000000001</v>
      </c>
      <c r="L64" s="41">
        <v>0.25900000000000001</v>
      </c>
      <c r="M64" s="38"/>
      <c r="N64" s="41">
        <v>0.06</v>
      </c>
      <c r="O64" s="41">
        <v>6.6000000000000003E-2</v>
      </c>
      <c r="P64" s="41">
        <v>6.6000000000000003E-2</v>
      </c>
      <c r="Q64" s="41">
        <v>0.20200000000000001</v>
      </c>
      <c r="R64" s="46">
        <v>0.26800000000000002</v>
      </c>
    </row>
    <row r="65" spans="1:18" x14ac:dyDescent="0.3">
      <c r="A65" s="38">
        <v>2009</v>
      </c>
      <c r="B65" s="41">
        <v>9.1999999999999998E-2</v>
      </c>
      <c r="C65" s="44">
        <v>0.14499999999999999</v>
      </c>
      <c r="D65" s="44">
        <v>0.14499999999999999</v>
      </c>
      <c r="E65" s="41">
        <v>0.29599999999999999</v>
      </c>
      <c r="F65" s="41">
        <v>0.441</v>
      </c>
      <c r="G65" s="41"/>
      <c r="H65" s="41">
        <v>9.1999999999999998E-2</v>
      </c>
      <c r="I65" s="41">
        <v>7.0000000000000007E-2</v>
      </c>
      <c r="J65" s="44">
        <v>7.0000000000000007E-2</v>
      </c>
      <c r="K65" s="41">
        <v>0.17699999999999999</v>
      </c>
      <c r="L65" s="41">
        <v>0.247</v>
      </c>
      <c r="M65" s="38"/>
      <c r="N65" s="41">
        <v>9.1999999999999998E-2</v>
      </c>
      <c r="O65" s="41">
        <v>7.9000000000000001E-2</v>
      </c>
      <c r="P65" s="41">
        <v>7.9000000000000001E-2</v>
      </c>
      <c r="Q65" s="41">
        <v>0.17699999999999999</v>
      </c>
      <c r="R65" s="46">
        <v>0.25600000000000001</v>
      </c>
    </row>
    <row r="66" spans="1:18" x14ac:dyDescent="0.3">
      <c r="A66" s="38">
        <v>2010</v>
      </c>
      <c r="B66" s="41">
        <v>0.13600000000000001</v>
      </c>
      <c r="C66" s="44">
        <v>8.6999999999999994E-2</v>
      </c>
      <c r="D66" s="44">
        <v>8.6999999999999994E-2</v>
      </c>
      <c r="E66" s="41">
        <v>0.19400000000000001</v>
      </c>
      <c r="F66" s="41">
        <v>0.28100000000000003</v>
      </c>
      <c r="G66" s="41"/>
      <c r="H66" s="41">
        <v>0.13600000000000001</v>
      </c>
      <c r="I66" s="41">
        <v>8.1000000000000003E-2</v>
      </c>
      <c r="J66" s="44">
        <v>8.1000000000000003E-2</v>
      </c>
      <c r="K66" s="41">
        <v>0.11600000000000001</v>
      </c>
      <c r="L66" s="41">
        <v>0.19700000000000001</v>
      </c>
      <c r="M66" s="38"/>
      <c r="N66" s="41">
        <v>0.13600000000000001</v>
      </c>
      <c r="O66" s="41">
        <v>0.09</v>
      </c>
      <c r="P66" s="41">
        <v>0.09</v>
      </c>
      <c r="Q66" s="41">
        <v>0.11600000000000001</v>
      </c>
      <c r="R66" s="46">
        <v>0.20599999999999999</v>
      </c>
    </row>
    <row r="67" spans="1:18" x14ac:dyDescent="0.3">
      <c r="A67" s="38">
        <v>2011</v>
      </c>
      <c r="B67" s="41">
        <v>0.22500000000000001</v>
      </c>
      <c r="C67" s="38"/>
      <c r="D67" s="44">
        <v>0.22500000000000001</v>
      </c>
      <c r="E67" s="41">
        <v>0.19900000000000001</v>
      </c>
      <c r="F67" s="41">
        <v>0.42399999999999999</v>
      </c>
      <c r="G67" s="41"/>
      <c r="H67" s="41">
        <v>0.22500000000000001</v>
      </c>
      <c r="I67" s="41"/>
      <c r="J67" s="44">
        <v>0.13500000000000001</v>
      </c>
      <c r="K67" s="41">
        <v>0.11899999999999999</v>
      </c>
      <c r="L67" s="41">
        <v>0.254</v>
      </c>
      <c r="M67" s="38"/>
      <c r="N67" s="41">
        <v>0.22500000000000001</v>
      </c>
      <c r="P67" s="41">
        <v>0.13500000000000001</v>
      </c>
      <c r="Q67" s="41">
        <v>0.11899999999999999</v>
      </c>
      <c r="R67" s="46">
        <v>0.254</v>
      </c>
    </row>
    <row r="68" spans="1:18" x14ac:dyDescent="0.3">
      <c r="A68" s="38">
        <v>2012</v>
      </c>
      <c r="B68" s="41">
        <v>9.1999999999999998E-2</v>
      </c>
      <c r="C68" s="38"/>
      <c r="D68" s="44">
        <v>9.1999999999999998E-2</v>
      </c>
      <c r="E68" s="41">
        <v>0.245</v>
      </c>
      <c r="F68" s="41">
        <v>0.33700000000000002</v>
      </c>
      <c r="G68" s="41"/>
      <c r="H68" s="41">
        <v>9.1999999999999998E-2</v>
      </c>
      <c r="I68" s="41"/>
      <c r="J68" s="44">
        <v>5.5E-2</v>
      </c>
      <c r="K68" s="41">
        <v>0.14699999999999999</v>
      </c>
      <c r="L68" s="41">
        <v>0.20200000000000001</v>
      </c>
      <c r="M68" s="38"/>
      <c r="N68" s="41">
        <v>9.1999999999999998E-2</v>
      </c>
      <c r="P68" s="41">
        <v>5.5E-2</v>
      </c>
      <c r="Q68" s="41">
        <v>0.14699999999999999</v>
      </c>
      <c r="R68" s="46">
        <v>0.20200000000000001</v>
      </c>
    </row>
    <row r="69" spans="1:18" x14ac:dyDescent="0.3">
      <c r="A69" s="38">
        <v>2013</v>
      </c>
      <c r="B69" s="41">
        <v>0.115</v>
      </c>
      <c r="C69" s="38"/>
      <c r="D69" s="44">
        <v>0.115</v>
      </c>
      <c r="E69" s="41">
        <v>0.26700000000000002</v>
      </c>
      <c r="F69" s="41">
        <v>0.38100000000000001</v>
      </c>
      <c r="G69" s="41"/>
      <c r="H69" s="41">
        <v>0.115</v>
      </c>
      <c r="I69" s="41"/>
      <c r="J69" s="44">
        <v>6.9000000000000006E-2</v>
      </c>
      <c r="K69" s="41">
        <v>0.16</v>
      </c>
      <c r="L69" s="41">
        <v>0.22900000000000001</v>
      </c>
      <c r="M69" s="38"/>
      <c r="N69" s="41">
        <v>0.115</v>
      </c>
      <c r="P69" s="41">
        <v>6.9000000000000006E-2</v>
      </c>
      <c r="Q69" s="41">
        <v>0.16</v>
      </c>
      <c r="R69" s="46">
        <v>0.22900000000000001</v>
      </c>
    </row>
    <row r="70" spans="1:18" x14ac:dyDescent="0.3">
      <c r="A70" s="38">
        <v>2014</v>
      </c>
      <c r="B70" s="41">
        <v>6.9000000000000006E-2</v>
      </c>
      <c r="C70" s="38"/>
      <c r="D70" s="44">
        <v>6.9000000000000006E-2</v>
      </c>
      <c r="E70" s="41">
        <v>0.17399999999999999</v>
      </c>
      <c r="F70" s="41">
        <v>0.24299999999999999</v>
      </c>
      <c r="G70" s="41"/>
      <c r="H70" s="41">
        <v>6.9000000000000006E-2</v>
      </c>
      <c r="I70" s="41"/>
      <c r="J70" s="44">
        <v>4.1000000000000002E-2</v>
      </c>
      <c r="K70" s="41">
        <v>0.104</v>
      </c>
      <c r="L70" s="41">
        <v>0.14599999999999999</v>
      </c>
      <c r="M70" s="38"/>
      <c r="N70" s="41">
        <v>6.9000000000000006E-2</v>
      </c>
      <c r="P70" s="41">
        <v>4.1000000000000002E-2</v>
      </c>
      <c r="Q70" s="41">
        <v>0.104</v>
      </c>
      <c r="R70" s="46">
        <v>0.14599999999999999</v>
      </c>
    </row>
    <row r="71" spans="1:18" x14ac:dyDescent="0.3">
      <c r="A71" s="38">
        <v>2015</v>
      </c>
      <c r="B71" s="41">
        <v>0.17599999999999999</v>
      </c>
      <c r="C71" s="38"/>
      <c r="D71" s="44">
        <v>0.17599999999999999</v>
      </c>
      <c r="E71" s="41">
        <v>0.224</v>
      </c>
      <c r="F71" s="41">
        <v>0.4</v>
      </c>
      <c r="G71" s="41"/>
      <c r="H71" s="41">
        <v>0.17599999999999999</v>
      </c>
      <c r="I71" s="41"/>
      <c r="J71" s="44">
        <v>0.106</v>
      </c>
      <c r="K71" s="41">
        <v>0.13400000000000001</v>
      </c>
      <c r="L71" s="41">
        <v>0.24</v>
      </c>
      <c r="M71" s="38"/>
      <c r="N71" s="41">
        <v>0.17599999999999999</v>
      </c>
      <c r="P71" s="41">
        <v>0.106</v>
      </c>
      <c r="Q71" s="41">
        <v>0.13400000000000001</v>
      </c>
      <c r="R71" s="46">
        <v>0.24</v>
      </c>
    </row>
    <row r="72" spans="1:18" x14ac:dyDescent="0.3">
      <c r="A72" s="38">
        <v>2016</v>
      </c>
      <c r="B72" s="41">
        <v>0.184</v>
      </c>
      <c r="C72" s="38"/>
      <c r="D72" s="44">
        <v>0.184</v>
      </c>
      <c r="E72" s="41">
        <v>0.23</v>
      </c>
      <c r="F72" s="41">
        <v>0.41399999999999998</v>
      </c>
      <c r="G72" s="41"/>
      <c r="H72" s="41">
        <v>0.184</v>
      </c>
      <c r="I72" s="41"/>
      <c r="J72" s="44">
        <v>0.111</v>
      </c>
      <c r="K72" s="41">
        <v>0.13800000000000001</v>
      </c>
      <c r="L72" s="41">
        <v>0.249</v>
      </c>
      <c r="M72" s="38"/>
      <c r="N72" s="41">
        <v>0.184</v>
      </c>
      <c r="P72" s="41">
        <v>0.111</v>
      </c>
      <c r="Q72" s="41">
        <v>0.13800000000000001</v>
      </c>
      <c r="R72" s="46">
        <v>0.249</v>
      </c>
    </row>
    <row r="73" spans="1:18" x14ac:dyDescent="0.3">
      <c r="C73" s="38"/>
      <c r="D73" s="38"/>
      <c r="E73" s="38"/>
      <c r="F73" s="38"/>
      <c r="G73" s="38"/>
      <c r="H73" s="38"/>
      <c r="I73" s="38"/>
      <c r="J73" s="38"/>
      <c r="K73" s="38"/>
      <c r="L73" s="38"/>
      <c r="M73" s="38"/>
      <c r="N73" s="38"/>
      <c r="O73" s="38"/>
      <c r="P73" s="38"/>
      <c r="Q73" s="38"/>
      <c r="R73" s="38"/>
    </row>
    <row r="74" spans="1:18" x14ac:dyDescent="0.3">
      <c r="A74" s="38"/>
      <c r="B74" s="38"/>
      <c r="C74" s="44"/>
      <c r="D74" s="44"/>
      <c r="E74" s="38"/>
      <c r="F74" s="38"/>
      <c r="G74" s="38"/>
      <c r="H74" s="38"/>
      <c r="I74" s="38"/>
      <c r="J74" s="44"/>
      <c r="K74" s="38"/>
      <c r="L74" s="38"/>
      <c r="M74" s="38"/>
      <c r="N74" s="41"/>
      <c r="O74" s="38"/>
      <c r="P74" s="38"/>
      <c r="Q74" s="38"/>
      <c r="R74" s="38"/>
    </row>
  </sheetData>
  <mergeCells count="4">
    <mergeCell ref="C8:C10"/>
    <mergeCell ref="H2:L2"/>
    <mergeCell ref="B2:F2"/>
    <mergeCell ref="N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60A0-6020-45D4-86B5-7D6000416A2D}">
  <dimension ref="A1:L73"/>
  <sheetViews>
    <sheetView workbookViewId="0">
      <selection activeCell="L72" sqref="L36:L72"/>
    </sheetView>
  </sheetViews>
  <sheetFormatPr defaultRowHeight="14.4" x14ac:dyDescent="0.3"/>
  <cols>
    <col min="1" max="1" width="10.5546875" bestFit="1" customWidth="1"/>
    <col min="2" max="2" width="7.5546875" bestFit="1" customWidth="1"/>
    <col min="4" max="4" width="10.6640625" bestFit="1" customWidth="1"/>
    <col min="5" max="5" width="10.77734375" bestFit="1" customWidth="1"/>
    <col min="11" max="11" width="10.77734375" bestFit="1" customWidth="1"/>
  </cols>
  <sheetData>
    <row r="1" spans="1:12" x14ac:dyDescent="0.3">
      <c r="B1" s="80" t="s">
        <v>229</v>
      </c>
      <c r="C1" s="80"/>
      <c r="D1" s="80"/>
      <c r="E1" s="80"/>
      <c r="F1" s="80"/>
      <c r="H1" s="80" t="s">
        <v>230</v>
      </c>
      <c r="I1" s="80"/>
      <c r="J1" s="80"/>
      <c r="K1" s="80"/>
      <c r="L1" s="80"/>
    </row>
    <row r="2" spans="1:12" x14ac:dyDescent="0.3">
      <c r="A2" s="76"/>
      <c r="B2" s="39"/>
      <c r="C2" s="39" t="s">
        <v>110</v>
      </c>
      <c r="D2" s="39" t="s">
        <v>111</v>
      </c>
      <c r="E2" s="39"/>
      <c r="F2" s="39"/>
      <c r="G2" s="39"/>
      <c r="H2" s="39"/>
      <c r="I2" s="39" t="s">
        <v>110</v>
      </c>
      <c r="J2" s="39" t="s">
        <v>111</v>
      </c>
      <c r="K2" s="39"/>
      <c r="L2" s="39"/>
    </row>
    <row r="3" spans="1:12" x14ac:dyDescent="0.3">
      <c r="A3" s="76"/>
      <c r="B3" s="38" t="s">
        <v>113</v>
      </c>
      <c r="C3" s="39" t="s">
        <v>113</v>
      </c>
      <c r="D3" s="39" t="s">
        <v>113</v>
      </c>
      <c r="E3" s="38" t="s">
        <v>114</v>
      </c>
      <c r="F3" s="39" t="s">
        <v>115</v>
      </c>
      <c r="G3" s="39"/>
      <c r="H3" s="38" t="s">
        <v>113</v>
      </c>
      <c r="I3" s="39" t="s">
        <v>113</v>
      </c>
      <c r="J3" s="39" t="s">
        <v>113</v>
      </c>
      <c r="K3" s="38" t="s">
        <v>114</v>
      </c>
      <c r="L3" s="38" t="s">
        <v>115</v>
      </c>
    </row>
    <row r="4" spans="1:12" x14ac:dyDescent="0.3">
      <c r="A4" s="38" t="s">
        <v>116</v>
      </c>
      <c r="B4" s="38" t="s">
        <v>120</v>
      </c>
      <c r="C4" s="39"/>
      <c r="D4" s="38" t="s">
        <v>133</v>
      </c>
      <c r="E4" s="38" t="s">
        <v>225</v>
      </c>
      <c r="F4" s="39" t="s">
        <v>119</v>
      </c>
      <c r="G4" s="39"/>
      <c r="H4" s="38" t="s">
        <v>120</v>
      </c>
      <c r="I4" s="39"/>
      <c r="J4" s="38" t="s">
        <v>133</v>
      </c>
      <c r="K4" s="38" t="s">
        <v>226</v>
      </c>
      <c r="L4" s="38" t="s">
        <v>119</v>
      </c>
    </row>
    <row r="5" spans="1:12" x14ac:dyDescent="0.3">
      <c r="A5" s="38" t="s">
        <v>121</v>
      </c>
      <c r="B5" s="38" t="s">
        <v>123</v>
      </c>
      <c r="C5" s="39"/>
      <c r="D5" s="38" t="s">
        <v>134</v>
      </c>
      <c r="E5" s="38" t="s">
        <v>227</v>
      </c>
      <c r="F5" s="39" t="s">
        <v>119</v>
      </c>
      <c r="G5" s="39"/>
      <c r="H5" s="38" t="s">
        <v>123</v>
      </c>
      <c r="I5" s="39"/>
      <c r="J5" s="38" t="s">
        <v>134</v>
      </c>
      <c r="K5" s="38" t="s">
        <v>228</v>
      </c>
      <c r="L5" s="38" t="s">
        <v>119</v>
      </c>
    </row>
    <row r="6" spans="1:12" x14ac:dyDescent="0.3">
      <c r="A6" s="38" t="s">
        <v>124</v>
      </c>
      <c r="B6" s="38" t="s">
        <v>123</v>
      </c>
      <c r="C6" s="39"/>
      <c r="D6" s="38" t="s">
        <v>134</v>
      </c>
      <c r="E6" s="38" t="s">
        <v>227</v>
      </c>
      <c r="F6" s="39" t="s">
        <v>119</v>
      </c>
      <c r="G6" s="39"/>
      <c r="H6" s="38" t="s">
        <v>123</v>
      </c>
      <c r="I6" s="39"/>
      <c r="J6" s="38" t="s">
        <v>134</v>
      </c>
      <c r="K6" s="38" t="s">
        <v>228</v>
      </c>
      <c r="L6" s="38" t="s">
        <v>119</v>
      </c>
    </row>
    <row r="7" spans="1:12" x14ac:dyDescent="0.3">
      <c r="A7" s="38" t="s">
        <v>127</v>
      </c>
      <c r="B7" s="38" t="s">
        <v>123</v>
      </c>
      <c r="C7" s="39"/>
      <c r="D7" s="38" t="s">
        <v>110</v>
      </c>
      <c r="E7" s="38" t="s">
        <v>227</v>
      </c>
      <c r="F7" s="39" t="s">
        <v>119</v>
      </c>
      <c r="G7" s="39"/>
      <c r="H7" s="38" t="s">
        <v>123</v>
      </c>
      <c r="I7" s="39"/>
      <c r="J7" s="38" t="s">
        <v>110</v>
      </c>
      <c r="K7" s="38" t="s">
        <v>228</v>
      </c>
      <c r="L7" s="38" t="s">
        <v>119</v>
      </c>
    </row>
    <row r="8" spans="1:12" x14ac:dyDescent="0.3">
      <c r="A8" s="38" t="s">
        <v>128</v>
      </c>
      <c r="B8" s="39" t="s">
        <v>123</v>
      </c>
      <c r="C8" s="76"/>
      <c r="D8" s="39" t="s">
        <v>227</v>
      </c>
      <c r="E8" s="38" t="s">
        <v>227</v>
      </c>
      <c r="F8" s="39" t="s">
        <v>119</v>
      </c>
      <c r="G8" s="39"/>
      <c r="H8" s="39" t="s">
        <v>123</v>
      </c>
      <c r="I8" s="76"/>
      <c r="J8" s="39" t="s">
        <v>227</v>
      </c>
      <c r="K8" s="38" t="s">
        <v>228</v>
      </c>
      <c r="L8" s="39" t="s">
        <v>119</v>
      </c>
    </row>
    <row r="9" spans="1:12" x14ac:dyDescent="0.3">
      <c r="A9" s="38" t="s">
        <v>83</v>
      </c>
      <c r="B9" s="39"/>
      <c r="C9" s="76"/>
      <c r="D9" s="39"/>
      <c r="E9" s="39"/>
      <c r="F9" s="39"/>
      <c r="G9" s="39"/>
      <c r="H9" s="39"/>
      <c r="I9" s="76"/>
      <c r="J9" s="39"/>
      <c r="K9" s="39"/>
      <c r="L9" s="39"/>
    </row>
    <row r="10" spans="1:12" x14ac:dyDescent="0.3">
      <c r="A10" s="38">
        <v>1954</v>
      </c>
      <c r="B10" s="40">
        <v>0.35899999999999999</v>
      </c>
      <c r="C10" s="76"/>
      <c r="D10" s="40">
        <v>0.22500000000000001</v>
      </c>
      <c r="E10" s="40">
        <v>7.5999999999999998E-2</v>
      </c>
      <c r="F10" s="40">
        <v>0.30099999999999999</v>
      </c>
      <c r="G10" s="40"/>
      <c r="H10" s="40">
        <v>0.35899999999999999</v>
      </c>
      <c r="I10" s="76"/>
      <c r="J10" s="40">
        <v>0.221</v>
      </c>
      <c r="K10" s="40">
        <v>3.7999999999999999E-2</v>
      </c>
      <c r="L10" s="40">
        <v>0.25900000000000001</v>
      </c>
    </row>
    <row r="11" spans="1:12" x14ac:dyDescent="0.3">
      <c r="A11" s="38">
        <v>1955</v>
      </c>
      <c r="B11" s="41">
        <v>0.35899999999999999</v>
      </c>
      <c r="C11" s="39"/>
      <c r="D11" s="41">
        <v>0.22500000000000001</v>
      </c>
      <c r="E11" s="41">
        <v>7.5999999999999998E-2</v>
      </c>
      <c r="F11" s="40">
        <v>0.30099999999999999</v>
      </c>
      <c r="G11" s="40"/>
      <c r="H11" s="41">
        <v>0.35899999999999999</v>
      </c>
      <c r="I11" s="39"/>
      <c r="J11" s="41">
        <v>0.221</v>
      </c>
      <c r="K11" s="41">
        <v>3.7999999999999999E-2</v>
      </c>
      <c r="L11" s="41">
        <v>0.25900000000000001</v>
      </c>
    </row>
    <row r="12" spans="1:12" x14ac:dyDescent="0.3">
      <c r="A12" s="38">
        <v>1956</v>
      </c>
      <c r="B12" s="41">
        <v>0.35899999999999999</v>
      </c>
      <c r="C12" s="39"/>
      <c r="D12" s="41">
        <v>0.22500000000000001</v>
      </c>
      <c r="E12" s="41">
        <v>7.5999999999999998E-2</v>
      </c>
      <c r="F12" s="40">
        <v>0.30099999999999999</v>
      </c>
      <c r="G12" s="40"/>
      <c r="H12" s="41">
        <v>0.35899999999999999</v>
      </c>
      <c r="I12" s="39"/>
      <c r="J12" s="41">
        <v>0.221</v>
      </c>
      <c r="K12" s="41">
        <v>3.7999999999999999E-2</v>
      </c>
      <c r="L12" s="41">
        <v>0.25900000000000001</v>
      </c>
    </row>
    <row r="13" spans="1:12" x14ac:dyDescent="0.3">
      <c r="A13" s="38">
        <v>1957</v>
      </c>
      <c r="B13" s="41">
        <v>0.35899999999999999</v>
      </c>
      <c r="C13" s="39"/>
      <c r="D13" s="41">
        <v>0.22500000000000001</v>
      </c>
      <c r="E13" s="41">
        <v>7.5999999999999998E-2</v>
      </c>
      <c r="F13" s="40">
        <v>0.30099999999999999</v>
      </c>
      <c r="G13" s="40"/>
      <c r="H13" s="41">
        <v>0.35899999999999999</v>
      </c>
      <c r="I13" s="39"/>
      <c r="J13" s="41">
        <v>0.221</v>
      </c>
      <c r="K13" s="41">
        <v>3.7999999999999999E-2</v>
      </c>
      <c r="L13" s="41">
        <v>0.25900000000000001</v>
      </c>
    </row>
    <row r="14" spans="1:12" x14ac:dyDescent="0.3">
      <c r="A14" s="38">
        <v>1958</v>
      </c>
      <c r="B14" s="41">
        <v>0.35899999999999999</v>
      </c>
      <c r="C14" s="39"/>
      <c r="D14" s="41">
        <v>0.22500000000000001</v>
      </c>
      <c r="E14" s="41">
        <v>7.5999999999999998E-2</v>
      </c>
      <c r="F14" s="40">
        <v>0.30099999999999999</v>
      </c>
      <c r="G14" s="40"/>
      <c r="H14" s="41">
        <v>0.35899999999999999</v>
      </c>
      <c r="I14" s="39"/>
      <c r="J14" s="41">
        <v>0.221</v>
      </c>
      <c r="K14" s="41">
        <v>3.7999999999999999E-2</v>
      </c>
      <c r="L14" s="41">
        <v>0.25900000000000001</v>
      </c>
    </row>
    <row r="15" spans="1:12" x14ac:dyDescent="0.3">
      <c r="A15" s="38">
        <v>1959</v>
      </c>
      <c r="B15" s="41">
        <v>0.35899999999999999</v>
      </c>
      <c r="C15" s="39"/>
      <c r="D15" s="41">
        <v>0.22500000000000001</v>
      </c>
      <c r="E15" s="41">
        <v>7.5999999999999998E-2</v>
      </c>
      <c r="F15" s="40">
        <v>0.30099999999999999</v>
      </c>
      <c r="G15" s="40"/>
      <c r="H15" s="41">
        <v>0.35899999999999999</v>
      </c>
      <c r="I15" s="39"/>
      <c r="J15" s="41">
        <v>0.221</v>
      </c>
      <c r="K15" s="41">
        <v>3.7999999999999999E-2</v>
      </c>
      <c r="L15" s="41">
        <v>0.25900000000000001</v>
      </c>
    </row>
    <row r="16" spans="1:12" x14ac:dyDescent="0.3">
      <c r="A16" s="38">
        <v>1960</v>
      </c>
      <c r="B16" s="41">
        <v>0.35899999999999999</v>
      </c>
      <c r="C16" s="39"/>
      <c r="D16" s="41">
        <v>0.22500000000000001</v>
      </c>
      <c r="E16" s="41">
        <v>7.5999999999999998E-2</v>
      </c>
      <c r="F16" s="40">
        <v>0.30099999999999999</v>
      </c>
      <c r="G16" s="40"/>
      <c r="H16" s="41">
        <v>0.35899999999999999</v>
      </c>
      <c r="I16" s="39"/>
      <c r="J16" s="41">
        <v>0.221</v>
      </c>
      <c r="K16" s="41">
        <v>3.7999999999999999E-2</v>
      </c>
      <c r="L16" s="41">
        <v>0.25900000000000001</v>
      </c>
    </row>
    <row r="17" spans="1:12" x14ac:dyDescent="0.3">
      <c r="A17" s="38">
        <v>1961</v>
      </c>
      <c r="B17" s="41">
        <v>0.35899999999999999</v>
      </c>
      <c r="C17" s="39"/>
      <c r="D17" s="41">
        <v>0.22500000000000001</v>
      </c>
      <c r="E17" s="41">
        <v>7.5999999999999998E-2</v>
      </c>
      <c r="F17" s="40">
        <v>0.30099999999999999</v>
      </c>
      <c r="G17" s="40"/>
      <c r="H17" s="41">
        <v>0.35899999999999999</v>
      </c>
      <c r="I17" s="39"/>
      <c r="J17" s="41">
        <v>0.221</v>
      </c>
      <c r="K17" s="41">
        <v>3.7999999999999999E-2</v>
      </c>
      <c r="L17" s="41">
        <v>0.25900000000000001</v>
      </c>
    </row>
    <row r="18" spans="1:12" x14ac:dyDescent="0.3">
      <c r="A18" s="38">
        <v>1962</v>
      </c>
      <c r="B18" s="41">
        <v>0.35899999999999999</v>
      </c>
      <c r="C18" s="39"/>
      <c r="D18" s="41">
        <v>0.22500000000000001</v>
      </c>
      <c r="E18" s="41">
        <v>7.5999999999999998E-2</v>
      </c>
      <c r="F18" s="40">
        <v>0.30099999999999999</v>
      </c>
      <c r="G18" s="40"/>
      <c r="H18" s="41">
        <v>0.35899999999999999</v>
      </c>
      <c r="I18" s="39"/>
      <c r="J18" s="41">
        <v>0.221</v>
      </c>
      <c r="K18" s="41">
        <v>3.7999999999999999E-2</v>
      </c>
      <c r="L18" s="41">
        <v>0.25900000000000001</v>
      </c>
    </row>
    <row r="19" spans="1:12" x14ac:dyDescent="0.3">
      <c r="A19" s="38">
        <v>1963</v>
      </c>
      <c r="B19" s="41">
        <v>0.32600000000000001</v>
      </c>
      <c r="C19" s="39"/>
      <c r="D19" s="41">
        <v>0.20399999999999999</v>
      </c>
      <c r="E19" s="41">
        <v>6.9000000000000006E-2</v>
      </c>
      <c r="F19" s="40">
        <v>0.27400000000000002</v>
      </c>
      <c r="G19" s="40"/>
      <c r="H19" s="41">
        <v>0.32600000000000001</v>
      </c>
      <c r="I19" s="39"/>
      <c r="J19" s="41">
        <v>0.2</v>
      </c>
      <c r="K19" s="41">
        <v>3.5000000000000003E-2</v>
      </c>
      <c r="L19" s="41">
        <v>0.23499999999999999</v>
      </c>
    </row>
    <row r="20" spans="1:12" x14ac:dyDescent="0.3">
      <c r="A20" s="38">
        <v>1964</v>
      </c>
      <c r="B20" s="41">
        <v>0.41099999999999998</v>
      </c>
      <c r="C20" s="39"/>
      <c r="D20" s="41">
        <v>0.25800000000000001</v>
      </c>
      <c r="E20" s="41">
        <v>8.7999999999999995E-2</v>
      </c>
      <c r="F20" s="40">
        <v>0.34499999999999997</v>
      </c>
      <c r="G20" s="40"/>
      <c r="H20" s="41">
        <v>0.41099999999999998</v>
      </c>
      <c r="I20" s="39"/>
      <c r="J20" s="41">
        <v>0.253</v>
      </c>
      <c r="K20" s="41">
        <v>4.3999999999999997E-2</v>
      </c>
      <c r="L20" s="41">
        <v>0.29599999999999999</v>
      </c>
    </row>
    <row r="21" spans="1:12" x14ac:dyDescent="0.3">
      <c r="A21" s="38">
        <v>1965</v>
      </c>
      <c r="B21" s="41">
        <v>0.313</v>
      </c>
      <c r="C21" s="39"/>
      <c r="D21" s="41">
        <v>0.19600000000000001</v>
      </c>
      <c r="E21" s="41">
        <v>6.7000000000000004E-2</v>
      </c>
      <c r="F21" s="40">
        <v>0.26300000000000001</v>
      </c>
      <c r="G21" s="40"/>
      <c r="H21" s="41">
        <v>0.313</v>
      </c>
      <c r="I21" s="39"/>
      <c r="J21" s="41">
        <v>0.192</v>
      </c>
      <c r="K21" s="41">
        <v>3.3000000000000002E-2</v>
      </c>
      <c r="L21" s="41">
        <v>0.22600000000000001</v>
      </c>
    </row>
    <row r="22" spans="1:12" x14ac:dyDescent="0.3">
      <c r="A22" s="38">
        <v>1966</v>
      </c>
      <c r="B22" s="41">
        <v>0.38500000000000001</v>
      </c>
      <c r="C22" s="39"/>
      <c r="D22" s="41">
        <v>0.24099999999999999</v>
      </c>
      <c r="E22" s="41">
        <v>8.2000000000000003E-2</v>
      </c>
      <c r="F22" s="40">
        <v>0.32300000000000001</v>
      </c>
      <c r="G22" s="40"/>
      <c r="H22" s="41">
        <v>0.38500000000000001</v>
      </c>
      <c r="I22" s="39"/>
      <c r="J22" s="41">
        <v>0.23699999999999999</v>
      </c>
      <c r="K22" s="41">
        <v>4.1000000000000002E-2</v>
      </c>
      <c r="L22" s="41">
        <v>0.27800000000000002</v>
      </c>
    </row>
    <row r="23" spans="1:12" x14ac:dyDescent="0.3">
      <c r="A23" s="38">
        <v>1967</v>
      </c>
      <c r="B23" s="41">
        <v>0.307</v>
      </c>
      <c r="C23" s="39"/>
      <c r="D23" s="41">
        <v>0.192</v>
      </c>
      <c r="E23" s="41">
        <v>6.5000000000000002E-2</v>
      </c>
      <c r="F23" s="40">
        <v>0.25700000000000001</v>
      </c>
      <c r="G23" s="40"/>
      <c r="H23" s="41">
        <v>0.307</v>
      </c>
      <c r="I23" s="39"/>
      <c r="J23" s="41">
        <v>0.188</v>
      </c>
      <c r="K23" s="41">
        <v>3.3000000000000002E-2</v>
      </c>
      <c r="L23" s="41">
        <v>0.221</v>
      </c>
    </row>
    <row r="24" spans="1:12" x14ac:dyDescent="0.3">
      <c r="A24" s="38">
        <v>1968</v>
      </c>
      <c r="B24" s="41">
        <v>0.38500000000000001</v>
      </c>
      <c r="C24" s="39"/>
      <c r="D24" s="41">
        <v>0.24099999999999999</v>
      </c>
      <c r="E24" s="41">
        <v>8.2000000000000003E-2</v>
      </c>
      <c r="F24" s="40">
        <v>0.32300000000000001</v>
      </c>
      <c r="G24" s="40"/>
      <c r="H24" s="41">
        <v>0.38500000000000001</v>
      </c>
      <c r="I24" s="39"/>
      <c r="J24" s="41">
        <v>0.23699999999999999</v>
      </c>
      <c r="K24" s="41">
        <v>4.1000000000000002E-2</v>
      </c>
      <c r="L24" s="41">
        <v>0.27800000000000002</v>
      </c>
    </row>
    <row r="25" spans="1:12" x14ac:dyDescent="0.3">
      <c r="A25" s="38">
        <v>1969</v>
      </c>
      <c r="B25" s="41">
        <v>0.32600000000000001</v>
      </c>
      <c r="C25" s="39"/>
      <c r="D25" s="41">
        <v>0.20399999999999999</v>
      </c>
      <c r="E25" s="41">
        <v>6.9000000000000006E-2</v>
      </c>
      <c r="F25" s="40">
        <v>0.27400000000000002</v>
      </c>
      <c r="G25" s="40"/>
      <c r="H25" s="41">
        <v>0.32600000000000001</v>
      </c>
      <c r="I25" s="39"/>
      <c r="J25" s="41">
        <v>0.2</v>
      </c>
      <c r="K25" s="41">
        <v>3.5000000000000003E-2</v>
      </c>
      <c r="L25" s="41">
        <v>0.23499999999999999</v>
      </c>
    </row>
    <row r="26" spans="1:12" x14ac:dyDescent="0.3">
      <c r="A26" s="38">
        <v>1970</v>
      </c>
      <c r="B26" s="41">
        <v>0.372</v>
      </c>
      <c r="C26" s="39"/>
      <c r="D26" s="41">
        <v>0.23300000000000001</v>
      </c>
      <c r="E26" s="41">
        <v>7.9000000000000001E-2</v>
      </c>
      <c r="F26" s="40">
        <v>0.312</v>
      </c>
      <c r="G26" s="40"/>
      <c r="H26" s="41">
        <v>0.372</v>
      </c>
      <c r="I26" s="39"/>
      <c r="J26" s="41">
        <v>0.22900000000000001</v>
      </c>
      <c r="K26" s="41">
        <v>0.04</v>
      </c>
      <c r="L26" s="41">
        <v>0.26800000000000002</v>
      </c>
    </row>
    <row r="27" spans="1:12" x14ac:dyDescent="0.3">
      <c r="A27" s="38">
        <v>1971</v>
      </c>
      <c r="B27" s="41">
        <v>0.372</v>
      </c>
      <c r="C27" s="39"/>
      <c r="D27" s="41">
        <v>0.23300000000000001</v>
      </c>
      <c r="E27" s="41">
        <v>7.9000000000000001E-2</v>
      </c>
      <c r="F27" s="40">
        <v>0.312</v>
      </c>
      <c r="G27" s="40"/>
      <c r="H27" s="41">
        <v>0.372</v>
      </c>
      <c r="I27" s="39"/>
      <c r="J27" s="41">
        <v>0.22900000000000001</v>
      </c>
      <c r="K27" s="41">
        <v>0.04</v>
      </c>
      <c r="L27" s="41">
        <v>0.26800000000000002</v>
      </c>
    </row>
    <row r="28" spans="1:12" x14ac:dyDescent="0.3">
      <c r="A28" s="38">
        <v>1972</v>
      </c>
      <c r="B28" s="41">
        <v>0.43099999999999999</v>
      </c>
      <c r="C28" s="39"/>
      <c r="D28" s="41">
        <v>0.27</v>
      </c>
      <c r="E28" s="41">
        <v>9.1999999999999998E-2</v>
      </c>
      <c r="F28" s="40">
        <v>0.36199999999999999</v>
      </c>
      <c r="G28" s="40"/>
      <c r="H28" s="41">
        <v>0.43099999999999999</v>
      </c>
      <c r="I28" s="39"/>
      <c r="J28" s="41">
        <v>0.26500000000000001</v>
      </c>
      <c r="K28" s="41">
        <v>4.5999999999999999E-2</v>
      </c>
      <c r="L28" s="41">
        <v>0.31</v>
      </c>
    </row>
    <row r="29" spans="1:12" x14ac:dyDescent="0.3">
      <c r="A29" s="38">
        <v>1973</v>
      </c>
      <c r="B29" s="41">
        <v>0.33300000000000002</v>
      </c>
      <c r="C29" s="39"/>
      <c r="D29" s="41">
        <v>0.20899999999999999</v>
      </c>
      <c r="E29" s="41">
        <v>7.0999999999999994E-2</v>
      </c>
      <c r="F29" s="40">
        <v>0.27900000000000003</v>
      </c>
      <c r="G29" s="40"/>
      <c r="H29" s="41">
        <v>0.33300000000000002</v>
      </c>
      <c r="I29" s="39"/>
      <c r="J29" s="41">
        <v>0.20399999999999999</v>
      </c>
      <c r="K29" s="41">
        <v>3.5000000000000003E-2</v>
      </c>
      <c r="L29" s="41">
        <v>0.24</v>
      </c>
    </row>
    <row r="30" spans="1:12" x14ac:dyDescent="0.3">
      <c r="A30" s="38">
        <v>1974</v>
      </c>
      <c r="B30" s="41">
        <v>0.36599999999999999</v>
      </c>
      <c r="C30" s="39"/>
      <c r="D30" s="41">
        <v>0.22900000000000001</v>
      </c>
      <c r="E30" s="41">
        <v>7.8E-2</v>
      </c>
      <c r="F30" s="40">
        <v>0.307</v>
      </c>
      <c r="G30" s="40"/>
      <c r="H30" s="41">
        <v>0.36599999999999999</v>
      </c>
      <c r="I30" s="39"/>
      <c r="J30" s="41">
        <v>0.22500000000000001</v>
      </c>
      <c r="K30" s="41">
        <v>3.9E-2</v>
      </c>
      <c r="L30" s="41">
        <v>0.26300000000000001</v>
      </c>
    </row>
    <row r="31" spans="1:12" x14ac:dyDescent="0.3">
      <c r="A31" s="38">
        <v>1975</v>
      </c>
      <c r="B31" s="41">
        <v>0.3</v>
      </c>
      <c r="C31" s="39"/>
      <c r="D31" s="41">
        <v>0.188</v>
      </c>
      <c r="E31" s="41">
        <v>6.4000000000000001E-2</v>
      </c>
      <c r="F31" s="40">
        <v>0.252</v>
      </c>
      <c r="G31" s="40"/>
      <c r="H31" s="41">
        <v>0.3</v>
      </c>
      <c r="I31" s="39"/>
      <c r="J31" s="41">
        <v>0.184</v>
      </c>
      <c r="K31" s="41">
        <v>3.2000000000000001E-2</v>
      </c>
      <c r="L31" s="41">
        <v>0.216</v>
      </c>
    </row>
    <row r="32" spans="1:12" x14ac:dyDescent="0.3">
      <c r="A32" s="38">
        <v>1976</v>
      </c>
      <c r="B32" s="41">
        <v>0.3</v>
      </c>
      <c r="C32" s="39"/>
      <c r="D32" s="41">
        <v>0.188</v>
      </c>
      <c r="E32" s="41">
        <v>6.4000000000000001E-2</v>
      </c>
      <c r="F32" s="40">
        <v>0.252</v>
      </c>
      <c r="G32" s="40"/>
      <c r="H32" s="41">
        <v>0.3</v>
      </c>
      <c r="I32" s="39"/>
      <c r="J32" s="41">
        <v>0.184</v>
      </c>
      <c r="K32" s="41">
        <v>3.2000000000000001E-2</v>
      </c>
      <c r="L32" s="41">
        <v>0.216</v>
      </c>
    </row>
    <row r="33" spans="1:12" x14ac:dyDescent="0.3">
      <c r="A33" s="38">
        <v>1977</v>
      </c>
      <c r="B33" s="41">
        <v>0.38500000000000001</v>
      </c>
      <c r="C33" s="39"/>
      <c r="D33" s="41">
        <v>0.24099999999999999</v>
      </c>
      <c r="E33" s="41">
        <v>8.2000000000000003E-2</v>
      </c>
      <c r="F33" s="40">
        <v>0.32300000000000001</v>
      </c>
      <c r="G33" s="40"/>
      <c r="H33" s="41">
        <v>0.38500000000000001</v>
      </c>
      <c r="I33" s="39"/>
      <c r="J33" s="41">
        <v>0.23699999999999999</v>
      </c>
      <c r="K33" s="41">
        <v>4.1000000000000002E-2</v>
      </c>
      <c r="L33" s="41">
        <v>0.27800000000000002</v>
      </c>
    </row>
    <row r="34" spans="1:12" x14ac:dyDescent="0.3">
      <c r="A34" s="38">
        <v>1978</v>
      </c>
      <c r="B34" s="41">
        <v>0.45</v>
      </c>
      <c r="C34" s="39"/>
      <c r="D34" s="41">
        <v>0.28199999999999997</v>
      </c>
      <c r="E34" s="41">
        <v>9.6000000000000002E-2</v>
      </c>
      <c r="F34" s="40">
        <v>0.378</v>
      </c>
      <c r="G34" s="40"/>
      <c r="H34" s="41">
        <v>0.45</v>
      </c>
      <c r="I34" s="39"/>
      <c r="J34" s="41">
        <v>0.27700000000000002</v>
      </c>
      <c r="K34" s="41">
        <v>4.8000000000000001E-2</v>
      </c>
      <c r="L34" s="41">
        <v>0.32500000000000001</v>
      </c>
    </row>
    <row r="35" spans="1:12" x14ac:dyDescent="0.3">
      <c r="A35" s="38">
        <v>1979</v>
      </c>
      <c r="B35" s="41">
        <v>0.46300000000000002</v>
      </c>
      <c r="C35" s="39"/>
      <c r="D35" s="41">
        <v>0.28999999999999998</v>
      </c>
      <c r="E35" s="41">
        <v>9.9000000000000005E-2</v>
      </c>
      <c r="F35" s="40">
        <v>0.38900000000000001</v>
      </c>
      <c r="G35" s="40"/>
      <c r="H35" s="41">
        <v>0.46300000000000002</v>
      </c>
      <c r="I35" s="39"/>
      <c r="J35" s="41">
        <v>0.28499999999999998</v>
      </c>
      <c r="K35" s="41">
        <v>4.9000000000000002E-2</v>
      </c>
      <c r="L35" s="41">
        <v>0.33400000000000002</v>
      </c>
    </row>
    <row r="36" spans="1:12" x14ac:dyDescent="0.3">
      <c r="A36" s="38">
        <v>1980</v>
      </c>
      <c r="B36" s="41">
        <v>0.48299999999999998</v>
      </c>
      <c r="C36" s="41">
        <v>0.255</v>
      </c>
      <c r="D36" s="41">
        <v>0.30299999999999999</v>
      </c>
      <c r="E36" s="41">
        <v>0.10299999999999999</v>
      </c>
      <c r="F36" s="40">
        <v>0.40500000000000003</v>
      </c>
      <c r="G36" s="40"/>
      <c r="H36" s="41">
        <v>0.48299999999999998</v>
      </c>
      <c r="I36" s="40">
        <v>0.25</v>
      </c>
      <c r="J36" s="41">
        <v>0.29699999999999999</v>
      </c>
      <c r="K36" s="41">
        <v>5.0999999999999997E-2</v>
      </c>
      <c r="L36" s="41">
        <v>0.34799999999999998</v>
      </c>
    </row>
    <row r="37" spans="1:12" x14ac:dyDescent="0.3">
      <c r="A37" s="38">
        <v>1981</v>
      </c>
      <c r="B37" s="41">
        <v>0.437</v>
      </c>
      <c r="C37" s="41">
        <v>0.255</v>
      </c>
      <c r="D37" s="41">
        <v>0.27400000000000002</v>
      </c>
      <c r="E37" s="41">
        <v>9.2999999999999999E-2</v>
      </c>
      <c r="F37" s="40">
        <v>0.36699999999999999</v>
      </c>
      <c r="G37" s="40"/>
      <c r="H37" s="41">
        <v>0.437</v>
      </c>
      <c r="I37" s="40">
        <v>0.25</v>
      </c>
      <c r="J37" s="41">
        <v>0.26900000000000002</v>
      </c>
      <c r="K37" s="41">
        <v>4.7E-2</v>
      </c>
      <c r="L37" s="41">
        <v>0.315</v>
      </c>
    </row>
    <row r="38" spans="1:12" x14ac:dyDescent="0.3">
      <c r="A38" s="38">
        <v>1982</v>
      </c>
      <c r="B38" s="41">
        <v>0.379</v>
      </c>
      <c r="C38" s="41">
        <v>0.255</v>
      </c>
      <c r="D38" s="41">
        <v>0.23699999999999999</v>
      </c>
      <c r="E38" s="41">
        <v>8.1000000000000003E-2</v>
      </c>
      <c r="F38" s="40">
        <v>0.318</v>
      </c>
      <c r="G38" s="40"/>
      <c r="H38" s="41">
        <v>0.379</v>
      </c>
      <c r="I38" s="40">
        <v>0.25</v>
      </c>
      <c r="J38" s="41">
        <v>0.23300000000000001</v>
      </c>
      <c r="K38" s="41">
        <v>0.04</v>
      </c>
      <c r="L38" s="41">
        <v>0.27300000000000002</v>
      </c>
    </row>
    <row r="39" spans="1:12" x14ac:dyDescent="0.3">
      <c r="A39" s="38">
        <v>1983</v>
      </c>
      <c r="B39" s="41">
        <v>0.52900000000000003</v>
      </c>
      <c r="C39" s="41">
        <v>0.255</v>
      </c>
      <c r="D39" s="41">
        <v>0.33100000000000002</v>
      </c>
      <c r="E39" s="41">
        <v>0.113</v>
      </c>
      <c r="F39" s="40">
        <v>0.44400000000000001</v>
      </c>
      <c r="G39" s="40"/>
      <c r="H39" s="41">
        <v>0.52900000000000003</v>
      </c>
      <c r="I39" s="40">
        <v>0.25</v>
      </c>
      <c r="J39" s="41">
        <v>0.32500000000000001</v>
      </c>
      <c r="K39" s="41">
        <v>5.6000000000000001E-2</v>
      </c>
      <c r="L39" s="41">
        <v>0.38100000000000001</v>
      </c>
    </row>
    <row r="40" spans="1:12" x14ac:dyDescent="0.3">
      <c r="A40" s="38">
        <v>1984</v>
      </c>
      <c r="B40" s="41">
        <v>0.47</v>
      </c>
      <c r="C40" s="41">
        <v>0.255</v>
      </c>
      <c r="D40" s="41">
        <v>0.29399999999999998</v>
      </c>
      <c r="E40" s="41">
        <v>0.1</v>
      </c>
      <c r="F40" s="40">
        <v>0.39400000000000002</v>
      </c>
      <c r="G40" s="40"/>
      <c r="H40" s="41">
        <v>0.47</v>
      </c>
      <c r="I40" s="40">
        <v>0.25</v>
      </c>
      <c r="J40" s="41">
        <v>0.28899999999999998</v>
      </c>
      <c r="K40" s="41">
        <v>0.05</v>
      </c>
      <c r="L40" s="41">
        <v>0.33900000000000002</v>
      </c>
    </row>
    <row r="41" spans="1:12" x14ac:dyDescent="0.3">
      <c r="A41" s="38">
        <v>1985</v>
      </c>
      <c r="B41" s="41">
        <v>0.49</v>
      </c>
      <c r="C41" s="41">
        <v>0.255</v>
      </c>
      <c r="D41" s="41">
        <v>0.307</v>
      </c>
      <c r="E41" s="41">
        <v>0.104</v>
      </c>
      <c r="F41" s="40">
        <v>0.41099999999999998</v>
      </c>
      <c r="G41" s="40"/>
      <c r="H41" s="41">
        <v>0.49</v>
      </c>
      <c r="I41" s="40">
        <v>0.25</v>
      </c>
      <c r="J41" s="41">
        <v>0.30099999999999999</v>
      </c>
      <c r="K41" s="41">
        <v>5.1999999999999998E-2</v>
      </c>
      <c r="L41" s="41">
        <v>0.35299999999999998</v>
      </c>
    </row>
    <row r="42" spans="1:12" x14ac:dyDescent="0.3">
      <c r="A42" s="38">
        <v>1986</v>
      </c>
      <c r="B42" s="41">
        <v>0.54200000000000004</v>
      </c>
      <c r="C42" s="41">
        <v>0.255</v>
      </c>
      <c r="D42" s="41">
        <v>0.33900000000000002</v>
      </c>
      <c r="E42" s="41">
        <v>0.115</v>
      </c>
      <c r="F42" s="40">
        <v>0.45500000000000002</v>
      </c>
      <c r="G42" s="40"/>
      <c r="H42" s="41">
        <v>0.54200000000000004</v>
      </c>
      <c r="I42" s="40">
        <v>0.25</v>
      </c>
      <c r="J42" s="41">
        <v>0.33300000000000002</v>
      </c>
      <c r="K42" s="41">
        <v>5.8000000000000003E-2</v>
      </c>
      <c r="L42" s="41">
        <v>0.39</v>
      </c>
    </row>
    <row r="43" spans="1:12" x14ac:dyDescent="0.3">
      <c r="A43" s="38">
        <v>1987</v>
      </c>
      <c r="B43" s="41">
        <v>0.41799999999999998</v>
      </c>
      <c r="C43" s="41">
        <v>0.255</v>
      </c>
      <c r="D43" s="41">
        <v>0.26200000000000001</v>
      </c>
      <c r="E43" s="41">
        <v>8.8999999999999996E-2</v>
      </c>
      <c r="F43" s="40">
        <v>0.35099999999999998</v>
      </c>
      <c r="G43" s="40"/>
      <c r="H43" s="41">
        <v>0.41799999999999998</v>
      </c>
      <c r="I43" s="40">
        <v>0.25</v>
      </c>
      <c r="J43" s="41">
        <v>0.25700000000000001</v>
      </c>
      <c r="K43" s="41">
        <v>4.3999999999999997E-2</v>
      </c>
      <c r="L43" s="41">
        <v>0.30099999999999999</v>
      </c>
    </row>
    <row r="44" spans="1:12" x14ac:dyDescent="0.3">
      <c r="A44" s="38">
        <v>1988</v>
      </c>
      <c r="B44" s="41">
        <v>0.41099999999999998</v>
      </c>
      <c r="C44" s="41">
        <v>0.255</v>
      </c>
      <c r="D44" s="41">
        <v>0.25800000000000001</v>
      </c>
      <c r="E44" s="41">
        <v>8.7999999999999995E-2</v>
      </c>
      <c r="F44" s="40">
        <v>0.34499999999999997</v>
      </c>
      <c r="G44" s="40"/>
      <c r="H44" s="41">
        <v>0.41099999999999998</v>
      </c>
      <c r="I44" s="40">
        <v>0.25</v>
      </c>
      <c r="J44" s="41">
        <v>0.253</v>
      </c>
      <c r="K44" s="41">
        <v>4.3999999999999997E-2</v>
      </c>
      <c r="L44" s="41">
        <v>0.29599999999999999</v>
      </c>
    </row>
    <row r="45" spans="1:12" x14ac:dyDescent="0.3">
      <c r="A45" s="38">
        <v>1989</v>
      </c>
      <c r="B45" s="41">
        <v>0.40100000000000002</v>
      </c>
      <c r="C45" s="41">
        <v>0.255</v>
      </c>
      <c r="D45" s="41">
        <v>0.251</v>
      </c>
      <c r="E45" s="41">
        <v>8.5000000000000006E-2</v>
      </c>
      <c r="F45" s="40">
        <v>0.33700000000000002</v>
      </c>
      <c r="G45" s="40"/>
      <c r="H45" s="41">
        <v>0.40100000000000002</v>
      </c>
      <c r="I45" s="40">
        <v>0.25</v>
      </c>
      <c r="J45" s="41">
        <v>0.246</v>
      </c>
      <c r="K45" s="41">
        <v>4.2999999999999997E-2</v>
      </c>
      <c r="L45" s="41">
        <v>0.28899999999999998</v>
      </c>
    </row>
    <row r="46" spans="1:12" x14ac:dyDescent="0.3">
      <c r="A46" s="38">
        <v>1990</v>
      </c>
      <c r="B46" s="41">
        <v>0.45500000000000002</v>
      </c>
      <c r="C46" s="41">
        <v>0.255</v>
      </c>
      <c r="D46" s="41">
        <v>0.28499999999999998</v>
      </c>
      <c r="E46" s="41">
        <v>9.7000000000000003E-2</v>
      </c>
      <c r="F46" s="40">
        <v>0.38200000000000001</v>
      </c>
      <c r="G46" s="40"/>
      <c r="H46" s="41">
        <v>0.45500000000000002</v>
      </c>
      <c r="I46" s="40">
        <v>0.25</v>
      </c>
      <c r="J46" s="41">
        <v>0.27900000000000003</v>
      </c>
      <c r="K46" s="41">
        <v>4.8000000000000001E-2</v>
      </c>
      <c r="L46" s="41">
        <v>0.32800000000000001</v>
      </c>
    </row>
    <row r="47" spans="1:12" x14ac:dyDescent="0.3">
      <c r="A47" s="38">
        <v>1991</v>
      </c>
      <c r="B47" s="41">
        <v>0.32800000000000001</v>
      </c>
      <c r="C47" s="41">
        <v>0.255</v>
      </c>
      <c r="D47" s="41">
        <v>0.20499999999999999</v>
      </c>
      <c r="E47" s="41">
        <v>0.11799999999999999</v>
      </c>
      <c r="F47" s="40">
        <v>0.32400000000000001</v>
      </c>
      <c r="G47" s="40"/>
      <c r="H47" s="41">
        <v>0.32800000000000001</v>
      </c>
      <c r="I47" s="40">
        <v>0.25</v>
      </c>
      <c r="J47" s="41">
        <v>0.20100000000000001</v>
      </c>
      <c r="K47" s="41">
        <v>5.8999999999999997E-2</v>
      </c>
      <c r="L47" s="41">
        <v>0.26</v>
      </c>
    </row>
    <row r="48" spans="1:12" x14ac:dyDescent="0.3">
      <c r="A48" s="38">
        <v>1992</v>
      </c>
      <c r="B48" s="41">
        <v>0.28799999999999998</v>
      </c>
      <c r="C48" s="41">
        <v>0.255</v>
      </c>
      <c r="D48" s="41">
        <v>0.18</v>
      </c>
      <c r="E48" s="41">
        <v>0.14599999999999999</v>
      </c>
      <c r="F48" s="40">
        <v>0.32600000000000001</v>
      </c>
      <c r="G48" s="40"/>
      <c r="H48" s="41">
        <v>0.28799999999999998</v>
      </c>
      <c r="I48" s="40">
        <v>0.25</v>
      </c>
      <c r="J48" s="41">
        <v>0.17699999999999999</v>
      </c>
      <c r="K48" s="41">
        <v>7.2999999999999995E-2</v>
      </c>
      <c r="L48" s="41">
        <v>0.25</v>
      </c>
    </row>
    <row r="49" spans="1:12" x14ac:dyDescent="0.3">
      <c r="A49" s="38">
        <v>1993</v>
      </c>
      <c r="B49" s="41">
        <v>0.28599999999999998</v>
      </c>
      <c r="C49" s="41">
        <v>0.255</v>
      </c>
      <c r="D49" s="41">
        <v>0.17899999999999999</v>
      </c>
      <c r="E49" s="41">
        <v>0.112</v>
      </c>
      <c r="F49" s="40">
        <v>0.29199999999999998</v>
      </c>
      <c r="G49" s="40"/>
      <c r="H49" s="41">
        <v>0.28599999999999998</v>
      </c>
      <c r="I49" s="40">
        <v>0.25</v>
      </c>
      <c r="J49" s="41">
        <v>0.17599999999999999</v>
      </c>
      <c r="K49" s="41">
        <v>5.6000000000000001E-2</v>
      </c>
      <c r="L49" s="41">
        <v>0.23200000000000001</v>
      </c>
    </row>
    <row r="50" spans="1:12" x14ac:dyDescent="0.3">
      <c r="A50" s="38">
        <v>1994</v>
      </c>
      <c r="B50" s="41">
        <v>0.32</v>
      </c>
      <c r="C50" s="41">
        <v>0.255</v>
      </c>
      <c r="D50" s="41">
        <v>0.20100000000000001</v>
      </c>
      <c r="E50" s="41">
        <v>0.13900000000000001</v>
      </c>
      <c r="F50" s="40">
        <v>0.33900000000000002</v>
      </c>
      <c r="G50" s="40"/>
      <c r="H50" s="41">
        <v>0.32</v>
      </c>
      <c r="I50" s="40">
        <v>0.25</v>
      </c>
      <c r="J50" s="41">
        <v>0.19700000000000001</v>
      </c>
      <c r="K50" s="41">
        <v>6.9000000000000006E-2</v>
      </c>
      <c r="L50" s="41">
        <v>0.26600000000000001</v>
      </c>
    </row>
    <row r="51" spans="1:12" x14ac:dyDescent="0.3">
      <c r="A51" s="38">
        <v>1995</v>
      </c>
      <c r="B51" s="41">
        <v>0.219</v>
      </c>
      <c r="C51" s="41">
        <v>0.255</v>
      </c>
      <c r="D51" s="41">
        <v>0.13700000000000001</v>
      </c>
      <c r="E51" s="41">
        <v>7.4999999999999997E-2</v>
      </c>
      <c r="F51" s="40">
        <v>0.21199999999999999</v>
      </c>
      <c r="G51" s="40"/>
      <c r="H51" s="41">
        <v>0.219</v>
      </c>
      <c r="I51" s="40">
        <v>0.25</v>
      </c>
      <c r="J51" s="41">
        <v>0.13400000000000001</v>
      </c>
      <c r="K51" s="41">
        <v>3.6999999999999998E-2</v>
      </c>
      <c r="L51" s="41">
        <v>0.17199999999999999</v>
      </c>
    </row>
    <row r="52" spans="1:12" x14ac:dyDescent="0.3">
      <c r="A52" s="38">
        <v>1996</v>
      </c>
      <c r="B52" s="41">
        <v>0.45800000000000002</v>
      </c>
      <c r="C52" s="41">
        <v>0.255</v>
      </c>
      <c r="D52" s="41">
        <v>0.28699999999999998</v>
      </c>
      <c r="E52" s="41">
        <v>0.112</v>
      </c>
      <c r="F52" s="40">
        <v>0.39900000000000002</v>
      </c>
      <c r="G52" s="40"/>
      <c r="H52" s="41">
        <v>0.45800000000000002</v>
      </c>
      <c r="I52" s="40">
        <v>0.25</v>
      </c>
      <c r="J52" s="41">
        <v>0.28100000000000003</v>
      </c>
      <c r="K52" s="41">
        <v>5.6000000000000001E-2</v>
      </c>
      <c r="L52" s="41">
        <v>0.33800000000000002</v>
      </c>
    </row>
    <row r="53" spans="1:12" x14ac:dyDescent="0.3">
      <c r="A53" s="38">
        <v>1997</v>
      </c>
      <c r="B53" s="41">
        <v>0.17799999999999999</v>
      </c>
      <c r="C53" s="41">
        <v>0.23300000000000001</v>
      </c>
      <c r="D53" s="41">
        <v>0.23300000000000001</v>
      </c>
      <c r="E53" s="41">
        <v>0.14199999999999999</v>
      </c>
      <c r="F53" s="40">
        <v>0.374</v>
      </c>
      <c r="G53" s="40"/>
      <c r="H53" s="41">
        <v>0.17799999999999999</v>
      </c>
      <c r="I53" s="40">
        <v>0.22800000000000001</v>
      </c>
      <c r="J53" s="41">
        <v>0.22800000000000001</v>
      </c>
      <c r="K53" s="41">
        <v>7.0999999999999994E-2</v>
      </c>
      <c r="L53" s="41">
        <v>0.29899999999999999</v>
      </c>
    </row>
    <row r="54" spans="1:12" x14ac:dyDescent="0.3">
      <c r="A54" s="38">
        <v>1998</v>
      </c>
      <c r="B54" s="41">
        <v>5.0000000000000001E-3</v>
      </c>
      <c r="C54" s="41">
        <v>5.2999999999999999E-2</v>
      </c>
      <c r="D54" s="41">
        <v>5.2999999999999999E-2</v>
      </c>
      <c r="E54" s="41">
        <v>7.1999999999999995E-2</v>
      </c>
      <c r="F54" s="40">
        <v>0.125</v>
      </c>
      <c r="G54" s="40"/>
      <c r="H54" s="41">
        <v>5.0000000000000001E-3</v>
      </c>
      <c r="I54" s="40">
        <v>5.1999999999999998E-2</v>
      </c>
      <c r="J54" s="41">
        <v>5.1999999999999998E-2</v>
      </c>
      <c r="K54" s="41">
        <v>3.5999999999999997E-2</v>
      </c>
      <c r="L54" s="41">
        <v>8.7999999999999995E-2</v>
      </c>
    </row>
    <row r="55" spans="1:12" x14ac:dyDescent="0.3">
      <c r="A55" s="38">
        <v>1999</v>
      </c>
      <c r="B55" s="41">
        <v>1.2999999999999999E-2</v>
      </c>
      <c r="C55" s="41">
        <v>4.2999999999999997E-2</v>
      </c>
      <c r="D55" s="41">
        <v>4.2999999999999997E-2</v>
      </c>
      <c r="E55" s="41">
        <v>0.08</v>
      </c>
      <c r="F55" s="40">
        <v>0.123</v>
      </c>
      <c r="G55" s="40"/>
      <c r="H55" s="41">
        <v>1.2999999999999999E-2</v>
      </c>
      <c r="I55" s="40">
        <v>4.1000000000000002E-2</v>
      </c>
      <c r="J55" s="41">
        <v>4.1000000000000002E-2</v>
      </c>
      <c r="K55" s="41">
        <v>0.04</v>
      </c>
      <c r="L55" s="41">
        <v>8.1000000000000003E-2</v>
      </c>
    </row>
    <row r="56" spans="1:12" x14ac:dyDescent="0.3">
      <c r="A56" s="38">
        <v>2000</v>
      </c>
      <c r="B56" s="41">
        <v>0.105</v>
      </c>
      <c r="C56" s="41">
        <v>3.9E-2</v>
      </c>
      <c r="D56" s="41">
        <v>3.9E-2</v>
      </c>
      <c r="E56" s="41">
        <v>0.108</v>
      </c>
      <c r="F56" s="40">
        <v>0.14699999999999999</v>
      </c>
      <c r="G56" s="40"/>
      <c r="H56" s="41">
        <v>0.105</v>
      </c>
      <c r="I56" s="40">
        <v>3.6999999999999998E-2</v>
      </c>
      <c r="J56" s="41">
        <v>3.6999999999999998E-2</v>
      </c>
      <c r="K56" s="41">
        <v>5.3999999999999999E-2</v>
      </c>
      <c r="L56" s="41">
        <v>9.0999999999999998E-2</v>
      </c>
    </row>
    <row r="57" spans="1:12" x14ac:dyDescent="0.3">
      <c r="A57" s="38">
        <v>2001</v>
      </c>
      <c r="B57" s="41">
        <v>5.6000000000000001E-2</v>
      </c>
      <c r="C57" s="41">
        <v>6.2E-2</v>
      </c>
      <c r="D57" s="41">
        <v>6.2E-2</v>
      </c>
      <c r="E57" s="41">
        <v>9.5000000000000001E-2</v>
      </c>
      <c r="F57" s="40">
        <v>0.157</v>
      </c>
      <c r="G57" s="40"/>
      <c r="H57" s="41">
        <v>5.6000000000000001E-2</v>
      </c>
      <c r="I57" s="40">
        <v>5.7000000000000002E-2</v>
      </c>
      <c r="J57" s="41">
        <v>5.7000000000000002E-2</v>
      </c>
      <c r="K57" s="41">
        <v>4.8000000000000001E-2</v>
      </c>
      <c r="L57" s="41">
        <v>0.104</v>
      </c>
    </row>
    <row r="58" spans="1:12" x14ac:dyDescent="0.3">
      <c r="A58" s="38">
        <v>2002</v>
      </c>
      <c r="B58" s="41">
        <v>0.14099999999999999</v>
      </c>
      <c r="C58" s="41">
        <v>6.5000000000000002E-2</v>
      </c>
      <c r="D58" s="41">
        <v>6.5000000000000002E-2</v>
      </c>
      <c r="E58" s="41">
        <v>5.2999999999999999E-2</v>
      </c>
      <c r="F58" s="40">
        <v>0.11799999999999999</v>
      </c>
      <c r="G58" s="40"/>
      <c r="H58" s="41">
        <v>0.14099999999999999</v>
      </c>
      <c r="I58" s="40">
        <v>0.06</v>
      </c>
      <c r="J58" s="41">
        <v>0.06</v>
      </c>
      <c r="K58" s="41">
        <v>2.7E-2</v>
      </c>
      <c r="L58" s="41">
        <v>8.6999999999999994E-2</v>
      </c>
    </row>
    <row r="59" spans="1:12" x14ac:dyDescent="0.3">
      <c r="A59" s="38">
        <v>2003</v>
      </c>
      <c r="B59" s="41">
        <v>9.2999999999999999E-2</v>
      </c>
      <c r="C59" s="41">
        <v>8.4000000000000005E-2</v>
      </c>
      <c r="D59" s="41">
        <v>8.4000000000000005E-2</v>
      </c>
      <c r="E59" s="41">
        <v>7.4999999999999997E-2</v>
      </c>
      <c r="F59" s="40">
        <v>0.158</v>
      </c>
      <c r="G59" s="40"/>
      <c r="H59" s="41">
        <v>9.2999999999999999E-2</v>
      </c>
      <c r="I59" s="40">
        <v>7.9000000000000001E-2</v>
      </c>
      <c r="J59" s="41">
        <v>7.9000000000000001E-2</v>
      </c>
      <c r="K59" s="41">
        <v>3.6999999999999998E-2</v>
      </c>
      <c r="L59" s="41">
        <v>0.11600000000000001</v>
      </c>
    </row>
    <row r="60" spans="1:12" x14ac:dyDescent="0.3">
      <c r="A60" s="38">
        <v>2004</v>
      </c>
      <c r="B60" s="41">
        <v>0.19700000000000001</v>
      </c>
      <c r="C60" s="41">
        <v>0.13300000000000001</v>
      </c>
      <c r="D60" s="41">
        <v>0.13300000000000001</v>
      </c>
      <c r="E60" s="41">
        <v>8.6999999999999994E-2</v>
      </c>
      <c r="F60" s="40">
        <v>0.22</v>
      </c>
      <c r="G60" s="40"/>
      <c r="H60" s="41">
        <v>0.19700000000000001</v>
      </c>
      <c r="I60" s="40">
        <v>0.128</v>
      </c>
      <c r="J60" s="41">
        <v>0.128</v>
      </c>
      <c r="K60" s="41">
        <v>4.3999999999999997E-2</v>
      </c>
      <c r="L60" s="41">
        <v>0.17199999999999999</v>
      </c>
    </row>
    <row r="61" spans="1:12" x14ac:dyDescent="0.3">
      <c r="A61" s="38">
        <v>2005</v>
      </c>
      <c r="B61" s="41">
        <v>6.5000000000000002E-2</v>
      </c>
      <c r="C61" s="41">
        <v>8.8999999999999996E-2</v>
      </c>
      <c r="D61" s="41">
        <v>8.8999999999999996E-2</v>
      </c>
      <c r="E61" s="41">
        <v>8.7999999999999995E-2</v>
      </c>
      <c r="F61" s="40">
        <v>0.17699999999999999</v>
      </c>
      <c r="G61" s="40"/>
      <c r="H61" s="41">
        <v>6.5000000000000002E-2</v>
      </c>
      <c r="I61" s="40">
        <v>8.4000000000000005E-2</v>
      </c>
      <c r="J61" s="41">
        <v>8.4000000000000005E-2</v>
      </c>
      <c r="K61" s="41">
        <v>4.3999999999999997E-2</v>
      </c>
      <c r="L61" s="41">
        <v>0.128</v>
      </c>
    </row>
    <row r="62" spans="1:12" x14ac:dyDescent="0.3">
      <c r="A62" s="38">
        <v>2006</v>
      </c>
      <c r="B62" s="41">
        <v>8.4000000000000005E-2</v>
      </c>
      <c r="C62" s="41">
        <v>7.6999999999999999E-2</v>
      </c>
      <c r="D62" s="41">
        <v>7.6999999999999999E-2</v>
      </c>
      <c r="E62" s="41">
        <v>7.5999999999999998E-2</v>
      </c>
      <c r="F62" s="40">
        <v>0.153</v>
      </c>
      <c r="G62" s="40"/>
      <c r="H62" s="41">
        <v>8.4000000000000005E-2</v>
      </c>
      <c r="I62" s="40">
        <v>7.1999999999999995E-2</v>
      </c>
      <c r="J62" s="41">
        <v>7.1999999999999995E-2</v>
      </c>
      <c r="K62" s="41">
        <v>3.7999999999999999E-2</v>
      </c>
      <c r="L62" s="41">
        <v>0.11</v>
      </c>
    </row>
    <row r="63" spans="1:12" x14ac:dyDescent="0.3">
      <c r="A63" s="38">
        <v>2007</v>
      </c>
      <c r="B63" s="41">
        <v>0.16400000000000001</v>
      </c>
      <c r="C63" s="41">
        <v>6.9000000000000006E-2</v>
      </c>
      <c r="D63" s="41">
        <v>6.9000000000000006E-2</v>
      </c>
      <c r="E63" s="41">
        <v>0.11899999999999999</v>
      </c>
      <c r="F63" s="40">
        <v>0.189</v>
      </c>
      <c r="G63" s="40"/>
      <c r="H63" s="41">
        <v>0.16400000000000001</v>
      </c>
      <c r="I63" s="40">
        <v>6.4000000000000001E-2</v>
      </c>
      <c r="J63" s="41">
        <v>6.4000000000000001E-2</v>
      </c>
      <c r="K63" s="41">
        <v>0.06</v>
      </c>
      <c r="L63" s="41">
        <v>0.124</v>
      </c>
    </row>
    <row r="64" spans="1:12" x14ac:dyDescent="0.3">
      <c r="A64" s="38">
        <v>2008</v>
      </c>
      <c r="B64" s="41">
        <v>0.06</v>
      </c>
      <c r="C64" s="41">
        <v>6.6000000000000003E-2</v>
      </c>
      <c r="D64" s="41">
        <v>6.6000000000000003E-2</v>
      </c>
      <c r="E64" s="41">
        <v>0.13400000000000001</v>
      </c>
      <c r="F64" s="40">
        <v>0.20100000000000001</v>
      </c>
      <c r="G64" s="40"/>
      <c r="H64" s="41">
        <v>0.06</v>
      </c>
      <c r="I64" s="40">
        <v>6.0999999999999999E-2</v>
      </c>
      <c r="J64" s="41">
        <v>6.0999999999999999E-2</v>
      </c>
      <c r="K64" s="41">
        <v>6.7000000000000004E-2</v>
      </c>
      <c r="L64" s="41">
        <v>0.128</v>
      </c>
    </row>
    <row r="65" spans="1:12" x14ac:dyDescent="0.3">
      <c r="A65" s="38">
        <v>2009</v>
      </c>
      <c r="B65" s="41">
        <v>9.1999999999999998E-2</v>
      </c>
      <c r="C65" s="41">
        <v>7.9000000000000001E-2</v>
      </c>
      <c r="D65" s="41">
        <v>7.9000000000000001E-2</v>
      </c>
      <c r="E65" s="41">
        <v>0.11799999999999999</v>
      </c>
      <c r="F65" s="40">
        <v>0.19700000000000001</v>
      </c>
      <c r="G65" s="40"/>
      <c r="H65" s="41">
        <v>9.1999999999999998E-2</v>
      </c>
      <c r="I65" s="40">
        <v>7.3999999999999996E-2</v>
      </c>
      <c r="J65" s="41">
        <v>7.3999999999999996E-2</v>
      </c>
      <c r="K65" s="41">
        <v>5.8999999999999997E-2</v>
      </c>
      <c r="L65" s="41">
        <v>0.13300000000000001</v>
      </c>
    </row>
    <row r="66" spans="1:12" x14ac:dyDescent="0.3">
      <c r="A66" s="38">
        <v>2010</v>
      </c>
      <c r="B66" s="41">
        <v>0.13600000000000001</v>
      </c>
      <c r="C66" s="41">
        <v>0.09</v>
      </c>
      <c r="D66" s="41">
        <v>0.09</v>
      </c>
      <c r="E66" s="41">
        <v>7.8E-2</v>
      </c>
      <c r="F66" s="40">
        <v>0.16700000000000001</v>
      </c>
      <c r="G66" s="40"/>
      <c r="H66" s="41">
        <v>0.13600000000000001</v>
      </c>
      <c r="I66" s="40">
        <v>8.5000000000000006E-2</v>
      </c>
      <c r="J66" s="41">
        <v>8.5000000000000006E-2</v>
      </c>
      <c r="K66" s="41">
        <v>3.9E-2</v>
      </c>
      <c r="L66" s="41">
        <v>0.124</v>
      </c>
    </row>
    <row r="67" spans="1:12" x14ac:dyDescent="0.3">
      <c r="A67" s="38">
        <v>2011</v>
      </c>
      <c r="B67" s="41">
        <v>0.22500000000000001</v>
      </c>
      <c r="C67" s="39"/>
      <c r="D67" s="41">
        <v>0.09</v>
      </c>
      <c r="E67" s="41">
        <v>7.9000000000000001E-2</v>
      </c>
      <c r="F67" s="40">
        <v>0.17</v>
      </c>
      <c r="G67" s="40"/>
      <c r="H67" s="41">
        <v>0.22500000000000001</v>
      </c>
      <c r="I67" s="39"/>
      <c r="J67" s="41">
        <v>0.09</v>
      </c>
      <c r="K67" s="41">
        <v>0.04</v>
      </c>
      <c r="L67" s="41">
        <v>0.13</v>
      </c>
    </row>
    <row r="68" spans="1:12" x14ac:dyDescent="0.3">
      <c r="A68" s="38">
        <v>2012</v>
      </c>
      <c r="B68" s="41">
        <v>9.1999999999999998E-2</v>
      </c>
      <c r="C68" s="39"/>
      <c r="D68" s="41">
        <v>3.6999999999999998E-2</v>
      </c>
      <c r="E68" s="41">
        <v>9.8000000000000004E-2</v>
      </c>
      <c r="F68" s="40">
        <v>0.13500000000000001</v>
      </c>
      <c r="G68" s="40"/>
      <c r="H68" s="41">
        <v>9.1999999999999998E-2</v>
      </c>
      <c r="I68" s="39"/>
      <c r="J68" s="41">
        <v>3.6999999999999998E-2</v>
      </c>
      <c r="K68" s="41">
        <v>4.9000000000000002E-2</v>
      </c>
      <c r="L68" s="41">
        <v>8.5999999999999993E-2</v>
      </c>
    </row>
    <row r="69" spans="1:12" x14ac:dyDescent="0.3">
      <c r="A69" s="38">
        <v>2013</v>
      </c>
      <c r="B69" s="41">
        <v>0.115</v>
      </c>
      <c r="C69" s="39"/>
      <c r="D69" s="41">
        <v>4.5999999999999999E-2</v>
      </c>
      <c r="E69" s="41">
        <v>0.107</v>
      </c>
      <c r="F69" s="40">
        <v>0.153</v>
      </c>
      <c r="G69" s="40"/>
      <c r="H69" s="41">
        <v>0.115</v>
      </c>
      <c r="I69" s="39"/>
      <c r="J69" s="41">
        <v>4.5999999999999999E-2</v>
      </c>
      <c r="K69" s="41">
        <v>5.2999999999999999E-2</v>
      </c>
      <c r="L69" s="41">
        <v>9.9000000000000005E-2</v>
      </c>
    </row>
    <row r="70" spans="1:12" x14ac:dyDescent="0.3">
      <c r="A70" s="38">
        <v>2014</v>
      </c>
      <c r="B70" s="41">
        <v>6.9000000000000006E-2</v>
      </c>
      <c r="C70" s="39"/>
      <c r="D70" s="41">
        <v>2.8000000000000001E-2</v>
      </c>
      <c r="E70" s="41">
        <v>6.9000000000000006E-2</v>
      </c>
      <c r="F70" s="40">
        <v>9.7000000000000003E-2</v>
      </c>
      <c r="G70" s="40"/>
      <c r="H70" s="41">
        <v>6.9000000000000006E-2</v>
      </c>
      <c r="I70" s="39"/>
      <c r="J70" s="41">
        <v>2.8000000000000001E-2</v>
      </c>
      <c r="K70" s="41">
        <v>3.5000000000000003E-2</v>
      </c>
      <c r="L70" s="41">
        <v>6.2E-2</v>
      </c>
    </row>
    <row r="71" spans="1:12" x14ac:dyDescent="0.3">
      <c r="A71" s="38">
        <v>2015</v>
      </c>
      <c r="B71" s="41">
        <v>0.17599999999999999</v>
      </c>
      <c r="C71" s="39"/>
      <c r="D71" s="41">
        <v>7.0999999999999994E-2</v>
      </c>
      <c r="E71" s="41">
        <v>0.09</v>
      </c>
      <c r="F71" s="40">
        <v>0.16</v>
      </c>
      <c r="G71" s="40"/>
      <c r="H71" s="41">
        <v>0.17599999999999999</v>
      </c>
      <c r="I71" s="39"/>
      <c r="J71" s="41">
        <v>7.0999999999999994E-2</v>
      </c>
      <c r="K71" s="41">
        <v>4.4999999999999998E-2</v>
      </c>
      <c r="L71" s="41">
        <v>0.115</v>
      </c>
    </row>
    <row r="72" spans="1:12" x14ac:dyDescent="0.3">
      <c r="A72" s="38">
        <v>2016</v>
      </c>
      <c r="B72" s="41">
        <v>0.184</v>
      </c>
      <c r="C72" s="39"/>
      <c r="D72" s="41">
        <v>7.3999999999999996E-2</v>
      </c>
      <c r="E72" s="41">
        <v>9.1999999999999998E-2</v>
      </c>
      <c r="F72" s="40">
        <v>0.16600000000000001</v>
      </c>
      <c r="G72" s="40"/>
      <c r="H72" s="41">
        <v>0.184</v>
      </c>
      <c r="I72" s="39"/>
      <c r="J72" s="41">
        <v>7.3999999999999996E-2</v>
      </c>
      <c r="K72" s="41">
        <v>4.5999999999999999E-2</v>
      </c>
      <c r="L72" s="41">
        <v>0.12</v>
      </c>
    </row>
    <row r="73" spans="1:12" x14ac:dyDescent="0.3">
      <c r="A73" s="38">
        <v>2017</v>
      </c>
      <c r="B73" s="39"/>
      <c r="C73" s="39"/>
      <c r="D73" s="39"/>
      <c r="E73" s="39"/>
      <c r="F73" s="39"/>
      <c r="G73" s="39"/>
      <c r="H73" s="39"/>
      <c r="I73" s="39"/>
      <c r="J73" s="39"/>
      <c r="K73" s="39"/>
      <c r="L73" s="39"/>
    </row>
  </sheetData>
  <mergeCells count="5">
    <mergeCell ref="A2:A3"/>
    <mergeCell ref="C8:C10"/>
    <mergeCell ref="I8:I10"/>
    <mergeCell ref="B1:F1"/>
    <mergeCell ref="H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756F-FED3-4A52-838A-5E461797DE51}">
  <dimension ref="A1:N42"/>
  <sheetViews>
    <sheetView workbookViewId="0">
      <selection activeCell="B2" sqref="B2:B42"/>
    </sheetView>
  </sheetViews>
  <sheetFormatPr defaultRowHeight="14.4" x14ac:dyDescent="0.3"/>
  <cols>
    <col min="1" max="1" width="8.88671875" style="2"/>
    <col min="5" max="5" width="20.44140625" bestFit="1" customWidth="1"/>
    <col min="6" max="6" width="20.77734375" bestFit="1" customWidth="1"/>
    <col min="7" max="9" width="16.88671875" bestFit="1" customWidth="1"/>
    <col min="10" max="10" width="22.44140625" bestFit="1" customWidth="1"/>
    <col min="14" max="14" width="8.88671875" customWidth="1"/>
  </cols>
  <sheetData>
    <row r="1" spans="1:14" x14ac:dyDescent="0.3">
      <c r="A1" t="s">
        <v>4</v>
      </c>
      <c r="B1" t="s">
        <v>160</v>
      </c>
      <c r="C1" t="s">
        <v>161</v>
      </c>
      <c r="D1" t="s">
        <v>162</v>
      </c>
      <c r="E1" t="s">
        <v>9</v>
      </c>
      <c r="F1" t="s">
        <v>218</v>
      </c>
      <c r="G1" t="s">
        <v>219</v>
      </c>
      <c r="H1" t="s">
        <v>220</v>
      </c>
      <c r="I1" t="s">
        <v>221</v>
      </c>
      <c r="J1" t="s">
        <v>222</v>
      </c>
      <c r="K1" t="s">
        <v>223</v>
      </c>
      <c r="L1" t="s">
        <v>224</v>
      </c>
    </row>
    <row r="2" spans="1:14" x14ac:dyDescent="0.3">
      <c r="A2" s="2">
        <v>1980</v>
      </c>
      <c r="B2">
        <v>0.309</v>
      </c>
      <c r="C2">
        <v>0.67800000000000005</v>
      </c>
      <c r="D2">
        <v>0.74</v>
      </c>
      <c r="E2" s="54">
        <v>0.40667522081402602</v>
      </c>
      <c r="F2">
        <v>0.56200000000000006</v>
      </c>
      <c r="G2">
        <v>0.44700000000000001</v>
      </c>
      <c r="H2">
        <v>0.44700000000000001</v>
      </c>
      <c r="I2">
        <v>0.44700000000000001</v>
      </c>
      <c r="J2">
        <v>0.45700000000000002</v>
      </c>
      <c r="K2">
        <v>0.34799999999999998</v>
      </c>
      <c r="L2">
        <v>0.34799999999999998</v>
      </c>
      <c r="N2" t="s">
        <v>231</v>
      </c>
    </row>
    <row r="3" spans="1:14" x14ac:dyDescent="0.3">
      <c r="A3" s="2">
        <v>1981</v>
      </c>
      <c r="B3">
        <v>0.28000000000000003</v>
      </c>
      <c r="C3">
        <v>0.61399999999999999</v>
      </c>
      <c r="D3">
        <v>0.67</v>
      </c>
      <c r="E3" s="54">
        <v>0.36820594316945598</v>
      </c>
      <c r="F3">
        <v>0.50800000000000001</v>
      </c>
      <c r="G3">
        <v>0.40500000000000003</v>
      </c>
      <c r="H3">
        <v>0.40500000000000003</v>
      </c>
      <c r="I3">
        <v>0.40500000000000003</v>
      </c>
      <c r="J3">
        <v>0.41399999999999998</v>
      </c>
      <c r="K3">
        <v>0.315</v>
      </c>
      <c r="L3">
        <v>0.315</v>
      </c>
      <c r="N3" t="s">
        <v>232</v>
      </c>
    </row>
    <row r="4" spans="1:14" x14ac:dyDescent="0.3">
      <c r="A4" s="2">
        <v>1982</v>
      </c>
      <c r="B4">
        <v>0.24199999999999999</v>
      </c>
      <c r="C4">
        <v>0.53100000000000003</v>
      </c>
      <c r="D4">
        <v>0.57999999999999996</v>
      </c>
      <c r="E4" s="54">
        <v>0.31874544334072302</v>
      </c>
      <c r="F4">
        <v>0.44</v>
      </c>
      <c r="G4">
        <v>0.35099999999999998</v>
      </c>
      <c r="H4">
        <v>0.35099999999999998</v>
      </c>
      <c r="I4">
        <v>0.35099999999999998</v>
      </c>
      <c r="J4">
        <v>0.35799999999999998</v>
      </c>
      <c r="K4">
        <v>0.27300000000000002</v>
      </c>
      <c r="L4">
        <v>0.27300000000000002</v>
      </c>
      <c r="N4" t="s">
        <v>233</v>
      </c>
    </row>
    <row r="5" spans="1:14" x14ac:dyDescent="0.3">
      <c r="A5" s="2">
        <v>1983</v>
      </c>
      <c r="B5">
        <v>0.33800000000000002</v>
      </c>
      <c r="C5">
        <v>0.74199999999999999</v>
      </c>
      <c r="D5">
        <v>0.81</v>
      </c>
      <c r="E5" s="54">
        <v>0.44514449845859599</v>
      </c>
      <c r="F5">
        <v>0.61499999999999999</v>
      </c>
      <c r="G5">
        <v>0.49</v>
      </c>
      <c r="H5">
        <v>0.49</v>
      </c>
      <c r="I5">
        <v>0.49</v>
      </c>
      <c r="J5">
        <v>0.5</v>
      </c>
      <c r="K5">
        <v>0.38100000000000001</v>
      </c>
      <c r="L5">
        <v>0.38100000000000001</v>
      </c>
    </row>
    <row r="6" spans="1:14" x14ac:dyDescent="0.3">
      <c r="A6" s="2">
        <v>1984</v>
      </c>
      <c r="B6">
        <v>0.30099999999999999</v>
      </c>
      <c r="C6">
        <v>0.66</v>
      </c>
      <c r="D6">
        <v>0.72</v>
      </c>
      <c r="E6" s="54">
        <v>0.39568399862986298</v>
      </c>
      <c r="F6">
        <v>0.54600000000000004</v>
      </c>
      <c r="G6">
        <v>0.435</v>
      </c>
      <c r="H6">
        <v>0.435</v>
      </c>
      <c r="I6">
        <v>0.435</v>
      </c>
      <c r="J6">
        <v>0.44400000000000001</v>
      </c>
      <c r="K6">
        <v>0.33900000000000002</v>
      </c>
      <c r="L6">
        <v>0.33900000000000002</v>
      </c>
    </row>
    <row r="7" spans="1:14" x14ac:dyDescent="0.3">
      <c r="A7" s="2">
        <v>1985</v>
      </c>
      <c r="B7">
        <v>0.313</v>
      </c>
      <c r="C7">
        <v>0.68700000000000006</v>
      </c>
      <c r="D7">
        <v>0.75</v>
      </c>
      <c r="E7" s="54">
        <v>0.41217083190610698</v>
      </c>
      <c r="F7">
        <v>0.56899999999999995</v>
      </c>
      <c r="G7">
        <v>0.45300000000000001</v>
      </c>
      <c r="H7">
        <v>0.45300000000000001</v>
      </c>
      <c r="I7">
        <v>0.45300000000000001</v>
      </c>
      <c r="J7">
        <v>0.46300000000000002</v>
      </c>
      <c r="K7">
        <v>0.35299999999999998</v>
      </c>
      <c r="L7">
        <v>0.35299999999999998</v>
      </c>
    </row>
    <row r="8" spans="1:14" x14ac:dyDescent="0.3">
      <c r="A8" s="2">
        <v>1986</v>
      </c>
      <c r="B8">
        <v>0.34699999999999998</v>
      </c>
      <c r="C8">
        <v>0.76</v>
      </c>
      <c r="D8">
        <v>0.83</v>
      </c>
      <c r="E8" s="54">
        <v>0.45613572064275898</v>
      </c>
      <c r="F8">
        <v>0.63</v>
      </c>
      <c r="G8">
        <v>0.502</v>
      </c>
      <c r="H8">
        <v>0.502</v>
      </c>
      <c r="I8">
        <v>0.502</v>
      </c>
      <c r="J8">
        <v>0.51200000000000001</v>
      </c>
      <c r="K8">
        <v>0.39</v>
      </c>
      <c r="L8">
        <v>0.39</v>
      </c>
    </row>
    <row r="9" spans="1:14" x14ac:dyDescent="0.3">
      <c r="A9" s="2">
        <v>1987</v>
      </c>
      <c r="B9">
        <v>0.26700000000000002</v>
      </c>
      <c r="C9">
        <v>0.58599999999999997</v>
      </c>
      <c r="D9">
        <v>0.64</v>
      </c>
      <c r="E9" s="54">
        <v>0.35171910989321198</v>
      </c>
      <c r="F9">
        <v>0.48599999999999999</v>
      </c>
      <c r="G9">
        <v>0.38700000000000001</v>
      </c>
      <c r="H9">
        <v>0.38700000000000001</v>
      </c>
      <c r="I9">
        <v>0.38700000000000001</v>
      </c>
      <c r="J9">
        <v>0.39500000000000002</v>
      </c>
      <c r="K9">
        <v>0.30099999999999999</v>
      </c>
      <c r="L9">
        <v>0.30099999999999999</v>
      </c>
    </row>
    <row r="10" spans="1:14" x14ac:dyDescent="0.3">
      <c r="A10" s="2">
        <v>1988</v>
      </c>
      <c r="B10">
        <v>0.26300000000000001</v>
      </c>
      <c r="C10">
        <v>0.57699999999999996</v>
      </c>
      <c r="D10">
        <v>0.63</v>
      </c>
      <c r="E10" s="54">
        <v>0.34622349880113001</v>
      </c>
      <c r="F10">
        <v>0.47799999999999998</v>
      </c>
      <c r="G10">
        <v>0.38100000000000001</v>
      </c>
      <c r="H10">
        <v>0.38100000000000001</v>
      </c>
      <c r="I10">
        <v>0.38100000000000001</v>
      </c>
      <c r="J10">
        <v>0.38900000000000001</v>
      </c>
      <c r="K10">
        <v>0.29599999999999999</v>
      </c>
      <c r="L10">
        <v>0.29599999999999999</v>
      </c>
    </row>
    <row r="11" spans="1:14" x14ac:dyDescent="0.3">
      <c r="A11" s="2">
        <v>1989</v>
      </c>
      <c r="B11">
        <v>0.25700000000000001</v>
      </c>
      <c r="C11">
        <v>0.56299999999999994</v>
      </c>
      <c r="D11">
        <v>0.61499999999999999</v>
      </c>
      <c r="E11" s="54">
        <v>0.337919300105678</v>
      </c>
      <c r="F11">
        <v>0.46600000000000003</v>
      </c>
      <c r="G11">
        <v>0.372</v>
      </c>
      <c r="H11">
        <v>0.372</v>
      </c>
      <c r="I11">
        <v>0.372</v>
      </c>
      <c r="J11">
        <v>0.379</v>
      </c>
      <c r="K11">
        <v>0.28899999999999998</v>
      </c>
      <c r="L11">
        <v>0.28899999999999998</v>
      </c>
    </row>
    <row r="12" spans="1:14" x14ac:dyDescent="0.3">
      <c r="A12" s="2">
        <v>1990</v>
      </c>
      <c r="B12">
        <v>0.29099999999999998</v>
      </c>
      <c r="C12">
        <v>0.63900000000000001</v>
      </c>
      <c r="D12">
        <v>0.69699999999999995</v>
      </c>
      <c r="E12" s="54">
        <v>0.38326529978520901</v>
      </c>
      <c r="F12">
        <v>0.52900000000000003</v>
      </c>
      <c r="G12">
        <v>0.42099999999999999</v>
      </c>
      <c r="H12">
        <v>0.42099999999999999</v>
      </c>
      <c r="I12">
        <v>0.42099999999999999</v>
      </c>
      <c r="J12">
        <v>0.43</v>
      </c>
      <c r="K12">
        <v>0.32800000000000001</v>
      </c>
      <c r="L12">
        <v>0.32800000000000001</v>
      </c>
    </row>
    <row r="13" spans="1:14" x14ac:dyDescent="0.3">
      <c r="A13" s="2">
        <v>1991</v>
      </c>
      <c r="B13">
        <v>0.21</v>
      </c>
      <c r="C13">
        <v>0.65300000000000002</v>
      </c>
      <c r="D13">
        <v>0.624</v>
      </c>
      <c r="E13" s="54">
        <v>0.32495642920263801</v>
      </c>
      <c r="F13">
        <v>0.503</v>
      </c>
      <c r="G13">
        <v>0.376</v>
      </c>
      <c r="H13">
        <v>0.376</v>
      </c>
      <c r="I13">
        <v>0.376</v>
      </c>
      <c r="J13">
        <v>0.38300000000000001</v>
      </c>
      <c r="K13">
        <v>0.26</v>
      </c>
      <c r="L13">
        <v>0.26</v>
      </c>
    </row>
    <row r="14" spans="1:14" x14ac:dyDescent="0.3">
      <c r="A14" s="2">
        <v>1992</v>
      </c>
      <c r="B14">
        <v>0.192</v>
      </c>
      <c r="C14">
        <v>0.64200000000000002</v>
      </c>
      <c r="D14">
        <v>0.65300000000000002</v>
      </c>
      <c r="E14" s="54">
        <v>0.32712893524410402</v>
      </c>
      <c r="F14">
        <v>0.54600000000000004</v>
      </c>
      <c r="G14">
        <v>0.39400000000000002</v>
      </c>
      <c r="H14">
        <v>0.39400000000000002</v>
      </c>
      <c r="I14">
        <v>0.39400000000000002</v>
      </c>
      <c r="J14">
        <v>0.39900000000000002</v>
      </c>
      <c r="K14">
        <v>0.25</v>
      </c>
      <c r="L14">
        <v>0.25</v>
      </c>
    </row>
    <row r="15" spans="1:14" x14ac:dyDescent="0.3">
      <c r="A15" s="2">
        <v>1993</v>
      </c>
      <c r="B15">
        <v>0.184</v>
      </c>
      <c r="C15">
        <v>0.63600000000000001</v>
      </c>
      <c r="D15">
        <v>0.56699999999999995</v>
      </c>
      <c r="E15" s="54">
        <v>0.29235067022036199</v>
      </c>
      <c r="F15">
        <v>0.46100000000000002</v>
      </c>
      <c r="G15">
        <v>0.34200000000000003</v>
      </c>
      <c r="H15">
        <v>0.34200000000000003</v>
      </c>
      <c r="I15">
        <v>0.34200000000000003</v>
      </c>
      <c r="J15">
        <v>0.34799999999999998</v>
      </c>
      <c r="K15">
        <v>0.23200000000000001</v>
      </c>
      <c r="L15">
        <v>0.23200000000000001</v>
      </c>
    </row>
    <row r="16" spans="1:14" x14ac:dyDescent="0.3">
      <c r="A16" s="2">
        <v>1994</v>
      </c>
      <c r="B16">
        <v>0.218</v>
      </c>
      <c r="C16">
        <v>0.72699999999999998</v>
      </c>
      <c r="D16">
        <v>0.66700000000000004</v>
      </c>
      <c r="E16" s="54">
        <v>0.33047368103241698</v>
      </c>
      <c r="F16">
        <v>0.54900000000000004</v>
      </c>
      <c r="G16">
        <v>0.40200000000000002</v>
      </c>
      <c r="H16">
        <v>0.40200000000000002</v>
      </c>
      <c r="I16">
        <v>0.40200000000000002</v>
      </c>
      <c r="J16">
        <v>0.40899999999999997</v>
      </c>
      <c r="K16">
        <v>0.26600000000000001</v>
      </c>
      <c r="L16">
        <v>0.26600000000000001</v>
      </c>
    </row>
    <row r="17" spans="1:12" x14ac:dyDescent="0.3">
      <c r="A17" s="2">
        <v>1995</v>
      </c>
      <c r="B17">
        <v>0.159</v>
      </c>
      <c r="C17">
        <v>0.68700000000000006</v>
      </c>
      <c r="D17">
        <v>0.40600000000000003</v>
      </c>
      <c r="E17" s="54">
        <v>0.197903485305433</v>
      </c>
      <c r="F17">
        <v>0.32500000000000001</v>
      </c>
      <c r="G17">
        <v>0.245</v>
      </c>
      <c r="H17">
        <v>0.245</v>
      </c>
      <c r="I17">
        <v>0.245</v>
      </c>
      <c r="J17">
        <v>0.249</v>
      </c>
      <c r="K17">
        <v>0.17199999999999999</v>
      </c>
      <c r="L17">
        <v>0.17199999999999999</v>
      </c>
    </row>
    <row r="18" spans="1:12" x14ac:dyDescent="0.3">
      <c r="A18" s="2">
        <v>1996</v>
      </c>
      <c r="B18">
        <v>0.25900000000000001</v>
      </c>
      <c r="C18">
        <v>0.61799999999999999</v>
      </c>
      <c r="D18">
        <v>0.73899999999999999</v>
      </c>
      <c r="E18" s="54">
        <v>0.40303950660207699</v>
      </c>
      <c r="F18">
        <v>0.56999999999999995</v>
      </c>
      <c r="G18">
        <v>0.44700000000000001</v>
      </c>
      <c r="H18">
        <v>0.44700000000000001</v>
      </c>
      <c r="I18">
        <v>0.44700000000000001</v>
      </c>
      <c r="J18">
        <v>0.45600000000000002</v>
      </c>
      <c r="K18">
        <v>0.33800000000000002</v>
      </c>
      <c r="L18">
        <v>0.33800000000000002</v>
      </c>
    </row>
    <row r="19" spans="1:12" x14ac:dyDescent="0.3">
      <c r="A19" s="2">
        <v>1997</v>
      </c>
      <c r="B19">
        <v>0.223</v>
      </c>
      <c r="C19">
        <v>0.54800000000000004</v>
      </c>
      <c r="D19">
        <v>0.53200000000000003</v>
      </c>
      <c r="E19" s="54">
        <v>0.38005507878206501</v>
      </c>
      <c r="F19">
        <v>0.53700000000000003</v>
      </c>
      <c r="G19">
        <v>0.437</v>
      </c>
      <c r="H19">
        <v>0.437</v>
      </c>
      <c r="I19">
        <v>0.437</v>
      </c>
      <c r="J19">
        <v>0.44500000000000001</v>
      </c>
      <c r="K19" s="1">
        <v>0.29899999999999999</v>
      </c>
      <c r="L19" s="1">
        <v>0.29899999999999999</v>
      </c>
    </row>
    <row r="20" spans="1:12" x14ac:dyDescent="0.3">
      <c r="A20" s="2">
        <v>1998</v>
      </c>
      <c r="B20">
        <v>4.2999999999999997E-2</v>
      </c>
      <c r="C20">
        <v>0.47699999999999998</v>
      </c>
      <c r="D20">
        <v>0.185</v>
      </c>
      <c r="E20" s="54">
        <v>0.124015804727077</v>
      </c>
      <c r="F20">
        <v>0.215</v>
      </c>
      <c r="G20">
        <v>0.155</v>
      </c>
      <c r="H20">
        <v>0.155</v>
      </c>
      <c r="I20">
        <v>0.155</v>
      </c>
      <c r="J20">
        <v>0.161</v>
      </c>
      <c r="K20" s="1">
        <v>8.7999999999999995E-2</v>
      </c>
      <c r="L20" s="1">
        <v>8.7999999999999995E-2</v>
      </c>
    </row>
    <row r="21" spans="1:12" x14ac:dyDescent="0.3">
      <c r="A21" s="2">
        <v>1999</v>
      </c>
      <c r="B21">
        <v>2.1000000000000001E-2</v>
      </c>
      <c r="C21">
        <v>0.502</v>
      </c>
      <c r="D21">
        <v>0.21299999999999999</v>
      </c>
      <c r="E21" s="54">
        <v>0.12068913771744801</v>
      </c>
      <c r="F21">
        <v>0.22700000000000001</v>
      </c>
      <c r="G21">
        <v>0.156</v>
      </c>
      <c r="H21">
        <v>0.156</v>
      </c>
      <c r="I21">
        <v>0.156</v>
      </c>
      <c r="J21">
        <v>0.16300000000000001</v>
      </c>
      <c r="K21" s="1">
        <v>8.1000000000000003E-2</v>
      </c>
      <c r="L21" s="1">
        <v>8.1000000000000003E-2</v>
      </c>
    </row>
    <row r="22" spans="1:12" x14ac:dyDescent="0.3">
      <c r="A22" s="2">
        <v>2000</v>
      </c>
      <c r="B22">
        <v>0</v>
      </c>
      <c r="C22">
        <v>0.53</v>
      </c>
      <c r="D22">
        <v>0.375</v>
      </c>
      <c r="E22" s="54">
        <v>8.8390749847252106E-2</v>
      </c>
      <c r="F22">
        <v>0.28999999999999998</v>
      </c>
      <c r="G22">
        <v>0.193</v>
      </c>
      <c r="H22">
        <v>0.193</v>
      </c>
      <c r="I22">
        <v>0.193</v>
      </c>
      <c r="J22">
        <v>0.20100000000000001</v>
      </c>
      <c r="K22" s="1">
        <v>9.0999999999999998E-2</v>
      </c>
      <c r="L22" s="1">
        <v>9.0999999999999998E-2</v>
      </c>
    </row>
    <row r="23" spans="1:12" x14ac:dyDescent="0.3">
      <c r="A23" s="2">
        <v>2001</v>
      </c>
      <c r="B23">
        <v>1E-3</v>
      </c>
      <c r="C23">
        <v>0.53500000000000003</v>
      </c>
      <c r="D23">
        <v>0.29399999999999998</v>
      </c>
      <c r="E23" s="54">
        <v>0.15567992057041299</v>
      </c>
      <c r="F23">
        <v>0.27500000000000002</v>
      </c>
      <c r="G23">
        <v>0.19500000000000001</v>
      </c>
      <c r="H23">
        <v>0.19500000000000001</v>
      </c>
      <c r="I23">
        <v>0.19500000000000001</v>
      </c>
      <c r="J23">
        <v>0.20399999999999999</v>
      </c>
      <c r="K23" s="1">
        <v>0.104</v>
      </c>
      <c r="L23" s="1">
        <v>0.104</v>
      </c>
    </row>
    <row r="24" spans="1:12" x14ac:dyDescent="0.3">
      <c r="A24" s="2">
        <v>2002</v>
      </c>
      <c r="B24">
        <v>0</v>
      </c>
      <c r="C24">
        <v>0.224</v>
      </c>
      <c r="D24">
        <v>0.27400000000000002</v>
      </c>
      <c r="E24" s="54">
        <v>0.120628648019996</v>
      </c>
      <c r="F24">
        <v>0.185</v>
      </c>
      <c r="G24">
        <v>0.13600000000000001</v>
      </c>
      <c r="H24">
        <v>0.13600000000000001</v>
      </c>
      <c r="I24">
        <v>0.13600000000000001</v>
      </c>
      <c r="J24">
        <v>0.14499999999999999</v>
      </c>
      <c r="K24" s="1">
        <v>8.6999999999999994E-2</v>
      </c>
      <c r="L24" s="1">
        <v>8.6999999999999994E-2</v>
      </c>
    </row>
    <row r="25" spans="1:12" x14ac:dyDescent="0.3">
      <c r="A25" s="2">
        <v>2003</v>
      </c>
      <c r="B25">
        <v>5.0999999999999997E-2</v>
      </c>
      <c r="C25">
        <v>0.45900000000000002</v>
      </c>
      <c r="D25">
        <v>0.28000000000000003</v>
      </c>
      <c r="E25" s="54">
        <v>0.15589947994984801</v>
      </c>
      <c r="F25">
        <v>0.249</v>
      </c>
      <c r="G25">
        <v>0.187</v>
      </c>
      <c r="H25">
        <v>0.187</v>
      </c>
      <c r="I25">
        <v>0.187</v>
      </c>
      <c r="J25">
        <v>0.19600000000000001</v>
      </c>
      <c r="K25" s="1">
        <v>0.11600000000000001</v>
      </c>
      <c r="L25" s="1">
        <v>0.11600000000000001</v>
      </c>
    </row>
    <row r="26" spans="1:12" x14ac:dyDescent="0.3">
      <c r="A26" s="2">
        <v>2004</v>
      </c>
      <c r="B26">
        <v>0.55900000000000005</v>
      </c>
      <c r="C26">
        <v>0.55400000000000005</v>
      </c>
      <c r="D26">
        <v>0.41399999999999998</v>
      </c>
      <c r="E26" s="54">
        <v>0.22041997076582701</v>
      </c>
      <c r="F26">
        <v>0.29299999999999998</v>
      </c>
      <c r="G26">
        <v>0.255</v>
      </c>
      <c r="H26">
        <v>0.255</v>
      </c>
      <c r="I26">
        <v>0.255</v>
      </c>
      <c r="J26">
        <v>0.26400000000000001</v>
      </c>
      <c r="K26" s="1">
        <v>0.17199999999999999</v>
      </c>
      <c r="L26" s="1">
        <v>0.17199999999999999</v>
      </c>
    </row>
    <row r="27" spans="1:12" x14ac:dyDescent="0.3">
      <c r="A27" s="2">
        <v>2005</v>
      </c>
      <c r="B27">
        <v>0.627</v>
      </c>
      <c r="C27">
        <v>0.57299999999999995</v>
      </c>
      <c r="D27">
        <v>0.28599999999999998</v>
      </c>
      <c r="E27" s="54">
        <v>0.17375669301009</v>
      </c>
      <c r="F27">
        <v>0.33700000000000002</v>
      </c>
      <c r="G27">
        <v>0.21199999999999999</v>
      </c>
      <c r="H27">
        <v>0.21199999999999999</v>
      </c>
      <c r="I27">
        <v>0.21199999999999999</v>
      </c>
      <c r="J27">
        <v>0.221</v>
      </c>
      <c r="K27" s="1">
        <v>0.128</v>
      </c>
      <c r="L27" s="1">
        <v>0.128</v>
      </c>
    </row>
    <row r="28" spans="1:12" x14ac:dyDescent="0.3">
      <c r="A28" s="2">
        <v>2006</v>
      </c>
      <c r="B28">
        <v>0.20599999999999999</v>
      </c>
      <c r="C28">
        <v>0.47499999999999998</v>
      </c>
      <c r="D28">
        <v>0.27400000000000002</v>
      </c>
      <c r="E28" s="54">
        <v>0.144733391690684</v>
      </c>
      <c r="F28">
        <v>0.26100000000000001</v>
      </c>
      <c r="G28">
        <v>0.182</v>
      </c>
      <c r="H28">
        <v>0.182</v>
      </c>
      <c r="I28">
        <v>0.182</v>
      </c>
      <c r="J28">
        <v>0.191</v>
      </c>
      <c r="K28" s="1">
        <v>0.11</v>
      </c>
      <c r="L28" s="1">
        <v>0.11</v>
      </c>
    </row>
    <row r="29" spans="1:12" x14ac:dyDescent="0.3">
      <c r="A29" s="2">
        <v>2007</v>
      </c>
      <c r="B29">
        <v>0.186</v>
      </c>
      <c r="C29">
        <v>0.496</v>
      </c>
      <c r="D29">
        <v>0.46200000000000002</v>
      </c>
      <c r="E29" s="54">
        <v>0.17987971070373099</v>
      </c>
      <c r="F29">
        <v>0.39800000000000002</v>
      </c>
      <c r="G29">
        <v>0.23899999999999999</v>
      </c>
      <c r="H29">
        <v>0.23899999999999999</v>
      </c>
      <c r="I29">
        <v>0.23899999999999999</v>
      </c>
      <c r="J29">
        <v>0.248</v>
      </c>
      <c r="K29" s="1">
        <v>0.124</v>
      </c>
      <c r="L29" s="1">
        <v>0.124</v>
      </c>
    </row>
    <row r="30" spans="1:12" x14ac:dyDescent="0.3">
      <c r="A30" s="2">
        <v>2008</v>
      </c>
      <c r="B30">
        <v>0.186</v>
      </c>
      <c r="C30">
        <v>0.40400000000000003</v>
      </c>
      <c r="D30">
        <v>0.39600000000000002</v>
      </c>
      <c r="E30" s="54">
        <v>0.17623213210609501</v>
      </c>
      <c r="F30">
        <v>0.41</v>
      </c>
      <c r="G30">
        <v>0.25900000000000001</v>
      </c>
      <c r="H30">
        <v>0.25900000000000001</v>
      </c>
      <c r="I30">
        <v>0.25900000000000001</v>
      </c>
      <c r="J30">
        <v>0.26800000000000002</v>
      </c>
      <c r="K30" s="1">
        <v>0.128</v>
      </c>
      <c r="L30" s="1">
        <v>0.128</v>
      </c>
    </row>
    <row r="31" spans="1:12" x14ac:dyDescent="0.3">
      <c r="A31" s="2">
        <v>2009</v>
      </c>
      <c r="B31">
        <v>0.16600000000000001</v>
      </c>
      <c r="C31">
        <v>0.34899999999999998</v>
      </c>
      <c r="D31">
        <v>0.38700000000000001</v>
      </c>
      <c r="E31" s="54">
        <v>0.209328783044198</v>
      </c>
      <c r="F31">
        <v>0.441</v>
      </c>
      <c r="G31">
        <v>0.247</v>
      </c>
      <c r="H31">
        <v>0.247</v>
      </c>
      <c r="I31">
        <v>0.247</v>
      </c>
      <c r="J31">
        <v>0.25600000000000001</v>
      </c>
      <c r="K31" s="1">
        <v>0.13300000000000001</v>
      </c>
      <c r="L31" s="1">
        <v>0.13300000000000001</v>
      </c>
    </row>
    <row r="32" spans="1:12" x14ac:dyDescent="0.3">
      <c r="A32" s="2">
        <v>2010</v>
      </c>
      <c r="B32">
        <v>0.27200000000000002</v>
      </c>
      <c r="C32">
        <v>0.46300000000000002</v>
      </c>
      <c r="D32">
        <v>0.33</v>
      </c>
      <c r="E32" s="54">
        <v>0.184168037562915</v>
      </c>
      <c r="F32">
        <v>0.28100000000000003</v>
      </c>
      <c r="G32">
        <v>0.19700000000000001</v>
      </c>
      <c r="H32">
        <v>0.19700000000000001</v>
      </c>
      <c r="I32">
        <v>0.19700000000000001</v>
      </c>
      <c r="J32">
        <v>0.20599999999999999</v>
      </c>
      <c r="K32" s="1">
        <v>0.124</v>
      </c>
      <c r="L32" s="1">
        <v>0.124</v>
      </c>
    </row>
    <row r="33" spans="1:12" x14ac:dyDescent="0.3">
      <c r="A33" s="2">
        <v>2011</v>
      </c>
      <c r="B33">
        <v>0.106</v>
      </c>
      <c r="C33">
        <v>0.51100000000000001</v>
      </c>
      <c r="D33">
        <v>0.42399999999999999</v>
      </c>
      <c r="E33" s="54">
        <v>0.17168578164744</v>
      </c>
      <c r="F33">
        <v>0.42399999999999999</v>
      </c>
      <c r="G33">
        <v>0.254</v>
      </c>
      <c r="H33">
        <v>0.254</v>
      </c>
      <c r="I33">
        <v>0.254</v>
      </c>
      <c r="J33">
        <v>0.254</v>
      </c>
      <c r="K33" s="1">
        <v>0.13</v>
      </c>
      <c r="L33" s="1">
        <v>0.13</v>
      </c>
    </row>
    <row r="34" spans="1:12" x14ac:dyDescent="0.3">
      <c r="A34" s="2">
        <v>2012</v>
      </c>
      <c r="B34">
        <v>0.14299999999999999</v>
      </c>
      <c r="C34">
        <v>0.55400000000000005</v>
      </c>
      <c r="D34">
        <v>0.33700000000000002</v>
      </c>
      <c r="E34" s="54">
        <v>0.13662124229641401</v>
      </c>
      <c r="F34">
        <v>0.33700000000000002</v>
      </c>
      <c r="G34">
        <v>0.20200000000000001</v>
      </c>
      <c r="H34">
        <v>0.20200000000000001</v>
      </c>
      <c r="I34">
        <v>0.20200000000000001</v>
      </c>
      <c r="J34">
        <v>0.20200000000000001</v>
      </c>
      <c r="K34" s="1">
        <v>8.5999999999999993E-2</v>
      </c>
      <c r="L34" s="1">
        <v>8.5999999999999993E-2</v>
      </c>
    </row>
    <row r="35" spans="1:12" x14ac:dyDescent="0.3">
      <c r="A35" s="2">
        <v>2013</v>
      </c>
      <c r="B35">
        <v>0.18</v>
      </c>
      <c r="C35">
        <v>0.65800000000000003</v>
      </c>
      <c r="D35">
        <v>0.38100000000000001</v>
      </c>
      <c r="E35" s="54">
        <v>0.14683459374147101</v>
      </c>
      <c r="F35">
        <v>0.38100000000000001</v>
      </c>
      <c r="G35">
        <v>0.22900000000000001</v>
      </c>
      <c r="H35">
        <v>0.22900000000000001</v>
      </c>
      <c r="I35">
        <v>0.22900000000000001</v>
      </c>
      <c r="J35">
        <v>0.22900000000000001</v>
      </c>
      <c r="K35" s="1">
        <v>9.9000000000000005E-2</v>
      </c>
      <c r="L35" s="1">
        <v>9.9000000000000005E-2</v>
      </c>
    </row>
    <row r="36" spans="1:12" x14ac:dyDescent="0.3">
      <c r="A36" s="2">
        <v>2014</v>
      </c>
      <c r="B36">
        <v>0.17599999999999999</v>
      </c>
      <c r="C36">
        <v>0.42299999999999999</v>
      </c>
      <c r="D36" s="54">
        <v>0.24</v>
      </c>
      <c r="E36" s="54">
        <v>8.9275612558360806E-2</v>
      </c>
      <c r="F36">
        <v>0.24299999999999999</v>
      </c>
      <c r="G36">
        <v>0.14599999999999999</v>
      </c>
      <c r="H36">
        <v>0.14599999999999999</v>
      </c>
      <c r="I36">
        <v>0.14599999999999999</v>
      </c>
      <c r="J36">
        <v>0.14599999999999999</v>
      </c>
      <c r="K36" s="1">
        <v>6.2E-2</v>
      </c>
      <c r="L36" s="1">
        <v>6.2E-2</v>
      </c>
    </row>
    <row r="37" spans="1:12" x14ac:dyDescent="0.3">
      <c r="A37" s="2">
        <v>2015</v>
      </c>
      <c r="B37">
        <v>0.151</v>
      </c>
      <c r="C37">
        <v>0.58099999999999996</v>
      </c>
      <c r="D37" s="54">
        <v>0.41605974143721192</v>
      </c>
      <c r="E37" s="54">
        <v>0.16</v>
      </c>
      <c r="F37">
        <v>0.4</v>
      </c>
      <c r="G37">
        <v>0.24</v>
      </c>
      <c r="H37">
        <v>0.24</v>
      </c>
      <c r="I37">
        <v>0.24</v>
      </c>
      <c r="J37">
        <v>0.24</v>
      </c>
      <c r="K37" s="1">
        <v>0.115</v>
      </c>
      <c r="L37" s="1">
        <v>0.115</v>
      </c>
    </row>
    <row r="38" spans="1:12" x14ac:dyDescent="0.3">
      <c r="A38" s="2">
        <v>2016</v>
      </c>
      <c r="B38">
        <v>0.151</v>
      </c>
      <c r="C38">
        <v>0.70099999999999996</v>
      </c>
      <c r="D38" s="54">
        <v>0.42268174592882668</v>
      </c>
      <c r="E38" s="54">
        <v>0.16600000000000001</v>
      </c>
      <c r="F38">
        <v>0.41399999999999998</v>
      </c>
      <c r="G38">
        <v>0.249</v>
      </c>
      <c r="H38">
        <v>0.249</v>
      </c>
      <c r="I38">
        <v>0.249</v>
      </c>
      <c r="J38">
        <v>0.249</v>
      </c>
      <c r="K38" s="1">
        <v>0.12</v>
      </c>
      <c r="L38" s="1">
        <v>0.12</v>
      </c>
    </row>
    <row r="39" spans="1:12" x14ac:dyDescent="0.3">
      <c r="A39" s="2">
        <v>2017</v>
      </c>
      <c r="B39">
        <v>0.151</v>
      </c>
      <c r="C39">
        <v>0.57699999999999996</v>
      </c>
      <c r="D39" s="54">
        <v>0.44035422259606583</v>
      </c>
      <c r="E39" s="1" t="s">
        <v>10</v>
      </c>
      <c r="F39" s="1" t="s">
        <v>10</v>
      </c>
      <c r="G39" s="1" t="s">
        <v>10</v>
      </c>
      <c r="H39" s="1" t="s">
        <v>10</v>
      </c>
      <c r="I39" s="1" t="s">
        <v>10</v>
      </c>
      <c r="J39" s="1" t="s">
        <v>10</v>
      </c>
      <c r="K39" s="1" t="s">
        <v>10</v>
      </c>
      <c r="L39" s="1" t="s">
        <v>10</v>
      </c>
    </row>
    <row r="40" spans="1:12" x14ac:dyDescent="0.3">
      <c r="A40" s="2">
        <v>2018</v>
      </c>
      <c r="B40" s="1" t="s">
        <v>10</v>
      </c>
      <c r="C40" s="1" t="s">
        <v>10</v>
      </c>
      <c r="D40" s="54">
        <v>0.42215417185431725</v>
      </c>
      <c r="E40" s="1" t="s">
        <v>10</v>
      </c>
      <c r="F40" s="1" t="s">
        <v>10</v>
      </c>
      <c r="G40" s="1" t="s">
        <v>10</v>
      </c>
      <c r="H40" s="1" t="s">
        <v>10</v>
      </c>
      <c r="I40" s="1" t="s">
        <v>10</v>
      </c>
      <c r="J40" s="1" t="s">
        <v>10</v>
      </c>
      <c r="K40" s="1" t="s">
        <v>10</v>
      </c>
      <c r="L40" s="1" t="s">
        <v>10</v>
      </c>
    </row>
    <row r="41" spans="1:12" x14ac:dyDescent="0.3">
      <c r="A41" s="2">
        <v>2019</v>
      </c>
      <c r="B41" s="1" t="s">
        <v>10</v>
      </c>
      <c r="C41" s="1" t="s">
        <v>10</v>
      </c>
      <c r="D41" s="54">
        <v>0.39069181949126658</v>
      </c>
      <c r="E41" s="1" t="s">
        <v>10</v>
      </c>
      <c r="F41" s="1" t="s">
        <v>10</v>
      </c>
      <c r="G41" s="1" t="s">
        <v>10</v>
      </c>
      <c r="H41" s="1" t="s">
        <v>10</v>
      </c>
      <c r="I41" s="1" t="s">
        <v>10</v>
      </c>
      <c r="J41" s="1" t="s">
        <v>10</v>
      </c>
      <c r="K41" s="1" t="s">
        <v>10</v>
      </c>
      <c r="L41" s="1" t="s">
        <v>10</v>
      </c>
    </row>
    <row r="42" spans="1:12" x14ac:dyDescent="0.3">
      <c r="A42" s="2">
        <v>2020</v>
      </c>
      <c r="B42" s="1" t="s">
        <v>10</v>
      </c>
      <c r="C42" s="1" t="s">
        <v>10</v>
      </c>
      <c r="D42" s="54">
        <v>0.1793260797812265</v>
      </c>
      <c r="E42" s="1" t="s">
        <v>10</v>
      </c>
      <c r="F42" s="1" t="s">
        <v>10</v>
      </c>
      <c r="G42" s="1" t="s">
        <v>10</v>
      </c>
      <c r="H42" s="1" t="s">
        <v>10</v>
      </c>
      <c r="I42" s="1" t="s">
        <v>10</v>
      </c>
      <c r="J42" s="1" t="s">
        <v>10</v>
      </c>
      <c r="K42" s="1" t="s">
        <v>10</v>
      </c>
      <c r="L42" s="1" t="s">
        <v>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F387-4181-4CC2-8897-73ED0EEF5C1D}">
  <dimension ref="A1:AA47"/>
  <sheetViews>
    <sheetView tabSelected="1" zoomScale="85" zoomScaleNormal="85" workbookViewId="0">
      <pane ySplit="1" topLeftCell="A2" activePane="bottomLeft" state="frozen"/>
      <selection pane="bottomLeft" activeCell="K39" sqref="K1:K39"/>
    </sheetView>
  </sheetViews>
  <sheetFormatPr defaultRowHeight="14.4" x14ac:dyDescent="0.3"/>
  <cols>
    <col min="2" max="2" width="8.109375" bestFit="1" customWidth="1"/>
    <col min="3" max="3" width="7.6640625" bestFit="1" customWidth="1"/>
    <col min="4" max="4" width="6" bestFit="1" customWidth="1"/>
    <col min="5" max="5" width="6.109375" bestFit="1" customWidth="1"/>
    <col min="6" max="6" width="7.6640625" bestFit="1" customWidth="1"/>
    <col min="7" max="7" width="6" bestFit="1" customWidth="1"/>
    <col min="8" max="8" width="7.109375" bestFit="1" customWidth="1"/>
    <col min="9" max="9" width="7.5546875" bestFit="1" customWidth="1"/>
    <col min="10" max="10" width="6" bestFit="1" customWidth="1"/>
    <col min="12" max="12" width="9.5546875" customWidth="1"/>
    <col min="13" max="13" width="15.21875" bestFit="1" customWidth="1"/>
    <col min="14" max="14" width="16.5546875" bestFit="1" customWidth="1"/>
    <col min="15" max="15" width="13.88671875" bestFit="1" customWidth="1"/>
    <col min="16" max="16" width="16.88671875" bestFit="1" customWidth="1"/>
    <col min="17" max="17" width="18.33203125" bestFit="1" customWidth="1"/>
    <col min="18" max="18" width="16.33203125" bestFit="1" customWidth="1"/>
    <col min="19" max="19" width="13.33203125" bestFit="1" customWidth="1"/>
    <col min="20" max="20" width="14.77734375" bestFit="1" customWidth="1"/>
    <col min="21" max="21" width="15" customWidth="1"/>
    <col min="22" max="22" width="14.6640625" bestFit="1" customWidth="1"/>
    <col min="23" max="23" width="16" bestFit="1" customWidth="1"/>
    <col min="24" max="24" width="13.88671875" bestFit="1" customWidth="1"/>
    <col min="25" max="25" width="9.21875" bestFit="1" customWidth="1"/>
    <col min="26" max="26" width="10.5546875" bestFit="1" customWidth="1"/>
  </cols>
  <sheetData>
    <row r="1" spans="1:27" x14ac:dyDescent="0.3">
      <c r="A1" s="69" t="s">
        <v>4</v>
      </c>
      <c r="B1" s="70" t="s">
        <v>254</v>
      </c>
      <c r="C1" s="69" t="s">
        <v>255</v>
      </c>
      <c r="D1" s="69" t="s">
        <v>256</v>
      </c>
      <c r="E1" s="70" t="s">
        <v>257</v>
      </c>
      <c r="F1" s="69" t="s">
        <v>258</v>
      </c>
      <c r="G1" s="69" t="s">
        <v>259</v>
      </c>
      <c r="H1" s="70" t="s">
        <v>264</v>
      </c>
      <c r="I1" s="69" t="s">
        <v>262</v>
      </c>
      <c r="J1" s="69" t="s">
        <v>263</v>
      </c>
      <c r="K1" s="84" t="s">
        <v>260</v>
      </c>
      <c r="L1" s="82" t="s">
        <v>261</v>
      </c>
      <c r="M1" s="70" t="s">
        <v>248</v>
      </c>
      <c r="N1" s="69" t="s">
        <v>249</v>
      </c>
      <c r="O1" s="69" t="s">
        <v>250</v>
      </c>
      <c r="P1" s="70" t="s">
        <v>251</v>
      </c>
      <c r="Q1" s="69" t="s">
        <v>252</v>
      </c>
      <c r="R1" s="69" t="s">
        <v>253</v>
      </c>
      <c r="S1" s="70" t="s">
        <v>246</v>
      </c>
      <c r="T1" s="69" t="s">
        <v>245</v>
      </c>
      <c r="U1" s="69" t="s">
        <v>244</v>
      </c>
      <c r="V1" s="70" t="s">
        <v>265</v>
      </c>
      <c r="W1" s="69" t="s">
        <v>266</v>
      </c>
      <c r="X1" s="69" t="s">
        <v>267</v>
      </c>
      <c r="Y1" s="70" t="s">
        <v>268</v>
      </c>
      <c r="Z1" s="69" t="s">
        <v>269</v>
      </c>
      <c r="AA1" s="69" t="s">
        <v>270</v>
      </c>
    </row>
    <row r="2" spans="1:27" x14ac:dyDescent="0.3">
      <c r="A2" s="2">
        <v>1980</v>
      </c>
      <c r="B2" s="64">
        <v>3.9E-2</v>
      </c>
      <c r="C2" s="62">
        <v>0.27</v>
      </c>
      <c r="D2">
        <v>0.309</v>
      </c>
      <c r="E2" s="63">
        <v>0.40799999999999997</v>
      </c>
      <c r="F2">
        <v>0.27</v>
      </c>
      <c r="G2">
        <v>0.67800000000000005</v>
      </c>
      <c r="H2" s="63">
        <v>0.25700000000000001</v>
      </c>
      <c r="I2" s="54">
        <v>0.4</v>
      </c>
      <c r="J2">
        <v>0.74</v>
      </c>
      <c r="K2" s="85">
        <f>AVERAGE(C2,F2,I2)</f>
        <v>0.31333333333333335</v>
      </c>
      <c r="L2" s="83">
        <f>AVERAGE(B2,H2)</f>
        <v>0.14799999999999999</v>
      </c>
      <c r="M2" s="63">
        <v>0.10299999999999999</v>
      </c>
      <c r="N2">
        <v>0.30299999999999999</v>
      </c>
      <c r="O2" s="54">
        <v>0.40667522081402602</v>
      </c>
      <c r="P2" s="64">
        <v>0.25700000000000001</v>
      </c>
      <c r="Q2" s="54">
        <v>0.30499999999999999</v>
      </c>
      <c r="R2">
        <v>0.56200000000000006</v>
      </c>
      <c r="S2" s="63">
        <v>0.154</v>
      </c>
      <c r="T2">
        <v>0.29299999999999998</v>
      </c>
      <c r="U2">
        <v>0.44700000000000001</v>
      </c>
      <c r="V2" s="63">
        <v>0.154</v>
      </c>
      <c r="W2">
        <v>0.30299999999999999</v>
      </c>
      <c r="X2">
        <v>0.45700000000000002</v>
      </c>
      <c r="Y2" s="63">
        <v>5.0999999999999997E-2</v>
      </c>
      <c r="Z2">
        <v>0.29699999999999999</v>
      </c>
      <c r="AA2">
        <v>0.34799999999999998</v>
      </c>
    </row>
    <row r="3" spans="1:27" x14ac:dyDescent="0.3">
      <c r="A3" s="2">
        <v>1981</v>
      </c>
      <c r="B3" s="64">
        <v>3.5999999999999997E-2</v>
      </c>
      <c r="C3" s="62">
        <v>0.24399999999999999</v>
      </c>
      <c r="D3">
        <v>0.28000000000000003</v>
      </c>
      <c r="E3" s="63">
        <v>0.37</v>
      </c>
      <c r="F3">
        <v>0.24399999999999999</v>
      </c>
      <c r="G3">
        <v>0.61399999999999999</v>
      </c>
      <c r="H3" s="63">
        <v>0.23300000000000001</v>
      </c>
      <c r="I3" s="54">
        <v>0.41</v>
      </c>
      <c r="J3">
        <v>0.67</v>
      </c>
      <c r="K3" s="85">
        <f t="shared" ref="K3:K42" si="0">AVERAGE(C3,F3,I3)</f>
        <v>0.29933333333333328</v>
      </c>
      <c r="L3" s="83">
        <f t="shared" ref="L3:L42" si="1">AVERAGE(B3,H3)</f>
        <v>0.13450000000000001</v>
      </c>
      <c r="M3" s="63">
        <v>9.2999999999999999E-2</v>
      </c>
      <c r="N3">
        <v>0.27400000000000002</v>
      </c>
      <c r="O3" s="54">
        <v>0.36820594316945598</v>
      </c>
      <c r="P3" s="64">
        <v>0.23300000000000001</v>
      </c>
      <c r="Q3" s="54">
        <v>0.27600000000000002</v>
      </c>
      <c r="R3">
        <v>0.50800000000000001</v>
      </c>
      <c r="S3" s="63">
        <v>0.14000000000000001</v>
      </c>
      <c r="T3">
        <v>0.26500000000000001</v>
      </c>
      <c r="U3">
        <v>0.40500000000000003</v>
      </c>
      <c r="V3" s="63">
        <v>0.14000000000000001</v>
      </c>
      <c r="W3">
        <v>0.27400000000000002</v>
      </c>
      <c r="X3">
        <v>0.41399999999999998</v>
      </c>
      <c r="Y3" s="63">
        <v>4.7E-2</v>
      </c>
      <c r="Z3">
        <v>0.26900000000000002</v>
      </c>
      <c r="AA3">
        <v>0.315</v>
      </c>
    </row>
    <row r="4" spans="1:27" x14ac:dyDescent="0.3">
      <c r="A4" s="2">
        <v>1982</v>
      </c>
      <c r="B4" s="64">
        <v>3.1E-2</v>
      </c>
      <c r="C4" s="62">
        <v>0.21099999999999999</v>
      </c>
      <c r="D4">
        <v>0.24199999999999999</v>
      </c>
      <c r="E4" s="63">
        <v>0.32</v>
      </c>
      <c r="F4">
        <v>0.21099999999999999</v>
      </c>
      <c r="G4">
        <v>0.53100000000000003</v>
      </c>
      <c r="H4" s="63">
        <v>0.20100000000000001</v>
      </c>
      <c r="I4" s="54">
        <v>0.43</v>
      </c>
      <c r="J4">
        <v>0.57999999999999996</v>
      </c>
      <c r="K4" s="85">
        <f t="shared" si="0"/>
        <v>0.28399999999999997</v>
      </c>
      <c r="L4" s="83">
        <f t="shared" si="1"/>
        <v>0.11600000000000001</v>
      </c>
      <c r="M4" s="63">
        <v>8.1000000000000003E-2</v>
      </c>
      <c r="N4">
        <v>0.23699999999999999</v>
      </c>
      <c r="O4" s="54">
        <v>0.31874544334072302</v>
      </c>
      <c r="P4" s="64">
        <v>0.20100000000000001</v>
      </c>
      <c r="Q4" s="54">
        <v>0.23899999999999999</v>
      </c>
      <c r="R4">
        <v>0.44</v>
      </c>
      <c r="S4" s="63">
        <v>0.121</v>
      </c>
      <c r="T4">
        <v>0.23</v>
      </c>
      <c r="U4">
        <v>0.35099999999999998</v>
      </c>
      <c r="V4" s="63">
        <v>0.121</v>
      </c>
      <c r="W4">
        <v>0.23699999999999999</v>
      </c>
      <c r="X4">
        <v>0.35799999999999998</v>
      </c>
      <c r="Y4" s="63">
        <v>0.04</v>
      </c>
      <c r="Z4">
        <v>0.23300000000000001</v>
      </c>
      <c r="AA4">
        <v>0.27300000000000002</v>
      </c>
    </row>
    <row r="5" spans="1:27" x14ac:dyDescent="0.3">
      <c r="A5" s="2">
        <v>1983</v>
      </c>
      <c r="B5" s="64">
        <v>4.2999999999999997E-2</v>
      </c>
      <c r="C5" s="62">
        <v>0.29499999999999998</v>
      </c>
      <c r="D5">
        <v>0.33800000000000002</v>
      </c>
      <c r="E5" s="63">
        <v>0.44700000000000001</v>
      </c>
      <c r="F5">
        <v>0.29499999999999998</v>
      </c>
      <c r="G5">
        <v>0.74199999999999999</v>
      </c>
      <c r="H5" s="63">
        <v>0.28100000000000003</v>
      </c>
      <c r="I5" s="54">
        <v>0.42</v>
      </c>
      <c r="J5">
        <v>0.81</v>
      </c>
      <c r="K5" s="85">
        <f t="shared" si="0"/>
        <v>0.33666666666666667</v>
      </c>
      <c r="L5" s="83">
        <f t="shared" si="1"/>
        <v>0.16200000000000001</v>
      </c>
      <c r="M5" s="63">
        <v>0.113</v>
      </c>
      <c r="N5">
        <v>0.33100000000000002</v>
      </c>
      <c r="O5" s="54">
        <v>0.44514449845859599</v>
      </c>
      <c r="P5" s="64">
        <v>0.28100000000000003</v>
      </c>
      <c r="Q5" s="54">
        <v>0.33300000000000002</v>
      </c>
      <c r="R5">
        <v>0.61499999999999999</v>
      </c>
      <c r="S5" s="63">
        <v>0.16900000000000001</v>
      </c>
      <c r="T5">
        <v>0.32100000000000001</v>
      </c>
      <c r="U5">
        <v>0.49</v>
      </c>
      <c r="V5" s="63">
        <v>0.16900000000000001</v>
      </c>
      <c r="W5">
        <v>0.33100000000000002</v>
      </c>
      <c r="X5">
        <v>0.5</v>
      </c>
      <c r="Y5" s="63">
        <v>5.6000000000000001E-2</v>
      </c>
      <c r="Z5">
        <v>0.32500000000000001</v>
      </c>
      <c r="AA5">
        <v>0.38100000000000001</v>
      </c>
    </row>
    <row r="6" spans="1:27" x14ac:dyDescent="0.3">
      <c r="A6" s="2">
        <v>1984</v>
      </c>
      <c r="B6" s="64">
        <v>3.7999999999999999E-2</v>
      </c>
      <c r="C6" s="62">
        <v>0.26200000000000001</v>
      </c>
      <c r="D6">
        <v>0.30099999999999999</v>
      </c>
      <c r="E6" s="63">
        <v>0.39700000000000002</v>
      </c>
      <c r="F6">
        <v>0.26200000000000001</v>
      </c>
      <c r="G6">
        <v>0.66</v>
      </c>
      <c r="H6" s="63">
        <v>0.25</v>
      </c>
      <c r="I6" s="54">
        <v>0.41</v>
      </c>
      <c r="J6">
        <v>0.72</v>
      </c>
      <c r="K6" s="85">
        <f t="shared" si="0"/>
        <v>0.3113333333333333</v>
      </c>
      <c r="L6" s="83">
        <f t="shared" si="1"/>
        <v>0.14399999999999999</v>
      </c>
      <c r="M6" s="63">
        <v>0.1</v>
      </c>
      <c r="N6">
        <v>0.29399999999999998</v>
      </c>
      <c r="O6" s="54">
        <v>0.39568399862986298</v>
      </c>
      <c r="P6" s="64">
        <v>0.25</v>
      </c>
      <c r="Q6" s="54">
        <v>0.29599999999999999</v>
      </c>
      <c r="R6">
        <v>0.54600000000000004</v>
      </c>
      <c r="S6" s="63">
        <v>0.15</v>
      </c>
      <c r="T6">
        <v>0.28499999999999998</v>
      </c>
      <c r="U6">
        <v>0.435</v>
      </c>
      <c r="V6" s="63">
        <v>0.15</v>
      </c>
      <c r="W6">
        <v>0.29399999999999998</v>
      </c>
      <c r="X6">
        <v>0.44400000000000001</v>
      </c>
      <c r="Y6" s="63">
        <v>0.05</v>
      </c>
      <c r="Z6">
        <v>0.28899999999999998</v>
      </c>
      <c r="AA6">
        <v>0.33900000000000002</v>
      </c>
    </row>
    <row r="7" spans="1:27" x14ac:dyDescent="0.3">
      <c r="A7" s="2">
        <v>1985</v>
      </c>
      <c r="B7" s="64">
        <v>0.04</v>
      </c>
      <c r="C7" s="62">
        <v>0.27300000000000002</v>
      </c>
      <c r="D7">
        <v>0.313</v>
      </c>
      <c r="E7" s="63">
        <v>0.41399999999999998</v>
      </c>
      <c r="F7">
        <v>0.27300000000000002</v>
      </c>
      <c r="G7">
        <v>0.68700000000000006</v>
      </c>
      <c r="H7" s="63">
        <v>0.26</v>
      </c>
      <c r="I7" s="54">
        <v>0.41</v>
      </c>
      <c r="J7">
        <v>0.75</v>
      </c>
      <c r="K7" s="85">
        <f t="shared" si="0"/>
        <v>0.31866666666666665</v>
      </c>
      <c r="L7" s="83">
        <f t="shared" si="1"/>
        <v>0.15</v>
      </c>
      <c r="M7" s="63">
        <v>0.104</v>
      </c>
      <c r="N7">
        <v>0.307</v>
      </c>
      <c r="O7" s="54">
        <v>0.41217083190610698</v>
      </c>
      <c r="P7" s="64">
        <v>0.26</v>
      </c>
      <c r="Q7" s="54">
        <v>0.309</v>
      </c>
      <c r="R7">
        <v>0.56899999999999995</v>
      </c>
      <c r="S7" s="63">
        <v>0.156</v>
      </c>
      <c r="T7">
        <v>0.29699999999999999</v>
      </c>
      <c r="U7">
        <v>0.45300000000000001</v>
      </c>
      <c r="V7" s="63">
        <v>0.156</v>
      </c>
      <c r="W7">
        <v>0.307</v>
      </c>
      <c r="X7">
        <v>0.46300000000000002</v>
      </c>
      <c r="Y7" s="63">
        <v>5.1999999999999998E-2</v>
      </c>
      <c r="Z7">
        <v>0.30099999999999999</v>
      </c>
      <c r="AA7">
        <v>0.35299999999999998</v>
      </c>
    </row>
    <row r="8" spans="1:27" x14ac:dyDescent="0.3">
      <c r="A8" s="2">
        <v>1986</v>
      </c>
      <c r="B8" s="64">
        <v>4.3999999999999997E-2</v>
      </c>
      <c r="C8" s="62">
        <v>0.30199999999999999</v>
      </c>
      <c r="D8">
        <v>0.34699999999999998</v>
      </c>
      <c r="E8" s="63">
        <v>0.45800000000000002</v>
      </c>
      <c r="F8">
        <v>0.30199999999999999</v>
      </c>
      <c r="G8">
        <v>0.76</v>
      </c>
      <c r="H8" s="63">
        <v>0.28799999999999998</v>
      </c>
      <c r="I8" s="54">
        <v>0.4</v>
      </c>
      <c r="J8">
        <v>0.83</v>
      </c>
      <c r="K8" s="85">
        <f t="shared" si="0"/>
        <v>0.33466666666666667</v>
      </c>
      <c r="L8" s="83">
        <f t="shared" si="1"/>
        <v>0.16599999999999998</v>
      </c>
      <c r="M8" s="63">
        <v>0.115</v>
      </c>
      <c r="N8">
        <v>0.33900000000000002</v>
      </c>
      <c r="O8" s="54">
        <v>0.45613572064275898</v>
      </c>
      <c r="P8" s="64">
        <v>0.28799999999999998</v>
      </c>
      <c r="Q8" s="54">
        <v>0.34200000000000003</v>
      </c>
      <c r="R8">
        <v>0.63</v>
      </c>
      <c r="S8" s="63">
        <v>0.17299999999999999</v>
      </c>
      <c r="T8">
        <v>0.32900000000000001</v>
      </c>
      <c r="U8">
        <v>0.502</v>
      </c>
      <c r="V8" s="63">
        <v>0.17299999999999999</v>
      </c>
      <c r="W8">
        <v>0.33900000000000002</v>
      </c>
      <c r="X8">
        <v>0.51200000000000001</v>
      </c>
      <c r="Y8" s="63">
        <v>5.8000000000000003E-2</v>
      </c>
      <c r="Z8">
        <v>0.33300000000000002</v>
      </c>
      <c r="AA8">
        <v>0.39</v>
      </c>
    </row>
    <row r="9" spans="1:27" x14ac:dyDescent="0.3">
      <c r="A9" s="2">
        <v>1987</v>
      </c>
      <c r="B9" s="64">
        <v>3.4000000000000002E-2</v>
      </c>
      <c r="C9" s="62">
        <v>0.23300000000000001</v>
      </c>
      <c r="D9">
        <v>0.26700000000000002</v>
      </c>
      <c r="E9" s="63">
        <v>0.35299999999999998</v>
      </c>
      <c r="F9">
        <v>0.23300000000000001</v>
      </c>
      <c r="G9">
        <v>0.58599999999999997</v>
      </c>
      <c r="H9" s="63">
        <v>0.222</v>
      </c>
      <c r="I9" s="54">
        <v>0.4</v>
      </c>
      <c r="J9">
        <v>0.64</v>
      </c>
      <c r="K9" s="85">
        <f t="shared" si="0"/>
        <v>0.28866666666666668</v>
      </c>
      <c r="L9" s="83">
        <f t="shared" si="1"/>
        <v>0.128</v>
      </c>
      <c r="M9" s="63">
        <v>8.8999999999999996E-2</v>
      </c>
      <c r="N9">
        <v>0.26200000000000001</v>
      </c>
      <c r="O9" s="54">
        <v>0.35171910989321198</v>
      </c>
      <c r="P9" s="64">
        <v>0.222</v>
      </c>
      <c r="Q9" s="54">
        <v>0.26300000000000001</v>
      </c>
      <c r="R9">
        <v>0.48599999999999999</v>
      </c>
      <c r="S9" s="63">
        <v>0.13300000000000001</v>
      </c>
      <c r="T9">
        <v>0.254</v>
      </c>
      <c r="U9">
        <v>0.38700000000000001</v>
      </c>
      <c r="V9" s="63">
        <v>0.13300000000000001</v>
      </c>
      <c r="W9">
        <v>0.26200000000000001</v>
      </c>
      <c r="X9">
        <v>0.39500000000000002</v>
      </c>
      <c r="Y9" s="63">
        <v>4.3999999999999997E-2</v>
      </c>
      <c r="Z9">
        <v>0.25700000000000001</v>
      </c>
      <c r="AA9">
        <v>0.30099999999999999</v>
      </c>
    </row>
    <row r="10" spans="1:27" x14ac:dyDescent="0.3">
      <c r="A10" s="2">
        <v>1988</v>
      </c>
      <c r="B10" s="64">
        <v>3.4000000000000002E-2</v>
      </c>
      <c r="C10" s="62">
        <v>0.23</v>
      </c>
      <c r="D10">
        <v>0.26300000000000001</v>
      </c>
      <c r="E10" s="63">
        <v>0.34799999999999998</v>
      </c>
      <c r="F10">
        <v>0.23</v>
      </c>
      <c r="G10">
        <v>0.57699999999999996</v>
      </c>
      <c r="H10" s="63">
        <v>0.219</v>
      </c>
      <c r="I10" s="54">
        <v>0.39</v>
      </c>
      <c r="J10">
        <v>0.63</v>
      </c>
      <c r="K10" s="85">
        <f t="shared" si="0"/>
        <v>0.28333333333333338</v>
      </c>
      <c r="L10" s="83">
        <f t="shared" si="1"/>
        <v>0.1265</v>
      </c>
      <c r="M10" s="63">
        <v>8.7999999999999995E-2</v>
      </c>
      <c r="N10">
        <v>0.25800000000000001</v>
      </c>
      <c r="O10" s="54">
        <v>0.34622349880113001</v>
      </c>
      <c r="P10" s="64">
        <v>0.219</v>
      </c>
      <c r="Q10" s="54">
        <v>0.25900000000000001</v>
      </c>
      <c r="R10">
        <v>0.47799999999999998</v>
      </c>
      <c r="S10" s="63">
        <v>0.13100000000000001</v>
      </c>
      <c r="T10">
        <v>0.25</v>
      </c>
      <c r="U10">
        <v>0.38100000000000001</v>
      </c>
      <c r="V10" s="63">
        <v>0.13100000000000001</v>
      </c>
      <c r="W10">
        <v>0.25800000000000001</v>
      </c>
      <c r="X10">
        <v>0.38900000000000001</v>
      </c>
      <c r="Y10" s="63">
        <v>4.3999999999999997E-2</v>
      </c>
      <c r="Z10">
        <v>0.253</v>
      </c>
      <c r="AA10">
        <v>0.29599999999999999</v>
      </c>
    </row>
    <row r="11" spans="1:27" x14ac:dyDescent="0.3">
      <c r="A11" s="2">
        <v>1989</v>
      </c>
      <c r="B11" s="64">
        <v>3.3000000000000002E-2</v>
      </c>
      <c r="C11" s="62">
        <v>0.224</v>
      </c>
      <c r="D11">
        <v>0.25700000000000001</v>
      </c>
      <c r="E11" s="63">
        <v>0.33900000000000002</v>
      </c>
      <c r="F11">
        <v>0.224</v>
      </c>
      <c r="G11">
        <v>0.56299999999999994</v>
      </c>
      <c r="H11" s="63">
        <v>0.21299999999999999</v>
      </c>
      <c r="I11" s="54">
        <v>0.4</v>
      </c>
      <c r="J11">
        <v>0.61499999999999999</v>
      </c>
      <c r="K11" s="85">
        <f t="shared" si="0"/>
        <v>0.28266666666666668</v>
      </c>
      <c r="L11" s="83">
        <f t="shared" si="1"/>
        <v>0.123</v>
      </c>
      <c r="M11" s="63">
        <v>8.5000000000000006E-2</v>
      </c>
      <c r="N11">
        <v>0.251</v>
      </c>
      <c r="O11" s="54">
        <v>0.337919300105678</v>
      </c>
      <c r="P11" s="64">
        <v>0.21299999999999999</v>
      </c>
      <c r="Q11" s="54">
        <v>0.253</v>
      </c>
      <c r="R11">
        <v>0.46600000000000003</v>
      </c>
      <c r="S11" s="63">
        <v>0.128</v>
      </c>
      <c r="T11">
        <v>0.24399999999999999</v>
      </c>
      <c r="U11">
        <v>0.372</v>
      </c>
      <c r="V11" s="63">
        <v>0.128</v>
      </c>
      <c r="W11">
        <v>0.251</v>
      </c>
      <c r="X11">
        <v>0.379</v>
      </c>
      <c r="Y11" s="63">
        <v>4.2999999999999997E-2</v>
      </c>
      <c r="Z11">
        <v>0.246</v>
      </c>
      <c r="AA11">
        <v>0.28899999999999998</v>
      </c>
    </row>
    <row r="12" spans="1:27" x14ac:dyDescent="0.3">
      <c r="A12" s="2">
        <v>1990</v>
      </c>
      <c r="B12" s="64">
        <v>3.6999999999999998E-2</v>
      </c>
      <c r="C12" s="62">
        <v>0.254</v>
      </c>
      <c r="D12">
        <v>0.29099999999999998</v>
      </c>
      <c r="E12" s="63">
        <v>0.38500000000000001</v>
      </c>
      <c r="F12">
        <v>0.254</v>
      </c>
      <c r="G12">
        <v>0.63900000000000001</v>
      </c>
      <c r="H12" s="63">
        <v>0.24199999999999999</v>
      </c>
      <c r="I12" s="54">
        <v>0.45</v>
      </c>
      <c r="J12">
        <v>0.69699999999999995</v>
      </c>
      <c r="K12" s="85">
        <f t="shared" si="0"/>
        <v>0.3193333333333333</v>
      </c>
      <c r="L12" s="83">
        <f t="shared" si="1"/>
        <v>0.13949999999999999</v>
      </c>
      <c r="M12" s="63">
        <v>9.7000000000000003E-2</v>
      </c>
      <c r="N12">
        <v>0.28499999999999998</v>
      </c>
      <c r="O12" s="54">
        <v>0.38326529978520901</v>
      </c>
      <c r="P12" s="64">
        <v>0.24199999999999999</v>
      </c>
      <c r="Q12" s="54">
        <v>0.28699999999999998</v>
      </c>
      <c r="R12">
        <v>0.52900000000000003</v>
      </c>
      <c r="S12" s="63">
        <v>0.14499999999999999</v>
      </c>
      <c r="T12">
        <v>0.27600000000000002</v>
      </c>
      <c r="U12">
        <v>0.42099999999999999</v>
      </c>
      <c r="V12" s="63">
        <v>0.14499999999999999</v>
      </c>
      <c r="W12">
        <v>0.28499999999999998</v>
      </c>
      <c r="X12">
        <v>0.43</v>
      </c>
      <c r="Y12" s="63">
        <v>4.8000000000000001E-2</v>
      </c>
      <c r="Z12">
        <v>0.27900000000000003</v>
      </c>
      <c r="AA12">
        <v>0.32800000000000001</v>
      </c>
    </row>
    <row r="13" spans="1:27" x14ac:dyDescent="0.3">
      <c r="A13" s="2">
        <v>1991</v>
      </c>
      <c r="B13" s="64">
        <v>2.7E-2</v>
      </c>
      <c r="C13" s="62">
        <v>0.183</v>
      </c>
      <c r="D13">
        <v>0.21</v>
      </c>
      <c r="E13" s="63">
        <v>0.47</v>
      </c>
      <c r="F13">
        <v>0.183</v>
      </c>
      <c r="G13">
        <v>0.65300000000000002</v>
      </c>
      <c r="H13" s="63">
        <v>0.29599999999999999</v>
      </c>
      <c r="I13" s="54">
        <v>0.33</v>
      </c>
      <c r="J13">
        <v>0.624</v>
      </c>
      <c r="K13" s="85">
        <f t="shared" si="0"/>
        <v>0.23199999999999998</v>
      </c>
      <c r="L13" s="83">
        <f t="shared" si="1"/>
        <v>0.1615</v>
      </c>
      <c r="M13" s="63">
        <v>0.11799999999999999</v>
      </c>
      <c r="N13">
        <v>0.20499999999999999</v>
      </c>
      <c r="O13" s="54">
        <v>0.32495642920263801</v>
      </c>
      <c r="P13" s="64">
        <v>0.29599999999999999</v>
      </c>
      <c r="Q13" s="54">
        <v>0.20699999999999999</v>
      </c>
      <c r="R13">
        <v>0.503</v>
      </c>
      <c r="S13" s="63">
        <v>0.17799999999999999</v>
      </c>
      <c r="T13">
        <v>0.19900000000000001</v>
      </c>
      <c r="U13">
        <v>0.376</v>
      </c>
      <c r="V13" s="63">
        <v>0.17799999999999999</v>
      </c>
      <c r="W13">
        <v>0.20499999999999999</v>
      </c>
      <c r="X13">
        <v>0.38300000000000001</v>
      </c>
      <c r="Y13" s="63">
        <v>5.8999999999999997E-2</v>
      </c>
      <c r="Z13">
        <v>0.20100000000000001</v>
      </c>
      <c r="AA13">
        <v>0.26</v>
      </c>
    </row>
    <row r="14" spans="1:27" x14ac:dyDescent="0.3">
      <c r="A14" s="2">
        <v>1992</v>
      </c>
      <c r="B14" s="64">
        <v>2.4E-2</v>
      </c>
      <c r="C14" s="62">
        <v>0.16700000000000001</v>
      </c>
      <c r="D14">
        <v>0.192</v>
      </c>
      <c r="E14" s="63">
        <v>0.47499999999999998</v>
      </c>
      <c r="F14">
        <v>0.16700000000000001</v>
      </c>
      <c r="G14">
        <v>0.64200000000000002</v>
      </c>
      <c r="H14" s="63">
        <v>0.36499999999999999</v>
      </c>
      <c r="I14" s="54">
        <v>0.28999999999999998</v>
      </c>
      <c r="J14">
        <v>0.65300000000000002</v>
      </c>
      <c r="K14" s="85">
        <f t="shared" si="0"/>
        <v>0.20799999999999999</v>
      </c>
      <c r="L14" s="83">
        <f t="shared" si="1"/>
        <v>0.19450000000000001</v>
      </c>
      <c r="M14" s="63">
        <v>0.14599999999999999</v>
      </c>
      <c r="N14">
        <v>0.18</v>
      </c>
      <c r="O14" s="54">
        <v>0.32712893524410402</v>
      </c>
      <c r="P14" s="64">
        <v>0.36499999999999999</v>
      </c>
      <c r="Q14" s="54">
        <v>0.18099999999999999</v>
      </c>
      <c r="R14">
        <v>0.54600000000000004</v>
      </c>
      <c r="S14" s="63">
        <v>0.219</v>
      </c>
      <c r="T14">
        <v>0.17499999999999999</v>
      </c>
      <c r="U14">
        <v>0.39400000000000002</v>
      </c>
      <c r="V14" s="63">
        <v>0.219</v>
      </c>
      <c r="W14">
        <v>0.18</v>
      </c>
      <c r="X14">
        <v>0.39900000000000002</v>
      </c>
      <c r="Y14" s="63">
        <v>7.2999999999999995E-2</v>
      </c>
      <c r="Z14">
        <v>0.17699999999999999</v>
      </c>
      <c r="AA14">
        <v>0.25</v>
      </c>
    </row>
    <row r="15" spans="1:27" x14ac:dyDescent="0.3">
      <c r="A15" s="2">
        <v>1993</v>
      </c>
      <c r="B15" s="64">
        <v>2.3E-2</v>
      </c>
      <c r="C15" s="62">
        <v>0.161</v>
      </c>
      <c r="D15">
        <v>0.184</v>
      </c>
      <c r="E15" s="63">
        <v>0.47499999999999998</v>
      </c>
      <c r="F15">
        <v>0.161</v>
      </c>
      <c r="G15">
        <v>0.63600000000000001</v>
      </c>
      <c r="H15" s="63">
        <v>0.28000000000000003</v>
      </c>
      <c r="I15" s="54">
        <v>0.28999999999999998</v>
      </c>
      <c r="J15">
        <v>0.56699999999999995</v>
      </c>
      <c r="K15" s="85">
        <f t="shared" si="0"/>
        <v>0.20399999999999999</v>
      </c>
      <c r="L15" s="83">
        <f t="shared" si="1"/>
        <v>0.15150000000000002</v>
      </c>
      <c r="M15" s="63">
        <v>0.112</v>
      </c>
      <c r="N15">
        <v>0.17899999999999999</v>
      </c>
      <c r="O15" s="54">
        <v>0.29235067022036199</v>
      </c>
      <c r="P15" s="64">
        <v>0.28000000000000003</v>
      </c>
      <c r="Q15" s="54">
        <v>0.18099999999999999</v>
      </c>
      <c r="R15">
        <v>0.46100000000000002</v>
      </c>
      <c r="S15" s="63">
        <v>0.16800000000000001</v>
      </c>
      <c r="T15">
        <v>0.17399999999999999</v>
      </c>
      <c r="U15">
        <v>0.34200000000000003</v>
      </c>
      <c r="V15" s="63">
        <v>0.16800000000000001</v>
      </c>
      <c r="W15">
        <v>0.17899999999999999</v>
      </c>
      <c r="X15">
        <v>0.34799999999999998</v>
      </c>
      <c r="Y15" s="63">
        <v>5.6000000000000001E-2</v>
      </c>
      <c r="Z15">
        <v>0.17599999999999999</v>
      </c>
      <c r="AA15">
        <v>0.23200000000000001</v>
      </c>
    </row>
    <row r="16" spans="1:27" x14ac:dyDescent="0.3">
      <c r="A16" s="2">
        <v>1994</v>
      </c>
      <c r="B16" s="64">
        <v>2.8000000000000001E-2</v>
      </c>
      <c r="C16" s="62">
        <v>0.19</v>
      </c>
      <c r="D16">
        <v>0.218</v>
      </c>
      <c r="E16" s="63">
        <v>0.53700000000000003</v>
      </c>
      <c r="F16">
        <v>0.19</v>
      </c>
      <c r="G16">
        <v>0.72699999999999998</v>
      </c>
      <c r="H16" s="63">
        <v>0.34699999999999998</v>
      </c>
      <c r="I16" s="54">
        <v>0.32</v>
      </c>
      <c r="J16">
        <v>0.66700000000000004</v>
      </c>
      <c r="K16" s="85">
        <f t="shared" si="0"/>
        <v>0.23333333333333331</v>
      </c>
      <c r="L16" s="83">
        <f t="shared" si="1"/>
        <v>0.1875</v>
      </c>
      <c r="M16" s="63">
        <v>0.13900000000000001</v>
      </c>
      <c r="N16">
        <v>0.20100000000000001</v>
      </c>
      <c r="O16" s="54">
        <v>0.33047368103241698</v>
      </c>
      <c r="P16" s="64">
        <v>0.34699999999999998</v>
      </c>
      <c r="Q16" s="54">
        <v>0.20200000000000001</v>
      </c>
      <c r="R16">
        <v>0.54900000000000004</v>
      </c>
      <c r="S16" s="63">
        <v>0.20799999999999999</v>
      </c>
      <c r="T16">
        <v>0.19400000000000001</v>
      </c>
      <c r="U16">
        <v>0.40200000000000002</v>
      </c>
      <c r="V16" s="63">
        <v>0.20799999999999999</v>
      </c>
      <c r="W16">
        <v>0.20100000000000001</v>
      </c>
      <c r="X16">
        <v>0.40899999999999997</v>
      </c>
      <c r="Y16" s="63">
        <v>6.9000000000000006E-2</v>
      </c>
      <c r="Z16">
        <v>0.19700000000000001</v>
      </c>
      <c r="AA16">
        <v>0.26600000000000001</v>
      </c>
    </row>
    <row r="17" spans="1:27" x14ac:dyDescent="0.3">
      <c r="A17" s="2">
        <v>1995</v>
      </c>
      <c r="B17" s="64">
        <v>0.02</v>
      </c>
      <c r="C17" s="62">
        <v>0.13900000000000001</v>
      </c>
      <c r="D17">
        <v>0.159</v>
      </c>
      <c r="E17" s="63">
        <v>0.54800000000000004</v>
      </c>
      <c r="F17">
        <v>0.13900000000000001</v>
      </c>
      <c r="G17">
        <v>0.68700000000000006</v>
      </c>
      <c r="H17" s="63">
        <v>0.187</v>
      </c>
      <c r="I17" s="54">
        <v>0.22</v>
      </c>
      <c r="J17">
        <v>0.40600000000000003</v>
      </c>
      <c r="K17" s="85">
        <f t="shared" si="0"/>
        <v>0.16600000000000001</v>
      </c>
      <c r="L17" s="83">
        <f t="shared" si="1"/>
        <v>0.10349999999999999</v>
      </c>
      <c r="M17" s="63">
        <v>7.4999999999999997E-2</v>
      </c>
      <c r="N17">
        <v>0.13700000000000001</v>
      </c>
      <c r="O17" s="54">
        <v>0.197903485305433</v>
      </c>
      <c r="P17" s="64">
        <v>0.187</v>
      </c>
      <c r="Q17" s="54">
        <v>0.13800000000000001</v>
      </c>
      <c r="R17">
        <v>0.32500000000000001</v>
      </c>
      <c r="S17" s="63">
        <v>0.112</v>
      </c>
      <c r="T17">
        <v>0.13300000000000001</v>
      </c>
      <c r="U17">
        <v>0.245</v>
      </c>
      <c r="V17" s="63">
        <v>0.112</v>
      </c>
      <c r="W17">
        <v>0.13700000000000001</v>
      </c>
      <c r="X17">
        <v>0.249</v>
      </c>
      <c r="Y17" s="63">
        <v>3.6999999999999998E-2</v>
      </c>
      <c r="Z17">
        <v>0.13400000000000001</v>
      </c>
      <c r="AA17">
        <v>0.17199999999999999</v>
      </c>
    </row>
    <row r="18" spans="1:27" x14ac:dyDescent="0.3">
      <c r="A18" s="2">
        <v>1996</v>
      </c>
      <c r="B18" s="64">
        <v>3.3000000000000002E-2</v>
      </c>
      <c r="C18" s="62">
        <v>0.22600000000000001</v>
      </c>
      <c r="D18">
        <v>0.25900000000000001</v>
      </c>
      <c r="E18" s="63">
        <v>0.39200000000000002</v>
      </c>
      <c r="F18">
        <v>0.22600000000000001</v>
      </c>
      <c r="G18">
        <v>0.61799999999999999</v>
      </c>
      <c r="H18" s="63">
        <v>0.28100000000000003</v>
      </c>
      <c r="I18" s="54">
        <v>0.46</v>
      </c>
      <c r="J18">
        <v>0.73899999999999999</v>
      </c>
      <c r="K18" s="85">
        <f t="shared" si="0"/>
        <v>0.30399999999999999</v>
      </c>
      <c r="L18" s="83">
        <f t="shared" si="1"/>
        <v>0.15700000000000003</v>
      </c>
      <c r="M18" s="63">
        <v>0.112</v>
      </c>
      <c r="N18">
        <v>0.28699999999999998</v>
      </c>
      <c r="O18" s="54">
        <v>0.40303950660207699</v>
      </c>
      <c r="P18" s="64">
        <v>0.28100000000000003</v>
      </c>
      <c r="Q18" s="54">
        <v>0.28899999999999998</v>
      </c>
      <c r="R18">
        <v>0.56999999999999995</v>
      </c>
      <c r="S18" s="63">
        <v>0.16800000000000001</v>
      </c>
      <c r="T18">
        <v>0.27800000000000002</v>
      </c>
      <c r="U18">
        <v>0.44700000000000001</v>
      </c>
      <c r="V18" s="63">
        <v>0.16800000000000001</v>
      </c>
      <c r="W18">
        <v>0.28699999999999998</v>
      </c>
      <c r="X18">
        <v>0.45600000000000002</v>
      </c>
      <c r="Y18" s="63">
        <v>5.6000000000000001E-2</v>
      </c>
      <c r="Z18">
        <v>0.28100000000000003</v>
      </c>
      <c r="AA18">
        <v>0.33800000000000002</v>
      </c>
    </row>
    <row r="19" spans="1:27" x14ac:dyDescent="0.3">
      <c r="A19" s="2">
        <v>1997</v>
      </c>
      <c r="B19" s="64">
        <v>3.3000000000000002E-2</v>
      </c>
      <c r="C19" s="62">
        <v>0.189</v>
      </c>
      <c r="D19">
        <v>0.223</v>
      </c>
      <c r="E19" s="63">
        <v>0.45400000000000001</v>
      </c>
      <c r="F19">
        <v>9.4E-2</v>
      </c>
      <c r="G19">
        <f>SUM(E19:F19)</f>
        <v>0.54800000000000004</v>
      </c>
      <c r="H19" s="63">
        <v>0.35399999999999998</v>
      </c>
      <c r="I19" s="54">
        <v>0.18</v>
      </c>
      <c r="J19">
        <f>SUM(H19:I19)</f>
        <v>0.53400000000000003</v>
      </c>
      <c r="K19" s="85">
        <f t="shared" si="0"/>
        <v>0.15433333333333335</v>
      </c>
      <c r="L19" s="83">
        <f t="shared" si="1"/>
        <v>0.19350000000000001</v>
      </c>
      <c r="M19" s="63">
        <v>0.14199999999999999</v>
      </c>
      <c r="N19">
        <v>0.23300000000000001</v>
      </c>
      <c r="O19">
        <f>SUM(M19:N19)</f>
        <v>0.375</v>
      </c>
      <c r="P19" s="63">
        <v>0.35399999999999998</v>
      </c>
      <c r="Q19">
        <v>0.183</v>
      </c>
      <c r="R19">
        <f>SUM(P19:Q19)</f>
        <v>0.53699999999999992</v>
      </c>
      <c r="S19" s="63">
        <v>0.21199999999999999</v>
      </c>
      <c r="T19">
        <v>0.22500000000000001</v>
      </c>
      <c r="U19" s="54">
        <f>SUM(S19:T19)</f>
        <v>0.437</v>
      </c>
      <c r="V19" s="63">
        <v>0.21199999999999999</v>
      </c>
      <c r="W19">
        <v>0.23300000000000001</v>
      </c>
      <c r="X19">
        <f>SUM(V19:W19)</f>
        <v>0.44500000000000001</v>
      </c>
      <c r="Y19" s="63">
        <v>7.0999999999999994E-2</v>
      </c>
      <c r="Z19">
        <v>0.22800000000000001</v>
      </c>
      <c r="AA19">
        <v>0.29899999999999999</v>
      </c>
    </row>
    <row r="20" spans="1:27" x14ac:dyDescent="0.3">
      <c r="A20" s="2">
        <v>1998</v>
      </c>
      <c r="B20" s="64">
        <v>4.2999999999999997E-2</v>
      </c>
      <c r="C20" s="62">
        <v>0</v>
      </c>
      <c r="D20">
        <v>4.2999999999999997E-2</v>
      </c>
      <c r="E20" s="63">
        <v>0.46</v>
      </c>
      <c r="F20">
        <v>1.7000000000000001E-2</v>
      </c>
      <c r="G20">
        <f t="shared" ref="G20:G39" si="2">SUM(E20:F20)</f>
        <v>0.47700000000000004</v>
      </c>
      <c r="H20" s="63">
        <v>0.18</v>
      </c>
      <c r="I20" s="54">
        <v>0</v>
      </c>
      <c r="J20">
        <f t="shared" ref="J20:J42" si="3">SUM(H20:I20)</f>
        <v>0.18</v>
      </c>
      <c r="K20" s="85">
        <f t="shared" si="0"/>
        <v>5.6666666666666671E-3</v>
      </c>
      <c r="L20" s="83">
        <f t="shared" si="1"/>
        <v>0.11149999999999999</v>
      </c>
      <c r="M20" s="63">
        <v>7.1999999999999995E-2</v>
      </c>
      <c r="N20">
        <v>5.2999999999999999E-2</v>
      </c>
      <c r="O20">
        <f t="shared" ref="O20:O42" si="4">SUM(M20:N20)</f>
        <v>0.125</v>
      </c>
      <c r="P20" s="63">
        <v>0.18</v>
      </c>
      <c r="Q20">
        <v>3.4000000000000002E-2</v>
      </c>
      <c r="R20">
        <f t="shared" ref="R20:R42" si="5">SUM(P20:Q20)</f>
        <v>0.214</v>
      </c>
      <c r="S20" s="63">
        <v>0.108</v>
      </c>
      <c r="T20">
        <v>4.5999999999999999E-2</v>
      </c>
      <c r="U20" s="54">
        <f t="shared" ref="U20:U42" si="6">SUM(S20:T20)</f>
        <v>0.154</v>
      </c>
      <c r="V20" s="63">
        <v>0.108</v>
      </c>
      <c r="W20">
        <v>5.2999999999999999E-2</v>
      </c>
      <c r="X20">
        <f t="shared" ref="X20:X42" si="7">SUM(V20:W20)</f>
        <v>0.161</v>
      </c>
      <c r="Y20" s="63">
        <v>3.5999999999999997E-2</v>
      </c>
      <c r="Z20">
        <v>5.1999999999999998E-2</v>
      </c>
      <c r="AA20">
        <v>8.7999999999999995E-2</v>
      </c>
    </row>
    <row r="21" spans="1:27" x14ac:dyDescent="0.3">
      <c r="A21" s="2">
        <v>1999</v>
      </c>
      <c r="B21" s="64">
        <v>2.1000000000000001E-2</v>
      </c>
      <c r="C21" s="62">
        <v>0</v>
      </c>
      <c r="D21">
        <v>2.1000000000000001E-2</v>
      </c>
      <c r="E21" s="63">
        <v>0.48299999999999998</v>
      </c>
      <c r="F21">
        <v>1.9E-2</v>
      </c>
      <c r="G21">
        <f t="shared" si="2"/>
        <v>0.502</v>
      </c>
      <c r="H21" s="63">
        <v>0.2</v>
      </c>
      <c r="I21" s="54">
        <v>0.01</v>
      </c>
      <c r="J21">
        <f t="shared" si="3"/>
        <v>0.21000000000000002</v>
      </c>
      <c r="K21" s="85">
        <f t="shared" si="0"/>
        <v>9.6666666666666654E-3</v>
      </c>
      <c r="L21" s="83">
        <f t="shared" si="1"/>
        <v>0.1105</v>
      </c>
      <c r="M21" s="63">
        <v>0.08</v>
      </c>
      <c r="N21">
        <v>4.2999999999999997E-2</v>
      </c>
      <c r="O21">
        <f t="shared" si="4"/>
        <v>0.123</v>
      </c>
      <c r="P21" s="63">
        <v>0.2</v>
      </c>
      <c r="Q21">
        <v>2.7E-2</v>
      </c>
      <c r="R21">
        <f t="shared" si="5"/>
        <v>0.22700000000000001</v>
      </c>
      <c r="S21" s="63">
        <v>0.12</v>
      </c>
      <c r="T21">
        <v>3.5999999999999997E-2</v>
      </c>
      <c r="U21" s="54">
        <f t="shared" si="6"/>
        <v>0.156</v>
      </c>
      <c r="V21" s="63">
        <v>0.12</v>
      </c>
      <c r="W21">
        <v>4.2999999999999997E-2</v>
      </c>
      <c r="X21">
        <f t="shared" si="7"/>
        <v>0.16299999999999998</v>
      </c>
      <c r="Y21" s="63">
        <v>0.04</v>
      </c>
      <c r="Z21">
        <v>4.1000000000000002E-2</v>
      </c>
      <c r="AA21">
        <v>8.1000000000000003E-2</v>
      </c>
    </row>
    <row r="22" spans="1:27" x14ac:dyDescent="0.3">
      <c r="A22" s="2">
        <v>2000</v>
      </c>
      <c r="B22" s="64">
        <v>0</v>
      </c>
      <c r="C22" s="62">
        <v>0</v>
      </c>
      <c r="D22">
        <v>0</v>
      </c>
      <c r="E22" s="63">
        <v>0.40899999999999997</v>
      </c>
      <c r="F22">
        <v>0.121</v>
      </c>
      <c r="G22">
        <f t="shared" si="2"/>
        <v>0.53</v>
      </c>
      <c r="H22" s="63">
        <v>0.26900000000000002</v>
      </c>
      <c r="I22" s="54">
        <v>0.11</v>
      </c>
      <c r="J22">
        <f t="shared" si="3"/>
        <v>0.379</v>
      </c>
      <c r="K22" s="85">
        <f t="shared" si="0"/>
        <v>7.6999999999999999E-2</v>
      </c>
      <c r="L22" s="83">
        <f t="shared" si="1"/>
        <v>0.13450000000000001</v>
      </c>
      <c r="M22" s="63">
        <v>0.108</v>
      </c>
      <c r="N22">
        <v>3.9E-2</v>
      </c>
      <c r="O22">
        <f t="shared" si="4"/>
        <v>0.14699999999999999</v>
      </c>
      <c r="P22" s="63">
        <v>0.26900000000000002</v>
      </c>
      <c r="Q22">
        <v>0.02</v>
      </c>
      <c r="R22">
        <f t="shared" si="5"/>
        <v>0.28900000000000003</v>
      </c>
      <c r="S22" s="63">
        <v>0.16200000000000001</v>
      </c>
      <c r="T22">
        <v>3.2000000000000001E-2</v>
      </c>
      <c r="U22" s="54">
        <f t="shared" si="6"/>
        <v>0.19400000000000001</v>
      </c>
      <c r="V22" s="63">
        <v>0.16200000000000001</v>
      </c>
      <c r="W22">
        <v>3.9E-2</v>
      </c>
      <c r="X22">
        <f t="shared" si="7"/>
        <v>0.20100000000000001</v>
      </c>
      <c r="Y22" s="63">
        <v>5.3999999999999999E-2</v>
      </c>
      <c r="Z22">
        <v>3.6999999999999998E-2</v>
      </c>
      <c r="AA22">
        <v>9.0999999999999998E-2</v>
      </c>
    </row>
    <row r="23" spans="1:27" x14ac:dyDescent="0.3">
      <c r="A23" s="2">
        <v>2001</v>
      </c>
      <c r="B23" s="64">
        <v>1E-3</v>
      </c>
      <c r="C23" s="62">
        <v>0</v>
      </c>
      <c r="D23">
        <v>1E-3</v>
      </c>
      <c r="E23" s="63">
        <v>0.42</v>
      </c>
      <c r="F23">
        <v>0.115</v>
      </c>
      <c r="G23">
        <f t="shared" si="2"/>
        <v>0.53500000000000003</v>
      </c>
      <c r="H23" s="63">
        <v>0.23799999999999999</v>
      </c>
      <c r="I23" s="54">
        <v>0.06</v>
      </c>
      <c r="J23">
        <f t="shared" si="3"/>
        <v>0.29799999999999999</v>
      </c>
      <c r="K23" s="85">
        <f t="shared" si="0"/>
        <v>5.8333333333333327E-2</v>
      </c>
      <c r="L23" s="83">
        <f t="shared" si="1"/>
        <v>0.1195</v>
      </c>
      <c r="M23" s="63">
        <v>9.5000000000000001E-2</v>
      </c>
      <c r="N23">
        <v>6.2E-2</v>
      </c>
      <c r="O23">
        <f t="shared" si="4"/>
        <v>0.157</v>
      </c>
      <c r="P23" s="63">
        <v>0.23799999999999999</v>
      </c>
      <c r="Q23">
        <v>3.7999999999999999E-2</v>
      </c>
      <c r="R23">
        <f t="shared" si="5"/>
        <v>0.27599999999999997</v>
      </c>
      <c r="S23" s="63">
        <v>0.14299999999999999</v>
      </c>
      <c r="T23">
        <v>5.1999999999999998E-2</v>
      </c>
      <c r="U23" s="54">
        <f t="shared" si="6"/>
        <v>0.19499999999999998</v>
      </c>
      <c r="V23" s="63">
        <v>0.14299999999999999</v>
      </c>
      <c r="W23">
        <v>6.2E-2</v>
      </c>
      <c r="X23">
        <f t="shared" si="7"/>
        <v>0.20499999999999999</v>
      </c>
      <c r="Y23" s="63">
        <v>4.8000000000000001E-2</v>
      </c>
      <c r="Z23">
        <v>5.7000000000000002E-2</v>
      </c>
      <c r="AA23">
        <v>0.104</v>
      </c>
    </row>
    <row r="24" spans="1:27" x14ac:dyDescent="0.3">
      <c r="A24" s="2">
        <v>2002</v>
      </c>
      <c r="B24" s="64">
        <v>0</v>
      </c>
      <c r="C24" s="62">
        <v>0</v>
      </c>
      <c r="D24">
        <v>0</v>
      </c>
      <c r="E24" s="63">
        <v>0.16600000000000001</v>
      </c>
      <c r="F24">
        <v>5.8000000000000003E-2</v>
      </c>
      <c r="G24">
        <f t="shared" si="2"/>
        <v>0.224</v>
      </c>
      <c r="H24" s="63">
        <v>0.13300000000000001</v>
      </c>
      <c r="I24" s="54">
        <v>0.14000000000000001</v>
      </c>
      <c r="J24">
        <f t="shared" si="3"/>
        <v>0.27300000000000002</v>
      </c>
      <c r="K24" s="85">
        <f t="shared" si="0"/>
        <v>6.6000000000000003E-2</v>
      </c>
      <c r="L24" s="83">
        <f t="shared" si="1"/>
        <v>6.6500000000000004E-2</v>
      </c>
      <c r="M24" s="63">
        <v>5.2999999999999999E-2</v>
      </c>
      <c r="N24">
        <v>6.5000000000000002E-2</v>
      </c>
      <c r="O24">
        <f t="shared" si="4"/>
        <v>0.11799999999999999</v>
      </c>
      <c r="P24" s="63">
        <v>0.13300000000000001</v>
      </c>
      <c r="Q24">
        <v>5.1999999999999998E-2</v>
      </c>
      <c r="R24">
        <f t="shared" si="5"/>
        <v>0.185</v>
      </c>
      <c r="S24" s="63">
        <v>0.08</v>
      </c>
      <c r="T24">
        <v>5.6000000000000001E-2</v>
      </c>
      <c r="U24" s="54">
        <f t="shared" si="6"/>
        <v>0.13600000000000001</v>
      </c>
      <c r="V24" s="63">
        <v>0.08</v>
      </c>
      <c r="W24">
        <v>6.5000000000000002E-2</v>
      </c>
      <c r="X24">
        <f t="shared" si="7"/>
        <v>0.14500000000000002</v>
      </c>
      <c r="Y24" s="63">
        <v>2.7E-2</v>
      </c>
      <c r="Z24">
        <v>0.06</v>
      </c>
      <c r="AA24">
        <v>8.6999999999999994E-2</v>
      </c>
    </row>
    <row r="25" spans="1:27" x14ac:dyDescent="0.3">
      <c r="A25" s="2">
        <v>2003</v>
      </c>
      <c r="B25" s="64">
        <v>1E-3</v>
      </c>
      <c r="C25" s="62">
        <v>0.05</v>
      </c>
      <c r="D25">
        <v>5.0999999999999997E-2</v>
      </c>
      <c r="E25" s="63">
        <v>0.34</v>
      </c>
      <c r="F25">
        <v>0.11899999999999999</v>
      </c>
      <c r="G25">
        <f t="shared" si="2"/>
        <v>0.45900000000000002</v>
      </c>
      <c r="H25" s="63">
        <v>0.187</v>
      </c>
      <c r="I25" s="54">
        <v>0.09</v>
      </c>
      <c r="J25">
        <f t="shared" si="3"/>
        <v>0.27700000000000002</v>
      </c>
      <c r="K25" s="85">
        <f t="shared" si="0"/>
        <v>8.6333333333333331E-2</v>
      </c>
      <c r="L25" s="83">
        <f t="shared" si="1"/>
        <v>9.4E-2</v>
      </c>
      <c r="M25" s="63">
        <v>7.4999999999999997E-2</v>
      </c>
      <c r="N25">
        <v>8.4000000000000005E-2</v>
      </c>
      <c r="O25">
        <f t="shared" si="4"/>
        <v>0.159</v>
      </c>
      <c r="P25" s="63">
        <v>0.187</v>
      </c>
      <c r="Q25">
        <v>6.2E-2</v>
      </c>
      <c r="R25">
        <f t="shared" si="5"/>
        <v>0.249</v>
      </c>
      <c r="S25" s="63">
        <v>0.112</v>
      </c>
      <c r="T25">
        <v>7.3999999999999996E-2</v>
      </c>
      <c r="U25" s="54">
        <f t="shared" si="6"/>
        <v>0.186</v>
      </c>
      <c r="V25" s="63">
        <v>0.112</v>
      </c>
      <c r="W25">
        <v>8.4000000000000005E-2</v>
      </c>
      <c r="X25">
        <f t="shared" si="7"/>
        <v>0.19600000000000001</v>
      </c>
      <c r="Y25" s="63">
        <v>3.6999999999999998E-2</v>
      </c>
      <c r="Z25">
        <v>7.9000000000000001E-2</v>
      </c>
      <c r="AA25">
        <v>0.11600000000000001</v>
      </c>
    </row>
    <row r="26" spans="1:27" x14ac:dyDescent="0.3">
      <c r="A26" s="2">
        <v>2004</v>
      </c>
      <c r="B26" s="64">
        <v>1.2E-2</v>
      </c>
      <c r="C26" s="62">
        <v>0.54700000000000004</v>
      </c>
      <c r="D26">
        <v>0.55900000000000005</v>
      </c>
      <c r="E26" s="63">
        <v>0.41</v>
      </c>
      <c r="F26">
        <v>0.14399999999999999</v>
      </c>
      <c r="G26">
        <f t="shared" si="2"/>
        <v>0.55399999999999994</v>
      </c>
      <c r="H26" s="63">
        <v>0.218</v>
      </c>
      <c r="I26" s="54">
        <v>0.2</v>
      </c>
      <c r="J26">
        <f t="shared" si="3"/>
        <v>0.41800000000000004</v>
      </c>
      <c r="K26" s="85">
        <f t="shared" si="0"/>
        <v>0.29699999999999999</v>
      </c>
      <c r="L26" s="83">
        <f t="shared" si="1"/>
        <v>0.115</v>
      </c>
      <c r="M26" s="63">
        <v>8.6999999999999994E-2</v>
      </c>
      <c r="N26">
        <v>0.13300000000000001</v>
      </c>
      <c r="O26">
        <f t="shared" si="4"/>
        <v>0.22</v>
      </c>
      <c r="P26" s="63">
        <v>0.218</v>
      </c>
      <c r="Q26">
        <v>7.4999999999999997E-2</v>
      </c>
      <c r="R26">
        <f t="shared" si="5"/>
        <v>0.29299999999999998</v>
      </c>
      <c r="S26" s="63">
        <v>0.13100000000000001</v>
      </c>
      <c r="T26">
        <v>0.124</v>
      </c>
      <c r="U26" s="54">
        <f t="shared" si="6"/>
        <v>0.255</v>
      </c>
      <c r="V26" s="63">
        <v>0.13100000000000001</v>
      </c>
      <c r="W26">
        <v>0.13300000000000001</v>
      </c>
      <c r="X26">
        <f t="shared" si="7"/>
        <v>0.26400000000000001</v>
      </c>
      <c r="Y26" s="63">
        <v>4.3999999999999997E-2</v>
      </c>
      <c r="Z26">
        <v>0.128</v>
      </c>
      <c r="AA26">
        <v>0.17199999999999999</v>
      </c>
    </row>
    <row r="27" spans="1:27" x14ac:dyDescent="0.3">
      <c r="A27" s="2">
        <v>2005</v>
      </c>
      <c r="B27" s="64">
        <v>0.183</v>
      </c>
      <c r="C27" s="62">
        <v>0.44400000000000001</v>
      </c>
      <c r="D27">
        <v>0.627</v>
      </c>
      <c r="E27" s="63">
        <v>0.437</v>
      </c>
      <c r="F27">
        <v>0.13600000000000001</v>
      </c>
      <c r="G27">
        <f t="shared" si="2"/>
        <v>0.57299999999999995</v>
      </c>
      <c r="H27" s="63">
        <v>0.221</v>
      </c>
      <c r="I27" s="54">
        <v>0.06</v>
      </c>
      <c r="J27">
        <f t="shared" si="3"/>
        <v>0.28100000000000003</v>
      </c>
      <c r="K27" s="85">
        <f t="shared" si="0"/>
        <v>0.21333333333333337</v>
      </c>
      <c r="L27" s="83">
        <f t="shared" si="1"/>
        <v>0.20200000000000001</v>
      </c>
      <c r="M27" s="63">
        <v>8.7999999999999995E-2</v>
      </c>
      <c r="N27">
        <v>8.8999999999999996E-2</v>
      </c>
      <c r="O27">
        <f t="shared" si="4"/>
        <v>0.17699999999999999</v>
      </c>
      <c r="P27" s="63">
        <v>0.221</v>
      </c>
      <c r="Q27">
        <v>0.11600000000000001</v>
      </c>
      <c r="R27">
        <f t="shared" si="5"/>
        <v>0.33700000000000002</v>
      </c>
      <c r="S27" s="63">
        <v>0.13300000000000001</v>
      </c>
      <c r="T27">
        <v>7.9000000000000001E-2</v>
      </c>
      <c r="U27" s="54">
        <f t="shared" si="6"/>
        <v>0.21200000000000002</v>
      </c>
      <c r="V27" s="63">
        <v>0.13300000000000001</v>
      </c>
      <c r="W27">
        <v>8.8999999999999996E-2</v>
      </c>
      <c r="X27">
        <f t="shared" si="7"/>
        <v>0.222</v>
      </c>
      <c r="Y27" s="63">
        <v>4.3999999999999997E-2</v>
      </c>
      <c r="Z27">
        <v>8.4000000000000005E-2</v>
      </c>
      <c r="AA27">
        <v>0.128</v>
      </c>
    </row>
    <row r="28" spans="1:27" x14ac:dyDescent="0.3">
      <c r="A28" s="2">
        <v>2006</v>
      </c>
      <c r="B28" s="64">
        <v>3.5999999999999997E-2</v>
      </c>
      <c r="C28" s="62">
        <v>0.17</v>
      </c>
      <c r="D28">
        <v>0.20599999999999999</v>
      </c>
      <c r="E28" s="63">
        <v>0.35399999999999998</v>
      </c>
      <c r="F28">
        <v>0.121</v>
      </c>
      <c r="G28">
        <f t="shared" si="2"/>
        <v>0.47499999999999998</v>
      </c>
      <c r="H28" s="63">
        <v>0.19</v>
      </c>
      <c r="I28" s="54">
        <v>0.08</v>
      </c>
      <c r="J28">
        <f t="shared" si="3"/>
        <v>0.27</v>
      </c>
      <c r="K28" s="85">
        <f t="shared" si="0"/>
        <v>0.12366666666666669</v>
      </c>
      <c r="L28" s="83">
        <f t="shared" si="1"/>
        <v>0.113</v>
      </c>
      <c r="M28" s="63">
        <v>7.5999999999999998E-2</v>
      </c>
      <c r="N28">
        <v>7.6999999999999999E-2</v>
      </c>
      <c r="O28">
        <f t="shared" si="4"/>
        <v>0.153</v>
      </c>
      <c r="P28" s="63">
        <v>0.19</v>
      </c>
      <c r="Q28">
        <v>7.0999999999999994E-2</v>
      </c>
      <c r="R28">
        <f t="shared" si="5"/>
        <v>0.26100000000000001</v>
      </c>
      <c r="S28" s="63">
        <v>0.114</v>
      </c>
      <c r="T28">
        <v>6.8000000000000005E-2</v>
      </c>
      <c r="U28" s="54">
        <f t="shared" si="6"/>
        <v>0.182</v>
      </c>
      <c r="V28" s="63">
        <v>0.114</v>
      </c>
      <c r="W28">
        <v>7.6999999999999999E-2</v>
      </c>
      <c r="X28">
        <f t="shared" si="7"/>
        <v>0.191</v>
      </c>
      <c r="Y28" s="63">
        <v>3.7999999999999999E-2</v>
      </c>
      <c r="Z28">
        <v>7.1999999999999995E-2</v>
      </c>
      <c r="AA28">
        <v>0.11</v>
      </c>
    </row>
    <row r="29" spans="1:27" x14ac:dyDescent="0.3">
      <c r="A29" s="2">
        <v>2007</v>
      </c>
      <c r="B29" s="64">
        <v>2.4E-2</v>
      </c>
      <c r="C29" s="62">
        <v>0.16200000000000001</v>
      </c>
      <c r="D29">
        <v>0.186</v>
      </c>
      <c r="E29" s="63">
        <v>0.379</v>
      </c>
      <c r="F29">
        <v>0.11700000000000001</v>
      </c>
      <c r="G29">
        <f t="shared" si="2"/>
        <v>0.496</v>
      </c>
      <c r="H29" s="63">
        <v>0.29799999999999999</v>
      </c>
      <c r="I29" s="54">
        <v>0.16</v>
      </c>
      <c r="J29">
        <f t="shared" si="3"/>
        <v>0.45799999999999996</v>
      </c>
      <c r="K29" s="85">
        <f t="shared" si="0"/>
        <v>0.14633333333333334</v>
      </c>
      <c r="L29" s="83">
        <f t="shared" si="1"/>
        <v>0.161</v>
      </c>
      <c r="M29" s="63">
        <v>0.11899999999999999</v>
      </c>
      <c r="N29">
        <v>6.9000000000000006E-2</v>
      </c>
      <c r="O29">
        <f t="shared" si="4"/>
        <v>0.188</v>
      </c>
      <c r="P29" s="63">
        <v>0.29799999999999999</v>
      </c>
      <c r="Q29">
        <v>0.1</v>
      </c>
      <c r="R29">
        <f t="shared" si="5"/>
        <v>0.39800000000000002</v>
      </c>
      <c r="S29" s="63">
        <v>0.17899999999999999</v>
      </c>
      <c r="T29">
        <v>0.06</v>
      </c>
      <c r="U29" s="54">
        <f t="shared" si="6"/>
        <v>0.23899999999999999</v>
      </c>
      <c r="V29" s="63">
        <v>0.17899999999999999</v>
      </c>
      <c r="W29">
        <v>6.9000000000000006E-2</v>
      </c>
      <c r="X29">
        <f t="shared" si="7"/>
        <v>0.248</v>
      </c>
      <c r="Y29" s="63">
        <v>0.06</v>
      </c>
      <c r="Z29">
        <v>6.4000000000000001E-2</v>
      </c>
      <c r="AA29">
        <v>0.124</v>
      </c>
    </row>
    <row r="30" spans="1:27" x14ac:dyDescent="0.3">
      <c r="A30" s="2">
        <v>2008</v>
      </c>
      <c r="B30" s="64">
        <v>2.4E-2</v>
      </c>
      <c r="C30" s="62">
        <v>0.16200000000000001</v>
      </c>
      <c r="D30">
        <v>0.186</v>
      </c>
      <c r="E30" s="63">
        <v>0.317</v>
      </c>
      <c r="F30">
        <v>8.5999999999999993E-2</v>
      </c>
      <c r="G30">
        <f t="shared" si="2"/>
        <v>0.40300000000000002</v>
      </c>
      <c r="H30" s="63">
        <v>0.33600000000000002</v>
      </c>
      <c r="I30" s="54">
        <v>0.06</v>
      </c>
      <c r="J30">
        <f t="shared" si="3"/>
        <v>0.39600000000000002</v>
      </c>
      <c r="K30" s="85">
        <f t="shared" si="0"/>
        <v>0.10266666666666667</v>
      </c>
      <c r="L30" s="83">
        <f t="shared" si="1"/>
        <v>0.18000000000000002</v>
      </c>
      <c r="M30" s="63">
        <v>0.13400000000000001</v>
      </c>
      <c r="N30">
        <v>6.6000000000000003E-2</v>
      </c>
      <c r="O30">
        <f t="shared" si="4"/>
        <v>0.2</v>
      </c>
      <c r="P30" s="63">
        <v>0.33600000000000002</v>
      </c>
      <c r="Q30">
        <v>7.3999999999999996E-2</v>
      </c>
      <c r="R30">
        <f t="shared" si="5"/>
        <v>0.41000000000000003</v>
      </c>
      <c r="S30" s="63">
        <v>0.20200000000000001</v>
      </c>
      <c r="T30">
        <v>5.7000000000000002E-2</v>
      </c>
      <c r="U30" s="54">
        <f t="shared" si="6"/>
        <v>0.25900000000000001</v>
      </c>
      <c r="V30" s="63">
        <v>0.20200000000000001</v>
      </c>
      <c r="W30">
        <v>6.6000000000000003E-2</v>
      </c>
      <c r="X30">
        <f t="shared" si="7"/>
        <v>0.26800000000000002</v>
      </c>
      <c r="Y30" s="63">
        <v>6.7000000000000004E-2</v>
      </c>
      <c r="Z30">
        <v>6.0999999999999999E-2</v>
      </c>
      <c r="AA30">
        <v>0.128</v>
      </c>
    </row>
    <row r="31" spans="1:27" x14ac:dyDescent="0.3">
      <c r="A31" s="2">
        <v>2009</v>
      </c>
      <c r="B31" s="64">
        <v>1.0999999999999999E-2</v>
      </c>
      <c r="C31" s="62">
        <v>0.155</v>
      </c>
      <c r="D31">
        <v>0.16600000000000001</v>
      </c>
      <c r="E31" s="63">
        <v>0.26</v>
      </c>
      <c r="F31">
        <v>8.7999999999999995E-2</v>
      </c>
      <c r="G31">
        <f t="shared" si="2"/>
        <v>0.34799999999999998</v>
      </c>
      <c r="H31" s="63">
        <v>0.29599999999999999</v>
      </c>
      <c r="I31" s="54">
        <v>0.09</v>
      </c>
      <c r="J31">
        <f t="shared" si="3"/>
        <v>0.38600000000000001</v>
      </c>
      <c r="K31" s="85">
        <f t="shared" si="0"/>
        <v>0.11099999999999999</v>
      </c>
      <c r="L31" s="83">
        <f t="shared" si="1"/>
        <v>0.1535</v>
      </c>
      <c r="M31" s="63">
        <v>0.11799999999999999</v>
      </c>
      <c r="N31">
        <v>7.9000000000000001E-2</v>
      </c>
      <c r="O31">
        <f t="shared" si="4"/>
        <v>0.19700000000000001</v>
      </c>
      <c r="P31" s="63">
        <v>0.29599999999999999</v>
      </c>
      <c r="Q31">
        <v>0.14499999999999999</v>
      </c>
      <c r="R31">
        <f t="shared" si="5"/>
        <v>0.44099999999999995</v>
      </c>
      <c r="S31" s="63">
        <v>0.17699999999999999</v>
      </c>
      <c r="T31">
        <v>7.0000000000000007E-2</v>
      </c>
      <c r="U31" s="54">
        <f t="shared" si="6"/>
        <v>0.247</v>
      </c>
      <c r="V31" s="63">
        <v>0.17699999999999999</v>
      </c>
      <c r="W31">
        <v>7.9000000000000001E-2</v>
      </c>
      <c r="X31">
        <f t="shared" si="7"/>
        <v>0.25600000000000001</v>
      </c>
      <c r="Y31" s="63">
        <v>5.8999999999999997E-2</v>
      </c>
      <c r="Z31">
        <v>7.3999999999999996E-2</v>
      </c>
      <c r="AA31">
        <v>0.13300000000000001</v>
      </c>
    </row>
    <row r="32" spans="1:27" x14ac:dyDescent="0.3">
      <c r="A32" s="2">
        <v>2010</v>
      </c>
      <c r="B32" s="64">
        <v>1E-3</v>
      </c>
      <c r="C32" s="62">
        <v>0.27100000000000002</v>
      </c>
      <c r="D32">
        <v>0.27200000000000002</v>
      </c>
      <c r="E32" s="63">
        <v>0.35</v>
      </c>
      <c r="F32">
        <v>0.113</v>
      </c>
      <c r="G32">
        <f t="shared" si="2"/>
        <v>0.46299999999999997</v>
      </c>
      <c r="H32" s="63">
        <v>0.19400000000000001</v>
      </c>
      <c r="I32" s="54">
        <v>0.14000000000000001</v>
      </c>
      <c r="J32">
        <f t="shared" si="3"/>
        <v>0.33400000000000002</v>
      </c>
      <c r="K32" s="85">
        <f t="shared" si="0"/>
        <v>0.17466666666666666</v>
      </c>
      <c r="L32" s="83">
        <f t="shared" si="1"/>
        <v>9.7500000000000003E-2</v>
      </c>
      <c r="M32" s="63">
        <v>7.8E-2</v>
      </c>
      <c r="N32">
        <v>0.09</v>
      </c>
      <c r="O32">
        <f t="shared" si="4"/>
        <v>0.16799999999999998</v>
      </c>
      <c r="P32" s="63">
        <v>0.19400000000000001</v>
      </c>
      <c r="Q32">
        <v>8.6999999999999994E-2</v>
      </c>
      <c r="R32">
        <f t="shared" si="5"/>
        <v>0.28100000000000003</v>
      </c>
      <c r="S32" s="63">
        <v>0.11600000000000001</v>
      </c>
      <c r="T32">
        <v>8.1000000000000003E-2</v>
      </c>
      <c r="U32" s="54">
        <f t="shared" si="6"/>
        <v>0.19700000000000001</v>
      </c>
      <c r="V32" s="63">
        <v>0.11600000000000001</v>
      </c>
      <c r="W32">
        <v>0.09</v>
      </c>
      <c r="X32">
        <f t="shared" si="7"/>
        <v>0.20600000000000002</v>
      </c>
      <c r="Y32" s="63">
        <v>3.9E-2</v>
      </c>
      <c r="Z32">
        <v>8.5000000000000006E-2</v>
      </c>
      <c r="AA32">
        <v>0.124</v>
      </c>
    </row>
    <row r="33" spans="1:27" x14ac:dyDescent="0.3">
      <c r="A33" s="2">
        <v>2011</v>
      </c>
      <c r="B33" s="64">
        <v>3.0000000000000001E-3</v>
      </c>
      <c r="C33" s="62">
        <v>0.10299999999999999</v>
      </c>
      <c r="D33">
        <v>0.106</v>
      </c>
      <c r="E33" s="63">
        <v>0.42599999999999999</v>
      </c>
      <c r="F33">
        <v>8.5000000000000006E-2</v>
      </c>
      <c r="G33">
        <f t="shared" si="2"/>
        <v>0.51100000000000001</v>
      </c>
      <c r="H33" s="63">
        <v>0.19900000000000001</v>
      </c>
      <c r="I33" s="54">
        <v>0.23</v>
      </c>
      <c r="J33">
        <f t="shared" si="3"/>
        <v>0.42900000000000005</v>
      </c>
      <c r="K33" s="85">
        <f t="shared" si="0"/>
        <v>0.13933333333333334</v>
      </c>
      <c r="L33" s="83">
        <f t="shared" si="1"/>
        <v>0.10100000000000001</v>
      </c>
      <c r="M33" s="63">
        <v>7.9000000000000001E-2</v>
      </c>
      <c r="N33">
        <v>0.09</v>
      </c>
      <c r="O33">
        <f t="shared" si="4"/>
        <v>0.16899999999999998</v>
      </c>
      <c r="P33" s="63">
        <v>0.19900000000000001</v>
      </c>
      <c r="Q33">
        <v>0.22500000000000001</v>
      </c>
      <c r="R33">
        <f t="shared" si="5"/>
        <v>0.42400000000000004</v>
      </c>
      <c r="S33" s="63">
        <v>0.11899999999999999</v>
      </c>
      <c r="T33">
        <v>0.13500000000000001</v>
      </c>
      <c r="U33" s="54">
        <f t="shared" si="6"/>
        <v>0.254</v>
      </c>
      <c r="V33" s="63">
        <v>0.11899999999999999</v>
      </c>
      <c r="W33">
        <v>0.13500000000000001</v>
      </c>
      <c r="X33">
        <f t="shared" si="7"/>
        <v>0.254</v>
      </c>
      <c r="Y33" s="63">
        <v>0.04</v>
      </c>
      <c r="Z33">
        <v>0.09</v>
      </c>
      <c r="AA33">
        <v>0.13</v>
      </c>
    </row>
    <row r="34" spans="1:27" x14ac:dyDescent="0.3">
      <c r="A34" s="2">
        <v>2012</v>
      </c>
      <c r="B34" s="64">
        <v>4.0000000000000001E-3</v>
      </c>
      <c r="C34" s="62">
        <v>0.13900000000000001</v>
      </c>
      <c r="D34">
        <v>0.14299999999999999</v>
      </c>
      <c r="E34" s="63">
        <v>0.38700000000000001</v>
      </c>
      <c r="F34">
        <v>0.16700000000000001</v>
      </c>
      <c r="G34">
        <f t="shared" si="2"/>
        <v>0.55400000000000005</v>
      </c>
      <c r="H34" s="63">
        <v>0.245</v>
      </c>
      <c r="I34" s="54">
        <v>0.09</v>
      </c>
      <c r="J34">
        <f t="shared" si="3"/>
        <v>0.33499999999999996</v>
      </c>
      <c r="K34" s="85">
        <f t="shared" si="0"/>
        <v>0.13200000000000001</v>
      </c>
      <c r="L34" s="83">
        <f t="shared" si="1"/>
        <v>0.1245</v>
      </c>
      <c r="M34" s="63">
        <v>9.8000000000000004E-2</v>
      </c>
      <c r="N34">
        <v>3.6999999999999998E-2</v>
      </c>
      <c r="O34">
        <f t="shared" si="4"/>
        <v>0.13500000000000001</v>
      </c>
      <c r="P34" s="63">
        <v>0.245</v>
      </c>
      <c r="Q34">
        <v>9.1999999999999998E-2</v>
      </c>
      <c r="R34">
        <f t="shared" si="5"/>
        <v>0.33699999999999997</v>
      </c>
      <c r="S34" s="63">
        <v>0.14699999999999999</v>
      </c>
      <c r="T34">
        <v>5.5E-2</v>
      </c>
      <c r="U34" s="54">
        <f t="shared" si="6"/>
        <v>0.20199999999999999</v>
      </c>
      <c r="V34" s="63">
        <v>0.14699999999999999</v>
      </c>
      <c r="W34">
        <v>5.5E-2</v>
      </c>
      <c r="X34">
        <f t="shared" si="7"/>
        <v>0.20199999999999999</v>
      </c>
      <c r="Y34" s="63">
        <v>4.9000000000000002E-2</v>
      </c>
      <c r="Z34">
        <v>3.6999999999999998E-2</v>
      </c>
      <c r="AA34">
        <v>8.5999999999999993E-2</v>
      </c>
    </row>
    <row r="35" spans="1:27" x14ac:dyDescent="0.3">
      <c r="A35" s="2">
        <v>2013</v>
      </c>
      <c r="B35" s="64">
        <v>5.0000000000000001E-3</v>
      </c>
      <c r="C35" s="62">
        <v>0.17499999999999999</v>
      </c>
      <c r="D35">
        <v>0.18</v>
      </c>
      <c r="E35" s="63">
        <v>0.51300000000000001</v>
      </c>
      <c r="F35">
        <v>0.14499999999999999</v>
      </c>
      <c r="G35">
        <f t="shared" si="2"/>
        <v>0.65800000000000003</v>
      </c>
      <c r="H35" s="63">
        <v>0.26700000000000002</v>
      </c>
      <c r="I35" s="54">
        <v>0.11</v>
      </c>
      <c r="J35">
        <f t="shared" si="3"/>
        <v>0.377</v>
      </c>
      <c r="K35" s="85">
        <f t="shared" si="0"/>
        <v>0.14333333333333331</v>
      </c>
      <c r="L35" s="83">
        <f t="shared" si="1"/>
        <v>0.13600000000000001</v>
      </c>
      <c r="M35" s="63">
        <v>0.107</v>
      </c>
      <c r="N35">
        <v>4.5999999999999999E-2</v>
      </c>
      <c r="O35">
        <f t="shared" si="4"/>
        <v>0.153</v>
      </c>
      <c r="P35" s="63">
        <v>0.26700000000000002</v>
      </c>
      <c r="Q35">
        <v>0.115</v>
      </c>
      <c r="R35">
        <f t="shared" si="5"/>
        <v>0.38200000000000001</v>
      </c>
      <c r="S35" s="63">
        <v>0.16</v>
      </c>
      <c r="T35">
        <v>6.9000000000000006E-2</v>
      </c>
      <c r="U35" s="54">
        <f t="shared" si="6"/>
        <v>0.22900000000000001</v>
      </c>
      <c r="V35" s="63">
        <v>0.16</v>
      </c>
      <c r="W35">
        <v>6.9000000000000006E-2</v>
      </c>
      <c r="X35">
        <f t="shared" si="7"/>
        <v>0.22900000000000001</v>
      </c>
      <c r="Y35" s="63">
        <v>5.2999999999999999E-2</v>
      </c>
      <c r="Z35">
        <v>4.5999999999999999E-2</v>
      </c>
      <c r="AA35">
        <v>9.9000000000000005E-2</v>
      </c>
    </row>
    <row r="36" spans="1:27" x14ac:dyDescent="0.3">
      <c r="A36" s="2">
        <v>2014</v>
      </c>
      <c r="B36" s="64">
        <v>2.5999999999999999E-2</v>
      </c>
      <c r="C36" s="62">
        <v>0.15</v>
      </c>
      <c r="D36">
        <v>0.17599999999999999</v>
      </c>
      <c r="E36" s="63">
        <v>0.34300000000000003</v>
      </c>
      <c r="F36">
        <v>8.1000000000000003E-2</v>
      </c>
      <c r="G36">
        <f t="shared" si="2"/>
        <v>0.42400000000000004</v>
      </c>
      <c r="H36" s="63">
        <v>0.17399999999999999</v>
      </c>
      <c r="I36" s="54">
        <v>7.0000000000000007E-2</v>
      </c>
      <c r="J36">
        <f t="shared" si="3"/>
        <v>0.24399999999999999</v>
      </c>
      <c r="K36" s="85">
        <f t="shared" si="0"/>
        <v>0.10033333333333333</v>
      </c>
      <c r="L36" s="83">
        <f t="shared" si="1"/>
        <v>9.9999999999999992E-2</v>
      </c>
      <c r="M36" s="63">
        <v>6.9000000000000006E-2</v>
      </c>
      <c r="N36">
        <v>2.8000000000000001E-2</v>
      </c>
      <c r="O36">
        <f t="shared" si="4"/>
        <v>9.7000000000000003E-2</v>
      </c>
      <c r="P36" s="63">
        <v>0.17399999999999999</v>
      </c>
      <c r="Q36">
        <v>6.9000000000000006E-2</v>
      </c>
      <c r="R36">
        <f t="shared" si="5"/>
        <v>0.24299999999999999</v>
      </c>
      <c r="S36" s="63">
        <v>0.104</v>
      </c>
      <c r="T36">
        <v>4.1000000000000002E-2</v>
      </c>
      <c r="U36" s="54">
        <f t="shared" si="6"/>
        <v>0.14499999999999999</v>
      </c>
      <c r="V36" s="63">
        <v>0.104</v>
      </c>
      <c r="W36">
        <v>4.1000000000000002E-2</v>
      </c>
      <c r="X36">
        <f t="shared" si="7"/>
        <v>0.14499999999999999</v>
      </c>
      <c r="Y36" s="63">
        <v>3.5000000000000003E-2</v>
      </c>
      <c r="Z36">
        <v>2.8000000000000001E-2</v>
      </c>
      <c r="AA36">
        <v>6.2E-2</v>
      </c>
    </row>
    <row r="37" spans="1:27" x14ac:dyDescent="0.3">
      <c r="A37" s="2">
        <v>2015</v>
      </c>
      <c r="B37" s="65">
        <v>0.01</v>
      </c>
      <c r="C37" s="66">
        <v>0.14199999999999999</v>
      </c>
      <c r="D37" s="1">
        <v>0.151</v>
      </c>
      <c r="E37" s="63">
        <v>0.41299999999999998</v>
      </c>
      <c r="F37">
        <v>0.16800000000000001</v>
      </c>
      <c r="G37">
        <f t="shared" si="2"/>
        <v>0.58099999999999996</v>
      </c>
      <c r="H37" s="63">
        <v>0.224</v>
      </c>
      <c r="I37" s="54">
        <v>0.2</v>
      </c>
      <c r="J37">
        <f t="shared" si="3"/>
        <v>0.42400000000000004</v>
      </c>
      <c r="K37" s="85">
        <f t="shared" si="0"/>
        <v>0.17</v>
      </c>
      <c r="L37" s="83">
        <f t="shared" si="1"/>
        <v>0.11700000000000001</v>
      </c>
      <c r="M37" s="63">
        <v>0.09</v>
      </c>
      <c r="N37">
        <v>7.0999999999999994E-2</v>
      </c>
      <c r="O37">
        <f t="shared" si="4"/>
        <v>0.16099999999999998</v>
      </c>
      <c r="P37" s="63">
        <v>0.224</v>
      </c>
      <c r="Q37">
        <v>0.17599999999999999</v>
      </c>
      <c r="R37">
        <f t="shared" si="5"/>
        <v>0.4</v>
      </c>
      <c r="S37" s="63">
        <v>0.13400000000000001</v>
      </c>
      <c r="T37">
        <v>0.106</v>
      </c>
      <c r="U37" s="54">
        <f t="shared" si="6"/>
        <v>0.24</v>
      </c>
      <c r="V37" s="63">
        <v>0.13400000000000001</v>
      </c>
      <c r="W37">
        <v>0.106</v>
      </c>
      <c r="X37">
        <f t="shared" si="7"/>
        <v>0.24</v>
      </c>
      <c r="Y37" s="63">
        <v>4.4999999999999998E-2</v>
      </c>
      <c r="Z37">
        <v>7.0999999999999994E-2</v>
      </c>
      <c r="AA37">
        <v>0.115</v>
      </c>
    </row>
    <row r="38" spans="1:27" x14ac:dyDescent="0.3">
      <c r="A38" s="2">
        <v>2016</v>
      </c>
      <c r="B38" s="65">
        <v>0.01</v>
      </c>
      <c r="C38" s="66">
        <v>0.14199999999999999</v>
      </c>
      <c r="D38" s="1">
        <v>0.151</v>
      </c>
      <c r="E38" s="63">
        <v>0.55600000000000005</v>
      </c>
      <c r="F38">
        <v>0.14499999999999999</v>
      </c>
      <c r="G38">
        <f t="shared" si="2"/>
        <v>0.70100000000000007</v>
      </c>
      <c r="H38" s="64">
        <v>0.23</v>
      </c>
      <c r="I38" s="54">
        <v>0.19</v>
      </c>
      <c r="J38">
        <f t="shared" si="3"/>
        <v>0.42000000000000004</v>
      </c>
      <c r="K38" s="85">
        <f t="shared" si="0"/>
        <v>0.159</v>
      </c>
      <c r="L38" s="83">
        <f t="shared" si="1"/>
        <v>0.12000000000000001</v>
      </c>
      <c r="M38" s="63">
        <v>9.1999999999999998E-2</v>
      </c>
      <c r="N38">
        <v>7.3999999999999996E-2</v>
      </c>
      <c r="O38">
        <f t="shared" si="4"/>
        <v>0.16599999999999998</v>
      </c>
      <c r="P38" s="63">
        <v>0.23</v>
      </c>
      <c r="Q38">
        <v>0.184</v>
      </c>
      <c r="R38">
        <f t="shared" si="5"/>
        <v>0.41400000000000003</v>
      </c>
      <c r="S38" s="63">
        <f>0.6*H38</f>
        <v>0.13800000000000001</v>
      </c>
      <c r="T38">
        <f>0.6*I38</f>
        <v>0.11399999999999999</v>
      </c>
      <c r="U38" s="54">
        <f t="shared" si="6"/>
        <v>0.252</v>
      </c>
      <c r="V38" s="63">
        <v>0.13800000000000001</v>
      </c>
      <c r="W38">
        <f>0.6*I38</f>
        <v>0.11399999999999999</v>
      </c>
      <c r="X38">
        <f t="shared" si="7"/>
        <v>0.252</v>
      </c>
      <c r="Y38" s="63">
        <v>4.5999999999999999E-2</v>
      </c>
      <c r="Z38">
        <f>0.4*I38</f>
        <v>7.6000000000000012E-2</v>
      </c>
      <c r="AA38">
        <v>0.12</v>
      </c>
    </row>
    <row r="39" spans="1:27" x14ac:dyDescent="0.3">
      <c r="A39" s="2">
        <v>2017</v>
      </c>
      <c r="B39" s="65">
        <v>0.01</v>
      </c>
      <c r="C39" s="66">
        <v>0.14199999999999999</v>
      </c>
      <c r="D39" s="1">
        <v>0.151</v>
      </c>
      <c r="E39" s="63">
        <v>0.36899999999999999</v>
      </c>
      <c r="F39">
        <v>0.20899999999999999</v>
      </c>
      <c r="G39">
        <f t="shared" si="2"/>
        <v>0.57799999999999996</v>
      </c>
      <c r="H39" s="64">
        <v>0.26347751479734666</v>
      </c>
      <c r="I39" s="54">
        <v>0.17687670779871917</v>
      </c>
      <c r="J39" s="54">
        <f t="shared" si="3"/>
        <v>0.44035422259606583</v>
      </c>
      <c r="K39" s="85">
        <f t="shared" si="0"/>
        <v>0.17595890259957306</v>
      </c>
      <c r="L39" s="83">
        <f t="shared" si="1"/>
        <v>0.13673875739867333</v>
      </c>
      <c r="M39" s="64">
        <f>0.4*H39</f>
        <v>0.10539100591893867</v>
      </c>
      <c r="N39" s="54">
        <f>I39*0.4</f>
        <v>7.0750683119487665E-2</v>
      </c>
      <c r="O39" s="54">
        <f t="shared" si="4"/>
        <v>0.17614168903842634</v>
      </c>
      <c r="P39" s="64">
        <f>H39</f>
        <v>0.26347751479734666</v>
      </c>
      <c r="Q39" s="54">
        <f>I39</f>
        <v>0.17687670779871917</v>
      </c>
      <c r="R39" s="54">
        <f t="shared" si="5"/>
        <v>0.44035422259606583</v>
      </c>
      <c r="S39" s="64">
        <f>0.6*H39</f>
        <v>0.158086508878408</v>
      </c>
      <c r="T39" s="54">
        <f>0.6*I39</f>
        <v>0.1061260246792315</v>
      </c>
      <c r="U39" s="54">
        <f t="shared" si="6"/>
        <v>0.26421253355763952</v>
      </c>
      <c r="V39" s="64">
        <f>0.6*H39</f>
        <v>0.158086508878408</v>
      </c>
      <c r="W39" s="54">
        <f>0.6*I39</f>
        <v>0.1061260246792315</v>
      </c>
      <c r="X39" s="54">
        <f t="shared" si="7"/>
        <v>0.26421253355763952</v>
      </c>
      <c r="Y39" s="64">
        <f>0.4*H39</f>
        <v>0.10539100591893867</v>
      </c>
      <c r="Z39" s="54">
        <f>0.4*I39</f>
        <v>7.0750683119487665E-2</v>
      </c>
      <c r="AA39" s="54">
        <f>SUM(Y39:Z39)</f>
        <v>0.17614168903842634</v>
      </c>
    </row>
    <row r="40" spans="1:27" x14ac:dyDescent="0.3">
      <c r="A40" s="2">
        <v>2018</v>
      </c>
      <c r="B40" s="65">
        <v>0.01</v>
      </c>
      <c r="C40" s="66">
        <v>0.14199999999999999</v>
      </c>
      <c r="D40" s="71">
        <f>SUM(B40:C40)</f>
        <v>0.152</v>
      </c>
      <c r="E40" s="64">
        <v>8.7020254959570345E-2</v>
      </c>
      <c r="F40" s="54">
        <v>0.38887203718039348</v>
      </c>
      <c r="G40" s="54">
        <v>0.47589229213996381</v>
      </c>
      <c r="H40" s="64">
        <v>0.13423652407736827</v>
      </c>
      <c r="I40" s="54">
        <v>0.287917647776949</v>
      </c>
      <c r="J40" s="54">
        <f t="shared" si="3"/>
        <v>0.42215417185431725</v>
      </c>
      <c r="K40" s="65">
        <f t="shared" si="0"/>
        <v>0.2729298949857808</v>
      </c>
      <c r="L40" s="83">
        <f t="shared" si="1"/>
        <v>7.2118262038684142E-2</v>
      </c>
      <c r="M40" s="64">
        <f t="shared" ref="M40:M42" si="8">0.4*H40</f>
        <v>5.3694609630947313E-2</v>
      </c>
      <c r="N40" s="54">
        <f t="shared" ref="N40:N42" si="9">I40*0.4</f>
        <v>0.11516705911077961</v>
      </c>
      <c r="O40" s="54">
        <f t="shared" si="4"/>
        <v>0.16886166874172692</v>
      </c>
      <c r="P40" s="64">
        <f t="shared" ref="P40:P42" si="10">H40</f>
        <v>0.13423652407736827</v>
      </c>
      <c r="Q40" s="54">
        <f t="shared" ref="Q40:Q42" si="11">I40</f>
        <v>0.287917647776949</v>
      </c>
      <c r="R40" s="54">
        <f t="shared" si="5"/>
        <v>0.42215417185431725</v>
      </c>
      <c r="S40" s="64">
        <f t="shared" ref="S40:S42" si="12">0.6*H40</f>
        <v>8.0541914446420962E-2</v>
      </c>
      <c r="T40" s="54">
        <f t="shared" ref="T40:T42" si="13">0.6*I40</f>
        <v>0.17275058866616941</v>
      </c>
      <c r="U40" s="54">
        <f t="shared" si="6"/>
        <v>0.25329250311259038</v>
      </c>
      <c r="V40" s="64">
        <f t="shared" ref="V40:V42" si="14">0.6*H40</f>
        <v>8.0541914446420962E-2</v>
      </c>
      <c r="W40" s="54">
        <f t="shared" ref="W40:W42" si="15">0.6*I40</f>
        <v>0.17275058866616941</v>
      </c>
      <c r="X40" s="54">
        <f t="shared" si="7"/>
        <v>0.25329250311259038</v>
      </c>
      <c r="Y40" s="64">
        <f t="shared" ref="Y40:Y42" si="16">0.4*H40</f>
        <v>5.3694609630947313E-2</v>
      </c>
      <c r="Z40" s="54">
        <f t="shared" ref="Z40:Z42" si="17">0.4*I40</f>
        <v>0.11516705911077961</v>
      </c>
      <c r="AA40" s="54">
        <f t="shared" ref="AA40:AA42" si="18">SUM(Y40:Z40)</f>
        <v>0.16886166874172692</v>
      </c>
    </row>
    <row r="41" spans="1:27" x14ac:dyDescent="0.3">
      <c r="A41" s="2">
        <v>2019</v>
      </c>
      <c r="B41" s="65">
        <v>0.01</v>
      </c>
      <c r="C41" s="66">
        <v>0.14199999999999999</v>
      </c>
      <c r="D41" s="71">
        <f t="shared" ref="D41:D42" si="19">SUM(B41:C41)</f>
        <v>0.152</v>
      </c>
      <c r="E41" s="64">
        <v>0.16742606713341709</v>
      </c>
      <c r="F41" s="54">
        <v>0.31863940640572924</v>
      </c>
      <c r="G41" s="54">
        <v>0.48606547353914631</v>
      </c>
      <c r="H41" s="64">
        <v>0.15799502820168321</v>
      </c>
      <c r="I41" s="54">
        <v>0.23269679128958337</v>
      </c>
      <c r="J41" s="54">
        <f t="shared" si="3"/>
        <v>0.39069181949126658</v>
      </c>
      <c r="K41" s="65">
        <f t="shared" si="0"/>
        <v>0.2311120658984375</v>
      </c>
      <c r="L41" s="83">
        <f t="shared" si="1"/>
        <v>8.3997514100841608E-2</v>
      </c>
      <c r="M41" s="64">
        <f t="shared" si="8"/>
        <v>6.3198011280673289E-2</v>
      </c>
      <c r="N41" s="54">
        <f t="shared" si="9"/>
        <v>9.3078716515833354E-2</v>
      </c>
      <c r="O41" s="54">
        <f t="shared" si="4"/>
        <v>0.15627672779650664</v>
      </c>
      <c r="P41" s="64">
        <f t="shared" si="10"/>
        <v>0.15799502820168321</v>
      </c>
      <c r="Q41" s="54">
        <f t="shared" si="11"/>
        <v>0.23269679128958337</v>
      </c>
      <c r="R41" s="54">
        <f t="shared" si="5"/>
        <v>0.39069181949126658</v>
      </c>
      <c r="S41" s="64">
        <f t="shared" si="12"/>
        <v>9.4797016921009919E-2</v>
      </c>
      <c r="T41" s="54">
        <f t="shared" si="13"/>
        <v>0.13961807477375002</v>
      </c>
      <c r="U41" s="54">
        <f t="shared" si="6"/>
        <v>0.23441509169475994</v>
      </c>
      <c r="V41" s="64">
        <f t="shared" si="14"/>
        <v>9.4797016921009919E-2</v>
      </c>
      <c r="W41" s="54">
        <f t="shared" si="15"/>
        <v>0.13961807477375002</v>
      </c>
      <c r="X41" s="54">
        <f t="shared" si="7"/>
        <v>0.23441509169475994</v>
      </c>
      <c r="Y41" s="64">
        <f t="shared" si="16"/>
        <v>6.3198011280673289E-2</v>
      </c>
      <c r="Z41" s="54">
        <f t="shared" si="17"/>
        <v>9.3078716515833354E-2</v>
      </c>
      <c r="AA41" s="54">
        <f t="shared" si="18"/>
        <v>0.15627672779650664</v>
      </c>
    </row>
    <row r="42" spans="1:27" x14ac:dyDescent="0.3">
      <c r="A42" s="2">
        <v>2020</v>
      </c>
      <c r="B42" s="65">
        <v>0.01</v>
      </c>
      <c r="C42" s="66">
        <v>7.0000000000000007E-2</v>
      </c>
      <c r="D42" s="71">
        <f t="shared" si="19"/>
        <v>0.08</v>
      </c>
      <c r="E42" s="64">
        <v>7.9470431499011632E-2</v>
      </c>
      <c r="F42" s="54">
        <v>0.46134874750444582</v>
      </c>
      <c r="G42" s="54">
        <v>0.54081917900345744</v>
      </c>
      <c r="H42" s="64">
        <v>7.4241976055346826E-2</v>
      </c>
      <c r="I42" s="54">
        <v>0.10508410372587969</v>
      </c>
      <c r="J42" s="54">
        <f t="shared" si="3"/>
        <v>0.1793260797812265</v>
      </c>
      <c r="K42" s="65">
        <f t="shared" si="0"/>
        <v>0.21214428374344185</v>
      </c>
      <c r="L42" s="83">
        <f t="shared" si="1"/>
        <v>4.212098802767341E-2</v>
      </c>
      <c r="M42" s="64">
        <f t="shared" si="8"/>
        <v>2.9696790422138731E-2</v>
      </c>
      <c r="N42" s="54">
        <f t="shared" si="9"/>
        <v>4.2033641490351881E-2</v>
      </c>
      <c r="O42" s="54">
        <f t="shared" si="4"/>
        <v>7.1730431912490608E-2</v>
      </c>
      <c r="P42" s="64">
        <f t="shared" si="10"/>
        <v>7.4241976055346826E-2</v>
      </c>
      <c r="Q42" s="54">
        <f t="shared" si="11"/>
        <v>0.10508410372587969</v>
      </c>
      <c r="R42" s="54">
        <f t="shared" si="5"/>
        <v>0.1793260797812265</v>
      </c>
      <c r="S42" s="64">
        <f t="shared" si="12"/>
        <v>4.4545185633208091E-2</v>
      </c>
      <c r="T42" s="54">
        <f t="shared" si="13"/>
        <v>6.3050462235527807E-2</v>
      </c>
      <c r="U42" s="54">
        <f t="shared" si="6"/>
        <v>0.10759564786873591</v>
      </c>
      <c r="V42" s="64">
        <f t="shared" si="14"/>
        <v>4.4545185633208091E-2</v>
      </c>
      <c r="W42" s="54">
        <f t="shared" si="15"/>
        <v>6.3050462235527807E-2</v>
      </c>
      <c r="X42" s="54">
        <f t="shared" si="7"/>
        <v>0.10759564786873591</v>
      </c>
      <c r="Y42" s="64">
        <f t="shared" si="16"/>
        <v>2.9696790422138731E-2</v>
      </c>
      <c r="Z42" s="54">
        <f t="shared" si="17"/>
        <v>4.2033641490351881E-2</v>
      </c>
      <c r="AA42" s="54">
        <f t="shared" si="18"/>
        <v>7.1730431912490608E-2</v>
      </c>
    </row>
    <row r="44" spans="1:27" x14ac:dyDescent="0.3">
      <c r="A44" t="s">
        <v>247</v>
      </c>
    </row>
    <row r="46" spans="1:27" x14ac:dyDescent="0.3">
      <c r="B46" s="54">
        <f>AVERAGE(B31:B41)</f>
        <v>9.0909090909090905E-3</v>
      </c>
      <c r="C46" s="54">
        <f>AVERAGE(C31:C41)</f>
        <v>0.15481818181818177</v>
      </c>
      <c r="E46">
        <f>AVERAGE(E31:E41)</f>
        <v>0.351949665644817</v>
      </c>
      <c r="F46">
        <f>AVERAGE(F31:F41)</f>
        <v>0.17350104032601116</v>
      </c>
      <c r="H46">
        <f>AVERAGE(H31:H41)</f>
        <v>0.21679173337058166</v>
      </c>
      <c r="I46">
        <f>AVERAGE(I31:I41)</f>
        <v>0.16522646789684103</v>
      </c>
      <c r="K46" s="54">
        <f>AVERAGE(K31:K41)</f>
        <v>0.16451523001367802</v>
      </c>
      <c r="L46" s="54">
        <f>AVERAGE(L31:L41)</f>
        <v>0.11294132123074538</v>
      </c>
      <c r="M46" s="54">
        <f>AVERAGE(M31:M41)</f>
        <v>8.6662147893687189E-2</v>
      </c>
      <c r="P46" s="54">
        <f>AVERAGE(P31:P41)</f>
        <v>0.21679173337058166</v>
      </c>
      <c r="Q46" s="54">
        <f>AVERAGE(Q31:Q41)</f>
        <v>0.16277192244229557</v>
      </c>
      <c r="S46" s="54">
        <f>AVERAGE(S31:S41)</f>
        <v>0.12985685820416717</v>
      </c>
      <c r="T46" s="54">
        <f>AVERAGE(T31:T41)</f>
        <v>9.9044971647195543E-2</v>
      </c>
      <c r="V46" s="54">
        <f>AVERAGE(V31:V41)</f>
        <v>0.12985685820416717</v>
      </c>
    </row>
    <row r="47" spans="1:27" x14ac:dyDescent="0.3">
      <c r="B47">
        <f>STDEV(B31:B41)</f>
        <v>6.6250214407886357E-3</v>
      </c>
      <c r="C47">
        <f>STDEV(C31:C41)</f>
        <v>4.205429391112922E-2</v>
      </c>
      <c r="E47">
        <f>STDEV(E31:E41)</f>
        <v>0.13823124614446214</v>
      </c>
      <c r="F47">
        <f>STDEV(F31:F41)</f>
        <v>9.8877101332479983E-2</v>
      </c>
      <c r="H47">
        <f>STDEV(H31:H41)</f>
        <v>4.99360209674094E-2</v>
      </c>
      <c r="I47">
        <f>STDEV(I31:I41)</f>
        <v>7.0591852015135806E-2</v>
      </c>
      <c r="K47">
        <f>STDEV(K31:K41)</f>
        <v>5.0602988506901751E-2</v>
      </c>
      <c r="L47">
        <f>STDEV(L31:L41)</f>
        <v>2.4486121405245104E-2</v>
      </c>
      <c r="M47">
        <f>STDEV(M31:M41)</f>
        <v>1.999439223591773E-2</v>
      </c>
      <c r="P47">
        <f>STDEV(P31:P41)</f>
        <v>4.99360209674094E-2</v>
      </c>
      <c r="Q47">
        <f>STDEV(Q31:Q41)</f>
        <v>6.8839706745761994E-2</v>
      </c>
      <c r="S47">
        <f>STDEV(S31:S41)</f>
        <v>2.9908157482450876E-2</v>
      </c>
      <c r="T47">
        <f>STDEV(T31:T41)</f>
        <v>4.0093310299502451E-2</v>
      </c>
      <c r="V47">
        <f>STDEV(V31:V41)</f>
        <v>2.9908157482450876E-2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EAD1-0A09-4049-B400-DF530D3A4B8D}">
  <dimension ref="A1:M19"/>
  <sheetViews>
    <sheetView workbookViewId="0">
      <selection activeCell="I29" sqref="I29"/>
    </sheetView>
  </sheetViews>
  <sheetFormatPr defaultRowHeight="14.4" x14ac:dyDescent="0.3"/>
  <cols>
    <col min="1" max="1" width="3" bestFit="1" customWidth="1"/>
    <col min="2" max="2" width="7" bestFit="1" customWidth="1"/>
    <col min="3" max="3" width="44.6640625" bestFit="1" customWidth="1"/>
    <col min="4" max="4" width="6.44140625" bestFit="1" customWidth="1"/>
    <col min="5" max="5" width="10.88671875" bestFit="1" customWidth="1"/>
    <col min="6" max="11" width="5.44140625" bestFit="1" customWidth="1"/>
    <col min="12" max="12" width="19.77734375" bestFit="1" customWidth="1"/>
    <col min="13" max="13" width="6.44140625" bestFit="1" customWidth="1"/>
  </cols>
  <sheetData>
    <row r="1" spans="1:13" x14ac:dyDescent="0.3">
      <c r="A1" s="56" t="s">
        <v>163</v>
      </c>
      <c r="B1" s="56" t="s">
        <v>164</v>
      </c>
      <c r="C1" s="56" t="s">
        <v>165</v>
      </c>
      <c r="D1" s="56" t="s">
        <v>3</v>
      </c>
      <c r="E1" s="56" t="s">
        <v>166</v>
      </c>
      <c r="F1" s="56" t="s">
        <v>167</v>
      </c>
      <c r="G1" s="56" t="s">
        <v>168</v>
      </c>
      <c r="H1" s="56" t="s">
        <v>169</v>
      </c>
      <c r="I1" s="56" t="s">
        <v>170</v>
      </c>
      <c r="J1" s="56" t="s">
        <v>171</v>
      </c>
      <c r="K1" s="56" t="s">
        <v>172</v>
      </c>
      <c r="L1" s="56" t="s">
        <v>173</v>
      </c>
      <c r="M1" s="56" t="s">
        <v>174</v>
      </c>
    </row>
    <row r="2" spans="1:13" x14ac:dyDescent="0.3">
      <c r="A2" s="57">
        <v>37</v>
      </c>
      <c r="B2" s="55" t="s">
        <v>175</v>
      </c>
      <c r="C2" s="55" t="s">
        <v>176</v>
      </c>
      <c r="D2" s="55" t="s">
        <v>177</v>
      </c>
      <c r="E2" s="55" t="s">
        <v>178</v>
      </c>
      <c r="F2" s="58"/>
      <c r="G2" s="59">
        <v>0.94594594595000003</v>
      </c>
      <c r="H2" s="59">
        <v>5.4054054054000003E-2</v>
      </c>
      <c r="I2" s="59">
        <v>0</v>
      </c>
      <c r="J2" s="59">
        <v>0</v>
      </c>
      <c r="K2" s="59">
        <v>0</v>
      </c>
      <c r="L2" s="55" t="s">
        <v>179</v>
      </c>
      <c r="M2" s="55" t="s">
        <v>179</v>
      </c>
    </row>
    <row r="3" spans="1:13" x14ac:dyDescent="0.3">
      <c r="A3" s="57">
        <v>38</v>
      </c>
      <c r="B3" s="55" t="s">
        <v>175</v>
      </c>
      <c r="C3" s="55" t="s">
        <v>180</v>
      </c>
      <c r="D3" s="55" t="s">
        <v>181</v>
      </c>
      <c r="E3" s="55" t="s">
        <v>182</v>
      </c>
      <c r="F3" s="58"/>
      <c r="G3" s="59">
        <v>0.71359223300999997</v>
      </c>
      <c r="H3" s="59">
        <v>0.28640776698999998</v>
      </c>
      <c r="I3" s="59">
        <v>0</v>
      </c>
      <c r="J3" s="59">
        <v>0</v>
      </c>
      <c r="K3" s="59">
        <v>0</v>
      </c>
      <c r="L3" s="55" t="s">
        <v>217</v>
      </c>
      <c r="M3" s="55" t="s">
        <v>184</v>
      </c>
    </row>
    <row r="4" spans="1:13" x14ac:dyDescent="0.3">
      <c r="A4" s="57">
        <v>39</v>
      </c>
      <c r="B4" s="55" t="s">
        <v>175</v>
      </c>
      <c r="C4" s="55" t="s">
        <v>185</v>
      </c>
      <c r="D4" s="55" t="s">
        <v>186</v>
      </c>
      <c r="E4" s="55" t="s">
        <v>182</v>
      </c>
      <c r="F4" s="58"/>
      <c r="G4" s="59">
        <v>0.71359223300999997</v>
      </c>
      <c r="H4" s="59">
        <v>0.28640776698999998</v>
      </c>
      <c r="I4" s="59">
        <v>0</v>
      </c>
      <c r="J4" s="59">
        <v>0</v>
      </c>
      <c r="K4" s="59">
        <v>0</v>
      </c>
      <c r="L4" s="55" t="s">
        <v>217</v>
      </c>
      <c r="M4" s="55" t="s">
        <v>184</v>
      </c>
    </row>
    <row r="5" spans="1:13" x14ac:dyDescent="0.3">
      <c r="A5" s="57">
        <v>40</v>
      </c>
      <c r="B5" s="55" t="s">
        <v>175</v>
      </c>
      <c r="C5" s="55" t="s">
        <v>187</v>
      </c>
      <c r="D5" s="55" t="s">
        <v>188</v>
      </c>
      <c r="E5" s="55" t="s">
        <v>182</v>
      </c>
      <c r="F5" s="58"/>
      <c r="G5" s="54">
        <v>0.85441</v>
      </c>
      <c r="H5" s="54">
        <v>0.14116999999999999</v>
      </c>
      <c r="I5" s="54">
        <v>4.4099999999999999E-3</v>
      </c>
      <c r="J5" s="54">
        <v>0</v>
      </c>
      <c r="K5" s="54">
        <v>0</v>
      </c>
      <c r="L5" s="55" t="s">
        <v>183</v>
      </c>
      <c r="M5" s="55" t="s">
        <v>184</v>
      </c>
    </row>
    <row r="6" spans="1:13" x14ac:dyDescent="0.3">
      <c r="A6" s="57">
        <v>41</v>
      </c>
      <c r="B6" s="55" t="s">
        <v>175</v>
      </c>
      <c r="C6" s="55" t="s">
        <v>189</v>
      </c>
      <c r="D6" s="55" t="s">
        <v>190</v>
      </c>
      <c r="E6" s="55" t="s">
        <v>182</v>
      </c>
      <c r="F6" s="58"/>
      <c r="G6" s="54">
        <v>0.85441</v>
      </c>
      <c r="H6" s="54">
        <v>0.14116999999999999</v>
      </c>
      <c r="I6" s="54">
        <v>4.4099999999999999E-3</v>
      </c>
      <c r="J6" s="54">
        <v>0</v>
      </c>
      <c r="K6" s="54">
        <v>0</v>
      </c>
      <c r="L6" s="55" t="s">
        <v>183</v>
      </c>
      <c r="M6" s="55" t="s">
        <v>184</v>
      </c>
    </row>
    <row r="7" spans="1:13" x14ac:dyDescent="0.3">
      <c r="A7" s="57">
        <v>42</v>
      </c>
      <c r="B7" s="55" t="s">
        <v>175</v>
      </c>
      <c r="C7" s="55" t="s">
        <v>191</v>
      </c>
      <c r="D7" s="55" t="s">
        <v>192</v>
      </c>
      <c r="E7" s="55" t="s">
        <v>182</v>
      </c>
      <c r="F7" s="58"/>
      <c r="G7" s="54">
        <v>0.85441</v>
      </c>
      <c r="H7" s="54">
        <v>0.14116999999999999</v>
      </c>
      <c r="I7" s="54">
        <v>4.4099999999999999E-3</v>
      </c>
      <c r="J7" s="54">
        <v>0</v>
      </c>
      <c r="K7" s="54">
        <v>0</v>
      </c>
      <c r="L7" s="55" t="s">
        <v>183</v>
      </c>
      <c r="M7" s="55" t="s">
        <v>184</v>
      </c>
    </row>
    <row r="8" spans="1:13" x14ac:dyDescent="0.3">
      <c r="A8" s="57">
        <v>43</v>
      </c>
      <c r="B8" s="55" t="s">
        <v>175</v>
      </c>
      <c r="C8" s="55" t="s">
        <v>193</v>
      </c>
      <c r="D8" s="55" t="s">
        <v>184</v>
      </c>
      <c r="E8" s="55" t="s">
        <v>178</v>
      </c>
      <c r="F8" s="58"/>
      <c r="G8" s="59">
        <v>0.85441176471000002</v>
      </c>
      <c r="H8" s="59">
        <v>0.14117647058999999</v>
      </c>
      <c r="I8" s="59">
        <v>4.4117647059000002E-3</v>
      </c>
      <c r="J8" s="59">
        <v>0</v>
      </c>
      <c r="K8" s="59">
        <v>0</v>
      </c>
      <c r="L8" s="55" t="s">
        <v>179</v>
      </c>
      <c r="M8" s="55" t="s">
        <v>179</v>
      </c>
    </row>
    <row r="9" spans="1:13" x14ac:dyDescent="0.3">
      <c r="A9" s="57">
        <v>44</v>
      </c>
      <c r="B9" s="55" t="s">
        <v>175</v>
      </c>
      <c r="C9" s="55" t="s">
        <v>194</v>
      </c>
      <c r="D9" s="55" t="s">
        <v>195</v>
      </c>
      <c r="E9" s="55" t="s">
        <v>178</v>
      </c>
      <c r="F9" s="58"/>
      <c r="G9" s="59">
        <v>0.57081999999999999</v>
      </c>
      <c r="H9" s="59">
        <v>0.42637000000000003</v>
      </c>
      <c r="I9" s="59">
        <v>2.8E-3</v>
      </c>
      <c r="J9" s="59">
        <v>0</v>
      </c>
      <c r="K9" s="59">
        <v>0</v>
      </c>
      <c r="L9" s="55" t="s">
        <v>179</v>
      </c>
      <c r="M9" s="55" t="s">
        <v>179</v>
      </c>
    </row>
    <row r="10" spans="1:13" x14ac:dyDescent="0.3">
      <c r="A10" s="57">
        <v>45</v>
      </c>
      <c r="B10" s="55" t="s">
        <v>175</v>
      </c>
      <c r="C10" s="55" t="s">
        <v>196</v>
      </c>
      <c r="D10" s="55" t="s">
        <v>197</v>
      </c>
      <c r="E10" s="55" t="s">
        <v>178</v>
      </c>
      <c r="F10" s="58"/>
      <c r="G10" s="59">
        <v>0.57081999999999999</v>
      </c>
      <c r="H10" s="59">
        <v>0.42637000000000003</v>
      </c>
      <c r="I10" s="59">
        <v>2.8E-3</v>
      </c>
      <c r="J10" s="59">
        <v>0</v>
      </c>
      <c r="K10" s="59">
        <v>0</v>
      </c>
      <c r="L10" s="55" t="s">
        <v>198</v>
      </c>
      <c r="M10" s="55" t="s">
        <v>195</v>
      </c>
    </row>
    <row r="11" spans="1:13" x14ac:dyDescent="0.3">
      <c r="A11" s="57">
        <v>46</v>
      </c>
      <c r="B11" s="55" t="s">
        <v>175</v>
      </c>
      <c r="C11" s="55" t="s">
        <v>199</v>
      </c>
      <c r="D11" s="55" t="s">
        <v>200</v>
      </c>
      <c r="E11" s="55" t="s">
        <v>178</v>
      </c>
      <c r="F11" s="58"/>
      <c r="G11" s="59">
        <v>0.75224450811999999</v>
      </c>
      <c r="H11" s="59">
        <v>0.24565425024000001</v>
      </c>
      <c r="I11" s="59">
        <v>2.1012416428000001E-3</v>
      </c>
      <c r="J11" s="59">
        <v>0</v>
      </c>
      <c r="K11" s="59">
        <v>0</v>
      </c>
      <c r="L11" s="55" t="s">
        <v>179</v>
      </c>
      <c r="M11" s="55" t="s">
        <v>179</v>
      </c>
    </row>
    <row r="12" spans="1:13" x14ac:dyDescent="0.3">
      <c r="A12" s="57">
        <v>47</v>
      </c>
      <c r="B12" s="55" t="s">
        <v>175</v>
      </c>
      <c r="C12" s="55" t="s">
        <v>201</v>
      </c>
      <c r="D12" s="55" t="s">
        <v>202</v>
      </c>
      <c r="E12" s="55" t="s">
        <v>182</v>
      </c>
      <c r="F12" s="58"/>
      <c r="G12" s="59">
        <v>0.71359223300999997</v>
      </c>
      <c r="H12" s="59">
        <v>0.28640776698999998</v>
      </c>
      <c r="I12" s="59">
        <v>0</v>
      </c>
      <c r="J12" s="59">
        <v>0</v>
      </c>
      <c r="K12" s="59">
        <v>0</v>
      </c>
      <c r="L12" s="55" t="s">
        <v>217</v>
      </c>
      <c r="M12" s="55"/>
    </row>
    <row r="13" spans="1:13" x14ac:dyDescent="0.3">
      <c r="A13" s="57">
        <v>48</v>
      </c>
      <c r="B13" s="55" t="s">
        <v>175</v>
      </c>
      <c r="C13" s="55" t="s">
        <v>203</v>
      </c>
      <c r="D13" s="55" t="s">
        <v>204</v>
      </c>
      <c r="E13" s="55" t="s">
        <v>178</v>
      </c>
      <c r="F13" s="58"/>
      <c r="G13" s="59">
        <v>0.71359223300999997</v>
      </c>
      <c r="H13" s="59">
        <v>0.28640776698999998</v>
      </c>
      <c r="I13" s="59">
        <v>0</v>
      </c>
      <c r="J13" s="59">
        <v>0</v>
      </c>
      <c r="K13" s="59">
        <v>0</v>
      </c>
      <c r="L13" s="55" t="s">
        <v>179</v>
      </c>
      <c r="M13" s="55" t="s">
        <v>179</v>
      </c>
    </row>
    <row r="14" spans="1:13" x14ac:dyDescent="0.3">
      <c r="A14" s="57">
        <v>49</v>
      </c>
      <c r="B14" s="55" t="s">
        <v>175</v>
      </c>
      <c r="C14" s="55" t="s">
        <v>205</v>
      </c>
      <c r="D14" s="55" t="s">
        <v>206</v>
      </c>
      <c r="E14" s="55" t="s">
        <v>178</v>
      </c>
      <c r="F14" s="58"/>
      <c r="G14" s="59">
        <v>0.54757999999999996</v>
      </c>
      <c r="H14" s="59">
        <v>0.44964999999999999</v>
      </c>
      <c r="I14" s="59">
        <v>2.7499999999999998E-3</v>
      </c>
      <c r="J14" s="59">
        <v>0</v>
      </c>
      <c r="K14" s="59">
        <v>0</v>
      </c>
      <c r="L14" s="55" t="s">
        <v>179</v>
      </c>
      <c r="M14" s="55" t="s">
        <v>179</v>
      </c>
    </row>
    <row r="15" spans="1:13" x14ac:dyDescent="0.3">
      <c r="A15" s="57">
        <v>50</v>
      </c>
      <c r="B15" s="55" t="s">
        <v>175</v>
      </c>
      <c r="C15" s="55" t="s">
        <v>207</v>
      </c>
      <c r="D15" s="55" t="s">
        <v>208</v>
      </c>
      <c r="E15" s="55" t="s">
        <v>178</v>
      </c>
      <c r="F15" s="58"/>
      <c r="G15" s="59">
        <v>0.79411764705999999</v>
      </c>
      <c r="H15" s="59">
        <v>0.20588235294000001</v>
      </c>
      <c r="I15" s="59">
        <v>0</v>
      </c>
      <c r="J15" s="59">
        <v>0</v>
      </c>
      <c r="K15" s="59">
        <v>0</v>
      </c>
      <c r="L15" s="55" t="s">
        <v>179</v>
      </c>
      <c r="M15" s="55" t="s">
        <v>179</v>
      </c>
    </row>
    <row r="16" spans="1:13" x14ac:dyDescent="0.3">
      <c r="A16" s="57">
        <v>51</v>
      </c>
      <c r="B16" s="55" t="s">
        <v>175</v>
      </c>
      <c r="C16" s="55" t="s">
        <v>209</v>
      </c>
      <c r="D16" s="55" t="s">
        <v>210</v>
      </c>
      <c r="E16" s="55" t="s">
        <v>182</v>
      </c>
      <c r="F16" s="58"/>
      <c r="G16" s="54">
        <v>0.57081999999999999</v>
      </c>
      <c r="H16" s="54">
        <v>0.42637000000000003</v>
      </c>
      <c r="I16" s="54">
        <v>2.8E-3</v>
      </c>
      <c r="J16" s="54">
        <v>0</v>
      </c>
      <c r="K16" s="60">
        <v>0</v>
      </c>
      <c r="L16" s="55" t="s">
        <v>198</v>
      </c>
      <c r="M16" s="55" t="s">
        <v>195</v>
      </c>
    </row>
    <row r="17" spans="1:13" x14ac:dyDescent="0.3">
      <c r="A17" s="57">
        <v>52</v>
      </c>
      <c r="B17" s="55" t="s">
        <v>175</v>
      </c>
      <c r="C17" s="55" t="s">
        <v>211</v>
      </c>
      <c r="D17" s="55" t="s">
        <v>212</v>
      </c>
      <c r="E17" s="55" t="s">
        <v>178</v>
      </c>
      <c r="F17" s="58"/>
      <c r="G17" s="59">
        <v>0.77485493230000002</v>
      </c>
      <c r="H17" s="59">
        <v>0.22514506770000001</v>
      </c>
      <c r="I17" s="59">
        <v>0</v>
      </c>
      <c r="J17" s="59">
        <v>0</v>
      </c>
      <c r="K17" s="59">
        <v>0</v>
      </c>
      <c r="L17" s="55" t="s">
        <v>179</v>
      </c>
      <c r="M17" s="55" t="s">
        <v>179</v>
      </c>
    </row>
    <row r="18" spans="1:13" x14ac:dyDescent="0.3">
      <c r="A18" s="57">
        <v>53</v>
      </c>
      <c r="B18" s="55" t="s">
        <v>175</v>
      </c>
      <c r="C18" s="55" t="s">
        <v>213</v>
      </c>
      <c r="D18" s="55" t="s">
        <v>214</v>
      </c>
      <c r="E18" s="55" t="s">
        <v>178</v>
      </c>
      <c r="F18" s="58"/>
      <c r="G18" s="59">
        <v>0.68127000000000004</v>
      </c>
      <c r="H18" s="59">
        <v>0.31775999999999999</v>
      </c>
      <c r="I18" s="59">
        <v>7.2000000000000005E-4</v>
      </c>
      <c r="J18" s="59">
        <v>2.4000000000000001E-4</v>
      </c>
      <c r="K18" s="59">
        <v>0</v>
      </c>
      <c r="L18" s="55" t="s">
        <v>179</v>
      </c>
      <c r="M18" s="55" t="s">
        <v>179</v>
      </c>
    </row>
    <row r="19" spans="1:13" x14ac:dyDescent="0.3">
      <c r="A19" s="57">
        <v>54</v>
      </c>
      <c r="B19" s="55" t="s">
        <v>175</v>
      </c>
      <c r="C19" s="55" t="s">
        <v>215</v>
      </c>
      <c r="D19" s="55" t="s">
        <v>216</v>
      </c>
      <c r="E19" s="55" t="s">
        <v>178</v>
      </c>
      <c r="F19" s="58"/>
      <c r="G19" s="59">
        <v>0.61482999999999999</v>
      </c>
      <c r="H19" s="59">
        <v>0.38007999999999997</v>
      </c>
      <c r="I19" s="59">
        <v>5.0800000000000003E-3</v>
      </c>
      <c r="J19" s="59">
        <v>0</v>
      </c>
      <c r="K19" s="59">
        <v>0</v>
      </c>
      <c r="L19" s="55" t="s">
        <v>179</v>
      </c>
      <c r="M19" s="55" t="s">
        <v>179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E524-D88E-4CAD-AC28-6636F211ED43}">
  <dimension ref="A1:E53"/>
  <sheetViews>
    <sheetView workbookViewId="0">
      <selection activeCell="C42" sqref="C42"/>
    </sheetView>
  </sheetViews>
  <sheetFormatPr defaultRowHeight="14.4" x14ac:dyDescent="0.3"/>
  <cols>
    <col min="1" max="2" width="24.77734375" bestFit="1" customWidth="1"/>
    <col min="3" max="3" width="19.5546875" bestFit="1" customWidth="1"/>
    <col min="4" max="4" width="10.21875" bestFit="1" customWidth="1"/>
    <col min="5" max="5" width="10.33203125" bestFit="1" customWidth="1"/>
    <col min="6" max="6" width="10.6640625" bestFit="1" customWidth="1"/>
    <col min="7" max="7" width="12.88671875" bestFit="1" customWidth="1"/>
    <col min="8" max="8" width="7" bestFit="1" customWidth="1"/>
    <col min="9" max="9" width="10.77734375" bestFit="1" customWidth="1"/>
  </cols>
  <sheetData>
    <row r="1" spans="1:5" x14ac:dyDescent="0.3">
      <c r="A1" t="s">
        <v>296</v>
      </c>
      <c r="B1" t="s">
        <v>3</v>
      </c>
      <c r="C1" t="s">
        <v>295</v>
      </c>
      <c r="D1" t="s">
        <v>297</v>
      </c>
      <c r="E1" t="s">
        <v>298</v>
      </c>
    </row>
    <row r="2" spans="1:5" x14ac:dyDescent="0.3">
      <c r="A2" t="s">
        <v>35</v>
      </c>
      <c r="B2" t="s">
        <v>21</v>
      </c>
      <c r="C2">
        <v>6</v>
      </c>
      <c r="D2">
        <v>53.147066000000002</v>
      </c>
      <c r="E2">
        <v>-128.476787</v>
      </c>
    </row>
    <row r="3" spans="1:5" x14ac:dyDescent="0.3">
      <c r="A3" t="s">
        <v>40</v>
      </c>
      <c r="B3" t="s">
        <v>9</v>
      </c>
      <c r="C3">
        <v>6</v>
      </c>
      <c r="D3">
        <v>52.972490000000001</v>
      </c>
      <c r="E3">
        <v>-128.68139600000001</v>
      </c>
    </row>
    <row r="4" spans="1:5" x14ac:dyDescent="0.3">
      <c r="A4" t="s">
        <v>63</v>
      </c>
      <c r="B4" t="s">
        <v>64</v>
      </c>
      <c r="C4">
        <v>4</v>
      </c>
      <c r="D4">
        <v>55.414969999999997</v>
      </c>
      <c r="E4">
        <v>-126.684167</v>
      </c>
    </row>
    <row r="5" spans="1:5" x14ac:dyDescent="0.3">
      <c r="A5" t="s">
        <v>69</v>
      </c>
      <c r="B5" t="s">
        <v>68</v>
      </c>
      <c r="C5">
        <v>4</v>
      </c>
      <c r="D5">
        <v>56.279552000000002</v>
      </c>
      <c r="E5">
        <v>-126.970973</v>
      </c>
    </row>
    <row r="6" spans="1:5" x14ac:dyDescent="0.3">
      <c r="A6" t="s">
        <v>48</v>
      </c>
      <c r="B6" t="s">
        <v>49</v>
      </c>
      <c r="C6">
        <v>8</v>
      </c>
      <c r="D6">
        <v>52.378480000000003</v>
      </c>
      <c r="E6">
        <v>-126.77025999999999</v>
      </c>
    </row>
    <row r="7" spans="1:5" x14ac:dyDescent="0.3">
      <c r="A7" t="s">
        <v>8</v>
      </c>
      <c r="B7" t="s">
        <v>9</v>
      </c>
      <c r="C7">
        <v>5</v>
      </c>
      <c r="D7">
        <v>53.476368000000001</v>
      </c>
      <c r="E7">
        <v>-129.47598600000001</v>
      </c>
    </row>
    <row r="8" spans="1:5" x14ac:dyDescent="0.3">
      <c r="A8" t="s">
        <v>17</v>
      </c>
      <c r="B8" t="s">
        <v>18</v>
      </c>
      <c r="C8">
        <v>6</v>
      </c>
      <c r="D8">
        <v>53.510511999999999</v>
      </c>
      <c r="E8">
        <v>-128.365329</v>
      </c>
    </row>
    <row r="9" spans="1:5" x14ac:dyDescent="0.3">
      <c r="A9" t="s">
        <v>47</v>
      </c>
      <c r="B9" t="s">
        <v>21</v>
      </c>
      <c r="C9">
        <v>8</v>
      </c>
      <c r="D9">
        <v>52.616512</v>
      </c>
      <c r="E9">
        <v>-127.627273</v>
      </c>
    </row>
    <row r="10" spans="1:5" x14ac:dyDescent="0.3">
      <c r="A10" t="s">
        <v>51</v>
      </c>
      <c r="B10" t="s">
        <v>52</v>
      </c>
      <c r="C10">
        <v>9</v>
      </c>
      <c r="D10">
        <v>51.728152000000001</v>
      </c>
      <c r="E10">
        <v>-127.338953</v>
      </c>
    </row>
    <row r="11" spans="1:5" x14ac:dyDescent="0.3">
      <c r="A11" t="s">
        <v>25</v>
      </c>
      <c r="B11" t="s">
        <v>21</v>
      </c>
      <c r="C11">
        <v>6</v>
      </c>
      <c r="D11">
        <v>53.848602</v>
      </c>
      <c r="E11">
        <v>-128.51334600000001</v>
      </c>
    </row>
    <row r="12" spans="1:5" x14ac:dyDescent="0.3">
      <c r="A12" t="s">
        <v>67</v>
      </c>
      <c r="B12" t="s">
        <v>68</v>
      </c>
      <c r="C12">
        <v>4</v>
      </c>
      <c r="D12">
        <v>56.397148000000001</v>
      </c>
      <c r="E12">
        <v>-127.922921</v>
      </c>
    </row>
    <row r="13" spans="1:5" x14ac:dyDescent="0.3">
      <c r="A13" t="s">
        <v>79</v>
      </c>
      <c r="B13" t="s">
        <v>80</v>
      </c>
      <c r="C13">
        <v>2</v>
      </c>
      <c r="D13">
        <v>53.144494000000002</v>
      </c>
      <c r="E13">
        <v>-132.13953799999999</v>
      </c>
    </row>
    <row r="14" spans="1:5" x14ac:dyDescent="0.3">
      <c r="A14" t="s">
        <v>74</v>
      </c>
      <c r="B14" t="s">
        <v>71</v>
      </c>
      <c r="C14">
        <v>3</v>
      </c>
      <c r="D14">
        <v>55.037292999999998</v>
      </c>
      <c r="E14">
        <v>-129.55023299999999</v>
      </c>
    </row>
    <row r="15" spans="1:5" x14ac:dyDescent="0.3">
      <c r="A15" t="s">
        <v>54</v>
      </c>
      <c r="B15" t="s">
        <v>55</v>
      </c>
      <c r="C15">
        <v>10</v>
      </c>
      <c r="D15">
        <v>51.232829000000002</v>
      </c>
      <c r="E15">
        <v>-127.339217</v>
      </c>
    </row>
    <row r="16" spans="1:5" x14ac:dyDescent="0.3">
      <c r="A16" t="s">
        <v>38</v>
      </c>
      <c r="B16" t="s">
        <v>9</v>
      </c>
      <c r="C16">
        <v>6</v>
      </c>
      <c r="D16">
        <v>53.161188000000003</v>
      </c>
      <c r="E16">
        <v>-128.89079799999999</v>
      </c>
    </row>
    <row r="17" spans="1:5" x14ac:dyDescent="0.3">
      <c r="A17" t="s">
        <v>58</v>
      </c>
      <c r="B17" t="s">
        <v>57</v>
      </c>
      <c r="C17">
        <v>4</v>
      </c>
      <c r="D17">
        <v>54.168033000000001</v>
      </c>
      <c r="E17">
        <v>-129.952527</v>
      </c>
    </row>
    <row r="18" spans="1:5" x14ac:dyDescent="0.3">
      <c r="A18" t="s">
        <v>46</v>
      </c>
      <c r="B18" t="s">
        <v>21</v>
      </c>
      <c r="C18">
        <v>8</v>
      </c>
      <c r="D18">
        <v>52.400888999999999</v>
      </c>
      <c r="E18">
        <v>-127.540052</v>
      </c>
    </row>
    <row r="19" spans="1:5" x14ac:dyDescent="0.3">
      <c r="A19" t="s">
        <v>27</v>
      </c>
      <c r="B19" t="s">
        <v>21</v>
      </c>
      <c r="C19">
        <v>6</v>
      </c>
      <c r="D19">
        <v>53.584753999999997</v>
      </c>
      <c r="E19">
        <v>-128.954117</v>
      </c>
    </row>
    <row r="20" spans="1:5" x14ac:dyDescent="0.3">
      <c r="A20" t="s">
        <v>59</v>
      </c>
      <c r="B20" t="s">
        <v>57</v>
      </c>
      <c r="C20">
        <v>4</v>
      </c>
      <c r="D20">
        <v>54.332237999999997</v>
      </c>
      <c r="E20">
        <v>-129.29531700000001</v>
      </c>
    </row>
    <row r="21" spans="1:5" x14ac:dyDescent="0.3">
      <c r="A21" t="s">
        <v>60</v>
      </c>
      <c r="B21" t="s">
        <v>57</v>
      </c>
      <c r="C21">
        <v>4</v>
      </c>
      <c r="D21">
        <v>54.398614999999999</v>
      </c>
      <c r="E21">
        <v>-129.058178</v>
      </c>
    </row>
    <row r="22" spans="1:5" x14ac:dyDescent="0.3">
      <c r="A22" t="s">
        <v>28</v>
      </c>
      <c r="B22" t="s">
        <v>29</v>
      </c>
      <c r="C22">
        <v>6</v>
      </c>
      <c r="D22">
        <v>53.832484999999998</v>
      </c>
      <c r="E22">
        <v>-129.093008</v>
      </c>
    </row>
    <row r="23" spans="1:5" x14ac:dyDescent="0.3">
      <c r="A23" t="s">
        <v>36</v>
      </c>
      <c r="B23" t="s">
        <v>37</v>
      </c>
      <c r="C23">
        <v>6</v>
      </c>
      <c r="D23">
        <v>52.995820000000002</v>
      </c>
      <c r="E23">
        <v>-128.38099199999999</v>
      </c>
    </row>
    <row r="24" spans="1:5" x14ac:dyDescent="0.3">
      <c r="A24" t="s">
        <v>30</v>
      </c>
      <c r="B24" t="s">
        <v>9</v>
      </c>
      <c r="C24">
        <v>6</v>
      </c>
      <c r="D24">
        <v>53.425488000000001</v>
      </c>
      <c r="E24">
        <v>-129.249719</v>
      </c>
    </row>
    <row r="25" spans="1:5" x14ac:dyDescent="0.3">
      <c r="A25" t="s">
        <v>31</v>
      </c>
      <c r="B25" t="s">
        <v>21</v>
      </c>
      <c r="C25">
        <v>6</v>
      </c>
      <c r="D25">
        <v>53.726858</v>
      </c>
      <c r="E25">
        <v>-128.776498</v>
      </c>
    </row>
    <row r="26" spans="1:5" x14ac:dyDescent="0.3">
      <c r="A26" t="s">
        <v>61</v>
      </c>
      <c r="B26" t="s">
        <v>57</v>
      </c>
      <c r="C26">
        <v>4</v>
      </c>
      <c r="D26">
        <v>54.149883000000003</v>
      </c>
      <c r="E26">
        <v>-129.19753</v>
      </c>
    </row>
    <row r="27" spans="1:5" x14ac:dyDescent="0.3">
      <c r="A27" t="s">
        <v>56</v>
      </c>
      <c r="B27" t="s">
        <v>57</v>
      </c>
      <c r="C27">
        <v>4</v>
      </c>
      <c r="D27">
        <v>54.313008000000004</v>
      </c>
      <c r="E27">
        <v>-129.398415</v>
      </c>
    </row>
    <row r="28" spans="1:5" x14ac:dyDescent="0.3">
      <c r="A28" t="s">
        <v>20</v>
      </c>
      <c r="B28" t="s">
        <v>21</v>
      </c>
      <c r="C28">
        <v>6</v>
      </c>
      <c r="D28">
        <v>53.481938999999997</v>
      </c>
      <c r="E28">
        <v>-128.13088999999999</v>
      </c>
    </row>
    <row r="29" spans="1:5" x14ac:dyDescent="0.3">
      <c r="A29" t="s">
        <v>26</v>
      </c>
      <c r="B29" t="s">
        <v>21</v>
      </c>
      <c r="C29">
        <v>6</v>
      </c>
      <c r="D29">
        <v>53.827165000000001</v>
      </c>
      <c r="E29">
        <v>-128.4871</v>
      </c>
    </row>
    <row r="30" spans="1:5" x14ac:dyDescent="0.3">
      <c r="A30" t="s">
        <v>22</v>
      </c>
      <c r="B30" t="s">
        <v>21</v>
      </c>
      <c r="C30">
        <v>6</v>
      </c>
      <c r="D30">
        <v>53.323298999999999</v>
      </c>
      <c r="E30">
        <v>-128.472049</v>
      </c>
    </row>
    <row r="31" spans="1:5" x14ac:dyDescent="0.3">
      <c r="A31" t="s">
        <v>32</v>
      </c>
      <c r="B31" t="s">
        <v>21</v>
      </c>
      <c r="C31">
        <v>6</v>
      </c>
      <c r="D31">
        <v>53.576774999999998</v>
      </c>
      <c r="E31">
        <v>-129.349816</v>
      </c>
    </row>
    <row r="32" spans="1:5" x14ac:dyDescent="0.3">
      <c r="A32" t="s">
        <v>66</v>
      </c>
      <c r="B32" t="s">
        <v>64</v>
      </c>
      <c r="C32">
        <v>4</v>
      </c>
      <c r="D32">
        <v>55.102615</v>
      </c>
      <c r="E32">
        <v>-128.085474</v>
      </c>
    </row>
    <row r="33" spans="1:5" x14ac:dyDescent="0.3">
      <c r="A33" t="s">
        <v>75</v>
      </c>
      <c r="B33" t="s">
        <v>76</v>
      </c>
      <c r="C33">
        <v>3</v>
      </c>
      <c r="D33">
        <v>54.301917000000003</v>
      </c>
      <c r="E33">
        <v>-129.98111299999999</v>
      </c>
    </row>
    <row r="34" spans="1:5" x14ac:dyDescent="0.3">
      <c r="A34" t="s">
        <v>45</v>
      </c>
      <c r="B34" t="s">
        <v>21</v>
      </c>
      <c r="C34">
        <v>8</v>
      </c>
      <c r="D34">
        <v>52.360304999999997</v>
      </c>
      <c r="E34">
        <v>-127.722858</v>
      </c>
    </row>
    <row r="35" spans="1:5" x14ac:dyDescent="0.3">
      <c r="A35" t="s">
        <v>72</v>
      </c>
      <c r="B35" t="s">
        <v>73</v>
      </c>
      <c r="C35">
        <v>3</v>
      </c>
      <c r="D35">
        <v>56.023899</v>
      </c>
      <c r="E35">
        <v>-129.148597</v>
      </c>
    </row>
    <row r="36" spans="1:5" x14ac:dyDescent="0.3">
      <c r="A36" t="s">
        <v>65</v>
      </c>
      <c r="B36" t="s">
        <v>64</v>
      </c>
      <c r="C36">
        <v>4</v>
      </c>
      <c r="D36">
        <v>55.679036000000004</v>
      </c>
      <c r="E36">
        <v>-128.35079899999999</v>
      </c>
    </row>
    <row r="37" spans="1:5" x14ac:dyDescent="0.3">
      <c r="A37" t="s">
        <v>50</v>
      </c>
      <c r="B37" t="s">
        <v>49</v>
      </c>
      <c r="C37">
        <v>8</v>
      </c>
      <c r="D37">
        <v>52.386986</v>
      </c>
      <c r="E37">
        <v>-126.76445099999999</v>
      </c>
    </row>
    <row r="38" spans="1:5" x14ac:dyDescent="0.3">
      <c r="A38" t="s">
        <v>41</v>
      </c>
      <c r="B38" t="s">
        <v>9</v>
      </c>
      <c r="C38">
        <v>6</v>
      </c>
      <c r="D38">
        <v>52.923127999999998</v>
      </c>
      <c r="E38">
        <v>-128.74407099999999</v>
      </c>
    </row>
    <row r="39" spans="1:5" x14ac:dyDescent="0.3">
      <c r="A39" t="s">
        <v>81</v>
      </c>
      <c r="B39" t="s">
        <v>80</v>
      </c>
      <c r="C39">
        <v>2</v>
      </c>
      <c r="D39">
        <v>53.051709000000002</v>
      </c>
      <c r="E39">
        <v>-132.03304600000001</v>
      </c>
    </row>
    <row r="40" spans="1:5" x14ac:dyDescent="0.3">
      <c r="A40" t="s">
        <v>23</v>
      </c>
      <c r="B40" t="s">
        <v>21</v>
      </c>
      <c r="C40">
        <v>6</v>
      </c>
      <c r="D40">
        <v>53.488557999999998</v>
      </c>
      <c r="E40">
        <v>-128.76585</v>
      </c>
    </row>
    <row r="41" spans="1:5" x14ac:dyDescent="0.3">
      <c r="A41" t="s">
        <v>33</v>
      </c>
      <c r="B41" t="s">
        <v>9</v>
      </c>
      <c r="C41">
        <v>6</v>
      </c>
      <c r="D41">
        <v>53.648477999999997</v>
      </c>
      <c r="E41">
        <v>-129.303326</v>
      </c>
    </row>
    <row r="42" spans="1:5" x14ac:dyDescent="0.3">
      <c r="A42" t="s">
        <v>44</v>
      </c>
      <c r="B42" t="s">
        <v>21</v>
      </c>
      <c r="C42">
        <v>7</v>
      </c>
      <c r="D42">
        <v>52.515456</v>
      </c>
      <c r="E42">
        <v>-127.841264</v>
      </c>
    </row>
    <row r="43" spans="1:5" x14ac:dyDescent="0.3">
      <c r="A43" t="s">
        <v>34</v>
      </c>
      <c r="B43" t="s">
        <v>21</v>
      </c>
      <c r="C43">
        <v>6</v>
      </c>
      <c r="D43">
        <v>53.432814</v>
      </c>
      <c r="E43">
        <v>-128.95911599999999</v>
      </c>
    </row>
    <row r="44" spans="1:5" x14ac:dyDescent="0.3">
      <c r="A44" t="s">
        <v>43</v>
      </c>
      <c r="B44" t="s">
        <v>21</v>
      </c>
      <c r="C44">
        <v>7</v>
      </c>
      <c r="D44">
        <v>52.478180000000002</v>
      </c>
      <c r="E44">
        <v>-127.743742</v>
      </c>
    </row>
    <row r="45" spans="1:5" x14ac:dyDescent="0.3">
      <c r="A45" t="s">
        <v>82</v>
      </c>
      <c r="B45" t="s">
        <v>49</v>
      </c>
      <c r="C45">
        <v>8</v>
      </c>
      <c r="D45">
        <v>52.398155000000003</v>
      </c>
      <c r="E45">
        <v>-126.53810199999999</v>
      </c>
    </row>
    <row r="46" spans="1:5" x14ac:dyDescent="0.3">
      <c r="A46" t="s">
        <v>11</v>
      </c>
      <c r="B46" t="s">
        <v>9</v>
      </c>
      <c r="C46">
        <v>5</v>
      </c>
      <c r="D46">
        <v>53.505139</v>
      </c>
      <c r="E46">
        <v>-129.56012000000001</v>
      </c>
    </row>
    <row r="47" spans="1:5" x14ac:dyDescent="0.3">
      <c r="A47" t="s">
        <v>77</v>
      </c>
      <c r="B47" t="s">
        <v>78</v>
      </c>
      <c r="C47">
        <v>2</v>
      </c>
      <c r="D47">
        <v>53.609110000000001</v>
      </c>
      <c r="E47">
        <v>-131.93633</v>
      </c>
    </row>
    <row r="48" spans="1:5" x14ac:dyDescent="0.3">
      <c r="A48" t="s">
        <v>16</v>
      </c>
      <c r="B48" t="s">
        <v>9</v>
      </c>
      <c r="C48">
        <v>5</v>
      </c>
      <c r="D48">
        <v>53.381286000000003</v>
      </c>
      <c r="E48">
        <v>-129.466329</v>
      </c>
    </row>
    <row r="49" spans="1:5" x14ac:dyDescent="0.3">
      <c r="A49" t="s">
        <v>42</v>
      </c>
      <c r="B49" t="s">
        <v>9</v>
      </c>
      <c r="C49">
        <v>6</v>
      </c>
      <c r="D49">
        <v>52.853394000000002</v>
      </c>
      <c r="E49">
        <v>-128.785887</v>
      </c>
    </row>
    <row r="50" spans="1:5" x14ac:dyDescent="0.3">
      <c r="A50" t="s">
        <v>24</v>
      </c>
      <c r="B50" t="s">
        <v>18</v>
      </c>
      <c r="C50">
        <v>6</v>
      </c>
      <c r="D50">
        <v>53.492241999999997</v>
      </c>
      <c r="E50">
        <v>-128.11858699999999</v>
      </c>
    </row>
    <row r="51" spans="1:5" x14ac:dyDescent="0.3">
      <c r="A51" t="s">
        <v>39</v>
      </c>
      <c r="B51" t="s">
        <v>9</v>
      </c>
      <c r="C51">
        <v>6</v>
      </c>
      <c r="D51">
        <v>53.137573000000003</v>
      </c>
      <c r="E51">
        <v>-128.97689600000001</v>
      </c>
    </row>
    <row r="52" spans="1:5" x14ac:dyDescent="0.3">
      <c r="A52" t="s">
        <v>70</v>
      </c>
      <c r="B52" t="s">
        <v>71</v>
      </c>
      <c r="C52">
        <v>3</v>
      </c>
      <c r="D52">
        <v>55.165909999999997</v>
      </c>
      <c r="E52">
        <v>-129.27793399999999</v>
      </c>
    </row>
    <row r="53" spans="1:5" x14ac:dyDescent="0.3">
      <c r="A53" t="s">
        <v>62</v>
      </c>
      <c r="B53" t="s">
        <v>57</v>
      </c>
      <c r="C53">
        <v>4</v>
      </c>
      <c r="D53">
        <v>54.491790000000002</v>
      </c>
      <c r="E53">
        <v>-128.727914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4447-1A1F-442A-AB4D-2E9D35654BD7}">
  <dimension ref="A1:F288"/>
  <sheetViews>
    <sheetView topLeftCell="A226" workbookViewId="0">
      <selection activeCell="D241" sqref="D241"/>
    </sheetView>
  </sheetViews>
  <sheetFormatPr defaultRowHeight="14.4" x14ac:dyDescent="0.3"/>
  <cols>
    <col min="1" max="1" width="22.88671875" bestFit="1" customWidth="1"/>
    <col min="2" max="2" width="16.21875" customWidth="1"/>
  </cols>
  <sheetData>
    <row r="1" spans="1:5" x14ac:dyDescent="0.3">
      <c r="A1" t="s">
        <v>3</v>
      </c>
      <c r="B1" t="s">
        <v>286</v>
      </c>
      <c r="C1" t="s">
        <v>4</v>
      </c>
      <c r="D1" t="s">
        <v>287</v>
      </c>
    </row>
    <row r="2" spans="1:5" x14ac:dyDescent="0.3">
      <c r="A2" t="s">
        <v>288</v>
      </c>
      <c r="B2">
        <v>1</v>
      </c>
      <c r="C2">
        <v>1980</v>
      </c>
      <c r="D2" s="54">
        <v>0.46733333333333338</v>
      </c>
      <c r="E2" s="54"/>
    </row>
    <row r="3" spans="1:5" x14ac:dyDescent="0.3">
      <c r="A3" t="s">
        <v>288</v>
      </c>
      <c r="B3">
        <v>1</v>
      </c>
      <c r="C3">
        <v>1981</v>
      </c>
      <c r="D3" s="54">
        <v>0.4393333333333333</v>
      </c>
      <c r="E3" s="54"/>
    </row>
    <row r="4" spans="1:5" x14ac:dyDescent="0.3">
      <c r="A4" t="s">
        <v>288</v>
      </c>
      <c r="B4">
        <v>1</v>
      </c>
      <c r="C4">
        <v>1982</v>
      </c>
      <c r="D4" s="54">
        <v>0.40499999999999997</v>
      </c>
      <c r="E4" s="54"/>
    </row>
    <row r="5" spans="1:5" x14ac:dyDescent="0.3">
      <c r="A5" t="s">
        <v>288</v>
      </c>
      <c r="B5">
        <v>1</v>
      </c>
      <c r="C5">
        <v>1983</v>
      </c>
      <c r="D5" s="54">
        <v>0.50566666666666671</v>
      </c>
      <c r="E5" s="54"/>
    </row>
    <row r="6" spans="1:5" x14ac:dyDescent="0.3">
      <c r="A6" t="s">
        <v>288</v>
      </c>
      <c r="B6">
        <v>1</v>
      </c>
      <c r="C6">
        <v>1984</v>
      </c>
      <c r="D6" s="54">
        <v>0.46133333333333326</v>
      </c>
      <c r="E6" s="54"/>
    </row>
    <row r="7" spans="1:5" x14ac:dyDescent="0.3">
      <c r="A7" t="s">
        <v>288</v>
      </c>
      <c r="B7">
        <v>1</v>
      </c>
      <c r="C7">
        <v>1985</v>
      </c>
      <c r="D7" s="54">
        <v>0.47466666666666668</v>
      </c>
      <c r="E7" s="54"/>
    </row>
    <row r="8" spans="1:5" x14ac:dyDescent="0.3">
      <c r="A8" t="s">
        <v>288</v>
      </c>
      <c r="B8">
        <v>1</v>
      </c>
      <c r="C8">
        <v>1986</v>
      </c>
      <c r="D8" s="54">
        <v>0.50766666666666671</v>
      </c>
      <c r="E8" s="54"/>
    </row>
    <row r="9" spans="1:5" x14ac:dyDescent="0.3">
      <c r="A9" t="s">
        <v>288</v>
      </c>
      <c r="B9">
        <v>1</v>
      </c>
      <c r="C9">
        <v>1987</v>
      </c>
      <c r="D9" s="54">
        <v>0.42166666666666669</v>
      </c>
      <c r="E9" s="54"/>
    </row>
    <row r="10" spans="1:5" x14ac:dyDescent="0.3">
      <c r="A10" t="s">
        <v>288</v>
      </c>
      <c r="B10">
        <v>1</v>
      </c>
      <c r="C10">
        <v>1988</v>
      </c>
      <c r="D10" s="54">
        <v>0.41433333333333339</v>
      </c>
      <c r="E10" s="54"/>
    </row>
    <row r="11" spans="1:5" x14ac:dyDescent="0.3">
      <c r="A11" t="s">
        <v>288</v>
      </c>
      <c r="B11">
        <v>1</v>
      </c>
      <c r="C11">
        <v>1989</v>
      </c>
      <c r="D11" s="54">
        <v>0.41066666666666668</v>
      </c>
      <c r="E11" s="54"/>
    </row>
    <row r="12" spans="1:5" x14ac:dyDescent="0.3">
      <c r="A12" t="s">
        <v>288</v>
      </c>
      <c r="B12">
        <v>1</v>
      </c>
      <c r="C12">
        <v>1990</v>
      </c>
      <c r="D12" s="54">
        <v>0.46433333333333326</v>
      </c>
      <c r="E12" s="54"/>
    </row>
    <row r="13" spans="1:5" x14ac:dyDescent="0.3">
      <c r="A13" t="s">
        <v>288</v>
      </c>
      <c r="B13">
        <v>1</v>
      </c>
      <c r="C13">
        <v>1991</v>
      </c>
      <c r="D13" s="54">
        <v>0.41</v>
      </c>
      <c r="E13" s="54"/>
    </row>
    <row r="14" spans="1:5" x14ac:dyDescent="0.3">
      <c r="A14" t="s">
        <v>288</v>
      </c>
      <c r="B14">
        <v>1</v>
      </c>
      <c r="C14">
        <v>1992</v>
      </c>
      <c r="D14" s="54">
        <v>0.42699999999999999</v>
      </c>
      <c r="E14" s="54"/>
    </row>
    <row r="15" spans="1:5" x14ac:dyDescent="0.3">
      <c r="A15" t="s">
        <v>288</v>
      </c>
      <c r="B15">
        <v>1</v>
      </c>
      <c r="C15">
        <v>1993</v>
      </c>
      <c r="D15" s="54">
        <v>0.372</v>
      </c>
      <c r="E15" s="54"/>
    </row>
    <row r="16" spans="1:5" x14ac:dyDescent="0.3">
      <c r="A16" t="s">
        <v>288</v>
      </c>
      <c r="B16">
        <v>1</v>
      </c>
      <c r="C16">
        <v>1994</v>
      </c>
      <c r="D16" s="54">
        <v>0.4413333333333333</v>
      </c>
      <c r="E16" s="54"/>
    </row>
    <row r="17" spans="1:6" x14ac:dyDescent="0.3">
      <c r="A17" t="s">
        <v>288</v>
      </c>
      <c r="B17">
        <v>1</v>
      </c>
      <c r="C17">
        <v>1995</v>
      </c>
      <c r="D17" s="54">
        <v>0.27800000000000002</v>
      </c>
      <c r="E17" s="54"/>
    </row>
    <row r="18" spans="1:6" x14ac:dyDescent="0.3">
      <c r="A18" t="s">
        <v>288</v>
      </c>
      <c r="B18">
        <v>1</v>
      </c>
      <c r="C18">
        <v>1996</v>
      </c>
      <c r="D18" s="54">
        <v>0.47199999999999998</v>
      </c>
      <c r="E18" s="54"/>
    </row>
    <row r="19" spans="1:6" x14ac:dyDescent="0.3">
      <c r="A19" t="s">
        <v>288</v>
      </c>
      <c r="B19">
        <v>1</v>
      </c>
      <c r="C19">
        <v>1997</v>
      </c>
      <c r="D19" s="54">
        <v>0.36633333333333334</v>
      </c>
      <c r="E19" s="54">
        <f>AVERAGE(D2:D19)</f>
        <v>0.42992592592592593</v>
      </c>
      <c r="F19">
        <f>STDEV(D2:D19)</f>
        <v>5.5056424480192892E-2</v>
      </c>
    </row>
    <row r="20" spans="1:6" x14ac:dyDescent="0.3">
      <c r="A20" t="s">
        <v>288</v>
      </c>
      <c r="B20">
        <v>1</v>
      </c>
      <c r="C20">
        <v>1998</v>
      </c>
      <c r="D20" s="54">
        <v>0.11366666666666667</v>
      </c>
      <c r="E20" s="54"/>
    </row>
    <row r="21" spans="1:6" x14ac:dyDescent="0.3">
      <c r="A21" t="s">
        <v>288</v>
      </c>
      <c r="B21">
        <v>1</v>
      </c>
      <c r="C21">
        <v>1999</v>
      </c>
      <c r="D21" s="54">
        <v>0.12966666666666665</v>
      </c>
      <c r="E21" s="54"/>
    </row>
    <row r="22" spans="1:6" x14ac:dyDescent="0.3">
      <c r="A22" t="s">
        <v>288</v>
      </c>
      <c r="B22">
        <v>1</v>
      </c>
      <c r="C22">
        <v>2000</v>
      </c>
      <c r="D22" s="54">
        <v>0.23899999999999999</v>
      </c>
      <c r="E22" s="54"/>
    </row>
    <row r="23" spans="1:6" x14ac:dyDescent="0.3">
      <c r="A23" t="s">
        <v>288</v>
      </c>
      <c r="B23">
        <v>1</v>
      </c>
      <c r="C23">
        <v>2001</v>
      </c>
      <c r="D23" s="54">
        <v>0.20133333333333331</v>
      </c>
      <c r="E23" s="54"/>
    </row>
    <row r="24" spans="1:6" x14ac:dyDescent="0.3">
      <c r="A24" t="s">
        <v>288</v>
      </c>
      <c r="B24">
        <v>1</v>
      </c>
      <c r="C24">
        <v>2002</v>
      </c>
      <c r="D24" s="54">
        <v>0.14600000000000002</v>
      </c>
      <c r="E24" s="54"/>
    </row>
    <row r="25" spans="1:6" x14ac:dyDescent="0.3">
      <c r="A25" t="s">
        <v>288</v>
      </c>
      <c r="B25">
        <v>1</v>
      </c>
      <c r="C25">
        <v>2003</v>
      </c>
      <c r="D25" s="54">
        <v>0.19833333333333333</v>
      </c>
      <c r="E25" s="54">
        <f>AVERAGE(D20:D25)</f>
        <v>0.17133333333333334</v>
      </c>
      <c r="F25">
        <f>STDEV(D20:D25)</f>
        <v>4.8808013913928305E-2</v>
      </c>
    </row>
    <row r="26" spans="1:6" x14ac:dyDescent="0.3">
      <c r="A26" t="s">
        <v>288</v>
      </c>
      <c r="B26">
        <v>1</v>
      </c>
      <c r="C26">
        <v>2004</v>
      </c>
      <c r="D26" s="54">
        <v>0.42799999999999999</v>
      </c>
      <c r="E26" s="54"/>
    </row>
    <row r="27" spans="1:6" x14ac:dyDescent="0.3">
      <c r="A27" t="s">
        <v>288</v>
      </c>
      <c r="B27">
        <v>1</v>
      </c>
      <c r="C27">
        <v>2005</v>
      </c>
      <c r="D27" s="54">
        <v>0.34633333333333338</v>
      </c>
      <c r="E27" s="54"/>
    </row>
    <row r="28" spans="1:6" x14ac:dyDescent="0.3">
      <c r="A28" t="s">
        <v>288</v>
      </c>
      <c r="B28">
        <v>1</v>
      </c>
      <c r="C28">
        <v>2006</v>
      </c>
      <c r="D28" s="54">
        <v>0.23766666666666669</v>
      </c>
      <c r="E28" s="54"/>
    </row>
    <row r="29" spans="1:6" x14ac:dyDescent="0.3">
      <c r="A29" t="s">
        <v>288</v>
      </c>
      <c r="B29">
        <v>1</v>
      </c>
      <c r="C29">
        <v>2007</v>
      </c>
      <c r="D29" s="54">
        <v>0.32533333333333336</v>
      </c>
      <c r="E29" s="54"/>
    </row>
    <row r="30" spans="1:6" x14ac:dyDescent="0.3">
      <c r="A30" t="s">
        <v>288</v>
      </c>
      <c r="B30">
        <v>1</v>
      </c>
      <c r="C30">
        <v>2008</v>
      </c>
      <c r="D30" s="54">
        <v>0.3046666666666667</v>
      </c>
      <c r="E30" s="54"/>
    </row>
    <row r="31" spans="1:6" x14ac:dyDescent="0.3">
      <c r="A31" t="s">
        <v>288</v>
      </c>
      <c r="B31">
        <v>1</v>
      </c>
      <c r="C31">
        <v>2009</v>
      </c>
      <c r="D31" s="54">
        <v>0.28799999999999998</v>
      </c>
      <c r="E31" s="54"/>
    </row>
    <row r="32" spans="1:6" x14ac:dyDescent="0.3">
      <c r="A32" t="s">
        <v>288</v>
      </c>
      <c r="B32">
        <v>1</v>
      </c>
      <c r="C32">
        <v>2010</v>
      </c>
      <c r="D32" s="54">
        <v>0.29066666666666668</v>
      </c>
      <c r="E32" s="54"/>
    </row>
    <row r="33" spans="1:6" x14ac:dyDescent="0.3">
      <c r="A33" t="s">
        <v>288</v>
      </c>
      <c r="B33">
        <v>1</v>
      </c>
      <c r="C33">
        <v>2011</v>
      </c>
      <c r="D33" s="54">
        <v>0.2583333333333333</v>
      </c>
      <c r="E33" s="54"/>
    </row>
    <row r="34" spans="1:6" x14ac:dyDescent="0.3">
      <c r="A34" t="s">
        <v>288</v>
      </c>
      <c r="B34">
        <v>1</v>
      </c>
      <c r="C34">
        <v>2012</v>
      </c>
      <c r="D34" s="54">
        <v>0.27900000000000003</v>
      </c>
      <c r="E34" s="54"/>
    </row>
    <row r="35" spans="1:6" x14ac:dyDescent="0.3">
      <c r="A35" t="s">
        <v>288</v>
      </c>
      <c r="B35">
        <v>1</v>
      </c>
      <c r="C35">
        <v>2013</v>
      </c>
      <c r="D35" s="54">
        <v>0.30333333333333334</v>
      </c>
      <c r="E35" s="54"/>
    </row>
    <row r="36" spans="1:6" x14ac:dyDescent="0.3">
      <c r="A36" t="s">
        <v>288</v>
      </c>
      <c r="B36">
        <v>1</v>
      </c>
      <c r="C36">
        <v>2014</v>
      </c>
      <c r="D36" s="54">
        <v>0.20433333333333331</v>
      </c>
      <c r="E36" s="54"/>
    </row>
    <row r="37" spans="1:6" x14ac:dyDescent="0.3">
      <c r="A37" t="s">
        <v>288</v>
      </c>
      <c r="B37">
        <v>1</v>
      </c>
      <c r="C37">
        <v>2015</v>
      </c>
      <c r="D37" s="54">
        <v>0.30400000000000005</v>
      </c>
      <c r="E37" s="54"/>
    </row>
    <row r="38" spans="1:6" x14ac:dyDescent="0.3">
      <c r="A38" t="s">
        <v>288</v>
      </c>
      <c r="B38">
        <v>1</v>
      </c>
      <c r="C38">
        <v>2016</v>
      </c>
      <c r="D38" s="54">
        <v>0.29700000000000004</v>
      </c>
      <c r="E38" s="54"/>
    </row>
    <row r="39" spans="1:6" x14ac:dyDescent="0.3">
      <c r="A39" t="s">
        <v>288</v>
      </c>
      <c r="B39">
        <v>1</v>
      </c>
      <c r="C39">
        <v>2017</v>
      </c>
      <c r="D39" s="54">
        <v>0.33404541147798106</v>
      </c>
      <c r="E39" s="54"/>
    </row>
    <row r="40" spans="1:6" x14ac:dyDescent="0.3">
      <c r="A40" t="s">
        <v>288</v>
      </c>
      <c r="B40">
        <v>1</v>
      </c>
      <c r="C40">
        <v>2018</v>
      </c>
      <c r="D40" s="54">
        <v>0.35347180943220174</v>
      </c>
      <c r="E40" s="54"/>
    </row>
    <row r="41" spans="1:6" x14ac:dyDescent="0.3">
      <c r="A41" t="s">
        <v>288</v>
      </c>
      <c r="B41">
        <v>1</v>
      </c>
      <c r="C41">
        <v>2019</v>
      </c>
      <c r="D41" s="54">
        <v>0.32590908281944742</v>
      </c>
      <c r="E41" s="54"/>
    </row>
    <row r="42" spans="1:6" x14ac:dyDescent="0.3">
      <c r="A42" t="s">
        <v>288</v>
      </c>
      <c r="B42">
        <v>1</v>
      </c>
      <c r="C42">
        <v>2020</v>
      </c>
      <c r="D42" s="54">
        <v>0.25668946937664994</v>
      </c>
      <c r="E42" s="54">
        <f>AVERAGE(D31:D41)</f>
        <v>0.29437208821784516</v>
      </c>
      <c r="F42">
        <f>STDEV(D31:D41)</f>
        <v>3.9921976607306509E-2</v>
      </c>
    </row>
    <row r="43" spans="1:6" x14ac:dyDescent="0.3">
      <c r="A43" t="s">
        <v>289</v>
      </c>
      <c r="B43">
        <v>2</v>
      </c>
      <c r="C43">
        <v>1980</v>
      </c>
      <c r="D43" s="54">
        <v>0.57033333333333336</v>
      </c>
    </row>
    <row r="44" spans="1:6" x14ac:dyDescent="0.3">
      <c r="A44" t="s">
        <v>289</v>
      </c>
      <c r="B44">
        <v>2</v>
      </c>
      <c r="C44">
        <v>1981</v>
      </c>
      <c r="D44" s="54">
        <v>0.53233333333333333</v>
      </c>
    </row>
    <row r="45" spans="1:6" x14ac:dyDescent="0.3">
      <c r="A45" t="s">
        <v>289</v>
      </c>
      <c r="B45">
        <v>2</v>
      </c>
      <c r="C45">
        <v>1982</v>
      </c>
      <c r="D45" s="54">
        <v>0.48499999999999999</v>
      </c>
    </row>
    <row r="46" spans="1:6" x14ac:dyDescent="0.3">
      <c r="A46" t="s">
        <v>289</v>
      </c>
      <c r="B46">
        <v>2</v>
      </c>
      <c r="C46">
        <v>1983</v>
      </c>
      <c r="D46" s="54">
        <v>0.6176666666666667</v>
      </c>
    </row>
    <row r="47" spans="1:6" x14ac:dyDescent="0.3">
      <c r="A47" t="s">
        <v>289</v>
      </c>
      <c r="B47">
        <v>2</v>
      </c>
      <c r="C47">
        <v>1984</v>
      </c>
      <c r="D47" s="54">
        <v>0.56133333333333324</v>
      </c>
    </row>
    <row r="48" spans="1:6" x14ac:dyDescent="0.3">
      <c r="A48" t="s">
        <v>289</v>
      </c>
      <c r="B48">
        <v>2</v>
      </c>
      <c r="C48">
        <v>1985</v>
      </c>
      <c r="D48" s="54">
        <v>0.57866666666666666</v>
      </c>
    </row>
    <row r="49" spans="1:6" x14ac:dyDescent="0.3">
      <c r="A49" t="s">
        <v>289</v>
      </c>
      <c r="B49">
        <v>2</v>
      </c>
      <c r="C49">
        <v>1986</v>
      </c>
      <c r="D49" s="54">
        <v>0.6226666666666667</v>
      </c>
    </row>
    <row r="50" spans="1:6" x14ac:dyDescent="0.3">
      <c r="A50" t="s">
        <v>289</v>
      </c>
      <c r="B50">
        <v>2</v>
      </c>
      <c r="C50">
        <v>1987</v>
      </c>
      <c r="D50" s="54">
        <v>0.51066666666666671</v>
      </c>
    </row>
    <row r="51" spans="1:6" x14ac:dyDescent="0.3">
      <c r="A51" t="s">
        <v>289</v>
      </c>
      <c r="B51">
        <v>2</v>
      </c>
      <c r="C51">
        <v>1988</v>
      </c>
      <c r="D51" s="54">
        <v>0.50233333333333341</v>
      </c>
    </row>
    <row r="52" spans="1:6" x14ac:dyDescent="0.3">
      <c r="A52" t="s">
        <v>289</v>
      </c>
      <c r="B52">
        <v>2</v>
      </c>
      <c r="C52">
        <v>1989</v>
      </c>
      <c r="D52" s="54">
        <v>0.4956666666666667</v>
      </c>
    </row>
    <row r="53" spans="1:6" x14ac:dyDescent="0.3">
      <c r="A53" t="s">
        <v>289</v>
      </c>
      <c r="B53">
        <v>2</v>
      </c>
      <c r="C53">
        <v>1990</v>
      </c>
      <c r="D53" s="54">
        <v>0.56133333333333324</v>
      </c>
    </row>
    <row r="54" spans="1:6" x14ac:dyDescent="0.3">
      <c r="A54" t="s">
        <v>289</v>
      </c>
      <c r="B54">
        <v>2</v>
      </c>
      <c r="C54">
        <v>1991</v>
      </c>
      <c r="D54" s="54">
        <v>0.52800000000000002</v>
      </c>
    </row>
    <row r="55" spans="1:6" x14ac:dyDescent="0.3">
      <c r="A55" t="s">
        <v>289</v>
      </c>
      <c r="B55">
        <v>2</v>
      </c>
      <c r="C55">
        <v>1992</v>
      </c>
      <c r="D55" s="54">
        <v>0.57299999999999995</v>
      </c>
    </row>
    <row r="56" spans="1:6" x14ac:dyDescent="0.3">
      <c r="A56" t="s">
        <v>289</v>
      </c>
      <c r="B56">
        <v>2</v>
      </c>
      <c r="C56">
        <v>1993</v>
      </c>
      <c r="D56" s="54">
        <v>0.48399999999999999</v>
      </c>
    </row>
    <row r="57" spans="1:6" x14ac:dyDescent="0.3">
      <c r="A57" t="s">
        <v>289</v>
      </c>
      <c r="B57">
        <v>2</v>
      </c>
      <c r="C57">
        <v>1994</v>
      </c>
      <c r="D57" s="54">
        <v>0.58033333333333326</v>
      </c>
    </row>
    <row r="58" spans="1:6" x14ac:dyDescent="0.3">
      <c r="A58" t="s">
        <v>289</v>
      </c>
      <c r="B58">
        <v>2</v>
      </c>
      <c r="C58">
        <v>1995</v>
      </c>
      <c r="D58" s="54">
        <v>0.35299999999999998</v>
      </c>
    </row>
    <row r="59" spans="1:6" x14ac:dyDescent="0.3">
      <c r="A59" t="s">
        <v>289</v>
      </c>
      <c r="B59">
        <v>2</v>
      </c>
      <c r="C59">
        <v>1996</v>
      </c>
      <c r="D59" s="54">
        <v>0.58499999999999996</v>
      </c>
    </row>
    <row r="60" spans="1:6" x14ac:dyDescent="0.3">
      <c r="A60" t="s">
        <v>289</v>
      </c>
      <c r="B60">
        <v>2</v>
      </c>
      <c r="C60">
        <v>1997</v>
      </c>
      <c r="D60" s="54">
        <v>0.5083333333333333</v>
      </c>
      <c r="E60" s="54">
        <f>AVERAGE(D43:D60)</f>
        <v>0.53609259259259268</v>
      </c>
      <c r="F60">
        <f>STDEV(D43:D60)</f>
        <v>6.2889965694375632E-2</v>
      </c>
    </row>
    <row r="61" spans="1:6" x14ac:dyDescent="0.3">
      <c r="A61" t="s">
        <v>289</v>
      </c>
      <c r="B61">
        <v>2</v>
      </c>
      <c r="C61">
        <v>1998</v>
      </c>
      <c r="D61" s="54">
        <v>0.18566666666666665</v>
      </c>
      <c r="E61" s="54"/>
    </row>
    <row r="62" spans="1:6" x14ac:dyDescent="0.3">
      <c r="A62" t="s">
        <v>289</v>
      </c>
      <c r="B62">
        <v>2</v>
      </c>
      <c r="C62">
        <v>1999</v>
      </c>
      <c r="D62" s="54">
        <v>0.20966666666666667</v>
      </c>
      <c r="E62" s="54"/>
    </row>
    <row r="63" spans="1:6" x14ac:dyDescent="0.3">
      <c r="A63" t="s">
        <v>289</v>
      </c>
      <c r="B63">
        <v>2</v>
      </c>
      <c r="C63">
        <v>2000</v>
      </c>
      <c r="D63" s="54">
        <v>0.34600000000000003</v>
      </c>
      <c r="E63" s="54"/>
    </row>
    <row r="64" spans="1:6" x14ac:dyDescent="0.3">
      <c r="A64" t="s">
        <v>289</v>
      </c>
      <c r="B64">
        <v>2</v>
      </c>
      <c r="C64">
        <v>2001</v>
      </c>
      <c r="D64" s="54">
        <v>0.29633333333333334</v>
      </c>
      <c r="E64" s="54"/>
    </row>
    <row r="65" spans="1:6" x14ac:dyDescent="0.3">
      <c r="A65" t="s">
        <v>289</v>
      </c>
      <c r="B65">
        <v>2</v>
      </c>
      <c r="C65">
        <v>2002</v>
      </c>
      <c r="D65" s="54">
        <v>0.19900000000000001</v>
      </c>
      <c r="E65" s="54"/>
    </row>
    <row r="66" spans="1:6" x14ac:dyDescent="0.3">
      <c r="A66" t="s">
        <v>289</v>
      </c>
      <c r="B66">
        <v>2</v>
      </c>
      <c r="C66">
        <v>2003</v>
      </c>
      <c r="D66" s="54">
        <v>0.27333333333333332</v>
      </c>
      <c r="E66" s="54">
        <f>AVERAGE(D61:D66)</f>
        <v>0.25166666666666671</v>
      </c>
      <c r="F66">
        <f>STDEV(D61:D66)</f>
        <v>6.3650783359061575E-2</v>
      </c>
    </row>
    <row r="67" spans="1:6" x14ac:dyDescent="0.3">
      <c r="A67" t="s">
        <v>289</v>
      </c>
      <c r="B67">
        <v>2</v>
      </c>
      <c r="C67">
        <v>2004</v>
      </c>
      <c r="D67" s="54">
        <v>0.51500000000000001</v>
      </c>
    </row>
    <row r="68" spans="1:6" x14ac:dyDescent="0.3">
      <c r="A68" t="s">
        <v>289</v>
      </c>
      <c r="B68">
        <v>2</v>
      </c>
      <c r="C68">
        <v>2005</v>
      </c>
      <c r="D68" s="54">
        <v>0.43433333333333335</v>
      </c>
    </row>
    <row r="69" spans="1:6" x14ac:dyDescent="0.3">
      <c r="A69" t="s">
        <v>289</v>
      </c>
      <c r="B69">
        <v>2</v>
      </c>
      <c r="C69">
        <v>2006</v>
      </c>
      <c r="D69" s="54">
        <v>0.3136666666666667</v>
      </c>
    </row>
    <row r="70" spans="1:6" x14ac:dyDescent="0.3">
      <c r="A70" t="s">
        <v>289</v>
      </c>
      <c r="B70">
        <v>2</v>
      </c>
      <c r="C70">
        <v>2007</v>
      </c>
      <c r="D70" s="54">
        <v>0.44433333333333336</v>
      </c>
    </row>
    <row r="71" spans="1:6" x14ac:dyDescent="0.3">
      <c r="A71" t="s">
        <v>289</v>
      </c>
      <c r="B71">
        <v>2</v>
      </c>
      <c r="C71">
        <v>2008</v>
      </c>
      <c r="D71" s="54">
        <v>0.4386666666666667</v>
      </c>
    </row>
    <row r="72" spans="1:6" x14ac:dyDescent="0.3">
      <c r="A72" t="s">
        <v>289</v>
      </c>
      <c r="B72">
        <v>2</v>
      </c>
      <c r="C72">
        <v>2009</v>
      </c>
      <c r="D72" s="54">
        <v>0.40699999999999997</v>
      </c>
    </row>
    <row r="73" spans="1:6" x14ac:dyDescent="0.3">
      <c r="A73" t="s">
        <v>289</v>
      </c>
      <c r="B73">
        <v>2</v>
      </c>
      <c r="C73">
        <v>2010</v>
      </c>
      <c r="D73" s="54">
        <v>0.3686666666666667</v>
      </c>
    </row>
    <row r="74" spans="1:6" x14ac:dyDescent="0.3">
      <c r="A74" t="s">
        <v>289</v>
      </c>
      <c r="B74">
        <v>2</v>
      </c>
      <c r="C74">
        <v>2011</v>
      </c>
      <c r="D74" s="54">
        <v>0.33833333333333337</v>
      </c>
    </row>
    <row r="75" spans="1:6" x14ac:dyDescent="0.3">
      <c r="A75" t="s">
        <v>289</v>
      </c>
      <c r="B75">
        <v>2</v>
      </c>
      <c r="C75">
        <v>2012</v>
      </c>
      <c r="D75" s="54">
        <v>0.377</v>
      </c>
    </row>
    <row r="76" spans="1:6" x14ac:dyDescent="0.3">
      <c r="A76" t="s">
        <v>289</v>
      </c>
      <c r="B76">
        <v>2</v>
      </c>
      <c r="C76">
        <v>2013</v>
      </c>
      <c r="D76" s="54">
        <v>0.41033333333333333</v>
      </c>
    </row>
    <row r="77" spans="1:6" x14ac:dyDescent="0.3">
      <c r="A77" t="s">
        <v>289</v>
      </c>
      <c r="B77">
        <v>2</v>
      </c>
      <c r="C77">
        <v>2014</v>
      </c>
      <c r="D77" s="54">
        <v>0.27433333333333332</v>
      </c>
    </row>
    <row r="78" spans="1:6" x14ac:dyDescent="0.3">
      <c r="A78" t="s">
        <v>289</v>
      </c>
      <c r="B78">
        <v>2</v>
      </c>
      <c r="C78">
        <v>2015</v>
      </c>
      <c r="D78" s="54">
        <v>0.39400000000000002</v>
      </c>
    </row>
    <row r="79" spans="1:6" x14ac:dyDescent="0.3">
      <c r="A79" t="s">
        <v>289</v>
      </c>
      <c r="B79">
        <v>2</v>
      </c>
      <c r="C79">
        <v>2016</v>
      </c>
      <c r="D79" s="54">
        <v>0.38900000000000001</v>
      </c>
    </row>
    <row r="80" spans="1:6" x14ac:dyDescent="0.3">
      <c r="A80" t="s">
        <v>289</v>
      </c>
      <c r="B80">
        <v>2</v>
      </c>
      <c r="C80">
        <v>2017</v>
      </c>
      <c r="D80" s="54">
        <v>0.43943641739691974</v>
      </c>
    </row>
    <row r="81" spans="1:6" x14ac:dyDescent="0.3">
      <c r="A81" t="s">
        <v>289</v>
      </c>
      <c r="B81">
        <v>2</v>
      </c>
      <c r="C81">
        <v>2018</v>
      </c>
      <c r="D81" s="54">
        <v>0.4071664190631491</v>
      </c>
    </row>
    <row r="82" spans="1:6" x14ac:dyDescent="0.3">
      <c r="A82" t="s">
        <v>289</v>
      </c>
      <c r="B82">
        <v>2</v>
      </c>
      <c r="C82">
        <v>2019</v>
      </c>
      <c r="D82" s="54">
        <v>0.38910709410012068</v>
      </c>
    </row>
    <row r="83" spans="1:6" x14ac:dyDescent="0.3">
      <c r="A83" t="s">
        <v>289</v>
      </c>
      <c r="B83">
        <v>2</v>
      </c>
      <c r="C83">
        <v>2020</v>
      </c>
      <c r="D83" s="54">
        <v>0.28638625979878868</v>
      </c>
      <c r="E83" s="54">
        <f>AVERAGE(D72:D82)</f>
        <v>0.38130696338425968</v>
      </c>
      <c r="F83" s="54">
        <f>STDEV(D72:D82)</f>
        <v>4.3931722736069628E-2</v>
      </c>
    </row>
    <row r="84" spans="1:6" x14ac:dyDescent="0.3">
      <c r="A84" t="s">
        <v>290</v>
      </c>
      <c r="B84">
        <v>3</v>
      </c>
      <c r="C84">
        <v>1980</v>
      </c>
      <c r="D84" s="54">
        <v>0.309</v>
      </c>
    </row>
    <row r="85" spans="1:6" x14ac:dyDescent="0.3">
      <c r="A85" t="s">
        <v>290</v>
      </c>
      <c r="B85">
        <v>3</v>
      </c>
      <c r="C85">
        <v>1981</v>
      </c>
      <c r="D85" s="54">
        <v>0.28000000000000003</v>
      </c>
    </row>
    <row r="86" spans="1:6" x14ac:dyDescent="0.3">
      <c r="A86" t="s">
        <v>290</v>
      </c>
      <c r="B86">
        <v>3</v>
      </c>
      <c r="C86">
        <v>1982</v>
      </c>
      <c r="D86" s="54">
        <v>0.24199999999999999</v>
      </c>
    </row>
    <row r="87" spans="1:6" x14ac:dyDescent="0.3">
      <c r="A87" t="s">
        <v>290</v>
      </c>
      <c r="B87">
        <v>3</v>
      </c>
      <c r="C87">
        <v>1983</v>
      </c>
      <c r="D87" s="54">
        <v>0.33800000000000002</v>
      </c>
    </row>
    <row r="88" spans="1:6" x14ac:dyDescent="0.3">
      <c r="A88" t="s">
        <v>290</v>
      </c>
      <c r="B88">
        <v>3</v>
      </c>
      <c r="C88">
        <v>1984</v>
      </c>
      <c r="D88" s="54">
        <v>0.30099999999999999</v>
      </c>
    </row>
    <row r="89" spans="1:6" x14ac:dyDescent="0.3">
      <c r="A89" t="s">
        <v>290</v>
      </c>
      <c r="B89">
        <v>3</v>
      </c>
      <c r="C89">
        <v>1985</v>
      </c>
      <c r="D89" s="54">
        <v>0.313</v>
      </c>
    </row>
    <row r="90" spans="1:6" x14ac:dyDescent="0.3">
      <c r="A90" t="s">
        <v>290</v>
      </c>
      <c r="B90">
        <v>3</v>
      </c>
      <c r="C90">
        <v>1986</v>
      </c>
      <c r="D90" s="54">
        <v>0.34699999999999998</v>
      </c>
    </row>
    <row r="91" spans="1:6" x14ac:dyDescent="0.3">
      <c r="A91" t="s">
        <v>290</v>
      </c>
      <c r="B91">
        <v>3</v>
      </c>
      <c r="C91">
        <v>1987</v>
      </c>
      <c r="D91" s="54">
        <v>0.26700000000000002</v>
      </c>
    </row>
    <row r="92" spans="1:6" x14ac:dyDescent="0.3">
      <c r="A92" t="s">
        <v>290</v>
      </c>
      <c r="B92">
        <v>3</v>
      </c>
      <c r="C92">
        <v>1988</v>
      </c>
      <c r="D92" s="54">
        <v>0.26300000000000001</v>
      </c>
    </row>
    <row r="93" spans="1:6" x14ac:dyDescent="0.3">
      <c r="A93" t="s">
        <v>290</v>
      </c>
      <c r="B93">
        <v>3</v>
      </c>
      <c r="C93">
        <v>1989</v>
      </c>
      <c r="D93" s="54">
        <v>0.25700000000000001</v>
      </c>
    </row>
    <row r="94" spans="1:6" x14ac:dyDescent="0.3">
      <c r="A94" t="s">
        <v>290</v>
      </c>
      <c r="B94">
        <v>3</v>
      </c>
      <c r="C94">
        <v>1990</v>
      </c>
      <c r="D94" s="54">
        <v>0.29099999999999998</v>
      </c>
    </row>
    <row r="95" spans="1:6" x14ac:dyDescent="0.3">
      <c r="A95" t="s">
        <v>290</v>
      </c>
      <c r="B95">
        <v>3</v>
      </c>
      <c r="C95">
        <v>1991</v>
      </c>
      <c r="D95" s="54">
        <v>0.21</v>
      </c>
    </row>
    <row r="96" spans="1:6" x14ac:dyDescent="0.3">
      <c r="A96" t="s">
        <v>290</v>
      </c>
      <c r="B96">
        <v>3</v>
      </c>
      <c r="C96">
        <v>1992</v>
      </c>
      <c r="D96" s="54">
        <v>0.192</v>
      </c>
    </row>
    <row r="97" spans="1:6" x14ac:dyDescent="0.3">
      <c r="A97" t="s">
        <v>290</v>
      </c>
      <c r="B97">
        <v>3</v>
      </c>
      <c r="C97">
        <v>1993</v>
      </c>
      <c r="D97" s="54">
        <v>0.184</v>
      </c>
    </row>
    <row r="98" spans="1:6" x14ac:dyDescent="0.3">
      <c r="A98" t="s">
        <v>290</v>
      </c>
      <c r="B98">
        <v>3</v>
      </c>
      <c r="C98">
        <v>1994</v>
      </c>
      <c r="D98" s="54">
        <v>0.218</v>
      </c>
    </row>
    <row r="99" spans="1:6" x14ac:dyDescent="0.3">
      <c r="A99" t="s">
        <v>290</v>
      </c>
      <c r="B99">
        <v>3</v>
      </c>
      <c r="C99">
        <v>1995</v>
      </c>
      <c r="D99" s="54">
        <v>0.159</v>
      </c>
    </row>
    <row r="100" spans="1:6" x14ac:dyDescent="0.3">
      <c r="A100" t="s">
        <v>290</v>
      </c>
      <c r="B100">
        <v>3</v>
      </c>
      <c r="C100">
        <v>1996</v>
      </c>
      <c r="D100" s="54">
        <v>0.25900000000000001</v>
      </c>
    </row>
    <row r="101" spans="1:6" x14ac:dyDescent="0.3">
      <c r="A101" t="s">
        <v>290</v>
      </c>
      <c r="B101">
        <v>3</v>
      </c>
      <c r="C101">
        <v>1997</v>
      </c>
      <c r="D101" s="54">
        <v>0.223</v>
      </c>
      <c r="E101" s="54">
        <f>AVERAGE(D84:D101)</f>
        <v>0.25850000000000001</v>
      </c>
      <c r="F101">
        <f>STDEV(D84:D101)</f>
        <v>5.3407699378845895E-2</v>
      </c>
    </row>
    <row r="102" spans="1:6" x14ac:dyDescent="0.3">
      <c r="A102" t="s">
        <v>290</v>
      </c>
      <c r="B102">
        <v>3</v>
      </c>
      <c r="C102">
        <v>1998</v>
      </c>
      <c r="D102" s="54">
        <v>4.2999999999999997E-2</v>
      </c>
      <c r="E102" s="54"/>
    </row>
    <row r="103" spans="1:6" x14ac:dyDescent="0.3">
      <c r="A103" t="s">
        <v>290</v>
      </c>
      <c r="B103">
        <v>3</v>
      </c>
      <c r="C103">
        <v>1999</v>
      </c>
      <c r="D103" s="54">
        <v>2.1000000000000001E-2</v>
      </c>
      <c r="E103" s="54"/>
    </row>
    <row r="104" spans="1:6" x14ac:dyDescent="0.3">
      <c r="A104" t="s">
        <v>290</v>
      </c>
      <c r="B104">
        <v>3</v>
      </c>
      <c r="C104">
        <v>2000</v>
      </c>
      <c r="D104" s="54">
        <v>0.02</v>
      </c>
      <c r="E104" s="54"/>
    </row>
    <row r="105" spans="1:6" x14ac:dyDescent="0.3">
      <c r="A105" t="s">
        <v>290</v>
      </c>
      <c r="B105">
        <v>3</v>
      </c>
      <c r="C105">
        <v>2001</v>
      </c>
      <c r="D105" s="54">
        <v>0.02</v>
      </c>
      <c r="E105" s="54"/>
    </row>
    <row r="106" spans="1:6" x14ac:dyDescent="0.3">
      <c r="A106" t="s">
        <v>290</v>
      </c>
      <c r="B106">
        <v>3</v>
      </c>
      <c r="C106">
        <v>2002</v>
      </c>
      <c r="D106" s="54">
        <v>0.02</v>
      </c>
      <c r="E106" s="54"/>
    </row>
    <row r="107" spans="1:6" x14ac:dyDescent="0.3">
      <c r="A107" t="s">
        <v>290</v>
      </c>
      <c r="B107">
        <v>3</v>
      </c>
      <c r="C107">
        <v>2003</v>
      </c>
      <c r="D107" s="54">
        <v>5.0999999999999997E-2</v>
      </c>
      <c r="E107" s="54">
        <f>AVERAGE(D102:D107)</f>
        <v>2.9166666666666671E-2</v>
      </c>
      <c r="F107">
        <f>STDEV(D102:D107)</f>
        <v>1.4048724734532544E-2</v>
      </c>
    </row>
    <row r="108" spans="1:6" x14ac:dyDescent="0.3">
      <c r="A108" t="s">
        <v>290</v>
      </c>
      <c r="B108">
        <v>3</v>
      </c>
      <c r="C108">
        <v>2004</v>
      </c>
      <c r="D108" s="54">
        <v>0.55900000000000005</v>
      </c>
    </row>
    <row r="109" spans="1:6" x14ac:dyDescent="0.3">
      <c r="A109" t="s">
        <v>290</v>
      </c>
      <c r="B109">
        <v>3</v>
      </c>
      <c r="C109">
        <v>2005</v>
      </c>
      <c r="D109" s="54">
        <v>0.627</v>
      </c>
    </row>
    <row r="110" spans="1:6" x14ac:dyDescent="0.3">
      <c r="A110" t="s">
        <v>290</v>
      </c>
      <c r="B110">
        <v>3</v>
      </c>
      <c r="C110">
        <v>2006</v>
      </c>
      <c r="D110" s="54">
        <v>0.20599999999999999</v>
      </c>
    </row>
    <row r="111" spans="1:6" x14ac:dyDescent="0.3">
      <c r="A111" t="s">
        <v>290</v>
      </c>
      <c r="B111">
        <v>3</v>
      </c>
      <c r="C111">
        <v>2007</v>
      </c>
      <c r="D111" s="54">
        <v>0.186</v>
      </c>
    </row>
    <row r="112" spans="1:6" x14ac:dyDescent="0.3">
      <c r="A112" t="s">
        <v>290</v>
      </c>
      <c r="B112">
        <v>3</v>
      </c>
      <c r="C112">
        <v>2008</v>
      </c>
      <c r="D112" s="54">
        <v>0.186</v>
      </c>
    </row>
    <row r="113" spans="1:6" x14ac:dyDescent="0.3">
      <c r="A113" t="s">
        <v>290</v>
      </c>
      <c r="B113">
        <v>3</v>
      </c>
      <c r="C113">
        <v>2009</v>
      </c>
      <c r="D113" s="54">
        <v>0.16600000000000001</v>
      </c>
    </row>
    <row r="114" spans="1:6" x14ac:dyDescent="0.3">
      <c r="A114" t="s">
        <v>290</v>
      </c>
      <c r="B114">
        <v>3</v>
      </c>
      <c r="C114">
        <v>2010</v>
      </c>
      <c r="D114" s="54">
        <v>0.27200000000000002</v>
      </c>
    </row>
    <row r="115" spans="1:6" x14ac:dyDescent="0.3">
      <c r="A115" t="s">
        <v>290</v>
      </c>
      <c r="B115">
        <v>3</v>
      </c>
      <c r="C115">
        <v>2011</v>
      </c>
      <c r="D115" s="54">
        <v>0.106</v>
      </c>
    </row>
    <row r="116" spans="1:6" x14ac:dyDescent="0.3">
      <c r="A116" t="s">
        <v>290</v>
      </c>
      <c r="B116">
        <v>3</v>
      </c>
      <c r="C116">
        <v>2012</v>
      </c>
      <c r="D116" s="54">
        <v>0.14299999999999999</v>
      </c>
    </row>
    <row r="117" spans="1:6" x14ac:dyDescent="0.3">
      <c r="A117" t="s">
        <v>290</v>
      </c>
      <c r="B117">
        <v>3</v>
      </c>
      <c r="C117">
        <v>2013</v>
      </c>
      <c r="D117" s="54">
        <v>0.18</v>
      </c>
    </row>
    <row r="118" spans="1:6" x14ac:dyDescent="0.3">
      <c r="A118" t="s">
        <v>290</v>
      </c>
      <c r="B118">
        <v>3</v>
      </c>
      <c r="C118">
        <v>2014</v>
      </c>
      <c r="D118" s="54">
        <v>0.17599999999999999</v>
      </c>
    </row>
    <row r="119" spans="1:6" x14ac:dyDescent="0.3">
      <c r="A119" t="s">
        <v>290</v>
      </c>
      <c r="B119">
        <v>3</v>
      </c>
      <c r="C119">
        <v>2015</v>
      </c>
      <c r="D119" s="54">
        <v>0.151</v>
      </c>
    </row>
    <row r="120" spans="1:6" x14ac:dyDescent="0.3">
      <c r="A120" t="s">
        <v>290</v>
      </c>
      <c r="B120">
        <v>3</v>
      </c>
      <c r="C120">
        <v>2016</v>
      </c>
      <c r="D120" s="54">
        <v>0.151</v>
      </c>
    </row>
    <row r="121" spans="1:6" x14ac:dyDescent="0.3">
      <c r="A121" t="s">
        <v>290</v>
      </c>
      <c r="B121">
        <v>3</v>
      </c>
      <c r="C121">
        <v>2017</v>
      </c>
      <c r="D121" s="54">
        <v>0.151</v>
      </c>
    </row>
    <row r="122" spans="1:6" x14ac:dyDescent="0.3">
      <c r="A122" t="s">
        <v>290</v>
      </c>
      <c r="B122">
        <v>3</v>
      </c>
      <c r="C122">
        <v>2018</v>
      </c>
      <c r="D122" s="54">
        <v>0.152</v>
      </c>
    </row>
    <row r="123" spans="1:6" x14ac:dyDescent="0.3">
      <c r="A123" t="s">
        <v>290</v>
      </c>
      <c r="B123">
        <v>3</v>
      </c>
      <c r="C123">
        <v>2019</v>
      </c>
      <c r="D123" s="54">
        <v>0.152</v>
      </c>
    </row>
    <row r="124" spans="1:6" x14ac:dyDescent="0.3">
      <c r="A124" t="s">
        <v>290</v>
      </c>
      <c r="B124">
        <v>3</v>
      </c>
      <c r="C124">
        <v>2020</v>
      </c>
      <c r="D124" s="54">
        <v>0.08</v>
      </c>
      <c r="E124" s="54">
        <f>AVERAGE(D113:D123)</f>
        <v>0.16363636363636361</v>
      </c>
      <c r="F124" s="54">
        <f>STDEV(D113:D123)</f>
        <v>4.0824680592192686E-2</v>
      </c>
    </row>
    <row r="125" spans="1:6" x14ac:dyDescent="0.3">
      <c r="A125" t="s">
        <v>291</v>
      </c>
      <c r="B125">
        <v>4</v>
      </c>
      <c r="C125">
        <v>1980</v>
      </c>
      <c r="D125" s="54">
        <v>0.41633333333333333</v>
      </c>
    </row>
    <row r="126" spans="1:6" x14ac:dyDescent="0.3">
      <c r="A126" t="s">
        <v>291</v>
      </c>
      <c r="B126">
        <v>4</v>
      </c>
      <c r="C126">
        <v>1981</v>
      </c>
      <c r="D126" s="54">
        <v>0.39233333333333331</v>
      </c>
    </row>
    <row r="127" spans="1:6" x14ac:dyDescent="0.3">
      <c r="A127" t="s">
        <v>291</v>
      </c>
      <c r="B127">
        <v>4</v>
      </c>
      <c r="C127">
        <v>1982</v>
      </c>
      <c r="D127" s="54">
        <v>0.36499999999999999</v>
      </c>
    </row>
    <row r="128" spans="1:6" x14ac:dyDescent="0.3">
      <c r="A128" t="s">
        <v>291</v>
      </c>
      <c r="B128">
        <v>4</v>
      </c>
      <c r="C128">
        <v>1983</v>
      </c>
      <c r="D128" s="54">
        <v>0.44966666666666666</v>
      </c>
    </row>
    <row r="129" spans="1:6" x14ac:dyDescent="0.3">
      <c r="A129" t="s">
        <v>291</v>
      </c>
      <c r="B129">
        <v>4</v>
      </c>
      <c r="C129">
        <v>1984</v>
      </c>
      <c r="D129" s="54">
        <v>0.41133333333333333</v>
      </c>
    </row>
    <row r="130" spans="1:6" x14ac:dyDescent="0.3">
      <c r="A130" t="s">
        <v>291</v>
      </c>
      <c r="B130">
        <v>4</v>
      </c>
      <c r="C130">
        <v>1985</v>
      </c>
      <c r="D130" s="54">
        <v>0.42266666666666663</v>
      </c>
    </row>
    <row r="131" spans="1:6" x14ac:dyDescent="0.3">
      <c r="A131" t="s">
        <v>291</v>
      </c>
      <c r="B131">
        <v>4</v>
      </c>
      <c r="C131">
        <v>1986</v>
      </c>
      <c r="D131" s="54">
        <v>0.44966666666666666</v>
      </c>
    </row>
    <row r="132" spans="1:6" x14ac:dyDescent="0.3">
      <c r="A132" t="s">
        <v>291</v>
      </c>
      <c r="B132">
        <v>4</v>
      </c>
      <c r="C132">
        <v>1987</v>
      </c>
      <c r="D132" s="54">
        <v>0.37766666666666671</v>
      </c>
    </row>
    <row r="133" spans="1:6" x14ac:dyDescent="0.3">
      <c r="A133" t="s">
        <v>291</v>
      </c>
      <c r="B133">
        <v>4</v>
      </c>
      <c r="C133">
        <v>1988</v>
      </c>
      <c r="D133" s="54">
        <v>0.3713333333333334</v>
      </c>
    </row>
    <row r="134" spans="1:6" x14ac:dyDescent="0.3">
      <c r="A134" t="s">
        <v>291</v>
      </c>
      <c r="B134">
        <v>4</v>
      </c>
      <c r="C134">
        <v>1989</v>
      </c>
      <c r="D134" s="54">
        <v>0.3676666666666667</v>
      </c>
    </row>
    <row r="135" spans="1:6" x14ac:dyDescent="0.3">
      <c r="A135" t="s">
        <v>291</v>
      </c>
      <c r="B135">
        <v>4</v>
      </c>
      <c r="C135">
        <v>1990</v>
      </c>
      <c r="D135" s="54">
        <v>0.41633333333333333</v>
      </c>
    </row>
    <row r="136" spans="1:6" x14ac:dyDescent="0.3">
      <c r="A136" t="s">
        <v>291</v>
      </c>
      <c r="B136">
        <v>4</v>
      </c>
      <c r="C136">
        <v>1991</v>
      </c>
      <c r="D136" s="54">
        <v>0.35</v>
      </c>
    </row>
    <row r="137" spans="1:6" x14ac:dyDescent="0.3">
      <c r="A137" t="s">
        <v>291</v>
      </c>
      <c r="B137">
        <v>4</v>
      </c>
      <c r="C137">
        <v>1992</v>
      </c>
      <c r="D137" s="54">
        <v>0.35399999999999998</v>
      </c>
    </row>
    <row r="138" spans="1:6" x14ac:dyDescent="0.3">
      <c r="A138" t="s">
        <v>291</v>
      </c>
      <c r="B138">
        <v>4</v>
      </c>
      <c r="C138">
        <v>1993</v>
      </c>
      <c r="D138" s="54">
        <v>0.316</v>
      </c>
    </row>
    <row r="139" spans="1:6" x14ac:dyDescent="0.3">
      <c r="A139" t="s">
        <v>291</v>
      </c>
      <c r="B139">
        <v>4</v>
      </c>
      <c r="C139">
        <v>1994</v>
      </c>
      <c r="D139" s="54">
        <v>0.37233333333333329</v>
      </c>
    </row>
    <row r="140" spans="1:6" x14ac:dyDescent="0.3">
      <c r="A140" t="s">
        <v>291</v>
      </c>
      <c r="B140">
        <v>4</v>
      </c>
      <c r="C140">
        <v>1995</v>
      </c>
      <c r="D140" s="54">
        <v>0.24099999999999999</v>
      </c>
    </row>
    <row r="141" spans="1:6" x14ac:dyDescent="0.3">
      <c r="A141" t="s">
        <v>291</v>
      </c>
      <c r="B141">
        <v>4</v>
      </c>
      <c r="C141">
        <v>1996</v>
      </c>
      <c r="D141" s="54">
        <v>0.41599999999999998</v>
      </c>
    </row>
    <row r="142" spans="1:6" x14ac:dyDescent="0.3">
      <c r="A142" t="s">
        <v>291</v>
      </c>
      <c r="B142">
        <v>4</v>
      </c>
      <c r="C142">
        <v>1997</v>
      </c>
      <c r="D142" s="54">
        <v>0.29633333333333334</v>
      </c>
      <c r="E142" s="54">
        <f>AVERAGE(D125:D142)</f>
        <v>0.37698148148148147</v>
      </c>
      <c r="F142">
        <f>STDEV(D125:D142)</f>
        <v>5.3656310317536871E-2</v>
      </c>
    </row>
    <row r="143" spans="1:6" x14ac:dyDescent="0.3">
      <c r="A143" t="s">
        <v>291</v>
      </c>
      <c r="B143">
        <v>4</v>
      </c>
      <c r="C143">
        <v>1998</v>
      </c>
      <c r="D143" s="54">
        <v>7.7666666666666662E-2</v>
      </c>
      <c r="E143" s="54"/>
    </row>
    <row r="144" spans="1:6" x14ac:dyDescent="0.3">
      <c r="A144" t="s">
        <v>291</v>
      </c>
      <c r="B144">
        <v>4</v>
      </c>
      <c r="C144">
        <v>1999</v>
      </c>
      <c r="D144" s="54">
        <v>8.9666666666666672E-2</v>
      </c>
      <c r="E144" s="54"/>
    </row>
    <row r="145" spans="1:6" x14ac:dyDescent="0.3">
      <c r="A145" t="s">
        <v>291</v>
      </c>
      <c r="B145">
        <v>4</v>
      </c>
      <c r="C145">
        <v>2000</v>
      </c>
      <c r="D145" s="54">
        <v>0.185</v>
      </c>
      <c r="E145" s="54"/>
    </row>
    <row r="146" spans="1:6" x14ac:dyDescent="0.3">
      <c r="A146" t="s">
        <v>291</v>
      </c>
      <c r="B146">
        <v>4</v>
      </c>
      <c r="C146">
        <v>2001</v>
      </c>
      <c r="D146" s="54">
        <v>0.15333333333333332</v>
      </c>
      <c r="E146" s="54"/>
    </row>
    <row r="147" spans="1:6" x14ac:dyDescent="0.3">
      <c r="A147" t="s">
        <v>291</v>
      </c>
      <c r="B147">
        <v>4</v>
      </c>
      <c r="C147">
        <v>2002</v>
      </c>
      <c r="D147" s="54">
        <v>0.11899999999999999</v>
      </c>
      <c r="E147" s="54"/>
    </row>
    <row r="148" spans="1:6" x14ac:dyDescent="0.3">
      <c r="A148" t="s">
        <v>291</v>
      </c>
      <c r="B148">
        <v>4</v>
      </c>
      <c r="C148">
        <v>2003</v>
      </c>
      <c r="D148" s="54">
        <v>0.16133333333333333</v>
      </c>
      <c r="E148" s="54">
        <f>AVERAGE(D143:D148)</f>
        <v>0.13100000000000001</v>
      </c>
      <c r="F148">
        <f>STDEV(D143:D148)</f>
        <v>4.2501241811923045E-2</v>
      </c>
    </row>
    <row r="149" spans="1:6" x14ac:dyDescent="0.3">
      <c r="A149" t="s">
        <v>291</v>
      </c>
      <c r="B149">
        <v>4</v>
      </c>
      <c r="C149">
        <v>2004</v>
      </c>
      <c r="D149" s="54">
        <v>0.38400000000000001</v>
      </c>
    </row>
    <row r="150" spans="1:6" x14ac:dyDescent="0.3">
      <c r="A150" t="s">
        <v>291</v>
      </c>
      <c r="B150">
        <v>4</v>
      </c>
      <c r="C150">
        <v>2005</v>
      </c>
      <c r="D150" s="54">
        <v>0.30133333333333334</v>
      </c>
    </row>
    <row r="151" spans="1:6" x14ac:dyDescent="0.3">
      <c r="A151" t="s">
        <v>291</v>
      </c>
      <c r="B151">
        <v>4</v>
      </c>
      <c r="C151">
        <v>2006</v>
      </c>
      <c r="D151" s="54">
        <v>0.19966666666666669</v>
      </c>
    </row>
    <row r="152" spans="1:6" x14ac:dyDescent="0.3">
      <c r="A152" t="s">
        <v>291</v>
      </c>
      <c r="B152">
        <v>4</v>
      </c>
      <c r="C152">
        <v>2007</v>
      </c>
      <c r="D152" s="54">
        <v>0.26533333333333331</v>
      </c>
    </row>
    <row r="153" spans="1:6" x14ac:dyDescent="0.3">
      <c r="A153" t="s">
        <v>291</v>
      </c>
      <c r="B153">
        <v>4</v>
      </c>
      <c r="C153">
        <v>2008</v>
      </c>
      <c r="D153" s="54">
        <v>0.23666666666666669</v>
      </c>
    </row>
    <row r="154" spans="1:6" x14ac:dyDescent="0.3">
      <c r="A154" t="s">
        <v>291</v>
      </c>
      <c r="B154">
        <v>4</v>
      </c>
      <c r="C154">
        <v>2009</v>
      </c>
      <c r="D154" s="54">
        <v>0.22899999999999998</v>
      </c>
    </row>
    <row r="155" spans="1:6" x14ac:dyDescent="0.3">
      <c r="A155" t="s">
        <v>291</v>
      </c>
      <c r="B155">
        <v>4</v>
      </c>
      <c r="C155">
        <v>2010</v>
      </c>
      <c r="D155" s="54">
        <v>0.25266666666666665</v>
      </c>
    </row>
    <row r="156" spans="1:6" x14ac:dyDescent="0.3">
      <c r="A156" t="s">
        <v>291</v>
      </c>
      <c r="B156">
        <v>4</v>
      </c>
      <c r="C156">
        <v>2011</v>
      </c>
      <c r="D156" s="54">
        <v>0.21833333333333332</v>
      </c>
    </row>
    <row r="157" spans="1:6" x14ac:dyDescent="0.3">
      <c r="A157" t="s">
        <v>291</v>
      </c>
      <c r="B157">
        <v>4</v>
      </c>
      <c r="C157">
        <v>2012</v>
      </c>
      <c r="D157" s="54">
        <v>0.23</v>
      </c>
    </row>
    <row r="158" spans="1:6" x14ac:dyDescent="0.3">
      <c r="A158" t="s">
        <v>291</v>
      </c>
      <c r="B158">
        <v>4</v>
      </c>
      <c r="C158">
        <v>2013</v>
      </c>
      <c r="D158" s="54">
        <v>0.2503333333333333</v>
      </c>
    </row>
    <row r="159" spans="1:6" x14ac:dyDescent="0.3">
      <c r="A159" t="s">
        <v>291</v>
      </c>
      <c r="B159">
        <v>4</v>
      </c>
      <c r="C159">
        <v>2014</v>
      </c>
      <c r="D159" s="54">
        <v>0.16933333333333334</v>
      </c>
    </row>
    <row r="160" spans="1:6" x14ac:dyDescent="0.3">
      <c r="A160" t="s">
        <v>291</v>
      </c>
      <c r="B160">
        <v>4</v>
      </c>
      <c r="C160">
        <v>2015</v>
      </c>
      <c r="D160" s="54">
        <v>0.26</v>
      </c>
    </row>
    <row r="161" spans="1:6" x14ac:dyDescent="0.3">
      <c r="A161" t="s">
        <v>291</v>
      </c>
      <c r="B161">
        <v>4</v>
      </c>
      <c r="C161">
        <v>2016</v>
      </c>
      <c r="D161" s="54">
        <v>0.251</v>
      </c>
    </row>
    <row r="162" spans="1:6" x14ac:dyDescent="0.3">
      <c r="A162" t="s">
        <v>291</v>
      </c>
      <c r="B162">
        <v>4</v>
      </c>
      <c r="C162">
        <v>2017</v>
      </c>
      <c r="D162" s="54">
        <v>0.28134990851851172</v>
      </c>
    </row>
    <row r="163" spans="1:6" x14ac:dyDescent="0.3">
      <c r="A163" t="s">
        <v>291</v>
      </c>
      <c r="B163">
        <v>4</v>
      </c>
      <c r="C163">
        <v>2018</v>
      </c>
      <c r="D163" s="54">
        <v>0.3266245046167281</v>
      </c>
    </row>
    <row r="164" spans="1:6" x14ac:dyDescent="0.3">
      <c r="A164" t="s">
        <v>291</v>
      </c>
      <c r="B164">
        <v>4</v>
      </c>
      <c r="C164">
        <v>2019</v>
      </c>
      <c r="D164" s="54">
        <v>0.29431007717911079</v>
      </c>
    </row>
    <row r="165" spans="1:6" x14ac:dyDescent="0.3">
      <c r="A165" t="s">
        <v>291</v>
      </c>
      <c r="B165">
        <v>4</v>
      </c>
      <c r="C165">
        <v>2020</v>
      </c>
      <c r="D165" s="54">
        <v>0.24184107416558059</v>
      </c>
      <c r="E165" s="54">
        <f>AVERAGE(D154:D164)</f>
        <v>0.25117737790736522</v>
      </c>
      <c r="F165" s="54">
        <f>STDEV(D154:D164)</f>
        <v>4.1546813495746904E-2</v>
      </c>
    </row>
    <row r="166" spans="1:6" x14ac:dyDescent="0.3">
      <c r="A166" t="s">
        <v>292</v>
      </c>
      <c r="B166">
        <v>5</v>
      </c>
      <c r="C166">
        <v>1980</v>
      </c>
      <c r="D166" s="54">
        <v>0.67800000000000005</v>
      </c>
    </row>
    <row r="167" spans="1:6" x14ac:dyDescent="0.3">
      <c r="A167" t="s">
        <v>292</v>
      </c>
      <c r="B167">
        <v>5</v>
      </c>
      <c r="C167">
        <v>1981</v>
      </c>
      <c r="D167" s="54">
        <v>0.61399999999999999</v>
      </c>
    </row>
    <row r="168" spans="1:6" x14ac:dyDescent="0.3">
      <c r="A168" t="s">
        <v>292</v>
      </c>
      <c r="B168">
        <v>5</v>
      </c>
      <c r="C168">
        <v>1982</v>
      </c>
      <c r="D168" s="54">
        <v>0.53100000000000003</v>
      </c>
    </row>
    <row r="169" spans="1:6" x14ac:dyDescent="0.3">
      <c r="A169" t="s">
        <v>292</v>
      </c>
      <c r="B169">
        <v>5</v>
      </c>
      <c r="C169">
        <v>1983</v>
      </c>
      <c r="D169" s="54">
        <v>0.74199999999999999</v>
      </c>
    </row>
    <row r="170" spans="1:6" x14ac:dyDescent="0.3">
      <c r="A170" t="s">
        <v>292</v>
      </c>
      <c r="B170">
        <v>5</v>
      </c>
      <c r="C170">
        <v>1984</v>
      </c>
      <c r="D170" s="54">
        <v>0.66</v>
      </c>
    </row>
    <row r="171" spans="1:6" x14ac:dyDescent="0.3">
      <c r="A171" t="s">
        <v>292</v>
      </c>
      <c r="B171">
        <v>5</v>
      </c>
      <c r="C171">
        <v>1985</v>
      </c>
      <c r="D171" s="54">
        <v>0.68700000000000006</v>
      </c>
    </row>
    <row r="172" spans="1:6" x14ac:dyDescent="0.3">
      <c r="A172" t="s">
        <v>292</v>
      </c>
      <c r="B172">
        <v>5</v>
      </c>
      <c r="C172">
        <v>1986</v>
      </c>
      <c r="D172" s="54">
        <v>0.76</v>
      </c>
    </row>
    <row r="173" spans="1:6" x14ac:dyDescent="0.3">
      <c r="A173" t="s">
        <v>292</v>
      </c>
      <c r="B173">
        <v>5</v>
      </c>
      <c r="C173">
        <v>1987</v>
      </c>
      <c r="D173" s="54">
        <v>0.58599999999999997</v>
      </c>
    </row>
    <row r="174" spans="1:6" x14ac:dyDescent="0.3">
      <c r="A174" t="s">
        <v>292</v>
      </c>
      <c r="B174">
        <v>5</v>
      </c>
      <c r="C174">
        <v>1988</v>
      </c>
      <c r="D174" s="54">
        <v>0.57699999999999996</v>
      </c>
    </row>
    <row r="175" spans="1:6" x14ac:dyDescent="0.3">
      <c r="A175" t="s">
        <v>292</v>
      </c>
      <c r="B175">
        <v>5</v>
      </c>
      <c r="C175">
        <v>1989</v>
      </c>
      <c r="D175" s="54">
        <v>0.56299999999999994</v>
      </c>
    </row>
    <row r="176" spans="1:6" x14ac:dyDescent="0.3">
      <c r="A176" t="s">
        <v>292</v>
      </c>
      <c r="B176">
        <v>5</v>
      </c>
      <c r="C176">
        <v>1990</v>
      </c>
      <c r="D176" s="54">
        <v>0.63900000000000001</v>
      </c>
    </row>
    <row r="177" spans="1:6" x14ac:dyDescent="0.3">
      <c r="A177" t="s">
        <v>292</v>
      </c>
      <c r="B177">
        <v>5</v>
      </c>
      <c r="C177">
        <v>1991</v>
      </c>
      <c r="D177" s="54">
        <v>0.65300000000000002</v>
      </c>
    </row>
    <row r="178" spans="1:6" x14ac:dyDescent="0.3">
      <c r="A178" t="s">
        <v>292</v>
      </c>
      <c r="B178">
        <v>5</v>
      </c>
      <c r="C178">
        <v>1992</v>
      </c>
      <c r="D178" s="54">
        <v>0.64200000000000002</v>
      </c>
    </row>
    <row r="179" spans="1:6" x14ac:dyDescent="0.3">
      <c r="A179" t="s">
        <v>292</v>
      </c>
      <c r="B179">
        <v>5</v>
      </c>
      <c r="C179">
        <v>1993</v>
      </c>
      <c r="D179" s="54">
        <v>0.63600000000000001</v>
      </c>
    </row>
    <row r="180" spans="1:6" x14ac:dyDescent="0.3">
      <c r="A180" t="s">
        <v>292</v>
      </c>
      <c r="B180">
        <v>5</v>
      </c>
      <c r="C180">
        <v>1994</v>
      </c>
      <c r="D180" s="54">
        <v>0.72699999999999998</v>
      </c>
    </row>
    <row r="181" spans="1:6" x14ac:dyDescent="0.3">
      <c r="A181" t="s">
        <v>292</v>
      </c>
      <c r="B181">
        <v>5</v>
      </c>
      <c r="C181">
        <v>1995</v>
      </c>
      <c r="D181" s="54">
        <v>0.68700000000000006</v>
      </c>
    </row>
    <row r="182" spans="1:6" x14ac:dyDescent="0.3">
      <c r="A182" t="s">
        <v>292</v>
      </c>
      <c r="B182">
        <v>5</v>
      </c>
      <c r="C182">
        <v>1996</v>
      </c>
      <c r="D182" s="54">
        <v>0.61799999999999999</v>
      </c>
    </row>
    <row r="183" spans="1:6" x14ac:dyDescent="0.3">
      <c r="A183" t="s">
        <v>292</v>
      </c>
      <c r="B183">
        <v>5</v>
      </c>
      <c r="C183">
        <v>1997</v>
      </c>
      <c r="D183" s="54">
        <v>0.54800000000000004</v>
      </c>
      <c r="E183" s="54">
        <f>AVERAGE(D166:D183)</f>
        <v>0.64155555555555543</v>
      </c>
      <c r="F183">
        <f>STDEV(D166:D183)</f>
        <v>6.5574584587253404E-2</v>
      </c>
    </row>
    <row r="184" spans="1:6" x14ac:dyDescent="0.3">
      <c r="A184" t="s">
        <v>292</v>
      </c>
      <c r="B184">
        <v>5</v>
      </c>
      <c r="C184">
        <v>1998</v>
      </c>
      <c r="D184" s="54">
        <v>0.47700000000000004</v>
      </c>
      <c r="E184" s="54"/>
    </row>
    <row r="185" spans="1:6" x14ac:dyDescent="0.3">
      <c r="A185" t="s">
        <v>292</v>
      </c>
      <c r="B185">
        <v>5</v>
      </c>
      <c r="C185">
        <v>1999</v>
      </c>
      <c r="D185" s="54">
        <v>0.502</v>
      </c>
      <c r="E185" s="54"/>
    </row>
    <row r="186" spans="1:6" x14ac:dyDescent="0.3">
      <c r="A186" t="s">
        <v>292</v>
      </c>
      <c r="B186">
        <v>5</v>
      </c>
      <c r="C186">
        <v>2000</v>
      </c>
      <c r="D186" s="54">
        <v>0.53</v>
      </c>
      <c r="E186" s="54"/>
    </row>
    <row r="187" spans="1:6" x14ac:dyDescent="0.3">
      <c r="A187" t="s">
        <v>292</v>
      </c>
      <c r="B187">
        <v>5</v>
      </c>
      <c r="C187">
        <v>2001</v>
      </c>
      <c r="D187" s="54">
        <v>0.53500000000000003</v>
      </c>
      <c r="E187" s="54"/>
    </row>
    <row r="188" spans="1:6" x14ac:dyDescent="0.3">
      <c r="A188" t="s">
        <v>292</v>
      </c>
      <c r="B188">
        <v>5</v>
      </c>
      <c r="C188">
        <v>2002</v>
      </c>
      <c r="D188" s="54">
        <v>0.224</v>
      </c>
      <c r="E188" s="54"/>
    </row>
    <row r="189" spans="1:6" x14ac:dyDescent="0.3">
      <c r="A189" t="s">
        <v>292</v>
      </c>
      <c r="B189">
        <v>5</v>
      </c>
      <c r="C189">
        <v>2003</v>
      </c>
      <c r="D189" s="54">
        <v>0.45900000000000002</v>
      </c>
      <c r="E189" s="54">
        <f>AVERAGE(D184:D189)</f>
        <v>0.45450000000000007</v>
      </c>
      <c r="F189">
        <f>STDEV(D184:D189)</f>
        <v>0.1166991859440327</v>
      </c>
    </row>
    <row r="190" spans="1:6" x14ac:dyDescent="0.3">
      <c r="A190" t="s">
        <v>292</v>
      </c>
      <c r="B190">
        <v>5</v>
      </c>
      <c r="C190">
        <v>2004</v>
      </c>
      <c r="D190" s="54">
        <v>0.55399999999999994</v>
      </c>
    </row>
    <row r="191" spans="1:6" x14ac:dyDescent="0.3">
      <c r="A191" t="s">
        <v>292</v>
      </c>
      <c r="B191">
        <v>5</v>
      </c>
      <c r="C191">
        <v>2005</v>
      </c>
      <c r="D191" s="54">
        <v>0.57299999999999995</v>
      </c>
    </row>
    <row r="192" spans="1:6" x14ac:dyDescent="0.3">
      <c r="A192" t="s">
        <v>292</v>
      </c>
      <c r="B192">
        <v>5</v>
      </c>
      <c r="C192">
        <v>2006</v>
      </c>
      <c r="D192" s="54">
        <v>0.47499999999999998</v>
      </c>
    </row>
    <row r="193" spans="1:6" x14ac:dyDescent="0.3">
      <c r="A193" t="s">
        <v>292</v>
      </c>
      <c r="B193">
        <v>5</v>
      </c>
      <c r="C193">
        <v>2007</v>
      </c>
      <c r="D193" s="54">
        <v>0.496</v>
      </c>
    </row>
    <row r="194" spans="1:6" x14ac:dyDescent="0.3">
      <c r="A194" t="s">
        <v>292</v>
      </c>
      <c r="B194">
        <v>5</v>
      </c>
      <c r="C194">
        <v>2008</v>
      </c>
      <c r="D194" s="54">
        <v>0.40300000000000002</v>
      </c>
    </row>
    <row r="195" spans="1:6" x14ac:dyDescent="0.3">
      <c r="A195" t="s">
        <v>292</v>
      </c>
      <c r="B195">
        <v>5</v>
      </c>
      <c r="C195">
        <v>2009</v>
      </c>
      <c r="D195" s="54">
        <v>0.34799999999999998</v>
      </c>
    </row>
    <row r="196" spans="1:6" x14ac:dyDescent="0.3">
      <c r="A196" t="s">
        <v>292</v>
      </c>
      <c r="B196">
        <v>5</v>
      </c>
      <c r="C196">
        <v>2010</v>
      </c>
      <c r="D196" s="54">
        <v>0.46299999999999997</v>
      </c>
    </row>
    <row r="197" spans="1:6" x14ac:dyDescent="0.3">
      <c r="A197" t="s">
        <v>292</v>
      </c>
      <c r="B197">
        <v>5</v>
      </c>
      <c r="C197">
        <v>2011</v>
      </c>
      <c r="D197" s="54">
        <v>0.51100000000000001</v>
      </c>
    </row>
    <row r="198" spans="1:6" x14ac:dyDescent="0.3">
      <c r="A198" t="s">
        <v>292</v>
      </c>
      <c r="B198">
        <v>5</v>
      </c>
      <c r="C198">
        <v>2012</v>
      </c>
      <c r="D198" s="54">
        <v>0.55400000000000005</v>
      </c>
    </row>
    <row r="199" spans="1:6" x14ac:dyDescent="0.3">
      <c r="A199" t="s">
        <v>292</v>
      </c>
      <c r="B199">
        <v>5</v>
      </c>
      <c r="C199">
        <v>2013</v>
      </c>
      <c r="D199" s="54">
        <v>0.65800000000000003</v>
      </c>
    </row>
    <row r="200" spans="1:6" x14ac:dyDescent="0.3">
      <c r="A200" t="s">
        <v>292</v>
      </c>
      <c r="B200">
        <v>5</v>
      </c>
      <c r="C200">
        <v>2014</v>
      </c>
      <c r="D200" s="54">
        <v>0.42400000000000004</v>
      </c>
    </row>
    <row r="201" spans="1:6" x14ac:dyDescent="0.3">
      <c r="A201" t="s">
        <v>292</v>
      </c>
      <c r="B201">
        <v>5</v>
      </c>
      <c r="C201">
        <v>2015</v>
      </c>
      <c r="D201" s="54">
        <v>0.58099999999999996</v>
      </c>
    </row>
    <row r="202" spans="1:6" x14ac:dyDescent="0.3">
      <c r="A202" t="s">
        <v>292</v>
      </c>
      <c r="B202">
        <v>5</v>
      </c>
      <c r="C202">
        <v>2016</v>
      </c>
      <c r="D202" s="54">
        <v>0.70100000000000007</v>
      </c>
    </row>
    <row r="203" spans="1:6" x14ac:dyDescent="0.3">
      <c r="A203" t="s">
        <v>292</v>
      </c>
      <c r="B203">
        <v>5</v>
      </c>
      <c r="C203">
        <v>2017</v>
      </c>
      <c r="D203" s="54">
        <v>0.57799999999999996</v>
      </c>
    </row>
    <row r="204" spans="1:6" x14ac:dyDescent="0.3">
      <c r="A204" t="s">
        <v>292</v>
      </c>
      <c r="B204">
        <v>5</v>
      </c>
      <c r="C204">
        <v>2018</v>
      </c>
      <c r="D204" s="54">
        <v>0.47589229213996381</v>
      </c>
    </row>
    <row r="205" spans="1:6" x14ac:dyDescent="0.3">
      <c r="A205" t="s">
        <v>292</v>
      </c>
      <c r="B205">
        <v>5</v>
      </c>
      <c r="C205">
        <v>2019</v>
      </c>
      <c r="D205" s="54">
        <v>0.48606547353914631</v>
      </c>
    </row>
    <row r="206" spans="1:6" x14ac:dyDescent="0.3">
      <c r="A206" t="s">
        <v>292</v>
      </c>
      <c r="B206">
        <v>5</v>
      </c>
      <c r="C206">
        <v>2020</v>
      </c>
      <c r="D206" s="54">
        <v>0.54081917900345744</v>
      </c>
      <c r="E206" s="54">
        <f>AVERAGE(D195:D205)</f>
        <v>0.52545070597082821</v>
      </c>
      <c r="F206" s="54">
        <f>STDEV(D195:D205)</f>
        <v>0.10244326714206421</v>
      </c>
    </row>
    <row r="207" spans="1:6" x14ac:dyDescent="0.3">
      <c r="A207" t="s">
        <v>293</v>
      </c>
      <c r="B207">
        <v>6</v>
      </c>
      <c r="C207">
        <v>1980</v>
      </c>
      <c r="D207" s="54">
        <v>0.74</v>
      </c>
    </row>
    <row r="208" spans="1:6" x14ac:dyDescent="0.3">
      <c r="A208" t="s">
        <v>293</v>
      </c>
      <c r="B208">
        <v>6</v>
      </c>
      <c r="C208">
        <v>1981</v>
      </c>
      <c r="D208" s="54">
        <v>0.67</v>
      </c>
    </row>
    <row r="209" spans="1:6" x14ac:dyDescent="0.3">
      <c r="A209" t="s">
        <v>293</v>
      </c>
      <c r="B209">
        <v>6</v>
      </c>
      <c r="C209">
        <v>1982</v>
      </c>
      <c r="D209" s="54">
        <v>0.57999999999999996</v>
      </c>
    </row>
    <row r="210" spans="1:6" x14ac:dyDescent="0.3">
      <c r="A210" t="s">
        <v>293</v>
      </c>
      <c r="B210">
        <v>6</v>
      </c>
      <c r="C210">
        <v>1983</v>
      </c>
      <c r="D210" s="54">
        <v>0.81</v>
      </c>
    </row>
    <row r="211" spans="1:6" x14ac:dyDescent="0.3">
      <c r="A211" t="s">
        <v>293</v>
      </c>
      <c r="B211">
        <v>6</v>
      </c>
      <c r="C211">
        <v>1984</v>
      </c>
      <c r="D211" s="54">
        <v>0.72</v>
      </c>
    </row>
    <row r="212" spans="1:6" x14ac:dyDescent="0.3">
      <c r="A212" t="s">
        <v>293</v>
      </c>
      <c r="B212">
        <v>6</v>
      </c>
      <c r="C212">
        <v>1985</v>
      </c>
      <c r="D212" s="54">
        <v>0.75</v>
      </c>
    </row>
    <row r="213" spans="1:6" x14ac:dyDescent="0.3">
      <c r="A213" t="s">
        <v>293</v>
      </c>
      <c r="B213">
        <v>6</v>
      </c>
      <c r="C213">
        <v>1986</v>
      </c>
      <c r="D213" s="54">
        <v>0.83</v>
      </c>
    </row>
    <row r="214" spans="1:6" x14ac:dyDescent="0.3">
      <c r="A214" t="s">
        <v>293</v>
      </c>
      <c r="B214">
        <v>6</v>
      </c>
      <c r="C214">
        <v>1987</v>
      </c>
      <c r="D214" s="54">
        <v>0.64</v>
      </c>
    </row>
    <row r="215" spans="1:6" x14ac:dyDescent="0.3">
      <c r="A215" t="s">
        <v>293</v>
      </c>
      <c r="B215">
        <v>6</v>
      </c>
      <c r="C215">
        <v>1988</v>
      </c>
      <c r="D215" s="54">
        <v>0.63</v>
      </c>
    </row>
    <row r="216" spans="1:6" x14ac:dyDescent="0.3">
      <c r="A216" t="s">
        <v>293</v>
      </c>
      <c r="B216">
        <v>6</v>
      </c>
      <c r="C216">
        <v>1989</v>
      </c>
      <c r="D216" s="54">
        <v>0.61499999999999999</v>
      </c>
    </row>
    <row r="217" spans="1:6" x14ac:dyDescent="0.3">
      <c r="A217" t="s">
        <v>293</v>
      </c>
      <c r="B217">
        <v>6</v>
      </c>
      <c r="C217">
        <v>1990</v>
      </c>
      <c r="D217" s="54">
        <v>0.69699999999999995</v>
      </c>
    </row>
    <row r="218" spans="1:6" x14ac:dyDescent="0.3">
      <c r="A218" t="s">
        <v>293</v>
      </c>
      <c r="B218">
        <v>6</v>
      </c>
      <c r="C218">
        <v>1991</v>
      </c>
      <c r="D218" s="54">
        <v>0.624</v>
      </c>
    </row>
    <row r="219" spans="1:6" x14ac:dyDescent="0.3">
      <c r="A219" t="s">
        <v>293</v>
      </c>
      <c r="B219">
        <v>6</v>
      </c>
      <c r="C219">
        <v>1992</v>
      </c>
      <c r="D219" s="54">
        <v>0.65300000000000002</v>
      </c>
    </row>
    <row r="220" spans="1:6" x14ac:dyDescent="0.3">
      <c r="A220" t="s">
        <v>293</v>
      </c>
      <c r="B220">
        <v>6</v>
      </c>
      <c r="C220">
        <v>1993</v>
      </c>
      <c r="D220" s="54">
        <v>0.56699999999999995</v>
      </c>
    </row>
    <row r="221" spans="1:6" x14ac:dyDescent="0.3">
      <c r="A221" t="s">
        <v>293</v>
      </c>
      <c r="B221">
        <v>6</v>
      </c>
      <c r="C221">
        <v>1994</v>
      </c>
      <c r="D221" s="54">
        <v>0.66700000000000004</v>
      </c>
    </row>
    <row r="222" spans="1:6" x14ac:dyDescent="0.3">
      <c r="A222" t="s">
        <v>293</v>
      </c>
      <c r="B222">
        <v>6</v>
      </c>
      <c r="C222">
        <v>1995</v>
      </c>
      <c r="D222" s="54">
        <v>0.40600000000000003</v>
      </c>
    </row>
    <row r="223" spans="1:6" x14ac:dyDescent="0.3">
      <c r="A223" t="s">
        <v>293</v>
      </c>
      <c r="B223">
        <v>6</v>
      </c>
      <c r="C223">
        <v>1996</v>
      </c>
      <c r="D223" s="54">
        <v>0.73899999999999999</v>
      </c>
    </row>
    <row r="224" spans="1:6" x14ac:dyDescent="0.3">
      <c r="A224" t="s">
        <v>293</v>
      </c>
      <c r="B224">
        <v>6</v>
      </c>
      <c r="C224">
        <v>1997</v>
      </c>
      <c r="D224" s="54">
        <v>0.53400000000000003</v>
      </c>
      <c r="E224" s="54">
        <f>AVERAGE(D207:D224)</f>
        <v>0.65955555555555578</v>
      </c>
      <c r="F224">
        <f>STDEV(D207:D224)</f>
        <v>0.10214362565249865</v>
      </c>
    </row>
    <row r="225" spans="1:6" x14ac:dyDescent="0.3">
      <c r="A225" t="s">
        <v>293</v>
      </c>
      <c r="B225">
        <v>6</v>
      </c>
      <c r="C225">
        <v>1998</v>
      </c>
      <c r="D225" s="54">
        <v>0.18</v>
      </c>
      <c r="E225" s="54"/>
    </row>
    <row r="226" spans="1:6" x14ac:dyDescent="0.3">
      <c r="A226" t="s">
        <v>293</v>
      </c>
      <c r="B226">
        <v>6</v>
      </c>
      <c r="C226">
        <v>1999</v>
      </c>
      <c r="D226" s="54">
        <v>0.21000000000000002</v>
      </c>
      <c r="E226" s="54"/>
    </row>
    <row r="227" spans="1:6" x14ac:dyDescent="0.3">
      <c r="A227" t="s">
        <v>293</v>
      </c>
      <c r="B227">
        <v>6</v>
      </c>
      <c r="C227">
        <v>2000</v>
      </c>
      <c r="D227" s="54">
        <v>0.379</v>
      </c>
      <c r="E227" s="54"/>
    </row>
    <row r="228" spans="1:6" x14ac:dyDescent="0.3">
      <c r="A228" t="s">
        <v>293</v>
      </c>
      <c r="B228">
        <v>6</v>
      </c>
      <c r="C228">
        <v>2001</v>
      </c>
      <c r="D228" s="54">
        <v>0.29799999999999999</v>
      </c>
      <c r="E228" s="54"/>
    </row>
    <row r="229" spans="1:6" x14ac:dyDescent="0.3">
      <c r="A229" t="s">
        <v>293</v>
      </c>
      <c r="B229">
        <v>6</v>
      </c>
      <c r="C229">
        <v>2002</v>
      </c>
      <c r="D229" s="54">
        <v>0.27300000000000002</v>
      </c>
      <c r="E229" s="54"/>
    </row>
    <row r="230" spans="1:6" x14ac:dyDescent="0.3">
      <c r="A230" t="s">
        <v>293</v>
      </c>
      <c r="B230">
        <v>6</v>
      </c>
      <c r="C230">
        <v>2003</v>
      </c>
      <c r="D230" s="54">
        <v>0.27700000000000002</v>
      </c>
      <c r="E230" s="54">
        <f>AVERAGE(D225:D230)</f>
        <v>0.26950000000000002</v>
      </c>
      <c r="F230">
        <f>STDEV(D225:D230)</f>
        <v>6.9887767169941897E-2</v>
      </c>
    </row>
    <row r="231" spans="1:6" x14ac:dyDescent="0.3">
      <c r="A231" t="s">
        <v>293</v>
      </c>
      <c r="B231">
        <v>6</v>
      </c>
      <c r="C231">
        <v>2004</v>
      </c>
      <c r="D231" s="54">
        <v>0.41800000000000004</v>
      </c>
    </row>
    <row r="232" spans="1:6" x14ac:dyDescent="0.3">
      <c r="A232" t="s">
        <v>293</v>
      </c>
      <c r="B232">
        <v>6</v>
      </c>
      <c r="C232">
        <v>2005</v>
      </c>
      <c r="D232" s="54">
        <v>0.28100000000000003</v>
      </c>
    </row>
    <row r="233" spans="1:6" x14ac:dyDescent="0.3">
      <c r="A233" t="s">
        <v>293</v>
      </c>
      <c r="B233">
        <v>6</v>
      </c>
      <c r="C233">
        <v>2006</v>
      </c>
      <c r="D233" s="54">
        <v>0.27</v>
      </c>
    </row>
    <row r="234" spans="1:6" x14ac:dyDescent="0.3">
      <c r="A234" t="s">
        <v>293</v>
      </c>
      <c r="B234">
        <v>6</v>
      </c>
      <c r="C234">
        <v>2007</v>
      </c>
      <c r="D234" s="54">
        <v>0.45799999999999996</v>
      </c>
    </row>
    <row r="235" spans="1:6" x14ac:dyDescent="0.3">
      <c r="A235" t="s">
        <v>293</v>
      </c>
      <c r="B235">
        <v>6</v>
      </c>
      <c r="C235">
        <v>2008</v>
      </c>
      <c r="D235" s="54">
        <v>0.39600000000000002</v>
      </c>
    </row>
    <row r="236" spans="1:6" x14ac:dyDescent="0.3">
      <c r="A236" t="s">
        <v>293</v>
      </c>
      <c r="B236">
        <v>6</v>
      </c>
      <c r="C236">
        <v>2009</v>
      </c>
      <c r="D236" s="54">
        <v>0.38600000000000001</v>
      </c>
    </row>
    <row r="237" spans="1:6" x14ac:dyDescent="0.3">
      <c r="A237" t="s">
        <v>293</v>
      </c>
      <c r="B237">
        <v>6</v>
      </c>
      <c r="C237">
        <v>2010</v>
      </c>
      <c r="D237" s="54">
        <v>0.33400000000000002</v>
      </c>
    </row>
    <row r="238" spans="1:6" x14ac:dyDescent="0.3">
      <c r="A238" t="s">
        <v>293</v>
      </c>
      <c r="B238">
        <v>6</v>
      </c>
      <c r="C238">
        <v>2011</v>
      </c>
      <c r="D238" s="54">
        <v>0.42900000000000005</v>
      </c>
    </row>
    <row r="239" spans="1:6" x14ac:dyDescent="0.3">
      <c r="A239" t="s">
        <v>293</v>
      </c>
      <c r="B239">
        <v>6</v>
      </c>
      <c r="C239">
        <v>2012</v>
      </c>
      <c r="D239" s="54">
        <v>0.33499999999999996</v>
      </c>
    </row>
    <row r="240" spans="1:6" x14ac:dyDescent="0.3">
      <c r="A240" t="s">
        <v>293</v>
      </c>
      <c r="B240">
        <v>6</v>
      </c>
      <c r="C240">
        <v>2013</v>
      </c>
      <c r="D240" s="54">
        <v>0.377</v>
      </c>
    </row>
    <row r="241" spans="1:6" x14ac:dyDescent="0.3">
      <c r="A241" t="s">
        <v>293</v>
      </c>
      <c r="B241">
        <v>6</v>
      </c>
      <c r="C241">
        <v>2014</v>
      </c>
      <c r="D241" s="54">
        <v>0.24399999999999999</v>
      </c>
    </row>
    <row r="242" spans="1:6" x14ac:dyDescent="0.3">
      <c r="A242" t="s">
        <v>293</v>
      </c>
      <c r="B242">
        <v>6</v>
      </c>
      <c r="C242">
        <v>2015</v>
      </c>
      <c r="D242" s="54">
        <v>0.42400000000000004</v>
      </c>
    </row>
    <row r="243" spans="1:6" x14ac:dyDescent="0.3">
      <c r="A243" t="s">
        <v>293</v>
      </c>
      <c r="B243">
        <v>6</v>
      </c>
      <c r="C243">
        <v>2016</v>
      </c>
      <c r="D243" s="54">
        <v>0.42000000000000004</v>
      </c>
    </row>
    <row r="244" spans="1:6" x14ac:dyDescent="0.3">
      <c r="A244" t="s">
        <v>293</v>
      </c>
      <c r="B244">
        <v>6</v>
      </c>
      <c r="C244">
        <v>2017</v>
      </c>
      <c r="D244" s="54">
        <v>0.44035422259606583</v>
      </c>
    </row>
    <row r="245" spans="1:6" x14ac:dyDescent="0.3">
      <c r="A245" t="s">
        <v>293</v>
      </c>
      <c r="B245">
        <v>6</v>
      </c>
      <c r="C245">
        <v>2018</v>
      </c>
      <c r="D245" s="54">
        <v>0.42215417185431725</v>
      </c>
    </row>
    <row r="246" spans="1:6" x14ac:dyDescent="0.3">
      <c r="A246" t="s">
        <v>293</v>
      </c>
      <c r="B246">
        <v>6</v>
      </c>
      <c r="C246">
        <v>2019</v>
      </c>
      <c r="D246" s="54">
        <v>0.39069181949126658</v>
      </c>
    </row>
    <row r="247" spans="1:6" x14ac:dyDescent="0.3">
      <c r="A247" t="s">
        <v>293</v>
      </c>
      <c r="B247">
        <v>6</v>
      </c>
      <c r="C247">
        <v>2020</v>
      </c>
      <c r="D247" s="54">
        <v>0.1793260797812265</v>
      </c>
      <c r="E247" s="54">
        <f>AVERAGE(D236:D246)</f>
        <v>0.3820182012674227</v>
      </c>
      <c r="F247" s="54">
        <f>STDEV(D236:D246)</f>
        <v>5.840215483526142E-2</v>
      </c>
    </row>
    <row r="248" spans="1:6" x14ac:dyDescent="0.3">
      <c r="A248" t="s">
        <v>294</v>
      </c>
      <c r="B248">
        <v>7</v>
      </c>
      <c r="C248">
        <v>1980</v>
      </c>
      <c r="D248">
        <v>0.36433333333333334</v>
      </c>
    </row>
    <row r="249" spans="1:6" x14ac:dyDescent="0.3">
      <c r="A249" t="s">
        <v>294</v>
      </c>
      <c r="B249">
        <v>7</v>
      </c>
      <c r="C249">
        <v>1981</v>
      </c>
      <c r="D249">
        <v>0.34633333333333327</v>
      </c>
    </row>
    <row r="250" spans="1:6" x14ac:dyDescent="0.3">
      <c r="A250" t="s">
        <v>294</v>
      </c>
      <c r="B250">
        <v>7</v>
      </c>
      <c r="C250">
        <v>1982</v>
      </c>
      <c r="D250">
        <v>0.32399999999999995</v>
      </c>
    </row>
    <row r="251" spans="1:6" x14ac:dyDescent="0.3">
      <c r="A251" t="s">
        <v>294</v>
      </c>
      <c r="B251">
        <v>7</v>
      </c>
      <c r="C251">
        <v>1983</v>
      </c>
      <c r="D251">
        <v>0.39266666666666666</v>
      </c>
    </row>
    <row r="252" spans="1:6" x14ac:dyDescent="0.3">
      <c r="A252" t="s">
        <v>294</v>
      </c>
      <c r="B252">
        <v>7</v>
      </c>
      <c r="C252">
        <v>1984</v>
      </c>
      <c r="D252">
        <v>0.36133333333333328</v>
      </c>
    </row>
    <row r="253" spans="1:6" x14ac:dyDescent="0.3">
      <c r="A253" t="s">
        <v>294</v>
      </c>
      <c r="B253">
        <v>7</v>
      </c>
      <c r="C253">
        <v>1985</v>
      </c>
      <c r="D253">
        <v>0.37066666666666664</v>
      </c>
    </row>
    <row r="254" spans="1:6" x14ac:dyDescent="0.3">
      <c r="A254" t="s">
        <v>294</v>
      </c>
      <c r="B254">
        <v>7</v>
      </c>
      <c r="C254">
        <v>1986</v>
      </c>
      <c r="D254">
        <v>0.39266666666666666</v>
      </c>
    </row>
    <row r="255" spans="1:6" x14ac:dyDescent="0.3">
      <c r="A255" t="s">
        <v>294</v>
      </c>
      <c r="B255">
        <v>7</v>
      </c>
      <c r="C255">
        <v>1987</v>
      </c>
      <c r="D255">
        <v>0.33266666666666667</v>
      </c>
    </row>
    <row r="256" spans="1:6" x14ac:dyDescent="0.3">
      <c r="A256" t="s">
        <v>294</v>
      </c>
      <c r="B256">
        <v>7</v>
      </c>
      <c r="C256">
        <v>1988</v>
      </c>
      <c r="D256">
        <v>0.32733333333333337</v>
      </c>
    </row>
    <row r="257" spans="1:6" x14ac:dyDescent="0.3">
      <c r="A257" t="s">
        <v>294</v>
      </c>
      <c r="B257">
        <v>7</v>
      </c>
      <c r="C257">
        <v>1989</v>
      </c>
      <c r="D257">
        <v>0.32566666666666666</v>
      </c>
    </row>
    <row r="258" spans="1:6" x14ac:dyDescent="0.3">
      <c r="A258" t="s">
        <v>294</v>
      </c>
      <c r="B258">
        <v>7</v>
      </c>
      <c r="C258">
        <v>1990</v>
      </c>
      <c r="D258">
        <v>0.36733333333333329</v>
      </c>
    </row>
    <row r="259" spans="1:6" x14ac:dyDescent="0.3">
      <c r="A259" t="s">
        <v>294</v>
      </c>
      <c r="B259">
        <v>7</v>
      </c>
      <c r="C259">
        <v>1991</v>
      </c>
      <c r="D259">
        <v>0.29099999999999998</v>
      </c>
    </row>
    <row r="260" spans="1:6" x14ac:dyDescent="0.3">
      <c r="A260" t="s">
        <v>294</v>
      </c>
      <c r="B260">
        <v>7</v>
      </c>
      <c r="C260">
        <v>1992</v>
      </c>
      <c r="D260">
        <v>0.28099999999999997</v>
      </c>
    </row>
    <row r="261" spans="1:6" x14ac:dyDescent="0.3">
      <c r="A261" t="s">
        <v>294</v>
      </c>
      <c r="B261">
        <v>7</v>
      </c>
      <c r="C261">
        <v>1993</v>
      </c>
      <c r="D261">
        <v>0.26</v>
      </c>
    </row>
    <row r="262" spans="1:6" x14ac:dyDescent="0.3">
      <c r="A262" t="s">
        <v>294</v>
      </c>
      <c r="B262">
        <v>7</v>
      </c>
      <c r="C262">
        <v>1994</v>
      </c>
      <c r="D262">
        <v>0.30233333333333334</v>
      </c>
    </row>
    <row r="263" spans="1:6" x14ac:dyDescent="0.3">
      <c r="A263" t="s">
        <v>294</v>
      </c>
      <c r="B263">
        <v>7</v>
      </c>
      <c r="C263">
        <v>1995</v>
      </c>
      <c r="D263">
        <v>0.20300000000000001</v>
      </c>
    </row>
    <row r="264" spans="1:6" x14ac:dyDescent="0.3">
      <c r="A264" t="s">
        <v>294</v>
      </c>
      <c r="B264">
        <v>7</v>
      </c>
      <c r="C264">
        <v>1996</v>
      </c>
      <c r="D264">
        <v>0.36</v>
      </c>
    </row>
    <row r="265" spans="1:6" x14ac:dyDescent="0.3">
      <c r="A265" t="s">
        <v>294</v>
      </c>
      <c r="B265">
        <v>7</v>
      </c>
      <c r="C265">
        <v>1997</v>
      </c>
      <c r="D265">
        <v>0.22533333333333333</v>
      </c>
      <c r="E265" s="54">
        <f>AVERAGE(D248:D265)</f>
        <v>0.32375925925925925</v>
      </c>
      <c r="F265">
        <f>STDEV(D248:D265)</f>
        <v>5.437810083479766E-2</v>
      </c>
    </row>
    <row r="266" spans="1:6" x14ac:dyDescent="0.3">
      <c r="A266" t="s">
        <v>294</v>
      </c>
      <c r="B266">
        <v>7</v>
      </c>
      <c r="C266">
        <v>1998</v>
      </c>
      <c r="D266">
        <v>4.1666666666666664E-2</v>
      </c>
      <c r="E266" s="54"/>
    </row>
    <row r="267" spans="1:6" x14ac:dyDescent="0.3">
      <c r="A267" t="s">
        <v>294</v>
      </c>
      <c r="B267">
        <v>7</v>
      </c>
      <c r="C267">
        <v>1999</v>
      </c>
      <c r="D267">
        <v>4.9666666666666665E-2</v>
      </c>
      <c r="E267" s="54"/>
    </row>
    <row r="268" spans="1:6" x14ac:dyDescent="0.3">
      <c r="A268" t="s">
        <v>294</v>
      </c>
      <c r="B268">
        <v>7</v>
      </c>
      <c r="C268">
        <v>2000</v>
      </c>
      <c r="D268">
        <v>0.13100000000000001</v>
      </c>
      <c r="E268" s="54"/>
    </row>
    <row r="269" spans="1:6" x14ac:dyDescent="0.3">
      <c r="A269" t="s">
        <v>294</v>
      </c>
      <c r="B269">
        <v>7</v>
      </c>
      <c r="C269">
        <v>2001</v>
      </c>
      <c r="D269">
        <v>0.10633333333333334</v>
      </c>
      <c r="E269" s="54"/>
    </row>
    <row r="270" spans="1:6" x14ac:dyDescent="0.3">
      <c r="A270" t="s">
        <v>294</v>
      </c>
      <c r="B270">
        <v>7</v>
      </c>
      <c r="C270">
        <v>2002</v>
      </c>
      <c r="D270">
        <v>9.2999999999999999E-2</v>
      </c>
      <c r="E270" s="54"/>
    </row>
    <row r="271" spans="1:6" x14ac:dyDescent="0.3">
      <c r="A271" t="s">
        <v>294</v>
      </c>
      <c r="B271">
        <v>7</v>
      </c>
      <c r="C271">
        <v>2003</v>
      </c>
      <c r="D271">
        <v>0.12333333333333332</v>
      </c>
      <c r="E271" s="54">
        <f>AVERAGE(D266:D271)</f>
        <v>9.0833333333333321E-2</v>
      </c>
      <c r="F271">
        <f>STDEV(D266:D271)</f>
        <v>3.748762758860881E-2</v>
      </c>
    </row>
    <row r="272" spans="1:6" x14ac:dyDescent="0.3">
      <c r="A272" t="s">
        <v>294</v>
      </c>
      <c r="B272">
        <v>7</v>
      </c>
      <c r="C272">
        <v>2004</v>
      </c>
      <c r="D272">
        <v>0.34099999999999997</v>
      </c>
    </row>
    <row r="273" spans="1:6" x14ac:dyDescent="0.3">
      <c r="A273" t="s">
        <v>294</v>
      </c>
      <c r="B273">
        <v>7</v>
      </c>
      <c r="C273">
        <v>2005</v>
      </c>
      <c r="D273">
        <v>0.25733333333333336</v>
      </c>
    </row>
    <row r="274" spans="1:6" x14ac:dyDescent="0.3">
      <c r="A274" t="s">
        <v>294</v>
      </c>
      <c r="B274">
        <v>7</v>
      </c>
      <c r="C274">
        <v>2006</v>
      </c>
      <c r="D274">
        <v>0.16166666666666668</v>
      </c>
    </row>
    <row r="275" spans="1:6" x14ac:dyDescent="0.3">
      <c r="A275" t="s">
        <v>294</v>
      </c>
      <c r="B275">
        <v>7</v>
      </c>
      <c r="C275">
        <v>2007</v>
      </c>
      <c r="D275">
        <v>0.20633333333333334</v>
      </c>
    </row>
    <row r="276" spans="1:6" x14ac:dyDescent="0.3">
      <c r="A276" t="s">
        <v>294</v>
      </c>
      <c r="B276">
        <v>7</v>
      </c>
      <c r="C276">
        <v>2008</v>
      </c>
      <c r="D276">
        <v>0.16966666666666669</v>
      </c>
    </row>
    <row r="277" spans="1:6" x14ac:dyDescent="0.3">
      <c r="A277" t="s">
        <v>294</v>
      </c>
      <c r="B277">
        <v>7</v>
      </c>
      <c r="C277">
        <v>2009</v>
      </c>
      <c r="D277">
        <v>0.16999999999999998</v>
      </c>
    </row>
    <row r="278" spans="1:6" x14ac:dyDescent="0.3">
      <c r="A278" t="s">
        <v>294</v>
      </c>
      <c r="B278">
        <v>7</v>
      </c>
      <c r="C278">
        <v>2010</v>
      </c>
      <c r="D278">
        <v>0.21366666666666667</v>
      </c>
    </row>
    <row r="279" spans="1:6" x14ac:dyDescent="0.3">
      <c r="A279" t="s">
        <v>294</v>
      </c>
      <c r="B279">
        <v>7</v>
      </c>
      <c r="C279">
        <v>2011</v>
      </c>
      <c r="D279">
        <v>0.17933333333333334</v>
      </c>
    </row>
    <row r="280" spans="1:6" x14ac:dyDescent="0.3">
      <c r="A280" t="s">
        <v>294</v>
      </c>
      <c r="B280">
        <v>7</v>
      </c>
      <c r="C280">
        <v>2012</v>
      </c>
      <c r="D280">
        <v>0.18099999999999999</v>
      </c>
    </row>
    <row r="281" spans="1:6" x14ac:dyDescent="0.3">
      <c r="A281" t="s">
        <v>294</v>
      </c>
      <c r="B281">
        <v>7</v>
      </c>
      <c r="C281">
        <v>2013</v>
      </c>
      <c r="D281">
        <v>0.1963333333333333</v>
      </c>
    </row>
    <row r="282" spans="1:6" x14ac:dyDescent="0.3">
      <c r="A282" t="s">
        <v>294</v>
      </c>
      <c r="B282">
        <v>7</v>
      </c>
      <c r="C282">
        <v>2014</v>
      </c>
      <c r="D282">
        <v>0.13533333333333333</v>
      </c>
    </row>
    <row r="283" spans="1:6" x14ac:dyDescent="0.3">
      <c r="A283" t="s">
        <v>294</v>
      </c>
      <c r="B283">
        <v>7</v>
      </c>
      <c r="C283">
        <v>2015</v>
      </c>
      <c r="D283">
        <v>0.21500000000000002</v>
      </c>
    </row>
    <row r="284" spans="1:6" x14ac:dyDescent="0.3">
      <c r="A284" t="s">
        <v>294</v>
      </c>
      <c r="B284">
        <v>7</v>
      </c>
      <c r="C284">
        <v>2016</v>
      </c>
      <c r="D284">
        <v>0.20500000000000002</v>
      </c>
    </row>
    <row r="285" spans="1:6" x14ac:dyDescent="0.3">
      <c r="A285" t="s">
        <v>294</v>
      </c>
      <c r="B285">
        <v>7</v>
      </c>
      <c r="C285">
        <v>2017</v>
      </c>
      <c r="D285">
        <v>0.28134990851851172</v>
      </c>
    </row>
    <row r="286" spans="1:6" x14ac:dyDescent="0.3">
      <c r="A286" t="s">
        <v>294</v>
      </c>
      <c r="B286">
        <v>7</v>
      </c>
      <c r="C286">
        <v>2018</v>
      </c>
      <c r="D286">
        <v>0.3266245046167281</v>
      </c>
    </row>
    <row r="287" spans="1:6" x14ac:dyDescent="0.3">
      <c r="A287" t="s">
        <v>294</v>
      </c>
      <c r="B287">
        <v>7</v>
      </c>
      <c r="C287">
        <v>2019</v>
      </c>
      <c r="D287">
        <v>0.29431007717911079</v>
      </c>
    </row>
    <row r="288" spans="1:6" x14ac:dyDescent="0.3">
      <c r="A288" t="s">
        <v>294</v>
      </c>
      <c r="B288">
        <v>7</v>
      </c>
      <c r="C288">
        <v>2020</v>
      </c>
      <c r="D288">
        <v>0.24184107416558059</v>
      </c>
      <c r="E288" s="54">
        <f>AVERAGE(D277:D287)</f>
        <v>0.21799555972554704</v>
      </c>
      <c r="F288" s="54">
        <f>STDEV(D277:D287)</f>
        <v>5.8569473862968846E-2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02274-670E-46B6-B123-2AAA2FCC8802}">
  <dimension ref="A1:J2133"/>
  <sheetViews>
    <sheetView topLeftCell="A2093" workbookViewId="0">
      <selection sqref="A1:F2133"/>
    </sheetView>
  </sheetViews>
  <sheetFormatPr defaultRowHeight="14.4" x14ac:dyDescent="0.3"/>
  <cols>
    <col min="1" max="1" width="7.21875" bestFit="1" customWidth="1"/>
    <col min="2" max="2" width="12.33203125" bestFit="1" customWidth="1"/>
    <col min="3" max="3" width="8.77734375" bestFit="1" customWidth="1"/>
    <col min="4" max="4" width="20.44140625" bestFit="1" customWidth="1"/>
    <col min="5" max="5" width="5" bestFit="1" customWidth="1"/>
    <col min="6" max="6" width="10.88671875" bestFit="1" customWidth="1"/>
    <col min="7" max="7" width="6" bestFit="1" customWidth="1"/>
    <col min="8" max="8" width="8.5546875" bestFit="1" customWidth="1"/>
  </cols>
  <sheetData>
    <row r="1" spans="1:10" x14ac:dyDescent="0.3">
      <c r="A1" t="s">
        <v>0</v>
      </c>
      <c r="B1" t="s">
        <v>1</v>
      </c>
      <c r="C1" t="s">
        <v>2</v>
      </c>
      <c r="D1" t="s">
        <v>3</v>
      </c>
      <c r="E1" t="s">
        <v>4</v>
      </c>
      <c r="F1" t="s">
        <v>5</v>
      </c>
      <c r="G1" t="s">
        <v>6</v>
      </c>
      <c r="H1" t="s">
        <v>7</v>
      </c>
    </row>
    <row r="2" spans="1:10" x14ac:dyDescent="0.3">
      <c r="A2">
        <v>1</v>
      </c>
      <c r="B2" t="s">
        <v>8</v>
      </c>
      <c r="C2">
        <v>5</v>
      </c>
      <c r="D2" t="s">
        <v>9</v>
      </c>
      <c r="E2">
        <v>1980</v>
      </c>
      <c r="F2">
        <v>500</v>
      </c>
      <c r="G2">
        <v>343</v>
      </c>
      <c r="H2">
        <v>843</v>
      </c>
      <c r="J2" t="s">
        <v>12</v>
      </c>
    </row>
    <row r="3" spans="1:10" x14ac:dyDescent="0.3">
      <c r="A3">
        <v>1</v>
      </c>
      <c r="B3" t="s">
        <v>8</v>
      </c>
      <c r="C3">
        <v>5</v>
      </c>
      <c r="D3" t="s">
        <v>9</v>
      </c>
      <c r="E3">
        <v>1981</v>
      </c>
      <c r="F3">
        <v>300</v>
      </c>
      <c r="G3">
        <v>175</v>
      </c>
      <c r="H3">
        <v>475</v>
      </c>
      <c r="J3" t="s">
        <v>13</v>
      </c>
    </row>
    <row r="4" spans="1:10" x14ac:dyDescent="0.3">
      <c r="A4">
        <v>1</v>
      </c>
      <c r="B4" t="s">
        <v>8</v>
      </c>
      <c r="C4">
        <v>5</v>
      </c>
      <c r="D4" t="s">
        <v>9</v>
      </c>
      <c r="E4">
        <v>1982</v>
      </c>
      <c r="F4" t="s">
        <v>10</v>
      </c>
      <c r="G4" t="s">
        <v>10</v>
      </c>
      <c r="H4" t="s">
        <v>10</v>
      </c>
      <c r="J4" t="s">
        <v>14</v>
      </c>
    </row>
    <row r="5" spans="1:10" x14ac:dyDescent="0.3">
      <c r="A5">
        <v>1</v>
      </c>
      <c r="B5" t="s">
        <v>8</v>
      </c>
      <c r="C5">
        <v>5</v>
      </c>
      <c r="D5" t="s">
        <v>9</v>
      </c>
      <c r="E5">
        <v>1983</v>
      </c>
      <c r="F5" t="s">
        <v>10</v>
      </c>
      <c r="G5" t="s">
        <v>10</v>
      </c>
      <c r="H5" t="s">
        <v>10</v>
      </c>
      <c r="J5" t="s">
        <v>15</v>
      </c>
    </row>
    <row r="6" spans="1:10" x14ac:dyDescent="0.3">
      <c r="A6">
        <v>1</v>
      </c>
      <c r="B6" t="s">
        <v>8</v>
      </c>
      <c r="C6">
        <v>5</v>
      </c>
      <c r="D6" t="s">
        <v>9</v>
      </c>
      <c r="E6">
        <v>1984</v>
      </c>
      <c r="F6">
        <v>100</v>
      </c>
      <c r="G6">
        <v>65</v>
      </c>
      <c r="H6">
        <v>165</v>
      </c>
    </row>
    <row r="7" spans="1:10" x14ac:dyDescent="0.3">
      <c r="A7">
        <v>1</v>
      </c>
      <c r="B7" t="s">
        <v>8</v>
      </c>
      <c r="C7">
        <v>5</v>
      </c>
      <c r="D7" t="s">
        <v>9</v>
      </c>
      <c r="E7">
        <v>1985</v>
      </c>
      <c r="F7" t="s">
        <v>10</v>
      </c>
      <c r="G7" t="s">
        <v>10</v>
      </c>
      <c r="H7" t="s">
        <v>10</v>
      </c>
      <c r="J7" t="s">
        <v>19</v>
      </c>
    </row>
    <row r="8" spans="1:10" x14ac:dyDescent="0.3">
      <c r="A8">
        <v>1</v>
      </c>
      <c r="B8" t="s">
        <v>8</v>
      </c>
      <c r="C8">
        <v>5</v>
      </c>
      <c r="D8" t="s">
        <v>9</v>
      </c>
      <c r="E8">
        <v>1986</v>
      </c>
      <c r="F8">
        <v>340</v>
      </c>
      <c r="G8">
        <v>285</v>
      </c>
      <c r="H8">
        <v>625</v>
      </c>
    </row>
    <row r="9" spans="1:10" x14ac:dyDescent="0.3">
      <c r="A9">
        <v>1</v>
      </c>
      <c r="B9" t="s">
        <v>8</v>
      </c>
      <c r="C9">
        <v>5</v>
      </c>
      <c r="D9" t="s">
        <v>9</v>
      </c>
      <c r="E9">
        <v>1987</v>
      </c>
      <c r="F9" t="s">
        <v>10</v>
      </c>
      <c r="G9" t="s">
        <v>10</v>
      </c>
      <c r="H9" t="s">
        <v>10</v>
      </c>
      <c r="J9" t="s">
        <v>53</v>
      </c>
    </row>
    <row r="10" spans="1:10" x14ac:dyDescent="0.3">
      <c r="A10">
        <v>1</v>
      </c>
      <c r="B10" t="s">
        <v>8</v>
      </c>
      <c r="C10">
        <v>5</v>
      </c>
      <c r="D10" t="s">
        <v>9</v>
      </c>
      <c r="E10">
        <v>1988</v>
      </c>
      <c r="F10" t="s">
        <v>10</v>
      </c>
      <c r="G10" t="s">
        <v>10</v>
      </c>
      <c r="H10" t="s">
        <v>10</v>
      </c>
    </row>
    <row r="11" spans="1:10" x14ac:dyDescent="0.3">
      <c r="A11">
        <v>1</v>
      </c>
      <c r="B11" t="s">
        <v>8</v>
      </c>
      <c r="C11">
        <v>5</v>
      </c>
      <c r="D11" t="s">
        <v>9</v>
      </c>
      <c r="E11">
        <v>1989</v>
      </c>
      <c r="F11" t="s">
        <v>10</v>
      </c>
      <c r="G11" t="s">
        <v>10</v>
      </c>
      <c r="H11" t="s">
        <v>10</v>
      </c>
    </row>
    <row r="12" spans="1:10" x14ac:dyDescent="0.3">
      <c r="A12">
        <v>1</v>
      </c>
      <c r="B12" t="s">
        <v>8</v>
      </c>
      <c r="C12">
        <v>5</v>
      </c>
      <c r="D12" t="s">
        <v>9</v>
      </c>
      <c r="E12">
        <v>1990</v>
      </c>
      <c r="F12" t="s">
        <v>10</v>
      </c>
      <c r="G12" t="s">
        <v>10</v>
      </c>
      <c r="H12" t="s">
        <v>10</v>
      </c>
    </row>
    <row r="13" spans="1:10" x14ac:dyDescent="0.3">
      <c r="A13">
        <v>1</v>
      </c>
      <c r="B13" t="s">
        <v>8</v>
      </c>
      <c r="C13">
        <v>5</v>
      </c>
      <c r="D13" t="s">
        <v>9</v>
      </c>
      <c r="E13">
        <v>1991</v>
      </c>
      <c r="F13" t="s">
        <v>10</v>
      </c>
      <c r="G13" t="s">
        <v>10</v>
      </c>
      <c r="H13" t="s">
        <v>10</v>
      </c>
    </row>
    <row r="14" spans="1:10" x14ac:dyDescent="0.3">
      <c r="A14">
        <v>1</v>
      </c>
      <c r="B14" t="s">
        <v>8</v>
      </c>
      <c r="C14">
        <v>5</v>
      </c>
      <c r="D14" t="s">
        <v>9</v>
      </c>
      <c r="E14">
        <v>1992</v>
      </c>
      <c r="F14" t="s">
        <v>10</v>
      </c>
      <c r="G14" t="s">
        <v>10</v>
      </c>
      <c r="H14" t="s">
        <v>10</v>
      </c>
    </row>
    <row r="15" spans="1:10" x14ac:dyDescent="0.3">
      <c r="A15">
        <v>1</v>
      </c>
      <c r="B15" t="s">
        <v>8</v>
      </c>
      <c r="C15">
        <v>5</v>
      </c>
      <c r="D15" t="s">
        <v>9</v>
      </c>
      <c r="E15">
        <v>1993</v>
      </c>
      <c r="F15" t="s">
        <v>10</v>
      </c>
      <c r="G15" t="s">
        <v>10</v>
      </c>
      <c r="H15" t="s">
        <v>10</v>
      </c>
    </row>
    <row r="16" spans="1:10" x14ac:dyDescent="0.3">
      <c r="A16">
        <v>1</v>
      </c>
      <c r="B16" t="s">
        <v>8</v>
      </c>
      <c r="C16">
        <v>5</v>
      </c>
      <c r="D16" t="s">
        <v>9</v>
      </c>
      <c r="E16">
        <v>1994</v>
      </c>
      <c r="F16" t="s">
        <v>10</v>
      </c>
      <c r="G16" t="s">
        <v>10</v>
      </c>
      <c r="H16" t="s">
        <v>10</v>
      </c>
    </row>
    <row r="17" spans="1:8" x14ac:dyDescent="0.3">
      <c r="A17">
        <v>1</v>
      </c>
      <c r="B17" t="s">
        <v>8</v>
      </c>
      <c r="C17">
        <v>5</v>
      </c>
      <c r="D17" t="s">
        <v>9</v>
      </c>
      <c r="E17">
        <v>1995</v>
      </c>
      <c r="F17" t="s">
        <v>10</v>
      </c>
      <c r="G17" t="s">
        <v>10</v>
      </c>
      <c r="H17" t="s">
        <v>10</v>
      </c>
    </row>
    <row r="18" spans="1:8" x14ac:dyDescent="0.3">
      <c r="A18">
        <v>1</v>
      </c>
      <c r="B18" t="s">
        <v>8</v>
      </c>
      <c r="C18">
        <v>5</v>
      </c>
      <c r="D18" t="s">
        <v>9</v>
      </c>
      <c r="E18">
        <v>1996</v>
      </c>
      <c r="F18" t="s">
        <v>10</v>
      </c>
      <c r="G18" t="s">
        <v>10</v>
      </c>
      <c r="H18" t="s">
        <v>10</v>
      </c>
    </row>
    <row r="19" spans="1:8" x14ac:dyDescent="0.3">
      <c r="A19">
        <v>1</v>
      </c>
      <c r="B19" t="s">
        <v>8</v>
      </c>
      <c r="C19">
        <v>5</v>
      </c>
      <c r="D19" t="s">
        <v>9</v>
      </c>
      <c r="E19">
        <v>1997</v>
      </c>
      <c r="F19" t="s">
        <v>10</v>
      </c>
      <c r="G19" t="s">
        <v>10</v>
      </c>
      <c r="H19" t="s">
        <v>10</v>
      </c>
    </row>
    <row r="20" spans="1:8" x14ac:dyDescent="0.3">
      <c r="A20">
        <v>1</v>
      </c>
      <c r="B20" t="s">
        <v>8</v>
      </c>
      <c r="C20">
        <v>5</v>
      </c>
      <c r="D20" t="s">
        <v>9</v>
      </c>
      <c r="E20">
        <v>1998</v>
      </c>
      <c r="F20">
        <v>200</v>
      </c>
      <c r="G20">
        <v>28</v>
      </c>
      <c r="H20">
        <v>228</v>
      </c>
    </row>
    <row r="21" spans="1:8" x14ac:dyDescent="0.3">
      <c r="A21">
        <v>1</v>
      </c>
      <c r="B21" t="s">
        <v>8</v>
      </c>
      <c r="C21">
        <v>5</v>
      </c>
      <c r="D21" t="s">
        <v>9</v>
      </c>
      <c r="E21">
        <v>1999</v>
      </c>
      <c r="F21">
        <v>400</v>
      </c>
      <c r="G21">
        <v>55</v>
      </c>
      <c r="H21">
        <v>455</v>
      </c>
    </row>
    <row r="22" spans="1:8" x14ac:dyDescent="0.3">
      <c r="A22">
        <v>1</v>
      </c>
      <c r="B22" t="s">
        <v>8</v>
      </c>
      <c r="C22">
        <v>5</v>
      </c>
      <c r="D22" t="s">
        <v>9</v>
      </c>
      <c r="E22">
        <v>2000</v>
      </c>
      <c r="F22">
        <v>200</v>
      </c>
      <c r="G22">
        <v>19</v>
      </c>
      <c r="H22">
        <v>219</v>
      </c>
    </row>
    <row r="23" spans="1:8" x14ac:dyDescent="0.3">
      <c r="A23">
        <v>1</v>
      </c>
      <c r="B23" t="s">
        <v>8</v>
      </c>
      <c r="C23">
        <v>5</v>
      </c>
      <c r="D23" t="s">
        <v>9</v>
      </c>
      <c r="E23">
        <v>2001</v>
      </c>
      <c r="F23">
        <v>200</v>
      </c>
      <c r="G23">
        <v>37</v>
      </c>
      <c r="H23">
        <v>237</v>
      </c>
    </row>
    <row r="24" spans="1:8" x14ac:dyDescent="0.3">
      <c r="A24">
        <v>1</v>
      </c>
      <c r="B24" t="s">
        <v>8</v>
      </c>
      <c r="C24">
        <v>5</v>
      </c>
      <c r="D24" t="s">
        <v>9</v>
      </c>
      <c r="E24">
        <v>2002</v>
      </c>
      <c r="F24">
        <v>600</v>
      </c>
      <c r="G24">
        <v>82</v>
      </c>
      <c r="H24">
        <v>682</v>
      </c>
    </row>
    <row r="25" spans="1:8" x14ac:dyDescent="0.3">
      <c r="A25">
        <v>1</v>
      </c>
      <c r="B25" t="s">
        <v>8</v>
      </c>
      <c r="C25">
        <v>5</v>
      </c>
      <c r="D25" t="s">
        <v>9</v>
      </c>
      <c r="E25">
        <v>2003</v>
      </c>
      <c r="F25">
        <v>300</v>
      </c>
      <c r="G25">
        <v>55</v>
      </c>
      <c r="H25">
        <v>355</v>
      </c>
    </row>
    <row r="26" spans="1:8" x14ac:dyDescent="0.3">
      <c r="A26">
        <v>1</v>
      </c>
      <c r="B26" t="s">
        <v>8</v>
      </c>
      <c r="C26">
        <v>5</v>
      </c>
      <c r="D26" t="s">
        <v>9</v>
      </c>
      <c r="E26">
        <v>2004</v>
      </c>
      <c r="F26">
        <v>225</v>
      </c>
      <c r="G26">
        <v>64</v>
      </c>
      <c r="H26">
        <v>289</v>
      </c>
    </row>
    <row r="27" spans="1:8" x14ac:dyDescent="0.3">
      <c r="A27">
        <v>1</v>
      </c>
      <c r="B27" t="s">
        <v>8</v>
      </c>
      <c r="C27">
        <v>5</v>
      </c>
      <c r="D27" t="s">
        <v>9</v>
      </c>
      <c r="E27">
        <v>2005</v>
      </c>
      <c r="F27">
        <v>320</v>
      </c>
      <c r="G27">
        <v>67</v>
      </c>
      <c r="H27">
        <v>387</v>
      </c>
    </row>
    <row r="28" spans="1:8" x14ac:dyDescent="0.3">
      <c r="A28">
        <v>1</v>
      </c>
      <c r="B28" t="s">
        <v>8</v>
      </c>
      <c r="C28">
        <v>5</v>
      </c>
      <c r="D28" t="s">
        <v>9</v>
      </c>
      <c r="E28">
        <v>2006</v>
      </c>
      <c r="F28">
        <v>130</v>
      </c>
      <c r="G28">
        <v>22</v>
      </c>
      <c r="H28">
        <v>152</v>
      </c>
    </row>
    <row r="29" spans="1:8" x14ac:dyDescent="0.3">
      <c r="A29">
        <v>1</v>
      </c>
      <c r="B29" t="s">
        <v>8</v>
      </c>
      <c r="C29">
        <v>5</v>
      </c>
      <c r="D29" t="s">
        <v>9</v>
      </c>
      <c r="E29">
        <v>2007</v>
      </c>
      <c r="F29">
        <v>60</v>
      </c>
      <c r="G29">
        <v>13</v>
      </c>
      <c r="H29">
        <v>73</v>
      </c>
    </row>
    <row r="30" spans="1:8" x14ac:dyDescent="0.3">
      <c r="A30">
        <v>1</v>
      </c>
      <c r="B30" t="s">
        <v>8</v>
      </c>
      <c r="C30">
        <v>5</v>
      </c>
      <c r="D30" t="s">
        <v>9</v>
      </c>
      <c r="E30">
        <v>2008</v>
      </c>
      <c r="F30">
        <v>150</v>
      </c>
      <c r="G30">
        <v>32</v>
      </c>
      <c r="H30">
        <v>182</v>
      </c>
    </row>
    <row r="31" spans="1:8" x14ac:dyDescent="0.3">
      <c r="A31">
        <v>1</v>
      </c>
      <c r="B31" t="s">
        <v>8</v>
      </c>
      <c r="C31">
        <v>5</v>
      </c>
      <c r="D31" t="s">
        <v>9</v>
      </c>
      <c r="E31">
        <v>2009</v>
      </c>
      <c r="F31">
        <v>210</v>
      </c>
      <c r="G31">
        <v>56</v>
      </c>
      <c r="H31">
        <v>266</v>
      </c>
    </row>
    <row r="32" spans="1:8" x14ac:dyDescent="0.3">
      <c r="A32">
        <v>1</v>
      </c>
      <c r="B32" t="s">
        <v>8</v>
      </c>
      <c r="C32">
        <v>5</v>
      </c>
      <c r="D32" t="s">
        <v>9</v>
      </c>
      <c r="E32">
        <v>2010</v>
      </c>
      <c r="F32">
        <v>180</v>
      </c>
      <c r="G32">
        <v>41</v>
      </c>
      <c r="H32">
        <v>221</v>
      </c>
    </row>
    <row r="33" spans="1:8" x14ac:dyDescent="0.3">
      <c r="A33">
        <v>1</v>
      </c>
      <c r="B33" t="s">
        <v>8</v>
      </c>
      <c r="C33">
        <v>5</v>
      </c>
      <c r="D33" t="s">
        <v>9</v>
      </c>
      <c r="E33">
        <v>2011</v>
      </c>
      <c r="F33">
        <v>100</v>
      </c>
      <c r="G33">
        <v>21</v>
      </c>
      <c r="H33">
        <v>121</v>
      </c>
    </row>
    <row r="34" spans="1:8" x14ac:dyDescent="0.3">
      <c r="A34">
        <v>1</v>
      </c>
      <c r="B34" t="s">
        <v>8</v>
      </c>
      <c r="C34">
        <v>5</v>
      </c>
      <c r="D34" t="s">
        <v>9</v>
      </c>
      <c r="E34">
        <v>2012</v>
      </c>
      <c r="F34">
        <v>110</v>
      </c>
      <c r="G34">
        <v>17</v>
      </c>
      <c r="H34">
        <v>127</v>
      </c>
    </row>
    <row r="35" spans="1:8" x14ac:dyDescent="0.3">
      <c r="A35">
        <v>1</v>
      </c>
      <c r="B35" t="s">
        <v>8</v>
      </c>
      <c r="C35">
        <v>5</v>
      </c>
      <c r="D35" t="s">
        <v>9</v>
      </c>
      <c r="E35">
        <v>2013</v>
      </c>
      <c r="F35">
        <v>100</v>
      </c>
      <c r="G35">
        <v>17</v>
      </c>
      <c r="H35">
        <v>117</v>
      </c>
    </row>
    <row r="36" spans="1:8" x14ac:dyDescent="0.3">
      <c r="A36">
        <v>1</v>
      </c>
      <c r="B36" t="s">
        <v>8</v>
      </c>
      <c r="C36">
        <v>5</v>
      </c>
      <c r="D36" t="s">
        <v>9</v>
      </c>
      <c r="E36">
        <v>2014</v>
      </c>
      <c r="F36">
        <v>25</v>
      </c>
      <c r="G36">
        <v>2</v>
      </c>
      <c r="H36">
        <v>27</v>
      </c>
    </row>
    <row r="37" spans="1:8" x14ac:dyDescent="0.3">
      <c r="A37">
        <v>1</v>
      </c>
      <c r="B37" t="s">
        <v>8</v>
      </c>
      <c r="C37">
        <v>5</v>
      </c>
      <c r="D37" t="s">
        <v>9</v>
      </c>
      <c r="E37">
        <v>2015</v>
      </c>
      <c r="F37">
        <v>45</v>
      </c>
      <c r="G37" s="1" t="s">
        <v>10</v>
      </c>
      <c r="H37" s="1" t="s">
        <v>10</v>
      </c>
    </row>
    <row r="38" spans="1:8" x14ac:dyDescent="0.3">
      <c r="A38">
        <v>1</v>
      </c>
      <c r="B38" t="s">
        <v>8</v>
      </c>
      <c r="C38">
        <v>5</v>
      </c>
      <c r="D38" t="s">
        <v>9</v>
      </c>
      <c r="E38">
        <v>2016</v>
      </c>
      <c r="F38">
        <v>115</v>
      </c>
      <c r="G38" s="1" t="s">
        <v>10</v>
      </c>
      <c r="H38" s="1" t="s">
        <v>10</v>
      </c>
    </row>
    <row r="39" spans="1:8" x14ac:dyDescent="0.3">
      <c r="A39">
        <v>1</v>
      </c>
      <c r="B39" t="s">
        <v>8</v>
      </c>
      <c r="C39">
        <v>5</v>
      </c>
      <c r="D39" t="s">
        <v>9</v>
      </c>
      <c r="E39">
        <v>2017</v>
      </c>
      <c r="F39">
        <v>150</v>
      </c>
      <c r="G39" s="1" t="s">
        <v>10</v>
      </c>
      <c r="H39" s="1" t="s">
        <v>10</v>
      </c>
    </row>
    <row r="40" spans="1:8" x14ac:dyDescent="0.3">
      <c r="A40">
        <v>1</v>
      </c>
      <c r="B40" t="s">
        <v>8</v>
      </c>
      <c r="C40">
        <v>5</v>
      </c>
      <c r="D40" t="s">
        <v>9</v>
      </c>
      <c r="E40">
        <v>2018</v>
      </c>
      <c r="F40">
        <v>86</v>
      </c>
      <c r="G40" s="1" t="s">
        <v>10</v>
      </c>
      <c r="H40" s="1" t="s">
        <v>10</v>
      </c>
    </row>
    <row r="41" spans="1:8" x14ac:dyDescent="0.3">
      <c r="A41">
        <v>1</v>
      </c>
      <c r="B41" t="s">
        <v>8</v>
      </c>
      <c r="C41">
        <v>5</v>
      </c>
      <c r="D41" t="s">
        <v>9</v>
      </c>
      <c r="E41">
        <v>2019</v>
      </c>
      <c r="F41">
        <v>66</v>
      </c>
      <c r="G41" s="1" t="s">
        <v>10</v>
      </c>
      <c r="H41" s="1" t="s">
        <v>10</v>
      </c>
    </row>
    <row r="42" spans="1:8" x14ac:dyDescent="0.3">
      <c r="A42">
        <v>1</v>
      </c>
      <c r="B42" t="s">
        <v>8</v>
      </c>
      <c r="C42">
        <v>5</v>
      </c>
      <c r="D42" t="s">
        <v>9</v>
      </c>
      <c r="E42">
        <v>2020</v>
      </c>
      <c r="F42" t="s">
        <v>10</v>
      </c>
      <c r="G42" t="s">
        <v>10</v>
      </c>
      <c r="H42" t="s">
        <v>10</v>
      </c>
    </row>
    <row r="43" spans="1:8" x14ac:dyDescent="0.3">
      <c r="A43">
        <v>2</v>
      </c>
      <c r="B43" t="s">
        <v>11</v>
      </c>
      <c r="C43">
        <v>5</v>
      </c>
      <c r="D43" t="s">
        <v>9</v>
      </c>
      <c r="E43">
        <v>1980</v>
      </c>
      <c r="F43" t="s">
        <v>10</v>
      </c>
      <c r="G43" t="s">
        <v>10</v>
      </c>
      <c r="H43" t="s">
        <v>10</v>
      </c>
    </row>
    <row r="44" spans="1:8" x14ac:dyDescent="0.3">
      <c r="A44">
        <v>2</v>
      </c>
      <c r="B44" t="s">
        <v>11</v>
      </c>
      <c r="C44">
        <v>5</v>
      </c>
      <c r="D44" t="s">
        <v>9</v>
      </c>
      <c r="E44">
        <v>1981</v>
      </c>
      <c r="F44" t="s">
        <v>10</v>
      </c>
      <c r="G44" t="s">
        <v>10</v>
      </c>
      <c r="H44" t="s">
        <v>10</v>
      </c>
    </row>
    <row r="45" spans="1:8" x14ac:dyDescent="0.3">
      <c r="A45">
        <v>2</v>
      </c>
      <c r="B45" t="s">
        <v>11</v>
      </c>
      <c r="C45">
        <v>5</v>
      </c>
      <c r="D45" t="s">
        <v>9</v>
      </c>
      <c r="E45">
        <v>1982</v>
      </c>
      <c r="F45" t="s">
        <v>10</v>
      </c>
      <c r="G45" t="s">
        <v>10</v>
      </c>
      <c r="H45" t="s">
        <v>10</v>
      </c>
    </row>
    <row r="46" spans="1:8" x14ac:dyDescent="0.3">
      <c r="A46">
        <v>2</v>
      </c>
      <c r="B46" t="s">
        <v>11</v>
      </c>
      <c r="C46">
        <v>5</v>
      </c>
      <c r="D46" t="s">
        <v>9</v>
      </c>
      <c r="E46">
        <v>1983</v>
      </c>
      <c r="F46" t="s">
        <v>10</v>
      </c>
      <c r="G46" t="s">
        <v>10</v>
      </c>
      <c r="H46" t="s">
        <v>10</v>
      </c>
    </row>
    <row r="47" spans="1:8" x14ac:dyDescent="0.3">
      <c r="A47">
        <v>2</v>
      </c>
      <c r="B47" t="s">
        <v>11</v>
      </c>
      <c r="C47">
        <v>5</v>
      </c>
      <c r="D47" t="s">
        <v>9</v>
      </c>
      <c r="E47">
        <v>1984</v>
      </c>
      <c r="F47" t="s">
        <v>10</v>
      </c>
      <c r="G47" t="s">
        <v>10</v>
      </c>
      <c r="H47" t="s">
        <v>10</v>
      </c>
    </row>
    <row r="48" spans="1:8" x14ac:dyDescent="0.3">
      <c r="A48">
        <v>2</v>
      </c>
      <c r="B48" t="s">
        <v>11</v>
      </c>
      <c r="C48">
        <v>5</v>
      </c>
      <c r="D48" t="s">
        <v>9</v>
      </c>
      <c r="E48">
        <v>1985</v>
      </c>
      <c r="F48" t="s">
        <v>10</v>
      </c>
      <c r="G48" t="s">
        <v>10</v>
      </c>
      <c r="H48" t="s">
        <v>10</v>
      </c>
    </row>
    <row r="49" spans="1:8" x14ac:dyDescent="0.3">
      <c r="A49">
        <v>2</v>
      </c>
      <c r="B49" t="s">
        <v>11</v>
      </c>
      <c r="C49">
        <v>5</v>
      </c>
      <c r="D49" t="s">
        <v>9</v>
      </c>
      <c r="E49">
        <v>1986</v>
      </c>
      <c r="F49" t="s">
        <v>10</v>
      </c>
      <c r="G49" t="s">
        <v>10</v>
      </c>
      <c r="H49" t="s">
        <v>10</v>
      </c>
    </row>
    <row r="50" spans="1:8" x14ac:dyDescent="0.3">
      <c r="A50">
        <v>2</v>
      </c>
      <c r="B50" t="s">
        <v>11</v>
      </c>
      <c r="C50">
        <v>5</v>
      </c>
      <c r="D50" t="s">
        <v>9</v>
      </c>
      <c r="E50">
        <v>1987</v>
      </c>
      <c r="F50" t="s">
        <v>10</v>
      </c>
      <c r="G50" t="s">
        <v>10</v>
      </c>
      <c r="H50" t="s">
        <v>10</v>
      </c>
    </row>
    <row r="51" spans="1:8" x14ac:dyDescent="0.3">
      <c r="A51">
        <v>2</v>
      </c>
      <c r="B51" t="s">
        <v>11</v>
      </c>
      <c r="C51">
        <v>5</v>
      </c>
      <c r="D51" t="s">
        <v>9</v>
      </c>
      <c r="E51">
        <v>1988</v>
      </c>
      <c r="F51" t="s">
        <v>10</v>
      </c>
      <c r="G51" t="s">
        <v>10</v>
      </c>
      <c r="H51" t="s">
        <v>10</v>
      </c>
    </row>
    <row r="52" spans="1:8" x14ac:dyDescent="0.3">
      <c r="A52">
        <v>2</v>
      </c>
      <c r="B52" t="s">
        <v>11</v>
      </c>
      <c r="C52">
        <v>5</v>
      </c>
      <c r="D52" t="s">
        <v>9</v>
      </c>
      <c r="E52">
        <v>1989</v>
      </c>
      <c r="F52" t="s">
        <v>10</v>
      </c>
      <c r="G52" t="s">
        <v>10</v>
      </c>
      <c r="H52" t="s">
        <v>10</v>
      </c>
    </row>
    <row r="53" spans="1:8" x14ac:dyDescent="0.3">
      <c r="A53">
        <v>2</v>
      </c>
      <c r="B53" t="s">
        <v>11</v>
      </c>
      <c r="C53">
        <v>5</v>
      </c>
      <c r="D53" t="s">
        <v>9</v>
      </c>
      <c r="E53">
        <v>1990</v>
      </c>
      <c r="F53" t="s">
        <v>10</v>
      </c>
      <c r="G53" t="s">
        <v>10</v>
      </c>
      <c r="H53" t="s">
        <v>10</v>
      </c>
    </row>
    <row r="54" spans="1:8" x14ac:dyDescent="0.3">
      <c r="A54">
        <v>2</v>
      </c>
      <c r="B54" t="s">
        <v>11</v>
      </c>
      <c r="C54">
        <v>5</v>
      </c>
      <c r="D54" t="s">
        <v>9</v>
      </c>
      <c r="E54">
        <v>1991</v>
      </c>
      <c r="F54" t="s">
        <v>10</v>
      </c>
      <c r="G54" t="s">
        <v>10</v>
      </c>
      <c r="H54" t="s">
        <v>10</v>
      </c>
    </row>
    <row r="55" spans="1:8" x14ac:dyDescent="0.3">
      <c r="A55">
        <v>2</v>
      </c>
      <c r="B55" t="s">
        <v>11</v>
      </c>
      <c r="C55">
        <v>5</v>
      </c>
      <c r="D55" t="s">
        <v>9</v>
      </c>
      <c r="E55">
        <v>1992</v>
      </c>
      <c r="F55" t="s">
        <v>10</v>
      </c>
      <c r="G55" t="s">
        <v>10</v>
      </c>
      <c r="H55" t="s">
        <v>10</v>
      </c>
    </row>
    <row r="56" spans="1:8" x14ac:dyDescent="0.3">
      <c r="A56">
        <v>2</v>
      </c>
      <c r="B56" t="s">
        <v>11</v>
      </c>
      <c r="C56">
        <v>5</v>
      </c>
      <c r="D56" t="s">
        <v>9</v>
      </c>
      <c r="E56">
        <v>1993</v>
      </c>
      <c r="F56" t="s">
        <v>10</v>
      </c>
      <c r="G56" t="s">
        <v>10</v>
      </c>
      <c r="H56" t="s">
        <v>10</v>
      </c>
    </row>
    <row r="57" spans="1:8" x14ac:dyDescent="0.3">
      <c r="A57">
        <v>2</v>
      </c>
      <c r="B57" t="s">
        <v>11</v>
      </c>
      <c r="C57">
        <v>5</v>
      </c>
      <c r="D57" t="s">
        <v>9</v>
      </c>
      <c r="E57">
        <v>1994</v>
      </c>
      <c r="F57" t="s">
        <v>10</v>
      </c>
      <c r="G57" t="s">
        <v>10</v>
      </c>
      <c r="H57" t="s">
        <v>10</v>
      </c>
    </row>
    <row r="58" spans="1:8" x14ac:dyDescent="0.3">
      <c r="A58">
        <v>2</v>
      </c>
      <c r="B58" t="s">
        <v>11</v>
      </c>
      <c r="C58">
        <v>5</v>
      </c>
      <c r="D58" t="s">
        <v>9</v>
      </c>
      <c r="E58">
        <v>1995</v>
      </c>
      <c r="F58" t="s">
        <v>10</v>
      </c>
      <c r="G58" t="s">
        <v>10</v>
      </c>
      <c r="H58" t="s">
        <v>10</v>
      </c>
    </row>
    <row r="59" spans="1:8" x14ac:dyDescent="0.3">
      <c r="A59">
        <v>2</v>
      </c>
      <c r="B59" t="s">
        <v>11</v>
      </c>
      <c r="C59">
        <v>5</v>
      </c>
      <c r="D59" t="s">
        <v>9</v>
      </c>
      <c r="E59">
        <v>1996</v>
      </c>
      <c r="F59" t="s">
        <v>10</v>
      </c>
      <c r="G59" t="s">
        <v>10</v>
      </c>
      <c r="H59" t="s">
        <v>10</v>
      </c>
    </row>
    <row r="60" spans="1:8" x14ac:dyDescent="0.3">
      <c r="A60">
        <v>2</v>
      </c>
      <c r="B60" t="s">
        <v>11</v>
      </c>
      <c r="C60">
        <v>5</v>
      </c>
      <c r="D60" t="s">
        <v>9</v>
      </c>
      <c r="E60">
        <v>1997</v>
      </c>
      <c r="F60" t="s">
        <v>10</v>
      </c>
      <c r="G60" t="s">
        <v>10</v>
      </c>
      <c r="H60" t="s">
        <v>10</v>
      </c>
    </row>
    <row r="61" spans="1:8" x14ac:dyDescent="0.3">
      <c r="A61">
        <v>2</v>
      </c>
      <c r="B61" t="s">
        <v>11</v>
      </c>
      <c r="C61">
        <v>5</v>
      </c>
      <c r="D61" t="s">
        <v>9</v>
      </c>
      <c r="E61">
        <v>1998</v>
      </c>
      <c r="F61" t="s">
        <v>10</v>
      </c>
      <c r="G61" t="s">
        <v>10</v>
      </c>
      <c r="H61" t="s">
        <v>10</v>
      </c>
    </row>
    <row r="62" spans="1:8" x14ac:dyDescent="0.3">
      <c r="A62">
        <v>2</v>
      </c>
      <c r="B62" t="s">
        <v>11</v>
      </c>
      <c r="C62">
        <v>5</v>
      </c>
      <c r="D62" t="s">
        <v>9</v>
      </c>
      <c r="E62">
        <v>1999</v>
      </c>
      <c r="F62">
        <v>250</v>
      </c>
      <c r="G62">
        <v>34</v>
      </c>
      <c r="H62">
        <v>284</v>
      </c>
    </row>
    <row r="63" spans="1:8" x14ac:dyDescent="0.3">
      <c r="A63">
        <v>2</v>
      </c>
      <c r="B63" t="s">
        <v>11</v>
      </c>
      <c r="C63">
        <v>5</v>
      </c>
      <c r="D63" t="s">
        <v>9</v>
      </c>
      <c r="E63">
        <v>2000</v>
      </c>
      <c r="F63">
        <v>400</v>
      </c>
      <c r="G63">
        <v>39</v>
      </c>
      <c r="H63">
        <v>439</v>
      </c>
    </row>
    <row r="64" spans="1:8" x14ac:dyDescent="0.3">
      <c r="A64">
        <v>2</v>
      </c>
      <c r="B64" t="s">
        <v>11</v>
      </c>
      <c r="C64">
        <v>5</v>
      </c>
      <c r="D64" t="s">
        <v>9</v>
      </c>
      <c r="E64">
        <v>2001</v>
      </c>
      <c r="F64" t="s">
        <v>10</v>
      </c>
      <c r="G64" t="s">
        <v>10</v>
      </c>
      <c r="H64" t="s">
        <v>10</v>
      </c>
    </row>
    <row r="65" spans="1:8" x14ac:dyDescent="0.3">
      <c r="A65">
        <v>2</v>
      </c>
      <c r="B65" t="s">
        <v>11</v>
      </c>
      <c r="C65">
        <v>5</v>
      </c>
      <c r="D65" t="s">
        <v>9</v>
      </c>
      <c r="E65">
        <v>2002</v>
      </c>
      <c r="F65">
        <v>250</v>
      </c>
      <c r="G65">
        <v>34</v>
      </c>
      <c r="H65">
        <v>284</v>
      </c>
    </row>
    <row r="66" spans="1:8" x14ac:dyDescent="0.3">
      <c r="A66">
        <v>2</v>
      </c>
      <c r="B66" t="s">
        <v>11</v>
      </c>
      <c r="C66">
        <v>5</v>
      </c>
      <c r="D66" t="s">
        <v>9</v>
      </c>
      <c r="E66">
        <v>2003</v>
      </c>
      <c r="F66">
        <v>110</v>
      </c>
      <c r="G66">
        <v>20</v>
      </c>
      <c r="H66">
        <v>130</v>
      </c>
    </row>
    <row r="67" spans="1:8" x14ac:dyDescent="0.3">
      <c r="A67">
        <v>2</v>
      </c>
      <c r="B67" t="s">
        <v>11</v>
      </c>
      <c r="C67">
        <v>5</v>
      </c>
      <c r="D67" t="s">
        <v>9</v>
      </c>
      <c r="E67">
        <v>2004</v>
      </c>
      <c r="F67">
        <v>130</v>
      </c>
      <c r="G67">
        <v>37</v>
      </c>
      <c r="H67">
        <v>167</v>
      </c>
    </row>
    <row r="68" spans="1:8" x14ac:dyDescent="0.3">
      <c r="A68">
        <v>2</v>
      </c>
      <c r="B68" t="s">
        <v>11</v>
      </c>
      <c r="C68">
        <v>5</v>
      </c>
      <c r="D68" t="s">
        <v>9</v>
      </c>
      <c r="E68">
        <v>2005</v>
      </c>
      <c r="F68">
        <v>200</v>
      </c>
      <c r="G68">
        <v>42</v>
      </c>
      <c r="H68">
        <v>242</v>
      </c>
    </row>
    <row r="69" spans="1:8" x14ac:dyDescent="0.3">
      <c r="A69">
        <v>2</v>
      </c>
      <c r="B69" t="s">
        <v>11</v>
      </c>
      <c r="C69">
        <v>5</v>
      </c>
      <c r="D69" t="s">
        <v>9</v>
      </c>
      <c r="E69">
        <v>2006</v>
      </c>
      <c r="F69">
        <v>45</v>
      </c>
      <c r="G69">
        <v>8</v>
      </c>
      <c r="H69">
        <v>53</v>
      </c>
    </row>
    <row r="70" spans="1:8" x14ac:dyDescent="0.3">
      <c r="A70">
        <v>2</v>
      </c>
      <c r="B70" t="s">
        <v>11</v>
      </c>
      <c r="C70">
        <v>5</v>
      </c>
      <c r="D70" t="s">
        <v>9</v>
      </c>
      <c r="E70">
        <v>2007</v>
      </c>
      <c r="F70">
        <v>15</v>
      </c>
      <c r="G70">
        <v>3</v>
      </c>
      <c r="H70">
        <v>18</v>
      </c>
    </row>
    <row r="71" spans="1:8" x14ac:dyDescent="0.3">
      <c r="A71">
        <v>2</v>
      </c>
      <c r="B71" t="s">
        <v>11</v>
      </c>
      <c r="C71">
        <v>5</v>
      </c>
      <c r="D71" t="s">
        <v>9</v>
      </c>
      <c r="E71">
        <v>2008</v>
      </c>
      <c r="F71">
        <v>70</v>
      </c>
      <c r="G71">
        <v>15</v>
      </c>
      <c r="H71">
        <v>85</v>
      </c>
    </row>
    <row r="72" spans="1:8" x14ac:dyDescent="0.3">
      <c r="A72">
        <v>2</v>
      </c>
      <c r="B72" t="s">
        <v>11</v>
      </c>
      <c r="C72">
        <v>5</v>
      </c>
      <c r="D72" t="s">
        <v>9</v>
      </c>
      <c r="E72">
        <v>2009</v>
      </c>
      <c r="F72">
        <v>114</v>
      </c>
      <c r="G72">
        <v>30</v>
      </c>
      <c r="H72">
        <v>144</v>
      </c>
    </row>
    <row r="73" spans="1:8" x14ac:dyDescent="0.3">
      <c r="A73">
        <v>2</v>
      </c>
      <c r="B73" t="s">
        <v>11</v>
      </c>
      <c r="C73">
        <v>5</v>
      </c>
      <c r="D73" t="s">
        <v>9</v>
      </c>
      <c r="E73">
        <v>2010</v>
      </c>
      <c r="F73">
        <v>144</v>
      </c>
      <c r="G73">
        <v>33</v>
      </c>
      <c r="H73">
        <v>177</v>
      </c>
    </row>
    <row r="74" spans="1:8" x14ac:dyDescent="0.3">
      <c r="A74">
        <v>2</v>
      </c>
      <c r="B74" t="s">
        <v>11</v>
      </c>
      <c r="C74">
        <v>5</v>
      </c>
      <c r="D74" t="s">
        <v>9</v>
      </c>
      <c r="E74">
        <v>2011</v>
      </c>
      <c r="F74">
        <v>210</v>
      </c>
      <c r="G74">
        <v>44</v>
      </c>
      <c r="H74">
        <v>254</v>
      </c>
    </row>
    <row r="75" spans="1:8" x14ac:dyDescent="0.3">
      <c r="A75">
        <v>2</v>
      </c>
      <c r="B75" t="s">
        <v>11</v>
      </c>
      <c r="C75">
        <v>5</v>
      </c>
      <c r="D75" t="s">
        <v>9</v>
      </c>
      <c r="E75">
        <v>2012</v>
      </c>
      <c r="F75">
        <v>75</v>
      </c>
      <c r="G75">
        <v>12</v>
      </c>
      <c r="H75">
        <v>87</v>
      </c>
    </row>
    <row r="76" spans="1:8" x14ac:dyDescent="0.3">
      <c r="A76">
        <v>2</v>
      </c>
      <c r="B76" t="s">
        <v>11</v>
      </c>
      <c r="C76">
        <v>5</v>
      </c>
      <c r="D76" t="s">
        <v>9</v>
      </c>
      <c r="E76">
        <v>2013</v>
      </c>
      <c r="F76">
        <v>96</v>
      </c>
      <c r="G76">
        <v>17</v>
      </c>
      <c r="H76">
        <v>113</v>
      </c>
    </row>
    <row r="77" spans="1:8" x14ac:dyDescent="0.3">
      <c r="A77">
        <v>2</v>
      </c>
      <c r="B77" t="s">
        <v>11</v>
      </c>
      <c r="C77">
        <v>5</v>
      </c>
      <c r="D77" t="s">
        <v>9</v>
      </c>
      <c r="E77">
        <v>2014</v>
      </c>
      <c r="F77">
        <v>60</v>
      </c>
      <c r="G77">
        <v>6</v>
      </c>
      <c r="H77">
        <v>66</v>
      </c>
    </row>
    <row r="78" spans="1:8" x14ac:dyDescent="0.3">
      <c r="A78">
        <v>2</v>
      </c>
      <c r="B78" t="s">
        <v>11</v>
      </c>
      <c r="C78">
        <v>5</v>
      </c>
      <c r="D78" t="s">
        <v>9</v>
      </c>
      <c r="E78">
        <v>2015</v>
      </c>
      <c r="F78">
        <v>35</v>
      </c>
      <c r="G78" s="1" t="s">
        <v>10</v>
      </c>
      <c r="H78" s="1" t="s">
        <v>10</v>
      </c>
    </row>
    <row r="79" spans="1:8" x14ac:dyDescent="0.3">
      <c r="A79">
        <v>2</v>
      </c>
      <c r="B79" t="s">
        <v>11</v>
      </c>
      <c r="C79">
        <v>5</v>
      </c>
      <c r="D79" t="s">
        <v>9</v>
      </c>
      <c r="E79">
        <v>2016</v>
      </c>
      <c r="F79">
        <v>35</v>
      </c>
      <c r="G79" s="1" t="s">
        <v>10</v>
      </c>
      <c r="H79" s="1" t="s">
        <v>10</v>
      </c>
    </row>
    <row r="80" spans="1:8" x14ac:dyDescent="0.3">
      <c r="A80">
        <v>2</v>
      </c>
      <c r="B80" t="s">
        <v>11</v>
      </c>
      <c r="C80">
        <v>5</v>
      </c>
      <c r="D80" t="s">
        <v>9</v>
      </c>
      <c r="E80">
        <v>2017</v>
      </c>
      <c r="F80">
        <v>50</v>
      </c>
      <c r="G80" s="1" t="s">
        <v>10</v>
      </c>
      <c r="H80" s="1" t="s">
        <v>10</v>
      </c>
    </row>
    <row r="81" spans="1:8" x14ac:dyDescent="0.3">
      <c r="A81">
        <v>2</v>
      </c>
      <c r="B81" t="s">
        <v>11</v>
      </c>
      <c r="C81">
        <v>5</v>
      </c>
      <c r="D81" t="s">
        <v>9</v>
      </c>
      <c r="E81">
        <v>2018</v>
      </c>
      <c r="F81">
        <v>14</v>
      </c>
      <c r="G81" s="1" t="s">
        <v>10</v>
      </c>
      <c r="H81" s="1" t="s">
        <v>10</v>
      </c>
    </row>
    <row r="82" spans="1:8" x14ac:dyDescent="0.3">
      <c r="A82">
        <v>2</v>
      </c>
      <c r="B82" t="s">
        <v>11</v>
      </c>
      <c r="C82">
        <v>5</v>
      </c>
      <c r="D82" t="s">
        <v>9</v>
      </c>
      <c r="E82">
        <v>2019</v>
      </c>
      <c r="F82">
        <v>35</v>
      </c>
      <c r="G82" s="1" t="s">
        <v>10</v>
      </c>
      <c r="H82" s="1" t="s">
        <v>10</v>
      </c>
    </row>
    <row r="83" spans="1:8" x14ac:dyDescent="0.3">
      <c r="A83">
        <v>2</v>
      </c>
      <c r="B83" t="s">
        <v>11</v>
      </c>
      <c r="C83">
        <v>5</v>
      </c>
      <c r="D83" t="s">
        <v>9</v>
      </c>
      <c r="E83">
        <v>2020</v>
      </c>
      <c r="F83" t="s">
        <v>10</v>
      </c>
      <c r="G83" t="s">
        <v>10</v>
      </c>
      <c r="H83" t="s">
        <v>10</v>
      </c>
    </row>
    <row r="84" spans="1:8" x14ac:dyDescent="0.3">
      <c r="A84">
        <v>3</v>
      </c>
      <c r="B84" t="s">
        <v>16</v>
      </c>
      <c r="C84">
        <v>5</v>
      </c>
      <c r="D84" t="s">
        <v>9</v>
      </c>
      <c r="E84">
        <v>1980</v>
      </c>
      <c r="F84">
        <v>300</v>
      </c>
      <c r="G84">
        <v>206</v>
      </c>
      <c r="H84">
        <v>506</v>
      </c>
    </row>
    <row r="85" spans="1:8" x14ac:dyDescent="0.3">
      <c r="A85">
        <v>3</v>
      </c>
      <c r="B85" t="s">
        <v>16</v>
      </c>
      <c r="C85">
        <v>5</v>
      </c>
      <c r="D85" t="s">
        <v>9</v>
      </c>
      <c r="E85">
        <v>1981</v>
      </c>
      <c r="F85">
        <v>800</v>
      </c>
      <c r="G85">
        <v>466</v>
      </c>
      <c r="H85">
        <v>1266</v>
      </c>
    </row>
    <row r="86" spans="1:8" x14ac:dyDescent="0.3">
      <c r="A86">
        <v>3</v>
      </c>
      <c r="B86" t="s">
        <v>16</v>
      </c>
      <c r="C86">
        <v>5</v>
      </c>
      <c r="D86" t="s">
        <v>9</v>
      </c>
      <c r="E86">
        <v>1982</v>
      </c>
      <c r="F86" t="s">
        <v>10</v>
      </c>
      <c r="G86" t="s">
        <v>10</v>
      </c>
      <c r="H86" t="s">
        <v>10</v>
      </c>
    </row>
    <row r="87" spans="1:8" x14ac:dyDescent="0.3">
      <c r="A87">
        <v>3</v>
      </c>
      <c r="B87" t="s">
        <v>16</v>
      </c>
      <c r="C87">
        <v>5</v>
      </c>
      <c r="D87" t="s">
        <v>9</v>
      </c>
      <c r="E87">
        <v>1983</v>
      </c>
      <c r="F87">
        <v>500</v>
      </c>
      <c r="G87">
        <v>401</v>
      </c>
      <c r="H87">
        <v>901</v>
      </c>
    </row>
    <row r="88" spans="1:8" x14ac:dyDescent="0.3">
      <c r="A88">
        <v>3</v>
      </c>
      <c r="B88" t="s">
        <v>16</v>
      </c>
      <c r="C88">
        <v>5</v>
      </c>
      <c r="D88" t="s">
        <v>9</v>
      </c>
      <c r="E88">
        <v>1984</v>
      </c>
      <c r="F88">
        <v>500</v>
      </c>
      <c r="G88">
        <v>327</v>
      </c>
      <c r="H88">
        <v>827</v>
      </c>
    </row>
    <row r="89" spans="1:8" x14ac:dyDescent="0.3">
      <c r="A89">
        <v>3</v>
      </c>
      <c r="B89" t="s">
        <v>16</v>
      </c>
      <c r="C89">
        <v>5</v>
      </c>
      <c r="D89" t="s">
        <v>9</v>
      </c>
      <c r="E89">
        <v>1985</v>
      </c>
      <c r="F89">
        <v>200</v>
      </c>
      <c r="G89">
        <v>140</v>
      </c>
      <c r="H89">
        <v>340</v>
      </c>
    </row>
    <row r="90" spans="1:8" x14ac:dyDescent="0.3">
      <c r="A90">
        <v>3</v>
      </c>
      <c r="B90" t="s">
        <v>16</v>
      </c>
      <c r="C90">
        <v>5</v>
      </c>
      <c r="D90" t="s">
        <v>9</v>
      </c>
      <c r="E90">
        <v>1986</v>
      </c>
      <c r="F90">
        <v>1000</v>
      </c>
      <c r="G90">
        <v>839</v>
      </c>
      <c r="H90">
        <v>1839</v>
      </c>
    </row>
    <row r="91" spans="1:8" x14ac:dyDescent="0.3">
      <c r="A91">
        <v>3</v>
      </c>
      <c r="B91" t="s">
        <v>16</v>
      </c>
      <c r="C91">
        <v>5</v>
      </c>
      <c r="D91" t="s">
        <v>9</v>
      </c>
      <c r="E91">
        <v>1987</v>
      </c>
      <c r="F91" t="s">
        <v>10</v>
      </c>
      <c r="G91" t="s">
        <v>10</v>
      </c>
      <c r="H91" t="s">
        <v>10</v>
      </c>
    </row>
    <row r="92" spans="1:8" x14ac:dyDescent="0.3">
      <c r="A92">
        <v>3</v>
      </c>
      <c r="B92" t="s">
        <v>16</v>
      </c>
      <c r="C92">
        <v>5</v>
      </c>
      <c r="D92" t="s">
        <v>9</v>
      </c>
      <c r="E92">
        <v>1988</v>
      </c>
      <c r="F92" t="s">
        <v>10</v>
      </c>
      <c r="G92" t="s">
        <v>10</v>
      </c>
      <c r="H92" t="s">
        <v>10</v>
      </c>
    </row>
    <row r="93" spans="1:8" x14ac:dyDescent="0.3">
      <c r="A93">
        <v>3</v>
      </c>
      <c r="B93" t="s">
        <v>16</v>
      </c>
      <c r="C93">
        <v>5</v>
      </c>
      <c r="D93" t="s">
        <v>9</v>
      </c>
      <c r="E93">
        <v>1989</v>
      </c>
      <c r="F93" t="s">
        <v>10</v>
      </c>
      <c r="G93" t="s">
        <v>10</v>
      </c>
      <c r="H93" t="s">
        <v>10</v>
      </c>
    </row>
    <row r="94" spans="1:8" x14ac:dyDescent="0.3">
      <c r="A94">
        <v>3</v>
      </c>
      <c r="B94" t="s">
        <v>16</v>
      </c>
      <c r="C94">
        <v>5</v>
      </c>
      <c r="D94" t="s">
        <v>9</v>
      </c>
      <c r="E94">
        <v>1990</v>
      </c>
      <c r="F94">
        <v>200</v>
      </c>
      <c r="G94">
        <v>124</v>
      </c>
      <c r="H94">
        <v>324</v>
      </c>
    </row>
    <row r="95" spans="1:8" x14ac:dyDescent="0.3">
      <c r="A95">
        <v>3</v>
      </c>
      <c r="B95" t="s">
        <v>16</v>
      </c>
      <c r="C95">
        <v>5</v>
      </c>
      <c r="D95" t="s">
        <v>9</v>
      </c>
      <c r="E95">
        <v>1991</v>
      </c>
      <c r="F95" t="s">
        <v>10</v>
      </c>
      <c r="G95" t="s">
        <v>10</v>
      </c>
      <c r="H95" t="s">
        <v>10</v>
      </c>
    </row>
    <row r="96" spans="1:8" x14ac:dyDescent="0.3">
      <c r="A96">
        <v>3</v>
      </c>
      <c r="B96" t="s">
        <v>16</v>
      </c>
      <c r="C96">
        <v>5</v>
      </c>
      <c r="D96" t="s">
        <v>9</v>
      </c>
      <c r="E96">
        <v>1992</v>
      </c>
      <c r="F96">
        <v>75</v>
      </c>
      <c r="G96">
        <v>36</v>
      </c>
      <c r="H96">
        <v>111</v>
      </c>
    </row>
    <row r="97" spans="1:8" x14ac:dyDescent="0.3">
      <c r="A97">
        <v>3</v>
      </c>
      <c r="B97" t="s">
        <v>16</v>
      </c>
      <c r="C97">
        <v>5</v>
      </c>
      <c r="D97" t="s">
        <v>9</v>
      </c>
      <c r="E97">
        <v>1993</v>
      </c>
      <c r="F97">
        <v>275</v>
      </c>
      <c r="G97">
        <v>114</v>
      </c>
      <c r="H97">
        <v>389</v>
      </c>
    </row>
    <row r="98" spans="1:8" x14ac:dyDescent="0.3">
      <c r="A98">
        <v>3</v>
      </c>
      <c r="B98" t="s">
        <v>16</v>
      </c>
      <c r="C98">
        <v>5</v>
      </c>
      <c r="D98" t="s">
        <v>9</v>
      </c>
      <c r="E98">
        <v>1994</v>
      </c>
      <c r="F98" t="s">
        <v>10</v>
      </c>
      <c r="G98" t="s">
        <v>10</v>
      </c>
      <c r="H98" t="s">
        <v>10</v>
      </c>
    </row>
    <row r="99" spans="1:8" x14ac:dyDescent="0.3">
      <c r="A99">
        <v>3</v>
      </c>
      <c r="B99" t="s">
        <v>16</v>
      </c>
      <c r="C99">
        <v>5</v>
      </c>
      <c r="D99" t="s">
        <v>9</v>
      </c>
      <c r="E99">
        <v>1995</v>
      </c>
      <c r="F99" t="s">
        <v>10</v>
      </c>
      <c r="G99" t="s">
        <v>10</v>
      </c>
      <c r="H99" t="s">
        <v>10</v>
      </c>
    </row>
    <row r="100" spans="1:8" x14ac:dyDescent="0.3">
      <c r="A100">
        <v>3</v>
      </c>
      <c r="B100" t="s">
        <v>16</v>
      </c>
      <c r="C100">
        <v>5</v>
      </c>
      <c r="D100" t="s">
        <v>9</v>
      </c>
      <c r="E100">
        <v>1996</v>
      </c>
      <c r="F100" t="s">
        <v>10</v>
      </c>
      <c r="G100" t="s">
        <v>10</v>
      </c>
      <c r="H100" t="s">
        <v>10</v>
      </c>
    </row>
    <row r="101" spans="1:8" x14ac:dyDescent="0.3">
      <c r="A101">
        <v>3</v>
      </c>
      <c r="B101" t="s">
        <v>16</v>
      </c>
      <c r="C101">
        <v>5</v>
      </c>
      <c r="D101" t="s">
        <v>9</v>
      </c>
      <c r="E101">
        <v>1997</v>
      </c>
      <c r="F101" t="s">
        <v>10</v>
      </c>
      <c r="G101" t="s">
        <v>10</v>
      </c>
      <c r="H101" t="s">
        <v>10</v>
      </c>
    </row>
    <row r="102" spans="1:8" x14ac:dyDescent="0.3">
      <c r="A102">
        <v>3</v>
      </c>
      <c r="B102" t="s">
        <v>16</v>
      </c>
      <c r="C102">
        <v>5</v>
      </c>
      <c r="D102" t="s">
        <v>9</v>
      </c>
      <c r="E102">
        <v>1998</v>
      </c>
      <c r="F102" t="s">
        <v>10</v>
      </c>
      <c r="G102" t="s">
        <v>10</v>
      </c>
      <c r="H102" t="s">
        <v>10</v>
      </c>
    </row>
    <row r="103" spans="1:8" x14ac:dyDescent="0.3">
      <c r="A103">
        <v>3</v>
      </c>
      <c r="B103" t="s">
        <v>16</v>
      </c>
      <c r="C103">
        <v>5</v>
      </c>
      <c r="D103" t="s">
        <v>9</v>
      </c>
      <c r="E103">
        <v>1999</v>
      </c>
      <c r="F103" t="s">
        <v>10</v>
      </c>
      <c r="G103" t="s">
        <v>10</v>
      </c>
      <c r="H103" t="s">
        <v>10</v>
      </c>
    </row>
    <row r="104" spans="1:8" x14ac:dyDescent="0.3">
      <c r="A104">
        <v>3</v>
      </c>
      <c r="B104" t="s">
        <v>16</v>
      </c>
      <c r="C104">
        <v>5</v>
      </c>
      <c r="D104" t="s">
        <v>9</v>
      </c>
      <c r="E104">
        <v>2000</v>
      </c>
      <c r="F104" t="s">
        <v>10</v>
      </c>
      <c r="G104" t="s">
        <v>10</v>
      </c>
      <c r="H104" t="s">
        <v>10</v>
      </c>
    </row>
    <row r="105" spans="1:8" x14ac:dyDescent="0.3">
      <c r="A105">
        <v>3</v>
      </c>
      <c r="B105" t="s">
        <v>16</v>
      </c>
      <c r="C105">
        <v>5</v>
      </c>
      <c r="D105" t="s">
        <v>9</v>
      </c>
      <c r="E105">
        <v>2001</v>
      </c>
      <c r="F105" t="s">
        <v>10</v>
      </c>
      <c r="G105" t="s">
        <v>10</v>
      </c>
      <c r="H105" t="s">
        <v>10</v>
      </c>
    </row>
    <row r="106" spans="1:8" x14ac:dyDescent="0.3">
      <c r="A106">
        <v>3</v>
      </c>
      <c r="B106" t="s">
        <v>16</v>
      </c>
      <c r="C106">
        <v>5</v>
      </c>
      <c r="D106" t="s">
        <v>9</v>
      </c>
      <c r="E106">
        <v>2002</v>
      </c>
      <c r="F106">
        <v>150</v>
      </c>
      <c r="G106">
        <v>21</v>
      </c>
      <c r="H106">
        <v>171</v>
      </c>
    </row>
    <row r="107" spans="1:8" x14ac:dyDescent="0.3">
      <c r="A107">
        <v>3</v>
      </c>
      <c r="B107" t="s">
        <v>16</v>
      </c>
      <c r="C107">
        <v>5</v>
      </c>
      <c r="D107" t="s">
        <v>9</v>
      </c>
      <c r="E107">
        <v>2003</v>
      </c>
      <c r="F107">
        <v>100</v>
      </c>
      <c r="G107">
        <v>18</v>
      </c>
      <c r="H107">
        <v>118</v>
      </c>
    </row>
    <row r="108" spans="1:8" x14ac:dyDescent="0.3">
      <c r="A108">
        <v>3</v>
      </c>
      <c r="B108" t="s">
        <v>16</v>
      </c>
      <c r="C108">
        <v>5</v>
      </c>
      <c r="D108" t="s">
        <v>9</v>
      </c>
      <c r="E108">
        <v>2004</v>
      </c>
      <c r="F108" t="s">
        <v>10</v>
      </c>
      <c r="G108" t="s">
        <v>10</v>
      </c>
      <c r="H108" t="s">
        <v>10</v>
      </c>
    </row>
    <row r="109" spans="1:8" x14ac:dyDescent="0.3">
      <c r="A109">
        <v>3</v>
      </c>
      <c r="B109" t="s">
        <v>16</v>
      </c>
      <c r="C109">
        <v>5</v>
      </c>
      <c r="D109" t="s">
        <v>9</v>
      </c>
      <c r="E109">
        <v>2005</v>
      </c>
      <c r="F109">
        <v>250</v>
      </c>
      <c r="G109">
        <v>53</v>
      </c>
      <c r="H109">
        <v>303</v>
      </c>
    </row>
    <row r="110" spans="1:8" x14ac:dyDescent="0.3">
      <c r="A110">
        <v>3</v>
      </c>
      <c r="B110" t="s">
        <v>16</v>
      </c>
      <c r="C110">
        <v>5</v>
      </c>
      <c r="D110" t="s">
        <v>9</v>
      </c>
      <c r="E110">
        <v>2006</v>
      </c>
      <c r="F110">
        <v>110</v>
      </c>
      <c r="G110">
        <v>19</v>
      </c>
      <c r="H110">
        <v>129</v>
      </c>
    </row>
    <row r="111" spans="1:8" x14ac:dyDescent="0.3">
      <c r="A111">
        <v>3</v>
      </c>
      <c r="B111" t="s">
        <v>16</v>
      </c>
      <c r="C111">
        <v>5</v>
      </c>
      <c r="D111" t="s">
        <v>9</v>
      </c>
      <c r="E111">
        <v>2007</v>
      </c>
      <c r="F111">
        <v>110</v>
      </c>
      <c r="G111">
        <v>24</v>
      </c>
      <c r="H111">
        <v>134</v>
      </c>
    </row>
    <row r="112" spans="1:8" x14ac:dyDescent="0.3">
      <c r="A112">
        <v>3</v>
      </c>
      <c r="B112" t="s">
        <v>16</v>
      </c>
      <c r="C112">
        <v>5</v>
      </c>
      <c r="D112" t="s">
        <v>9</v>
      </c>
      <c r="E112">
        <v>2008</v>
      </c>
      <c r="F112">
        <v>130</v>
      </c>
      <c r="G112">
        <v>28</v>
      </c>
      <c r="H112">
        <v>158</v>
      </c>
    </row>
    <row r="113" spans="1:8" x14ac:dyDescent="0.3">
      <c r="A113">
        <v>3</v>
      </c>
      <c r="B113" t="s">
        <v>16</v>
      </c>
      <c r="C113">
        <v>5</v>
      </c>
      <c r="D113" t="s">
        <v>9</v>
      </c>
      <c r="E113">
        <v>2009</v>
      </c>
      <c r="F113">
        <v>220</v>
      </c>
      <c r="G113">
        <v>58</v>
      </c>
      <c r="H113">
        <v>278</v>
      </c>
    </row>
    <row r="114" spans="1:8" x14ac:dyDescent="0.3">
      <c r="A114">
        <v>3</v>
      </c>
      <c r="B114" t="s">
        <v>16</v>
      </c>
      <c r="C114">
        <v>5</v>
      </c>
      <c r="D114" t="s">
        <v>9</v>
      </c>
      <c r="E114">
        <v>2010</v>
      </c>
      <c r="F114">
        <v>455</v>
      </c>
      <c r="G114">
        <v>103</v>
      </c>
      <c r="H114">
        <v>558</v>
      </c>
    </row>
    <row r="115" spans="1:8" x14ac:dyDescent="0.3">
      <c r="A115">
        <v>3</v>
      </c>
      <c r="B115" t="s">
        <v>16</v>
      </c>
      <c r="C115">
        <v>5</v>
      </c>
      <c r="D115" t="s">
        <v>9</v>
      </c>
      <c r="E115">
        <v>2011</v>
      </c>
      <c r="F115">
        <v>860</v>
      </c>
      <c r="G115">
        <v>178</v>
      </c>
      <c r="H115">
        <v>1038</v>
      </c>
    </row>
    <row r="116" spans="1:8" x14ac:dyDescent="0.3">
      <c r="A116">
        <v>3</v>
      </c>
      <c r="B116" t="s">
        <v>16</v>
      </c>
      <c r="C116">
        <v>5</v>
      </c>
      <c r="D116" t="s">
        <v>9</v>
      </c>
      <c r="E116">
        <v>2012</v>
      </c>
      <c r="F116">
        <v>639</v>
      </c>
      <c r="G116">
        <v>101</v>
      </c>
      <c r="H116">
        <v>740</v>
      </c>
    </row>
    <row r="117" spans="1:8" x14ac:dyDescent="0.3">
      <c r="A117">
        <v>3</v>
      </c>
      <c r="B117" t="s">
        <v>16</v>
      </c>
      <c r="C117">
        <v>5</v>
      </c>
      <c r="D117" t="s">
        <v>9</v>
      </c>
      <c r="E117">
        <v>2013</v>
      </c>
      <c r="F117">
        <v>400</v>
      </c>
      <c r="G117">
        <v>69</v>
      </c>
      <c r="H117">
        <v>469</v>
      </c>
    </row>
    <row r="118" spans="1:8" x14ac:dyDescent="0.3">
      <c r="A118">
        <v>3</v>
      </c>
      <c r="B118" t="s">
        <v>16</v>
      </c>
      <c r="C118">
        <v>5</v>
      </c>
      <c r="D118" t="s">
        <v>9</v>
      </c>
      <c r="E118">
        <v>2014</v>
      </c>
      <c r="F118">
        <v>390</v>
      </c>
      <c r="G118">
        <v>38</v>
      </c>
      <c r="H118">
        <v>428</v>
      </c>
    </row>
    <row r="119" spans="1:8" x14ac:dyDescent="0.3">
      <c r="A119">
        <v>3</v>
      </c>
      <c r="B119" t="s">
        <v>16</v>
      </c>
      <c r="C119">
        <v>5</v>
      </c>
      <c r="D119" t="s">
        <v>9</v>
      </c>
      <c r="E119">
        <v>2015</v>
      </c>
      <c r="F119">
        <v>180</v>
      </c>
      <c r="G119" s="1" t="s">
        <v>10</v>
      </c>
      <c r="H119" s="1" t="s">
        <v>10</v>
      </c>
    </row>
    <row r="120" spans="1:8" x14ac:dyDescent="0.3">
      <c r="A120">
        <v>3</v>
      </c>
      <c r="B120" t="s">
        <v>16</v>
      </c>
      <c r="C120">
        <v>5</v>
      </c>
      <c r="D120" t="s">
        <v>9</v>
      </c>
      <c r="E120">
        <v>2016</v>
      </c>
      <c r="F120" t="s">
        <v>10</v>
      </c>
      <c r="G120" t="s">
        <v>10</v>
      </c>
      <c r="H120" t="s">
        <v>10</v>
      </c>
    </row>
    <row r="121" spans="1:8" x14ac:dyDescent="0.3">
      <c r="A121">
        <v>3</v>
      </c>
      <c r="B121" t="s">
        <v>16</v>
      </c>
      <c r="C121">
        <v>5</v>
      </c>
      <c r="D121" t="s">
        <v>9</v>
      </c>
      <c r="E121">
        <v>2017</v>
      </c>
      <c r="F121" t="s">
        <v>10</v>
      </c>
      <c r="G121" t="s">
        <v>10</v>
      </c>
      <c r="H121" t="s">
        <v>10</v>
      </c>
    </row>
    <row r="122" spans="1:8" x14ac:dyDescent="0.3">
      <c r="A122">
        <v>3</v>
      </c>
      <c r="B122" t="s">
        <v>16</v>
      </c>
      <c r="C122">
        <v>5</v>
      </c>
      <c r="D122" t="s">
        <v>9</v>
      </c>
      <c r="E122">
        <v>2018</v>
      </c>
      <c r="F122" t="s">
        <v>10</v>
      </c>
      <c r="G122" t="s">
        <v>10</v>
      </c>
      <c r="H122" t="s">
        <v>10</v>
      </c>
    </row>
    <row r="123" spans="1:8" x14ac:dyDescent="0.3">
      <c r="A123">
        <v>3</v>
      </c>
      <c r="B123" t="s">
        <v>16</v>
      </c>
      <c r="C123">
        <v>5</v>
      </c>
      <c r="D123" t="s">
        <v>9</v>
      </c>
      <c r="E123">
        <v>2019</v>
      </c>
      <c r="F123" t="s">
        <v>10</v>
      </c>
      <c r="G123" t="s">
        <v>10</v>
      </c>
      <c r="H123" t="s">
        <v>10</v>
      </c>
    </row>
    <row r="124" spans="1:8" x14ac:dyDescent="0.3">
      <c r="A124">
        <v>3</v>
      </c>
      <c r="B124" t="s">
        <v>16</v>
      </c>
      <c r="C124">
        <v>5</v>
      </c>
      <c r="D124" t="s">
        <v>9</v>
      </c>
      <c r="E124">
        <v>2020</v>
      </c>
      <c r="F124" t="s">
        <v>10</v>
      </c>
      <c r="G124" t="s">
        <v>10</v>
      </c>
      <c r="H124" t="s">
        <v>10</v>
      </c>
    </row>
    <row r="125" spans="1:8" x14ac:dyDescent="0.3">
      <c r="A125">
        <v>4</v>
      </c>
      <c r="B125" t="s">
        <v>17</v>
      </c>
      <c r="C125">
        <v>6</v>
      </c>
      <c r="D125" t="s">
        <v>18</v>
      </c>
      <c r="E125">
        <v>1980</v>
      </c>
      <c r="F125">
        <v>750</v>
      </c>
      <c r="G125">
        <v>965</v>
      </c>
      <c r="H125">
        <v>1715</v>
      </c>
    </row>
    <row r="126" spans="1:8" x14ac:dyDescent="0.3">
      <c r="A126">
        <v>4</v>
      </c>
      <c r="B126" t="s">
        <v>17</v>
      </c>
      <c r="C126">
        <v>6</v>
      </c>
      <c r="D126" t="s">
        <v>18</v>
      </c>
      <c r="E126">
        <v>1981</v>
      </c>
      <c r="F126">
        <v>600</v>
      </c>
      <c r="G126">
        <v>623</v>
      </c>
      <c r="H126">
        <v>1223</v>
      </c>
    </row>
    <row r="127" spans="1:8" x14ac:dyDescent="0.3">
      <c r="A127">
        <v>4</v>
      </c>
      <c r="B127" t="s">
        <v>17</v>
      </c>
      <c r="C127">
        <v>6</v>
      </c>
      <c r="D127" t="s">
        <v>18</v>
      </c>
      <c r="E127">
        <v>1982</v>
      </c>
      <c r="F127">
        <v>600</v>
      </c>
      <c r="G127">
        <v>473</v>
      </c>
      <c r="H127">
        <v>1073</v>
      </c>
    </row>
    <row r="128" spans="1:8" x14ac:dyDescent="0.3">
      <c r="A128">
        <v>4</v>
      </c>
      <c r="B128" t="s">
        <v>17</v>
      </c>
      <c r="C128">
        <v>6</v>
      </c>
      <c r="D128" t="s">
        <v>18</v>
      </c>
      <c r="E128">
        <v>1983</v>
      </c>
      <c r="F128">
        <v>400</v>
      </c>
      <c r="G128">
        <v>641</v>
      </c>
      <c r="H128">
        <v>1041</v>
      </c>
    </row>
    <row r="129" spans="1:8" x14ac:dyDescent="0.3">
      <c r="A129">
        <v>4</v>
      </c>
      <c r="B129" t="s">
        <v>17</v>
      </c>
      <c r="C129">
        <v>6</v>
      </c>
      <c r="D129" t="s">
        <v>18</v>
      </c>
      <c r="E129">
        <v>1984</v>
      </c>
      <c r="F129">
        <v>800</v>
      </c>
      <c r="G129">
        <v>968</v>
      </c>
      <c r="H129">
        <v>1768</v>
      </c>
    </row>
    <row r="130" spans="1:8" x14ac:dyDescent="0.3">
      <c r="A130">
        <v>4</v>
      </c>
      <c r="B130" t="s">
        <v>17</v>
      </c>
      <c r="C130">
        <v>6</v>
      </c>
      <c r="D130" t="s">
        <v>18</v>
      </c>
      <c r="E130">
        <v>1985</v>
      </c>
      <c r="F130">
        <v>300</v>
      </c>
      <c r="G130">
        <v>398</v>
      </c>
      <c r="H130">
        <v>698</v>
      </c>
    </row>
    <row r="131" spans="1:8" x14ac:dyDescent="0.3">
      <c r="A131">
        <v>4</v>
      </c>
      <c r="B131" t="s">
        <v>17</v>
      </c>
      <c r="C131">
        <v>6</v>
      </c>
      <c r="D131" t="s">
        <v>18</v>
      </c>
      <c r="E131">
        <v>1986</v>
      </c>
      <c r="F131">
        <v>500</v>
      </c>
      <c r="G131">
        <v>855</v>
      </c>
      <c r="H131">
        <v>1355</v>
      </c>
    </row>
    <row r="132" spans="1:8" x14ac:dyDescent="0.3">
      <c r="A132">
        <v>4</v>
      </c>
      <c r="B132" t="s">
        <v>17</v>
      </c>
      <c r="C132">
        <v>6</v>
      </c>
      <c r="D132" t="s">
        <v>18</v>
      </c>
      <c r="E132">
        <v>1987</v>
      </c>
      <c r="F132">
        <v>400</v>
      </c>
      <c r="G132">
        <v>379</v>
      </c>
      <c r="H132">
        <v>779</v>
      </c>
    </row>
    <row r="133" spans="1:8" x14ac:dyDescent="0.3">
      <c r="A133">
        <v>4</v>
      </c>
      <c r="B133" t="s">
        <v>17</v>
      </c>
      <c r="C133">
        <v>6</v>
      </c>
      <c r="D133" t="s">
        <v>18</v>
      </c>
      <c r="E133">
        <v>1988</v>
      </c>
      <c r="F133">
        <v>1000</v>
      </c>
      <c r="G133">
        <v>919</v>
      </c>
      <c r="H133">
        <v>1919</v>
      </c>
    </row>
    <row r="134" spans="1:8" x14ac:dyDescent="0.3">
      <c r="A134">
        <v>4</v>
      </c>
      <c r="B134" t="s">
        <v>17</v>
      </c>
      <c r="C134">
        <v>6</v>
      </c>
      <c r="D134" t="s">
        <v>18</v>
      </c>
      <c r="E134">
        <v>1989</v>
      </c>
      <c r="F134">
        <v>1000</v>
      </c>
      <c r="G134">
        <v>878</v>
      </c>
      <c r="H134">
        <v>1878</v>
      </c>
    </row>
    <row r="135" spans="1:8" x14ac:dyDescent="0.3">
      <c r="A135">
        <v>4</v>
      </c>
      <c r="B135" t="s">
        <v>17</v>
      </c>
      <c r="C135">
        <v>6</v>
      </c>
      <c r="D135" t="s">
        <v>18</v>
      </c>
      <c r="E135">
        <v>1990</v>
      </c>
      <c r="F135" t="s">
        <v>10</v>
      </c>
      <c r="G135" t="s">
        <v>10</v>
      </c>
      <c r="H135" t="s">
        <v>10</v>
      </c>
    </row>
    <row r="136" spans="1:8" x14ac:dyDescent="0.3">
      <c r="A136">
        <v>4</v>
      </c>
      <c r="B136" t="s">
        <v>17</v>
      </c>
      <c r="C136">
        <v>6</v>
      </c>
      <c r="D136" t="s">
        <v>18</v>
      </c>
      <c r="E136">
        <v>1991</v>
      </c>
      <c r="F136">
        <v>75</v>
      </c>
      <c r="G136">
        <v>76</v>
      </c>
      <c r="H136">
        <v>151</v>
      </c>
    </row>
    <row r="137" spans="1:8" x14ac:dyDescent="0.3">
      <c r="A137">
        <v>4</v>
      </c>
      <c r="B137" t="s">
        <v>17</v>
      </c>
      <c r="C137">
        <v>6</v>
      </c>
      <c r="D137" t="s">
        <v>18</v>
      </c>
      <c r="E137">
        <v>1992</v>
      </c>
      <c r="F137">
        <v>500</v>
      </c>
      <c r="G137">
        <v>604</v>
      </c>
      <c r="H137">
        <v>1104</v>
      </c>
    </row>
    <row r="138" spans="1:8" x14ac:dyDescent="0.3">
      <c r="A138">
        <v>4</v>
      </c>
      <c r="B138" t="s">
        <v>17</v>
      </c>
      <c r="C138">
        <v>6</v>
      </c>
      <c r="D138" t="s">
        <v>18</v>
      </c>
      <c r="E138">
        <v>1993</v>
      </c>
      <c r="F138" t="s">
        <v>10</v>
      </c>
      <c r="G138" t="s">
        <v>10</v>
      </c>
      <c r="H138" t="s">
        <v>10</v>
      </c>
    </row>
    <row r="139" spans="1:8" x14ac:dyDescent="0.3">
      <c r="A139">
        <v>4</v>
      </c>
      <c r="B139" t="s">
        <v>17</v>
      </c>
      <c r="C139">
        <v>6</v>
      </c>
      <c r="D139" t="s">
        <v>18</v>
      </c>
      <c r="E139">
        <v>1994</v>
      </c>
      <c r="F139">
        <v>250</v>
      </c>
      <c r="G139">
        <v>300</v>
      </c>
      <c r="H139">
        <v>550</v>
      </c>
    </row>
    <row r="140" spans="1:8" x14ac:dyDescent="0.3">
      <c r="A140">
        <v>4</v>
      </c>
      <c r="B140" t="s">
        <v>17</v>
      </c>
      <c r="C140">
        <v>6</v>
      </c>
      <c r="D140" t="s">
        <v>18</v>
      </c>
      <c r="E140">
        <v>1995</v>
      </c>
      <c r="F140" t="s">
        <v>10</v>
      </c>
      <c r="G140" t="s">
        <v>10</v>
      </c>
      <c r="H140" t="s">
        <v>10</v>
      </c>
    </row>
    <row r="141" spans="1:8" x14ac:dyDescent="0.3">
      <c r="A141">
        <v>4</v>
      </c>
      <c r="B141" t="s">
        <v>17</v>
      </c>
      <c r="C141">
        <v>6</v>
      </c>
      <c r="D141" t="s">
        <v>18</v>
      </c>
      <c r="E141">
        <v>1996</v>
      </c>
      <c r="F141" t="s">
        <v>10</v>
      </c>
      <c r="G141" t="s">
        <v>10</v>
      </c>
      <c r="H141" t="s">
        <v>10</v>
      </c>
    </row>
    <row r="142" spans="1:8" x14ac:dyDescent="0.3">
      <c r="A142">
        <v>4</v>
      </c>
      <c r="B142" t="s">
        <v>17</v>
      </c>
      <c r="C142">
        <v>6</v>
      </c>
      <c r="D142" t="s">
        <v>18</v>
      </c>
      <c r="E142">
        <v>1997</v>
      </c>
      <c r="F142" t="s">
        <v>10</v>
      </c>
      <c r="G142" t="s">
        <v>10</v>
      </c>
      <c r="H142" t="s">
        <v>10</v>
      </c>
    </row>
    <row r="143" spans="1:8" x14ac:dyDescent="0.3">
      <c r="A143">
        <v>4</v>
      </c>
      <c r="B143" t="s">
        <v>17</v>
      </c>
      <c r="C143">
        <v>6</v>
      </c>
      <c r="D143" t="s">
        <v>18</v>
      </c>
      <c r="E143">
        <v>1998</v>
      </c>
      <c r="F143">
        <v>175</v>
      </c>
      <c r="G143">
        <v>47</v>
      </c>
      <c r="H143">
        <v>222</v>
      </c>
    </row>
    <row r="144" spans="1:8" x14ac:dyDescent="0.3">
      <c r="A144">
        <v>4</v>
      </c>
      <c r="B144" t="s">
        <v>17</v>
      </c>
      <c r="C144">
        <v>6</v>
      </c>
      <c r="D144" t="s">
        <v>18</v>
      </c>
      <c r="E144">
        <v>1999</v>
      </c>
      <c r="F144">
        <v>580</v>
      </c>
      <c r="G144">
        <v>165</v>
      </c>
      <c r="H144">
        <v>745</v>
      </c>
    </row>
    <row r="145" spans="1:8" x14ac:dyDescent="0.3">
      <c r="A145">
        <v>4</v>
      </c>
      <c r="B145" t="s">
        <v>17</v>
      </c>
      <c r="C145">
        <v>6</v>
      </c>
      <c r="D145" t="s">
        <v>18</v>
      </c>
      <c r="E145">
        <v>2000</v>
      </c>
      <c r="F145">
        <v>1200</v>
      </c>
      <c r="G145">
        <v>200</v>
      </c>
      <c r="H145">
        <v>1400</v>
      </c>
    </row>
    <row r="146" spans="1:8" x14ac:dyDescent="0.3">
      <c r="A146">
        <v>4</v>
      </c>
      <c r="B146" t="s">
        <v>17</v>
      </c>
      <c r="C146">
        <v>6</v>
      </c>
      <c r="D146" t="s">
        <v>18</v>
      </c>
      <c r="E146">
        <v>2001</v>
      </c>
      <c r="F146">
        <v>2000</v>
      </c>
      <c r="G146">
        <v>749</v>
      </c>
      <c r="H146">
        <v>2749</v>
      </c>
    </row>
    <row r="147" spans="1:8" x14ac:dyDescent="0.3">
      <c r="A147">
        <v>4</v>
      </c>
      <c r="B147" t="s">
        <v>17</v>
      </c>
      <c r="C147">
        <v>6</v>
      </c>
      <c r="D147" t="s">
        <v>18</v>
      </c>
      <c r="E147">
        <v>2002</v>
      </c>
      <c r="F147">
        <v>1700</v>
      </c>
      <c r="G147">
        <v>400</v>
      </c>
      <c r="H147">
        <v>2100</v>
      </c>
    </row>
    <row r="148" spans="1:8" x14ac:dyDescent="0.3">
      <c r="A148">
        <v>4</v>
      </c>
      <c r="B148" t="s">
        <v>17</v>
      </c>
      <c r="C148">
        <v>6</v>
      </c>
      <c r="D148" t="s">
        <v>18</v>
      </c>
      <c r="E148">
        <v>2003</v>
      </c>
      <c r="F148">
        <v>1400</v>
      </c>
      <c r="G148">
        <v>448</v>
      </c>
      <c r="H148">
        <v>1848</v>
      </c>
    </row>
    <row r="149" spans="1:8" x14ac:dyDescent="0.3">
      <c r="A149">
        <v>4</v>
      </c>
      <c r="B149" t="s">
        <v>17</v>
      </c>
      <c r="C149">
        <v>6</v>
      </c>
      <c r="D149" t="s">
        <v>18</v>
      </c>
      <c r="E149">
        <v>2004</v>
      </c>
      <c r="F149">
        <v>1100</v>
      </c>
      <c r="G149">
        <v>456</v>
      </c>
      <c r="H149">
        <v>1556</v>
      </c>
    </row>
    <row r="150" spans="1:8" x14ac:dyDescent="0.3">
      <c r="A150">
        <v>4</v>
      </c>
      <c r="B150" t="s">
        <v>17</v>
      </c>
      <c r="C150">
        <v>6</v>
      </c>
      <c r="D150" t="s">
        <v>18</v>
      </c>
      <c r="E150">
        <v>2005</v>
      </c>
      <c r="F150">
        <v>1400</v>
      </c>
      <c r="G150">
        <v>686</v>
      </c>
      <c r="H150">
        <v>2086</v>
      </c>
    </row>
    <row r="151" spans="1:8" x14ac:dyDescent="0.3">
      <c r="A151">
        <v>4</v>
      </c>
      <c r="B151" t="s">
        <v>17</v>
      </c>
      <c r="C151">
        <v>6</v>
      </c>
      <c r="D151" t="s">
        <v>18</v>
      </c>
      <c r="E151">
        <v>2006</v>
      </c>
      <c r="F151">
        <v>700</v>
      </c>
      <c r="G151">
        <v>221</v>
      </c>
      <c r="H151">
        <v>921</v>
      </c>
    </row>
    <row r="152" spans="1:8" x14ac:dyDescent="0.3">
      <c r="A152">
        <v>4</v>
      </c>
      <c r="B152" t="s">
        <v>17</v>
      </c>
      <c r="C152">
        <v>6</v>
      </c>
      <c r="D152" t="s">
        <v>18</v>
      </c>
      <c r="E152">
        <v>2007</v>
      </c>
      <c r="F152">
        <v>675</v>
      </c>
      <c r="G152">
        <v>407</v>
      </c>
      <c r="H152">
        <v>1082</v>
      </c>
    </row>
    <row r="153" spans="1:8" x14ac:dyDescent="0.3">
      <c r="A153">
        <v>4</v>
      </c>
      <c r="B153" t="s">
        <v>17</v>
      </c>
      <c r="C153">
        <v>6</v>
      </c>
      <c r="D153" t="s">
        <v>18</v>
      </c>
      <c r="E153">
        <v>2008</v>
      </c>
      <c r="F153">
        <v>570</v>
      </c>
      <c r="G153">
        <v>306</v>
      </c>
      <c r="H153">
        <v>876</v>
      </c>
    </row>
    <row r="154" spans="1:8" x14ac:dyDescent="0.3">
      <c r="A154">
        <v>4</v>
      </c>
      <c r="B154" t="s">
        <v>17</v>
      </c>
      <c r="C154">
        <v>6</v>
      </c>
      <c r="D154" t="s">
        <v>18</v>
      </c>
      <c r="E154">
        <v>2009</v>
      </c>
      <c r="F154">
        <v>1800</v>
      </c>
      <c r="G154">
        <v>1603</v>
      </c>
      <c r="H154">
        <v>3403</v>
      </c>
    </row>
    <row r="155" spans="1:8" x14ac:dyDescent="0.3">
      <c r="A155">
        <v>4</v>
      </c>
      <c r="B155" t="s">
        <v>17</v>
      </c>
      <c r="C155">
        <v>6</v>
      </c>
      <c r="D155" t="s">
        <v>18</v>
      </c>
      <c r="E155">
        <v>2010</v>
      </c>
      <c r="F155">
        <v>430</v>
      </c>
      <c r="G155">
        <v>205</v>
      </c>
      <c r="H155">
        <v>635</v>
      </c>
    </row>
    <row r="156" spans="1:8" x14ac:dyDescent="0.3">
      <c r="A156">
        <v>4</v>
      </c>
      <c r="B156" t="s">
        <v>17</v>
      </c>
      <c r="C156">
        <v>6</v>
      </c>
      <c r="D156" t="s">
        <v>18</v>
      </c>
      <c r="E156">
        <v>2011</v>
      </c>
      <c r="F156">
        <v>780</v>
      </c>
      <c r="G156">
        <v>587</v>
      </c>
      <c r="H156">
        <v>1367</v>
      </c>
    </row>
    <row r="157" spans="1:8" x14ac:dyDescent="0.3">
      <c r="A157">
        <v>4</v>
      </c>
      <c r="B157" t="s">
        <v>17</v>
      </c>
      <c r="C157">
        <v>6</v>
      </c>
      <c r="D157" t="s">
        <v>18</v>
      </c>
      <c r="E157">
        <v>2012</v>
      </c>
      <c r="F157">
        <v>575</v>
      </c>
      <c r="G157">
        <v>298</v>
      </c>
      <c r="H157">
        <v>873</v>
      </c>
    </row>
    <row r="158" spans="1:8" x14ac:dyDescent="0.3">
      <c r="A158">
        <v>4</v>
      </c>
      <c r="B158" t="s">
        <v>17</v>
      </c>
      <c r="C158">
        <v>6</v>
      </c>
      <c r="D158" t="s">
        <v>18</v>
      </c>
      <c r="E158">
        <v>2013</v>
      </c>
      <c r="F158">
        <v>1425</v>
      </c>
      <c r="G158">
        <v>826</v>
      </c>
      <c r="H158">
        <v>2251</v>
      </c>
    </row>
    <row r="159" spans="1:8" x14ac:dyDescent="0.3">
      <c r="A159">
        <v>4</v>
      </c>
      <c r="B159" t="s">
        <v>17</v>
      </c>
      <c r="C159">
        <v>6</v>
      </c>
      <c r="D159" t="s">
        <v>18</v>
      </c>
      <c r="E159">
        <v>2014</v>
      </c>
      <c r="F159">
        <v>1400</v>
      </c>
      <c r="G159">
        <v>402</v>
      </c>
      <c r="H159">
        <v>1802</v>
      </c>
    </row>
    <row r="160" spans="1:8" x14ac:dyDescent="0.3">
      <c r="A160">
        <v>4</v>
      </c>
      <c r="B160" t="s">
        <v>17</v>
      </c>
      <c r="C160">
        <v>6</v>
      </c>
      <c r="D160" t="s">
        <v>18</v>
      </c>
      <c r="E160">
        <v>2015</v>
      </c>
      <c r="F160">
        <v>470</v>
      </c>
      <c r="G160" s="1" t="s">
        <v>10</v>
      </c>
      <c r="H160" s="1" t="s">
        <v>10</v>
      </c>
    </row>
    <row r="161" spans="1:8" x14ac:dyDescent="0.3">
      <c r="A161">
        <v>4</v>
      </c>
      <c r="B161" t="s">
        <v>17</v>
      </c>
      <c r="C161">
        <v>6</v>
      </c>
      <c r="D161" t="s">
        <v>18</v>
      </c>
      <c r="E161">
        <v>2016</v>
      </c>
      <c r="F161">
        <v>1270</v>
      </c>
      <c r="G161" s="1" t="s">
        <v>10</v>
      </c>
      <c r="H161" s="1" t="s">
        <v>10</v>
      </c>
    </row>
    <row r="162" spans="1:8" x14ac:dyDescent="0.3">
      <c r="A162">
        <v>4</v>
      </c>
      <c r="B162" t="s">
        <v>17</v>
      </c>
      <c r="C162">
        <v>6</v>
      </c>
      <c r="D162" t="s">
        <v>18</v>
      </c>
      <c r="E162">
        <v>2017</v>
      </c>
      <c r="F162">
        <v>1000</v>
      </c>
      <c r="G162" s="1" t="s">
        <v>10</v>
      </c>
      <c r="H162" s="1" t="s">
        <v>10</v>
      </c>
    </row>
    <row r="163" spans="1:8" x14ac:dyDescent="0.3">
      <c r="A163">
        <v>4</v>
      </c>
      <c r="B163" t="s">
        <v>17</v>
      </c>
      <c r="C163">
        <v>6</v>
      </c>
      <c r="D163" t="s">
        <v>18</v>
      </c>
      <c r="E163">
        <v>2018</v>
      </c>
      <c r="F163">
        <v>650</v>
      </c>
      <c r="G163" s="1" t="s">
        <v>10</v>
      </c>
      <c r="H163" s="1" t="s">
        <v>10</v>
      </c>
    </row>
    <row r="164" spans="1:8" x14ac:dyDescent="0.3">
      <c r="A164">
        <v>4</v>
      </c>
      <c r="B164" t="s">
        <v>17</v>
      </c>
      <c r="C164">
        <v>6</v>
      </c>
      <c r="D164" t="s">
        <v>18</v>
      </c>
      <c r="E164">
        <v>2019</v>
      </c>
      <c r="F164">
        <v>450</v>
      </c>
      <c r="G164" s="1" t="s">
        <v>10</v>
      </c>
      <c r="H164" s="1" t="s">
        <v>10</v>
      </c>
    </row>
    <row r="165" spans="1:8" x14ac:dyDescent="0.3">
      <c r="A165">
        <v>4</v>
      </c>
      <c r="B165" t="s">
        <v>17</v>
      </c>
      <c r="C165">
        <v>6</v>
      </c>
      <c r="D165" t="s">
        <v>18</v>
      </c>
      <c r="E165">
        <v>2020</v>
      </c>
      <c r="F165">
        <v>1070</v>
      </c>
      <c r="G165" s="1" t="s">
        <v>10</v>
      </c>
      <c r="H165" s="1" t="s">
        <v>10</v>
      </c>
    </row>
    <row r="166" spans="1:8" x14ac:dyDescent="0.3">
      <c r="A166">
        <v>5</v>
      </c>
      <c r="B166" t="s">
        <v>20</v>
      </c>
      <c r="C166">
        <v>6</v>
      </c>
      <c r="D166" t="s">
        <v>21</v>
      </c>
      <c r="E166">
        <v>1980</v>
      </c>
      <c r="F166">
        <v>4000</v>
      </c>
      <c r="G166">
        <v>3253</v>
      </c>
      <c r="H166">
        <v>7253</v>
      </c>
    </row>
    <row r="167" spans="1:8" x14ac:dyDescent="0.3">
      <c r="A167">
        <v>5</v>
      </c>
      <c r="B167" t="s">
        <v>20</v>
      </c>
      <c r="C167">
        <v>6</v>
      </c>
      <c r="D167" t="s">
        <v>21</v>
      </c>
      <c r="E167">
        <v>1981</v>
      </c>
      <c r="F167">
        <v>4000</v>
      </c>
      <c r="G167">
        <v>2735</v>
      </c>
      <c r="H167">
        <v>6735</v>
      </c>
    </row>
    <row r="168" spans="1:8" x14ac:dyDescent="0.3">
      <c r="A168">
        <v>5</v>
      </c>
      <c r="B168" t="s">
        <v>20</v>
      </c>
      <c r="C168">
        <v>6</v>
      </c>
      <c r="D168" t="s">
        <v>21</v>
      </c>
      <c r="E168">
        <v>1982</v>
      </c>
      <c r="F168">
        <v>4000</v>
      </c>
      <c r="G168">
        <v>2169</v>
      </c>
      <c r="H168">
        <v>6169</v>
      </c>
    </row>
    <row r="169" spans="1:8" x14ac:dyDescent="0.3">
      <c r="A169">
        <v>5</v>
      </c>
      <c r="B169" t="s">
        <v>20</v>
      </c>
      <c r="C169">
        <v>6</v>
      </c>
      <c r="D169" t="s">
        <v>21</v>
      </c>
      <c r="E169">
        <v>1983</v>
      </c>
      <c r="F169">
        <v>4000</v>
      </c>
      <c r="G169">
        <v>3858</v>
      </c>
      <c r="H169">
        <v>7858</v>
      </c>
    </row>
    <row r="170" spans="1:8" x14ac:dyDescent="0.3">
      <c r="A170">
        <v>5</v>
      </c>
      <c r="B170" t="s">
        <v>20</v>
      </c>
      <c r="C170">
        <v>6</v>
      </c>
      <c r="D170" t="s">
        <v>21</v>
      </c>
      <c r="E170">
        <v>1984</v>
      </c>
      <c r="F170">
        <v>4000</v>
      </c>
      <c r="G170">
        <v>3097</v>
      </c>
      <c r="H170">
        <v>7097</v>
      </c>
    </row>
    <row r="171" spans="1:8" x14ac:dyDescent="0.3">
      <c r="A171">
        <v>5</v>
      </c>
      <c r="B171" t="s">
        <v>20</v>
      </c>
      <c r="C171">
        <v>6</v>
      </c>
      <c r="D171" t="s">
        <v>21</v>
      </c>
      <c r="E171">
        <v>1985</v>
      </c>
      <c r="F171">
        <v>3000</v>
      </c>
      <c r="G171">
        <v>2501</v>
      </c>
      <c r="H171">
        <v>5501</v>
      </c>
    </row>
    <row r="172" spans="1:8" x14ac:dyDescent="0.3">
      <c r="A172">
        <v>5</v>
      </c>
      <c r="B172" t="s">
        <v>20</v>
      </c>
      <c r="C172">
        <v>6</v>
      </c>
      <c r="D172" t="s">
        <v>21</v>
      </c>
      <c r="E172">
        <v>1986</v>
      </c>
      <c r="F172">
        <v>5000</v>
      </c>
      <c r="G172">
        <v>5062</v>
      </c>
      <c r="H172">
        <v>10062</v>
      </c>
    </row>
    <row r="173" spans="1:8" x14ac:dyDescent="0.3">
      <c r="A173">
        <v>5</v>
      </c>
      <c r="B173" t="s">
        <v>20</v>
      </c>
      <c r="C173">
        <v>6</v>
      </c>
      <c r="D173" t="s">
        <v>21</v>
      </c>
      <c r="E173">
        <v>1987</v>
      </c>
      <c r="F173">
        <v>1000</v>
      </c>
      <c r="G173">
        <v>634</v>
      </c>
      <c r="H173">
        <v>1634</v>
      </c>
    </row>
    <row r="174" spans="1:8" x14ac:dyDescent="0.3">
      <c r="A174">
        <v>5</v>
      </c>
      <c r="B174" t="s">
        <v>20</v>
      </c>
      <c r="C174">
        <v>6</v>
      </c>
      <c r="D174" t="s">
        <v>21</v>
      </c>
      <c r="E174">
        <v>1988</v>
      </c>
      <c r="F174">
        <v>4000</v>
      </c>
      <c r="G174">
        <v>2471</v>
      </c>
      <c r="H174">
        <v>6471</v>
      </c>
    </row>
    <row r="175" spans="1:8" x14ac:dyDescent="0.3">
      <c r="A175">
        <v>5</v>
      </c>
      <c r="B175" t="s">
        <v>20</v>
      </c>
      <c r="C175">
        <v>6</v>
      </c>
      <c r="D175" t="s">
        <v>21</v>
      </c>
      <c r="E175">
        <v>1989</v>
      </c>
      <c r="F175">
        <v>4000</v>
      </c>
      <c r="G175">
        <v>2377</v>
      </c>
      <c r="H175">
        <v>6377</v>
      </c>
    </row>
    <row r="176" spans="1:8" x14ac:dyDescent="0.3">
      <c r="A176">
        <v>5</v>
      </c>
      <c r="B176" t="s">
        <v>20</v>
      </c>
      <c r="C176">
        <v>6</v>
      </c>
      <c r="D176" t="s">
        <v>21</v>
      </c>
      <c r="E176">
        <v>1990</v>
      </c>
      <c r="F176" t="s">
        <v>10</v>
      </c>
      <c r="G176" t="s">
        <v>10</v>
      </c>
      <c r="H176" t="s">
        <v>10</v>
      </c>
    </row>
    <row r="177" spans="1:8" x14ac:dyDescent="0.3">
      <c r="A177">
        <v>5</v>
      </c>
      <c r="B177" t="s">
        <v>20</v>
      </c>
      <c r="C177">
        <v>6</v>
      </c>
      <c r="D177" t="s">
        <v>21</v>
      </c>
      <c r="E177">
        <v>1991</v>
      </c>
      <c r="F177">
        <v>2000</v>
      </c>
      <c r="G177">
        <v>1213</v>
      </c>
      <c r="H177">
        <v>3213</v>
      </c>
    </row>
    <row r="178" spans="1:8" x14ac:dyDescent="0.3">
      <c r="A178">
        <v>5</v>
      </c>
      <c r="B178" t="s">
        <v>20</v>
      </c>
      <c r="C178">
        <v>6</v>
      </c>
      <c r="D178" t="s">
        <v>21</v>
      </c>
      <c r="E178">
        <v>1992</v>
      </c>
      <c r="F178">
        <v>1000</v>
      </c>
      <c r="G178">
        <v>651</v>
      </c>
      <c r="H178">
        <v>1651</v>
      </c>
    </row>
    <row r="179" spans="1:8" x14ac:dyDescent="0.3">
      <c r="A179">
        <v>5</v>
      </c>
      <c r="B179" t="s">
        <v>20</v>
      </c>
      <c r="C179">
        <v>6</v>
      </c>
      <c r="D179" t="s">
        <v>21</v>
      </c>
      <c r="E179">
        <v>1993</v>
      </c>
      <c r="F179" t="s">
        <v>10</v>
      </c>
      <c r="G179" t="s">
        <v>10</v>
      </c>
      <c r="H179" t="s">
        <v>10</v>
      </c>
    </row>
    <row r="180" spans="1:8" x14ac:dyDescent="0.3">
      <c r="A180">
        <v>5</v>
      </c>
      <c r="B180" t="s">
        <v>20</v>
      </c>
      <c r="C180">
        <v>6</v>
      </c>
      <c r="D180" t="s">
        <v>21</v>
      </c>
      <c r="E180">
        <v>1994</v>
      </c>
      <c r="F180" t="s">
        <v>10</v>
      </c>
      <c r="G180" t="s">
        <v>10</v>
      </c>
      <c r="H180" t="s">
        <v>10</v>
      </c>
    </row>
    <row r="181" spans="1:8" x14ac:dyDescent="0.3">
      <c r="A181">
        <v>5</v>
      </c>
      <c r="B181" t="s">
        <v>20</v>
      </c>
      <c r="C181">
        <v>6</v>
      </c>
      <c r="D181" t="s">
        <v>21</v>
      </c>
      <c r="E181">
        <v>1995</v>
      </c>
      <c r="F181" t="s">
        <v>10</v>
      </c>
      <c r="G181" t="s">
        <v>10</v>
      </c>
      <c r="H181" t="s">
        <v>10</v>
      </c>
    </row>
    <row r="182" spans="1:8" x14ac:dyDescent="0.3">
      <c r="A182">
        <v>5</v>
      </c>
      <c r="B182" t="s">
        <v>20</v>
      </c>
      <c r="C182">
        <v>6</v>
      </c>
      <c r="D182" t="s">
        <v>21</v>
      </c>
      <c r="E182">
        <v>1996</v>
      </c>
      <c r="F182" t="s">
        <v>10</v>
      </c>
      <c r="G182" t="s">
        <v>10</v>
      </c>
      <c r="H182" t="s">
        <v>10</v>
      </c>
    </row>
    <row r="183" spans="1:8" x14ac:dyDescent="0.3">
      <c r="A183">
        <v>5</v>
      </c>
      <c r="B183" t="s">
        <v>20</v>
      </c>
      <c r="C183">
        <v>6</v>
      </c>
      <c r="D183" t="s">
        <v>21</v>
      </c>
      <c r="E183">
        <v>1997</v>
      </c>
      <c r="F183" t="s">
        <v>10</v>
      </c>
      <c r="G183" t="s">
        <v>10</v>
      </c>
      <c r="H183" t="s">
        <v>10</v>
      </c>
    </row>
    <row r="184" spans="1:8" x14ac:dyDescent="0.3">
      <c r="A184">
        <v>5</v>
      </c>
      <c r="B184" t="s">
        <v>20</v>
      </c>
      <c r="C184">
        <v>6</v>
      </c>
      <c r="D184" t="s">
        <v>21</v>
      </c>
      <c r="E184">
        <v>1998</v>
      </c>
      <c r="F184">
        <v>10000</v>
      </c>
      <c r="G184">
        <v>1799</v>
      </c>
      <c r="H184">
        <v>11799</v>
      </c>
    </row>
    <row r="185" spans="1:8" x14ac:dyDescent="0.3">
      <c r="A185">
        <v>5</v>
      </c>
      <c r="B185" t="s">
        <v>20</v>
      </c>
      <c r="C185">
        <v>6</v>
      </c>
      <c r="D185" t="s">
        <v>21</v>
      </c>
      <c r="E185">
        <v>1999</v>
      </c>
      <c r="F185" t="s">
        <v>10</v>
      </c>
      <c r="G185" t="s">
        <v>10</v>
      </c>
      <c r="H185" t="s">
        <v>10</v>
      </c>
    </row>
    <row r="186" spans="1:8" x14ac:dyDescent="0.3">
      <c r="A186">
        <v>5</v>
      </c>
      <c r="B186" t="s">
        <v>20</v>
      </c>
      <c r="C186">
        <v>6</v>
      </c>
      <c r="D186" t="s">
        <v>21</v>
      </c>
      <c r="E186">
        <v>2000</v>
      </c>
      <c r="F186" t="s">
        <v>10</v>
      </c>
      <c r="G186" t="s">
        <v>10</v>
      </c>
      <c r="H186" t="s">
        <v>10</v>
      </c>
    </row>
    <row r="187" spans="1:8" x14ac:dyDescent="0.3">
      <c r="A187">
        <v>5</v>
      </c>
      <c r="B187" t="s">
        <v>20</v>
      </c>
      <c r="C187">
        <v>6</v>
      </c>
      <c r="D187" t="s">
        <v>21</v>
      </c>
      <c r="E187">
        <v>2001</v>
      </c>
      <c r="F187" t="s">
        <v>10</v>
      </c>
      <c r="G187" t="s">
        <v>10</v>
      </c>
      <c r="H187" t="s">
        <v>10</v>
      </c>
    </row>
    <row r="188" spans="1:8" x14ac:dyDescent="0.3">
      <c r="A188">
        <v>5</v>
      </c>
      <c r="B188" t="s">
        <v>20</v>
      </c>
      <c r="C188">
        <v>6</v>
      </c>
      <c r="D188" t="s">
        <v>21</v>
      </c>
      <c r="E188">
        <v>2002</v>
      </c>
      <c r="F188" t="s">
        <v>10</v>
      </c>
      <c r="G188" t="s">
        <v>10</v>
      </c>
      <c r="H188" t="s">
        <v>10</v>
      </c>
    </row>
    <row r="189" spans="1:8" x14ac:dyDescent="0.3">
      <c r="A189">
        <v>5</v>
      </c>
      <c r="B189" t="s">
        <v>20</v>
      </c>
      <c r="C189">
        <v>6</v>
      </c>
      <c r="D189" t="s">
        <v>21</v>
      </c>
      <c r="E189">
        <v>2003</v>
      </c>
      <c r="F189" t="s">
        <v>10</v>
      </c>
      <c r="G189" t="s">
        <v>10</v>
      </c>
      <c r="H189" t="s">
        <v>10</v>
      </c>
    </row>
    <row r="190" spans="1:8" x14ac:dyDescent="0.3">
      <c r="A190">
        <v>5</v>
      </c>
      <c r="B190" t="s">
        <v>20</v>
      </c>
      <c r="C190">
        <v>6</v>
      </c>
      <c r="D190" t="s">
        <v>21</v>
      </c>
      <c r="E190">
        <v>2004</v>
      </c>
      <c r="F190" t="s">
        <v>10</v>
      </c>
      <c r="G190" t="s">
        <v>10</v>
      </c>
      <c r="H190" t="s">
        <v>10</v>
      </c>
    </row>
    <row r="191" spans="1:8" x14ac:dyDescent="0.3">
      <c r="A191">
        <v>5</v>
      </c>
      <c r="B191" t="s">
        <v>20</v>
      </c>
      <c r="C191">
        <v>6</v>
      </c>
      <c r="D191" t="s">
        <v>21</v>
      </c>
      <c r="E191">
        <v>2005</v>
      </c>
      <c r="F191" t="s">
        <v>10</v>
      </c>
      <c r="G191" t="s">
        <v>10</v>
      </c>
      <c r="H191" t="s">
        <v>10</v>
      </c>
    </row>
    <row r="192" spans="1:8" x14ac:dyDescent="0.3">
      <c r="A192">
        <v>5</v>
      </c>
      <c r="B192" t="s">
        <v>20</v>
      </c>
      <c r="C192">
        <v>6</v>
      </c>
      <c r="D192" t="s">
        <v>21</v>
      </c>
      <c r="E192">
        <v>2006</v>
      </c>
      <c r="F192" t="s">
        <v>10</v>
      </c>
      <c r="G192" t="s">
        <v>10</v>
      </c>
      <c r="H192" t="s">
        <v>10</v>
      </c>
    </row>
    <row r="193" spans="1:8" x14ac:dyDescent="0.3">
      <c r="A193">
        <v>5</v>
      </c>
      <c r="B193" t="s">
        <v>20</v>
      </c>
      <c r="C193">
        <v>6</v>
      </c>
      <c r="D193" t="s">
        <v>21</v>
      </c>
      <c r="E193">
        <v>2007</v>
      </c>
      <c r="F193" t="s">
        <v>10</v>
      </c>
      <c r="G193" t="s">
        <v>10</v>
      </c>
      <c r="H193" t="s">
        <v>10</v>
      </c>
    </row>
    <row r="194" spans="1:8" x14ac:dyDescent="0.3">
      <c r="A194">
        <v>5</v>
      </c>
      <c r="B194" t="s">
        <v>20</v>
      </c>
      <c r="C194">
        <v>6</v>
      </c>
      <c r="D194" t="s">
        <v>21</v>
      </c>
      <c r="E194">
        <v>2008</v>
      </c>
      <c r="F194" t="s">
        <v>10</v>
      </c>
      <c r="G194" t="s">
        <v>10</v>
      </c>
      <c r="H194" t="s">
        <v>10</v>
      </c>
    </row>
    <row r="195" spans="1:8" x14ac:dyDescent="0.3">
      <c r="A195">
        <v>5</v>
      </c>
      <c r="B195" t="s">
        <v>20</v>
      </c>
      <c r="C195">
        <v>6</v>
      </c>
      <c r="D195" t="s">
        <v>21</v>
      </c>
      <c r="E195">
        <v>2009</v>
      </c>
      <c r="F195" t="s">
        <v>10</v>
      </c>
      <c r="G195" t="s">
        <v>10</v>
      </c>
      <c r="H195" t="s">
        <v>10</v>
      </c>
    </row>
    <row r="196" spans="1:8" x14ac:dyDescent="0.3">
      <c r="A196">
        <v>5</v>
      </c>
      <c r="B196" t="s">
        <v>20</v>
      </c>
      <c r="C196">
        <v>6</v>
      </c>
      <c r="D196" t="s">
        <v>21</v>
      </c>
      <c r="E196">
        <v>2010</v>
      </c>
      <c r="F196" t="s">
        <v>10</v>
      </c>
      <c r="G196" t="s">
        <v>10</v>
      </c>
      <c r="H196" t="s">
        <v>10</v>
      </c>
    </row>
    <row r="197" spans="1:8" x14ac:dyDescent="0.3">
      <c r="A197">
        <v>5</v>
      </c>
      <c r="B197" t="s">
        <v>20</v>
      </c>
      <c r="C197">
        <v>6</v>
      </c>
      <c r="D197" t="s">
        <v>21</v>
      </c>
      <c r="E197">
        <v>2011</v>
      </c>
      <c r="F197" t="s">
        <v>10</v>
      </c>
      <c r="G197" t="s">
        <v>10</v>
      </c>
      <c r="H197" t="s">
        <v>10</v>
      </c>
    </row>
    <row r="198" spans="1:8" x14ac:dyDescent="0.3">
      <c r="A198">
        <v>5</v>
      </c>
      <c r="B198" t="s">
        <v>20</v>
      </c>
      <c r="C198">
        <v>6</v>
      </c>
      <c r="D198" t="s">
        <v>21</v>
      </c>
      <c r="E198">
        <v>2012</v>
      </c>
      <c r="F198">
        <v>13050</v>
      </c>
      <c r="G198">
        <v>3364</v>
      </c>
      <c r="H198">
        <v>16414</v>
      </c>
    </row>
    <row r="199" spans="1:8" x14ac:dyDescent="0.3">
      <c r="A199">
        <v>5</v>
      </c>
      <c r="B199" t="s">
        <v>20</v>
      </c>
      <c r="C199">
        <v>6</v>
      </c>
      <c r="D199" t="s">
        <v>21</v>
      </c>
      <c r="E199">
        <v>2013</v>
      </c>
      <c r="F199">
        <v>8670</v>
      </c>
      <c r="G199">
        <v>2449</v>
      </c>
      <c r="H199">
        <v>11119</v>
      </c>
    </row>
    <row r="200" spans="1:8" x14ac:dyDescent="0.3">
      <c r="A200">
        <v>5</v>
      </c>
      <c r="B200" t="s">
        <v>20</v>
      </c>
      <c r="C200">
        <v>6</v>
      </c>
      <c r="D200" t="s">
        <v>21</v>
      </c>
      <c r="E200">
        <v>2014</v>
      </c>
      <c r="F200">
        <v>6850</v>
      </c>
      <c r="G200">
        <v>1059</v>
      </c>
      <c r="H200">
        <v>7909</v>
      </c>
    </row>
    <row r="201" spans="1:8" x14ac:dyDescent="0.3">
      <c r="A201">
        <v>5</v>
      </c>
      <c r="B201" t="s">
        <v>20</v>
      </c>
      <c r="C201">
        <v>6</v>
      </c>
      <c r="D201" t="s">
        <v>21</v>
      </c>
      <c r="E201">
        <v>2015</v>
      </c>
      <c r="F201" t="s">
        <v>10</v>
      </c>
      <c r="G201" s="1" t="s">
        <v>10</v>
      </c>
      <c r="H201" s="1" t="s">
        <v>10</v>
      </c>
    </row>
    <row r="202" spans="1:8" x14ac:dyDescent="0.3">
      <c r="A202">
        <v>5</v>
      </c>
      <c r="B202" t="s">
        <v>20</v>
      </c>
      <c r="C202">
        <v>6</v>
      </c>
      <c r="D202" t="s">
        <v>21</v>
      </c>
      <c r="E202">
        <v>2016</v>
      </c>
      <c r="F202">
        <v>10200</v>
      </c>
      <c r="G202" s="1" t="s">
        <v>10</v>
      </c>
      <c r="H202" s="1" t="s">
        <v>10</v>
      </c>
    </row>
    <row r="203" spans="1:8" x14ac:dyDescent="0.3">
      <c r="A203">
        <v>5</v>
      </c>
      <c r="B203" t="s">
        <v>20</v>
      </c>
      <c r="C203">
        <v>6</v>
      </c>
      <c r="D203" t="s">
        <v>21</v>
      </c>
      <c r="E203">
        <v>2017</v>
      </c>
      <c r="F203">
        <v>12000</v>
      </c>
      <c r="G203" s="1" t="s">
        <v>10</v>
      </c>
      <c r="H203" s="1" t="s">
        <v>10</v>
      </c>
    </row>
    <row r="204" spans="1:8" x14ac:dyDescent="0.3">
      <c r="A204">
        <v>5</v>
      </c>
      <c r="B204" t="s">
        <v>20</v>
      </c>
      <c r="C204">
        <v>6</v>
      </c>
      <c r="D204" t="s">
        <v>21</v>
      </c>
      <c r="E204">
        <v>2018</v>
      </c>
      <c r="F204">
        <v>2100</v>
      </c>
      <c r="G204" s="1" t="s">
        <v>10</v>
      </c>
      <c r="H204" s="1" t="s">
        <v>10</v>
      </c>
    </row>
    <row r="205" spans="1:8" x14ac:dyDescent="0.3">
      <c r="A205">
        <v>5</v>
      </c>
      <c r="B205" t="s">
        <v>20</v>
      </c>
      <c r="C205">
        <v>6</v>
      </c>
      <c r="D205" t="s">
        <v>21</v>
      </c>
      <c r="E205">
        <v>2019</v>
      </c>
      <c r="F205">
        <v>2000</v>
      </c>
      <c r="G205" s="1" t="s">
        <v>10</v>
      </c>
      <c r="H205" s="1" t="s">
        <v>10</v>
      </c>
    </row>
    <row r="206" spans="1:8" x14ac:dyDescent="0.3">
      <c r="A206">
        <v>5</v>
      </c>
      <c r="B206" t="s">
        <v>20</v>
      </c>
      <c r="C206">
        <v>6</v>
      </c>
      <c r="D206" t="s">
        <v>21</v>
      </c>
      <c r="E206">
        <v>2020</v>
      </c>
      <c r="F206">
        <v>6000</v>
      </c>
      <c r="G206" s="1" t="s">
        <v>10</v>
      </c>
      <c r="H206" s="1" t="s">
        <v>10</v>
      </c>
    </row>
    <row r="207" spans="1:8" x14ac:dyDescent="0.3">
      <c r="A207">
        <v>6</v>
      </c>
      <c r="B207" t="s">
        <v>22</v>
      </c>
      <c r="C207">
        <v>6</v>
      </c>
      <c r="D207" t="s">
        <v>21</v>
      </c>
      <c r="E207">
        <v>1980</v>
      </c>
      <c r="F207">
        <v>100</v>
      </c>
      <c r="G207">
        <v>81</v>
      </c>
      <c r="H207">
        <v>181</v>
      </c>
    </row>
    <row r="208" spans="1:8" x14ac:dyDescent="0.3">
      <c r="A208">
        <v>6</v>
      </c>
      <c r="B208" t="s">
        <v>22</v>
      </c>
      <c r="C208">
        <v>6</v>
      </c>
      <c r="D208" t="s">
        <v>21</v>
      </c>
      <c r="E208">
        <v>1981</v>
      </c>
      <c r="F208">
        <v>75</v>
      </c>
      <c r="G208">
        <v>51</v>
      </c>
      <c r="H208">
        <v>126</v>
      </c>
    </row>
    <row r="209" spans="1:8" x14ac:dyDescent="0.3">
      <c r="A209">
        <v>6</v>
      </c>
      <c r="B209" t="s">
        <v>22</v>
      </c>
      <c r="C209">
        <v>6</v>
      </c>
      <c r="D209" t="s">
        <v>21</v>
      </c>
      <c r="E209">
        <v>1982</v>
      </c>
      <c r="F209">
        <v>75</v>
      </c>
      <c r="G209">
        <v>41</v>
      </c>
      <c r="H209">
        <v>116</v>
      </c>
    </row>
    <row r="210" spans="1:8" x14ac:dyDescent="0.3">
      <c r="A210">
        <v>6</v>
      </c>
      <c r="B210" t="s">
        <v>22</v>
      </c>
      <c r="C210">
        <v>6</v>
      </c>
      <c r="D210" t="s">
        <v>21</v>
      </c>
      <c r="E210">
        <v>1983</v>
      </c>
      <c r="F210">
        <v>100</v>
      </c>
      <c r="G210">
        <v>96</v>
      </c>
      <c r="H210">
        <v>196</v>
      </c>
    </row>
    <row r="211" spans="1:8" x14ac:dyDescent="0.3">
      <c r="A211">
        <v>6</v>
      </c>
      <c r="B211" t="s">
        <v>22</v>
      </c>
      <c r="C211">
        <v>6</v>
      </c>
      <c r="D211" t="s">
        <v>21</v>
      </c>
      <c r="E211">
        <v>1984</v>
      </c>
      <c r="F211">
        <v>400</v>
      </c>
      <c r="G211">
        <v>310</v>
      </c>
      <c r="H211">
        <v>710</v>
      </c>
    </row>
    <row r="212" spans="1:8" x14ac:dyDescent="0.3">
      <c r="A212">
        <v>6</v>
      </c>
      <c r="B212" t="s">
        <v>22</v>
      </c>
      <c r="C212">
        <v>6</v>
      </c>
      <c r="D212" t="s">
        <v>21</v>
      </c>
      <c r="E212">
        <v>1985</v>
      </c>
      <c r="F212">
        <v>150</v>
      </c>
      <c r="G212">
        <v>125</v>
      </c>
      <c r="H212">
        <v>275</v>
      </c>
    </row>
    <row r="213" spans="1:8" x14ac:dyDescent="0.3">
      <c r="A213">
        <v>6</v>
      </c>
      <c r="B213" t="s">
        <v>22</v>
      </c>
      <c r="C213">
        <v>6</v>
      </c>
      <c r="D213" t="s">
        <v>21</v>
      </c>
      <c r="E213">
        <v>1986</v>
      </c>
      <c r="F213">
        <v>100</v>
      </c>
      <c r="G213">
        <v>101</v>
      </c>
      <c r="H213">
        <v>201</v>
      </c>
    </row>
    <row r="214" spans="1:8" x14ac:dyDescent="0.3">
      <c r="A214">
        <v>6</v>
      </c>
      <c r="B214" t="s">
        <v>22</v>
      </c>
      <c r="C214">
        <v>6</v>
      </c>
      <c r="D214" t="s">
        <v>21</v>
      </c>
      <c r="E214">
        <v>1987</v>
      </c>
      <c r="F214">
        <v>100</v>
      </c>
      <c r="G214">
        <v>63</v>
      </c>
      <c r="H214">
        <v>163</v>
      </c>
    </row>
    <row r="215" spans="1:8" x14ac:dyDescent="0.3">
      <c r="A215">
        <v>6</v>
      </c>
      <c r="B215" t="s">
        <v>22</v>
      </c>
      <c r="C215">
        <v>6</v>
      </c>
      <c r="D215" t="s">
        <v>21</v>
      </c>
      <c r="E215">
        <v>1988</v>
      </c>
      <c r="F215">
        <v>200</v>
      </c>
      <c r="G215">
        <v>124</v>
      </c>
      <c r="H215">
        <v>324</v>
      </c>
    </row>
    <row r="216" spans="1:8" x14ac:dyDescent="0.3">
      <c r="A216">
        <v>6</v>
      </c>
      <c r="B216" t="s">
        <v>22</v>
      </c>
      <c r="C216">
        <v>6</v>
      </c>
      <c r="D216" t="s">
        <v>21</v>
      </c>
      <c r="E216">
        <v>1989</v>
      </c>
      <c r="F216" t="s">
        <v>10</v>
      </c>
      <c r="G216" t="s">
        <v>10</v>
      </c>
      <c r="H216" t="s">
        <v>10</v>
      </c>
    </row>
    <row r="217" spans="1:8" x14ac:dyDescent="0.3">
      <c r="A217">
        <v>6</v>
      </c>
      <c r="B217" t="s">
        <v>22</v>
      </c>
      <c r="C217">
        <v>6</v>
      </c>
      <c r="D217" t="s">
        <v>21</v>
      </c>
      <c r="E217">
        <v>1990</v>
      </c>
      <c r="F217" t="s">
        <v>10</v>
      </c>
      <c r="G217" t="s">
        <v>10</v>
      </c>
      <c r="H217" t="s">
        <v>10</v>
      </c>
    </row>
    <row r="218" spans="1:8" x14ac:dyDescent="0.3">
      <c r="A218">
        <v>6</v>
      </c>
      <c r="B218" t="s">
        <v>22</v>
      </c>
      <c r="C218">
        <v>6</v>
      </c>
      <c r="D218" t="s">
        <v>21</v>
      </c>
      <c r="E218">
        <v>1991</v>
      </c>
      <c r="F218" t="s">
        <v>10</v>
      </c>
      <c r="G218" t="s">
        <v>10</v>
      </c>
      <c r="H218" t="s">
        <v>10</v>
      </c>
    </row>
    <row r="219" spans="1:8" x14ac:dyDescent="0.3">
      <c r="A219">
        <v>6</v>
      </c>
      <c r="B219" t="s">
        <v>22</v>
      </c>
      <c r="C219">
        <v>6</v>
      </c>
      <c r="D219" t="s">
        <v>21</v>
      </c>
      <c r="E219">
        <v>1992</v>
      </c>
      <c r="F219" t="s">
        <v>10</v>
      </c>
      <c r="G219" t="s">
        <v>10</v>
      </c>
      <c r="H219" t="s">
        <v>10</v>
      </c>
    </row>
    <row r="220" spans="1:8" x14ac:dyDescent="0.3">
      <c r="A220">
        <v>6</v>
      </c>
      <c r="B220" t="s">
        <v>22</v>
      </c>
      <c r="C220">
        <v>6</v>
      </c>
      <c r="D220" t="s">
        <v>21</v>
      </c>
      <c r="E220">
        <v>1993</v>
      </c>
      <c r="F220" t="s">
        <v>10</v>
      </c>
      <c r="G220" t="s">
        <v>10</v>
      </c>
      <c r="H220" t="s">
        <v>10</v>
      </c>
    </row>
    <row r="221" spans="1:8" x14ac:dyDescent="0.3">
      <c r="A221">
        <v>6</v>
      </c>
      <c r="B221" t="s">
        <v>22</v>
      </c>
      <c r="C221">
        <v>6</v>
      </c>
      <c r="D221" t="s">
        <v>21</v>
      </c>
      <c r="E221">
        <v>1994</v>
      </c>
      <c r="F221" t="s">
        <v>10</v>
      </c>
      <c r="G221" t="s">
        <v>10</v>
      </c>
      <c r="H221" t="s">
        <v>10</v>
      </c>
    </row>
    <row r="222" spans="1:8" x14ac:dyDescent="0.3">
      <c r="A222">
        <v>6</v>
      </c>
      <c r="B222" t="s">
        <v>22</v>
      </c>
      <c r="C222">
        <v>6</v>
      </c>
      <c r="D222" t="s">
        <v>21</v>
      </c>
      <c r="E222">
        <v>1995</v>
      </c>
      <c r="F222">
        <v>160</v>
      </c>
      <c r="G222">
        <v>48</v>
      </c>
      <c r="H222">
        <v>208</v>
      </c>
    </row>
    <row r="223" spans="1:8" x14ac:dyDescent="0.3">
      <c r="A223">
        <v>6</v>
      </c>
      <c r="B223" t="s">
        <v>22</v>
      </c>
      <c r="C223">
        <v>6</v>
      </c>
      <c r="D223" t="s">
        <v>21</v>
      </c>
      <c r="E223">
        <v>1996</v>
      </c>
      <c r="F223" t="s">
        <v>10</v>
      </c>
      <c r="G223" t="s">
        <v>10</v>
      </c>
      <c r="H223" t="s">
        <v>10</v>
      </c>
    </row>
    <row r="224" spans="1:8" x14ac:dyDescent="0.3">
      <c r="A224">
        <v>6</v>
      </c>
      <c r="B224" t="s">
        <v>22</v>
      </c>
      <c r="C224">
        <v>6</v>
      </c>
      <c r="D224" t="s">
        <v>21</v>
      </c>
      <c r="E224">
        <v>1997</v>
      </c>
      <c r="F224">
        <v>50</v>
      </c>
      <c r="G224">
        <v>40</v>
      </c>
      <c r="H224">
        <v>90</v>
      </c>
    </row>
    <row r="225" spans="1:8" x14ac:dyDescent="0.3">
      <c r="A225">
        <v>6</v>
      </c>
      <c r="B225" t="s">
        <v>22</v>
      </c>
      <c r="C225">
        <v>6</v>
      </c>
      <c r="D225" t="s">
        <v>21</v>
      </c>
      <c r="E225">
        <v>1998</v>
      </c>
      <c r="F225">
        <v>105</v>
      </c>
      <c r="G225">
        <v>19</v>
      </c>
      <c r="H225">
        <v>124</v>
      </c>
    </row>
    <row r="226" spans="1:8" x14ac:dyDescent="0.3">
      <c r="A226">
        <v>6</v>
      </c>
      <c r="B226" t="s">
        <v>22</v>
      </c>
      <c r="C226">
        <v>6</v>
      </c>
      <c r="D226" t="s">
        <v>21</v>
      </c>
      <c r="E226">
        <v>1999</v>
      </c>
      <c r="F226">
        <v>65</v>
      </c>
      <c r="G226">
        <v>12</v>
      </c>
      <c r="H226">
        <v>77</v>
      </c>
    </row>
    <row r="227" spans="1:8" x14ac:dyDescent="0.3">
      <c r="A227">
        <v>6</v>
      </c>
      <c r="B227" t="s">
        <v>22</v>
      </c>
      <c r="C227">
        <v>6</v>
      </c>
      <c r="D227" t="s">
        <v>21</v>
      </c>
      <c r="E227">
        <v>2000</v>
      </c>
      <c r="F227">
        <v>300</v>
      </c>
      <c r="G227">
        <v>35</v>
      </c>
      <c r="H227">
        <v>335</v>
      </c>
    </row>
    <row r="228" spans="1:8" x14ac:dyDescent="0.3">
      <c r="A228">
        <v>6</v>
      </c>
      <c r="B228" t="s">
        <v>22</v>
      </c>
      <c r="C228">
        <v>6</v>
      </c>
      <c r="D228" t="s">
        <v>21</v>
      </c>
      <c r="E228">
        <v>2001</v>
      </c>
      <c r="F228">
        <v>850</v>
      </c>
      <c r="G228">
        <v>204</v>
      </c>
      <c r="H228">
        <v>1054</v>
      </c>
    </row>
    <row r="229" spans="1:8" x14ac:dyDescent="0.3">
      <c r="A229">
        <v>6</v>
      </c>
      <c r="B229" t="s">
        <v>22</v>
      </c>
      <c r="C229">
        <v>6</v>
      </c>
      <c r="D229" t="s">
        <v>21</v>
      </c>
      <c r="E229">
        <v>2002</v>
      </c>
      <c r="F229">
        <v>400</v>
      </c>
      <c r="G229">
        <v>65</v>
      </c>
      <c r="H229">
        <v>465</v>
      </c>
    </row>
    <row r="230" spans="1:8" x14ac:dyDescent="0.3">
      <c r="A230">
        <v>6</v>
      </c>
      <c r="B230" t="s">
        <v>22</v>
      </c>
      <c r="C230">
        <v>6</v>
      </c>
      <c r="D230" t="s">
        <v>21</v>
      </c>
      <c r="E230">
        <v>2003</v>
      </c>
      <c r="F230">
        <v>460</v>
      </c>
      <c r="G230">
        <v>103</v>
      </c>
      <c r="H230">
        <v>563</v>
      </c>
    </row>
    <row r="231" spans="1:8" x14ac:dyDescent="0.3">
      <c r="A231">
        <v>6</v>
      </c>
      <c r="B231" t="s">
        <v>22</v>
      </c>
      <c r="C231">
        <v>6</v>
      </c>
      <c r="D231" t="s">
        <v>21</v>
      </c>
      <c r="E231">
        <v>2004</v>
      </c>
      <c r="F231">
        <v>1500</v>
      </c>
      <c r="G231">
        <v>513</v>
      </c>
      <c r="H231">
        <v>2013</v>
      </c>
    </row>
    <row r="232" spans="1:8" x14ac:dyDescent="0.3">
      <c r="A232">
        <v>6</v>
      </c>
      <c r="B232" t="s">
        <v>22</v>
      </c>
      <c r="C232">
        <v>6</v>
      </c>
      <c r="D232" t="s">
        <v>21</v>
      </c>
      <c r="E232">
        <v>2005</v>
      </c>
      <c r="F232">
        <v>1700</v>
      </c>
      <c r="G232">
        <v>444</v>
      </c>
      <c r="H232">
        <v>2144</v>
      </c>
    </row>
    <row r="233" spans="1:8" x14ac:dyDescent="0.3">
      <c r="A233">
        <v>6</v>
      </c>
      <c r="B233" t="s">
        <v>22</v>
      </c>
      <c r="C233">
        <v>6</v>
      </c>
      <c r="D233" t="s">
        <v>21</v>
      </c>
      <c r="E233">
        <v>2006</v>
      </c>
      <c r="F233">
        <v>950</v>
      </c>
      <c r="G233">
        <v>194</v>
      </c>
      <c r="H233">
        <v>1144</v>
      </c>
    </row>
    <row r="234" spans="1:8" x14ac:dyDescent="0.3">
      <c r="A234">
        <v>6</v>
      </c>
      <c r="B234" t="s">
        <v>22</v>
      </c>
      <c r="C234">
        <v>6</v>
      </c>
      <c r="D234" t="s">
        <v>21</v>
      </c>
      <c r="E234">
        <v>2007</v>
      </c>
      <c r="F234">
        <v>330</v>
      </c>
      <c r="G234">
        <v>96</v>
      </c>
      <c r="H234">
        <v>426</v>
      </c>
    </row>
    <row r="235" spans="1:8" x14ac:dyDescent="0.3">
      <c r="A235">
        <v>6</v>
      </c>
      <c r="B235" t="s">
        <v>22</v>
      </c>
      <c r="C235">
        <v>6</v>
      </c>
      <c r="D235" t="s">
        <v>21</v>
      </c>
      <c r="E235">
        <v>2008</v>
      </c>
      <c r="F235">
        <v>610</v>
      </c>
      <c r="G235">
        <v>174</v>
      </c>
      <c r="H235">
        <v>784</v>
      </c>
    </row>
    <row r="236" spans="1:8" x14ac:dyDescent="0.3">
      <c r="A236">
        <v>6</v>
      </c>
      <c r="B236" t="s">
        <v>22</v>
      </c>
      <c r="C236">
        <v>6</v>
      </c>
      <c r="D236" t="s">
        <v>21</v>
      </c>
      <c r="E236">
        <v>2009</v>
      </c>
      <c r="F236">
        <v>1200</v>
      </c>
      <c r="G236">
        <v>433</v>
      </c>
      <c r="H236">
        <v>1633</v>
      </c>
    </row>
    <row r="237" spans="1:8" x14ac:dyDescent="0.3">
      <c r="A237">
        <v>6</v>
      </c>
      <c r="B237" t="s">
        <v>22</v>
      </c>
      <c r="C237">
        <v>6</v>
      </c>
      <c r="D237" t="s">
        <v>21</v>
      </c>
      <c r="E237">
        <v>2010</v>
      </c>
      <c r="F237">
        <v>430</v>
      </c>
      <c r="G237">
        <v>123</v>
      </c>
      <c r="H237">
        <v>553</v>
      </c>
    </row>
    <row r="238" spans="1:8" x14ac:dyDescent="0.3">
      <c r="A238">
        <v>6</v>
      </c>
      <c r="B238" t="s">
        <v>22</v>
      </c>
      <c r="C238">
        <v>6</v>
      </c>
      <c r="D238" t="s">
        <v>21</v>
      </c>
      <c r="E238">
        <v>2011</v>
      </c>
      <c r="F238">
        <v>535</v>
      </c>
      <c r="G238">
        <v>186</v>
      </c>
      <c r="H238">
        <v>721</v>
      </c>
    </row>
    <row r="239" spans="1:8" x14ac:dyDescent="0.3">
      <c r="A239">
        <v>6</v>
      </c>
      <c r="B239" t="s">
        <v>22</v>
      </c>
      <c r="C239">
        <v>6</v>
      </c>
      <c r="D239" t="s">
        <v>21</v>
      </c>
      <c r="E239">
        <v>2012</v>
      </c>
      <c r="F239">
        <v>675</v>
      </c>
      <c r="G239">
        <v>174</v>
      </c>
      <c r="H239">
        <v>849</v>
      </c>
    </row>
    <row r="240" spans="1:8" x14ac:dyDescent="0.3">
      <c r="A240">
        <v>6</v>
      </c>
      <c r="B240" t="s">
        <v>22</v>
      </c>
      <c r="C240">
        <v>6</v>
      </c>
      <c r="D240" t="s">
        <v>21</v>
      </c>
      <c r="E240">
        <v>2013</v>
      </c>
      <c r="F240">
        <v>940</v>
      </c>
      <c r="G240">
        <v>266</v>
      </c>
      <c r="H240">
        <v>1206</v>
      </c>
    </row>
    <row r="241" spans="1:8" x14ac:dyDescent="0.3">
      <c r="A241">
        <v>6</v>
      </c>
      <c r="B241" t="s">
        <v>22</v>
      </c>
      <c r="C241">
        <v>6</v>
      </c>
      <c r="D241" t="s">
        <v>21</v>
      </c>
      <c r="E241">
        <v>2014</v>
      </c>
      <c r="F241" t="s">
        <v>10</v>
      </c>
      <c r="G241" t="s">
        <v>10</v>
      </c>
      <c r="H241" t="s">
        <v>10</v>
      </c>
    </row>
    <row r="242" spans="1:8" x14ac:dyDescent="0.3">
      <c r="A242">
        <v>6</v>
      </c>
      <c r="B242" t="s">
        <v>22</v>
      </c>
      <c r="C242">
        <v>6</v>
      </c>
      <c r="D242" t="s">
        <v>21</v>
      </c>
      <c r="E242">
        <v>2015</v>
      </c>
      <c r="F242">
        <v>600</v>
      </c>
      <c r="G242" s="1" t="s">
        <v>10</v>
      </c>
      <c r="H242" s="1" t="s">
        <v>10</v>
      </c>
    </row>
    <row r="243" spans="1:8" x14ac:dyDescent="0.3">
      <c r="A243">
        <v>6</v>
      </c>
      <c r="B243" t="s">
        <v>22</v>
      </c>
      <c r="C243">
        <v>6</v>
      </c>
      <c r="D243" t="s">
        <v>21</v>
      </c>
      <c r="E243">
        <v>2016</v>
      </c>
      <c r="F243">
        <v>380</v>
      </c>
      <c r="G243" s="1" t="s">
        <v>10</v>
      </c>
      <c r="H243" s="1" t="s">
        <v>10</v>
      </c>
    </row>
    <row r="244" spans="1:8" x14ac:dyDescent="0.3">
      <c r="A244">
        <v>6</v>
      </c>
      <c r="B244" t="s">
        <v>22</v>
      </c>
      <c r="C244">
        <v>6</v>
      </c>
      <c r="D244" t="s">
        <v>21</v>
      </c>
      <c r="E244">
        <v>2017</v>
      </c>
      <c r="F244">
        <v>607</v>
      </c>
      <c r="G244" s="1" t="s">
        <v>10</v>
      </c>
      <c r="H244" s="1" t="s">
        <v>10</v>
      </c>
    </row>
    <row r="245" spans="1:8" x14ac:dyDescent="0.3">
      <c r="A245">
        <v>6</v>
      </c>
      <c r="B245" t="s">
        <v>22</v>
      </c>
      <c r="C245">
        <v>6</v>
      </c>
      <c r="D245" t="s">
        <v>21</v>
      </c>
      <c r="E245">
        <v>2018</v>
      </c>
      <c r="F245">
        <v>315</v>
      </c>
      <c r="G245" s="1" t="s">
        <v>10</v>
      </c>
      <c r="H245" s="1" t="s">
        <v>10</v>
      </c>
    </row>
    <row r="246" spans="1:8" x14ac:dyDescent="0.3">
      <c r="A246">
        <v>6</v>
      </c>
      <c r="B246" t="s">
        <v>22</v>
      </c>
      <c r="C246">
        <v>6</v>
      </c>
      <c r="D246" t="s">
        <v>21</v>
      </c>
      <c r="E246">
        <v>2019</v>
      </c>
      <c r="F246">
        <v>340</v>
      </c>
      <c r="G246" s="1" t="s">
        <v>10</v>
      </c>
      <c r="H246" s="1" t="s">
        <v>10</v>
      </c>
    </row>
    <row r="247" spans="1:8" x14ac:dyDescent="0.3">
      <c r="A247">
        <v>6</v>
      </c>
      <c r="B247" t="s">
        <v>22</v>
      </c>
      <c r="C247">
        <v>6</v>
      </c>
      <c r="D247" t="s">
        <v>21</v>
      </c>
      <c r="E247">
        <v>2020</v>
      </c>
      <c r="F247">
        <v>350</v>
      </c>
      <c r="G247" s="1" t="s">
        <v>10</v>
      </c>
      <c r="H247" s="1" t="s">
        <v>10</v>
      </c>
    </row>
    <row r="248" spans="1:8" x14ac:dyDescent="0.3">
      <c r="A248">
        <v>7</v>
      </c>
      <c r="B248" t="s">
        <v>23</v>
      </c>
      <c r="C248">
        <v>6</v>
      </c>
      <c r="D248" t="s">
        <v>21</v>
      </c>
      <c r="E248">
        <v>1980</v>
      </c>
      <c r="F248">
        <v>100</v>
      </c>
      <c r="G248">
        <v>81</v>
      </c>
      <c r="H248">
        <v>181</v>
      </c>
    </row>
    <row r="249" spans="1:8" x14ac:dyDescent="0.3">
      <c r="A249">
        <v>7</v>
      </c>
      <c r="B249" t="s">
        <v>23</v>
      </c>
      <c r="C249">
        <v>6</v>
      </c>
      <c r="D249" t="s">
        <v>21</v>
      </c>
      <c r="E249">
        <v>1981</v>
      </c>
      <c r="F249">
        <v>50</v>
      </c>
      <c r="G249">
        <v>34</v>
      </c>
      <c r="H249">
        <v>84</v>
      </c>
    </row>
    <row r="250" spans="1:8" x14ac:dyDescent="0.3">
      <c r="A250">
        <v>7</v>
      </c>
      <c r="B250" t="s">
        <v>23</v>
      </c>
      <c r="C250">
        <v>6</v>
      </c>
      <c r="D250" t="s">
        <v>21</v>
      </c>
      <c r="E250">
        <v>1982</v>
      </c>
      <c r="F250">
        <v>300</v>
      </c>
      <c r="G250">
        <v>163</v>
      </c>
      <c r="H250">
        <v>463</v>
      </c>
    </row>
    <row r="251" spans="1:8" x14ac:dyDescent="0.3">
      <c r="A251">
        <v>7</v>
      </c>
      <c r="B251" t="s">
        <v>23</v>
      </c>
      <c r="C251">
        <v>6</v>
      </c>
      <c r="D251" t="s">
        <v>21</v>
      </c>
      <c r="E251">
        <v>1983</v>
      </c>
      <c r="F251">
        <v>100</v>
      </c>
      <c r="G251">
        <v>96</v>
      </c>
      <c r="H251">
        <v>196</v>
      </c>
    </row>
    <row r="252" spans="1:8" x14ac:dyDescent="0.3">
      <c r="A252">
        <v>7</v>
      </c>
      <c r="B252" t="s">
        <v>23</v>
      </c>
      <c r="C252">
        <v>6</v>
      </c>
      <c r="D252" t="s">
        <v>21</v>
      </c>
      <c r="E252">
        <v>1984</v>
      </c>
      <c r="F252">
        <v>300</v>
      </c>
      <c r="G252">
        <v>232</v>
      </c>
      <c r="H252">
        <v>532</v>
      </c>
    </row>
    <row r="253" spans="1:8" x14ac:dyDescent="0.3">
      <c r="A253">
        <v>7</v>
      </c>
      <c r="B253" t="s">
        <v>23</v>
      </c>
      <c r="C253">
        <v>6</v>
      </c>
      <c r="D253" t="s">
        <v>21</v>
      </c>
      <c r="E253">
        <v>1985</v>
      </c>
      <c r="F253">
        <v>200</v>
      </c>
      <c r="G253">
        <v>167</v>
      </c>
      <c r="H253">
        <v>367</v>
      </c>
    </row>
    <row r="254" spans="1:8" x14ac:dyDescent="0.3">
      <c r="A254">
        <v>7</v>
      </c>
      <c r="B254" t="s">
        <v>23</v>
      </c>
      <c r="C254">
        <v>6</v>
      </c>
      <c r="D254" t="s">
        <v>21</v>
      </c>
      <c r="E254">
        <v>1986</v>
      </c>
      <c r="F254">
        <v>200</v>
      </c>
      <c r="G254">
        <v>202</v>
      </c>
      <c r="H254">
        <v>402</v>
      </c>
    </row>
    <row r="255" spans="1:8" x14ac:dyDescent="0.3">
      <c r="A255">
        <v>7</v>
      </c>
      <c r="B255" t="s">
        <v>23</v>
      </c>
      <c r="C255">
        <v>6</v>
      </c>
      <c r="D255" t="s">
        <v>21</v>
      </c>
      <c r="E255">
        <v>1987</v>
      </c>
      <c r="F255">
        <v>400</v>
      </c>
      <c r="G255">
        <v>254</v>
      </c>
      <c r="H255">
        <v>654</v>
      </c>
    </row>
    <row r="256" spans="1:8" x14ac:dyDescent="0.3">
      <c r="A256">
        <v>7</v>
      </c>
      <c r="B256" t="s">
        <v>23</v>
      </c>
      <c r="C256">
        <v>6</v>
      </c>
      <c r="D256" t="s">
        <v>21</v>
      </c>
      <c r="E256">
        <v>1988</v>
      </c>
      <c r="F256">
        <v>400</v>
      </c>
      <c r="G256">
        <v>247</v>
      </c>
      <c r="H256">
        <v>647</v>
      </c>
    </row>
    <row r="257" spans="1:8" x14ac:dyDescent="0.3">
      <c r="A257">
        <v>7</v>
      </c>
      <c r="B257" t="s">
        <v>23</v>
      </c>
      <c r="C257">
        <v>6</v>
      </c>
      <c r="D257" t="s">
        <v>21</v>
      </c>
      <c r="E257">
        <v>1989</v>
      </c>
      <c r="F257">
        <v>400</v>
      </c>
      <c r="G257">
        <v>238</v>
      </c>
      <c r="H257">
        <v>638</v>
      </c>
    </row>
    <row r="258" spans="1:8" x14ac:dyDescent="0.3">
      <c r="A258">
        <v>7</v>
      </c>
      <c r="B258" t="s">
        <v>23</v>
      </c>
      <c r="C258">
        <v>6</v>
      </c>
      <c r="D258" t="s">
        <v>21</v>
      </c>
      <c r="E258">
        <v>1990</v>
      </c>
      <c r="F258" t="s">
        <v>10</v>
      </c>
      <c r="G258" t="s">
        <v>10</v>
      </c>
      <c r="H258" t="s">
        <v>10</v>
      </c>
    </row>
    <row r="259" spans="1:8" x14ac:dyDescent="0.3">
      <c r="A259">
        <v>7</v>
      </c>
      <c r="B259" t="s">
        <v>23</v>
      </c>
      <c r="C259">
        <v>6</v>
      </c>
      <c r="D259" t="s">
        <v>21</v>
      </c>
      <c r="E259">
        <v>1991</v>
      </c>
      <c r="F259">
        <v>125</v>
      </c>
      <c r="G259">
        <v>76</v>
      </c>
      <c r="H259">
        <v>201</v>
      </c>
    </row>
    <row r="260" spans="1:8" x14ac:dyDescent="0.3">
      <c r="A260">
        <v>7</v>
      </c>
      <c r="B260" t="s">
        <v>23</v>
      </c>
      <c r="C260">
        <v>6</v>
      </c>
      <c r="D260" t="s">
        <v>21</v>
      </c>
      <c r="E260">
        <v>1992</v>
      </c>
      <c r="F260">
        <v>100</v>
      </c>
      <c r="G260">
        <v>65</v>
      </c>
      <c r="H260">
        <v>165</v>
      </c>
    </row>
    <row r="261" spans="1:8" x14ac:dyDescent="0.3">
      <c r="A261">
        <v>7</v>
      </c>
      <c r="B261" t="s">
        <v>23</v>
      </c>
      <c r="C261">
        <v>6</v>
      </c>
      <c r="D261" t="s">
        <v>21</v>
      </c>
      <c r="E261">
        <v>1993</v>
      </c>
      <c r="F261">
        <v>300</v>
      </c>
      <c r="G261">
        <v>156</v>
      </c>
      <c r="H261">
        <v>456</v>
      </c>
    </row>
    <row r="262" spans="1:8" x14ac:dyDescent="0.3">
      <c r="A262">
        <v>7</v>
      </c>
      <c r="B262" t="s">
        <v>23</v>
      </c>
      <c r="C262">
        <v>6</v>
      </c>
      <c r="D262" t="s">
        <v>21</v>
      </c>
      <c r="E262">
        <v>1994</v>
      </c>
      <c r="F262" t="s">
        <v>10</v>
      </c>
      <c r="G262" t="s">
        <v>10</v>
      </c>
      <c r="H262" t="s">
        <v>10</v>
      </c>
    </row>
    <row r="263" spans="1:8" x14ac:dyDescent="0.3">
      <c r="A263">
        <v>7</v>
      </c>
      <c r="B263" t="s">
        <v>23</v>
      </c>
      <c r="C263">
        <v>6</v>
      </c>
      <c r="D263" t="s">
        <v>21</v>
      </c>
      <c r="E263">
        <v>1995</v>
      </c>
      <c r="F263">
        <v>270</v>
      </c>
      <c r="G263">
        <v>81</v>
      </c>
      <c r="H263">
        <v>351</v>
      </c>
    </row>
    <row r="264" spans="1:8" x14ac:dyDescent="0.3">
      <c r="A264">
        <v>7</v>
      </c>
      <c r="B264" t="s">
        <v>23</v>
      </c>
      <c r="C264">
        <v>6</v>
      </c>
      <c r="D264" t="s">
        <v>21</v>
      </c>
      <c r="E264">
        <v>1996</v>
      </c>
      <c r="F264">
        <v>40</v>
      </c>
      <c r="G264">
        <v>32</v>
      </c>
      <c r="H264">
        <v>72</v>
      </c>
    </row>
    <row r="265" spans="1:8" x14ac:dyDescent="0.3">
      <c r="A265">
        <v>7</v>
      </c>
      <c r="B265" t="s">
        <v>23</v>
      </c>
      <c r="C265">
        <v>6</v>
      </c>
      <c r="D265" t="s">
        <v>21</v>
      </c>
      <c r="E265">
        <v>1997</v>
      </c>
      <c r="F265">
        <v>11</v>
      </c>
      <c r="G265">
        <v>9</v>
      </c>
      <c r="H265">
        <v>20</v>
      </c>
    </row>
    <row r="266" spans="1:8" x14ac:dyDescent="0.3">
      <c r="A266">
        <v>7</v>
      </c>
      <c r="B266" t="s">
        <v>23</v>
      </c>
      <c r="C266">
        <v>6</v>
      </c>
      <c r="D266" t="s">
        <v>21</v>
      </c>
      <c r="E266">
        <v>1998</v>
      </c>
      <c r="F266">
        <v>150</v>
      </c>
      <c r="G266">
        <v>27</v>
      </c>
      <c r="H266">
        <v>177</v>
      </c>
    </row>
    <row r="267" spans="1:8" x14ac:dyDescent="0.3">
      <c r="A267">
        <v>7</v>
      </c>
      <c r="B267" t="s">
        <v>23</v>
      </c>
      <c r="C267">
        <v>6</v>
      </c>
      <c r="D267" t="s">
        <v>21</v>
      </c>
      <c r="E267">
        <v>1999</v>
      </c>
      <c r="F267">
        <v>20</v>
      </c>
      <c r="G267">
        <v>4</v>
      </c>
      <c r="H267">
        <v>24</v>
      </c>
    </row>
    <row r="268" spans="1:8" x14ac:dyDescent="0.3">
      <c r="A268">
        <v>7</v>
      </c>
      <c r="B268" t="s">
        <v>23</v>
      </c>
      <c r="C268">
        <v>6</v>
      </c>
      <c r="D268" t="s">
        <v>21</v>
      </c>
      <c r="E268">
        <v>2000</v>
      </c>
      <c r="F268" t="s">
        <v>10</v>
      </c>
      <c r="G268" t="s">
        <v>10</v>
      </c>
      <c r="H268" t="s">
        <v>10</v>
      </c>
    </row>
    <row r="269" spans="1:8" x14ac:dyDescent="0.3">
      <c r="A269">
        <v>7</v>
      </c>
      <c r="B269" t="s">
        <v>23</v>
      </c>
      <c r="C269">
        <v>6</v>
      </c>
      <c r="D269" t="s">
        <v>21</v>
      </c>
      <c r="E269">
        <v>2001</v>
      </c>
      <c r="F269">
        <v>1800</v>
      </c>
      <c r="G269">
        <v>432</v>
      </c>
      <c r="H269">
        <v>2232</v>
      </c>
    </row>
    <row r="270" spans="1:8" x14ac:dyDescent="0.3">
      <c r="A270">
        <v>7</v>
      </c>
      <c r="B270" t="s">
        <v>23</v>
      </c>
      <c r="C270">
        <v>6</v>
      </c>
      <c r="D270" t="s">
        <v>21</v>
      </c>
      <c r="E270">
        <v>2002</v>
      </c>
      <c r="F270">
        <v>1600</v>
      </c>
      <c r="G270">
        <v>258</v>
      </c>
      <c r="H270">
        <v>1858</v>
      </c>
    </row>
    <row r="271" spans="1:8" x14ac:dyDescent="0.3">
      <c r="A271">
        <v>7</v>
      </c>
      <c r="B271" t="s">
        <v>23</v>
      </c>
      <c r="C271">
        <v>6</v>
      </c>
      <c r="D271" t="s">
        <v>21</v>
      </c>
      <c r="E271">
        <v>2003</v>
      </c>
      <c r="F271">
        <v>400</v>
      </c>
      <c r="G271">
        <v>89</v>
      </c>
      <c r="H271">
        <v>489</v>
      </c>
    </row>
    <row r="272" spans="1:8" x14ac:dyDescent="0.3">
      <c r="A272">
        <v>7</v>
      </c>
      <c r="B272" t="s">
        <v>23</v>
      </c>
      <c r="C272">
        <v>6</v>
      </c>
      <c r="D272" t="s">
        <v>21</v>
      </c>
      <c r="E272">
        <v>2004</v>
      </c>
      <c r="F272">
        <v>1900</v>
      </c>
      <c r="G272">
        <v>650</v>
      </c>
      <c r="H272">
        <v>2550</v>
      </c>
    </row>
    <row r="273" spans="1:8" x14ac:dyDescent="0.3">
      <c r="A273">
        <v>7</v>
      </c>
      <c r="B273" t="s">
        <v>23</v>
      </c>
      <c r="C273">
        <v>6</v>
      </c>
      <c r="D273" t="s">
        <v>21</v>
      </c>
      <c r="E273">
        <v>2005</v>
      </c>
      <c r="F273">
        <v>1300</v>
      </c>
      <c r="G273">
        <v>339</v>
      </c>
      <c r="H273">
        <v>1639</v>
      </c>
    </row>
    <row r="274" spans="1:8" x14ac:dyDescent="0.3">
      <c r="A274">
        <v>7</v>
      </c>
      <c r="B274" t="s">
        <v>23</v>
      </c>
      <c r="C274">
        <v>6</v>
      </c>
      <c r="D274" t="s">
        <v>21</v>
      </c>
      <c r="E274">
        <v>2006</v>
      </c>
      <c r="F274">
        <v>720</v>
      </c>
      <c r="G274">
        <v>147</v>
      </c>
      <c r="H274">
        <v>867</v>
      </c>
    </row>
    <row r="275" spans="1:8" x14ac:dyDescent="0.3">
      <c r="A275">
        <v>7</v>
      </c>
      <c r="B275" t="s">
        <v>23</v>
      </c>
      <c r="C275">
        <v>6</v>
      </c>
      <c r="D275" t="s">
        <v>21</v>
      </c>
      <c r="E275">
        <v>2007</v>
      </c>
      <c r="F275">
        <v>580</v>
      </c>
      <c r="G275">
        <v>169</v>
      </c>
      <c r="H275">
        <v>749</v>
      </c>
    </row>
    <row r="276" spans="1:8" x14ac:dyDescent="0.3">
      <c r="A276">
        <v>7</v>
      </c>
      <c r="B276" t="s">
        <v>23</v>
      </c>
      <c r="C276">
        <v>6</v>
      </c>
      <c r="D276" t="s">
        <v>21</v>
      </c>
      <c r="E276">
        <v>2008</v>
      </c>
      <c r="F276">
        <v>830</v>
      </c>
      <c r="G276">
        <v>237</v>
      </c>
      <c r="H276">
        <v>1067</v>
      </c>
    </row>
    <row r="277" spans="1:8" x14ac:dyDescent="0.3">
      <c r="A277">
        <v>7</v>
      </c>
      <c r="B277" t="s">
        <v>23</v>
      </c>
      <c r="C277">
        <v>6</v>
      </c>
      <c r="D277" t="s">
        <v>21</v>
      </c>
      <c r="E277">
        <v>2009</v>
      </c>
      <c r="F277">
        <v>2130</v>
      </c>
      <c r="G277">
        <v>769</v>
      </c>
      <c r="H277">
        <v>2899</v>
      </c>
    </row>
    <row r="278" spans="1:8" x14ac:dyDescent="0.3">
      <c r="A278">
        <v>7</v>
      </c>
      <c r="B278" t="s">
        <v>23</v>
      </c>
      <c r="C278">
        <v>6</v>
      </c>
      <c r="D278" t="s">
        <v>21</v>
      </c>
      <c r="E278">
        <v>2010</v>
      </c>
      <c r="F278">
        <v>460</v>
      </c>
      <c r="G278">
        <v>132</v>
      </c>
      <c r="H278">
        <v>592</v>
      </c>
    </row>
    <row r="279" spans="1:8" x14ac:dyDescent="0.3">
      <c r="A279">
        <v>7</v>
      </c>
      <c r="B279" t="s">
        <v>23</v>
      </c>
      <c r="C279">
        <v>6</v>
      </c>
      <c r="D279" t="s">
        <v>21</v>
      </c>
      <c r="E279">
        <v>2011</v>
      </c>
      <c r="F279">
        <v>280</v>
      </c>
      <c r="G279">
        <v>97</v>
      </c>
      <c r="H279">
        <v>377</v>
      </c>
    </row>
    <row r="280" spans="1:8" x14ac:dyDescent="0.3">
      <c r="A280">
        <v>7</v>
      </c>
      <c r="B280" t="s">
        <v>23</v>
      </c>
      <c r="C280">
        <v>6</v>
      </c>
      <c r="D280" t="s">
        <v>21</v>
      </c>
      <c r="E280">
        <v>2012</v>
      </c>
      <c r="F280">
        <v>655</v>
      </c>
      <c r="G280">
        <v>169</v>
      </c>
      <c r="H280">
        <v>824</v>
      </c>
    </row>
    <row r="281" spans="1:8" x14ac:dyDescent="0.3">
      <c r="A281">
        <v>7</v>
      </c>
      <c r="B281" t="s">
        <v>23</v>
      </c>
      <c r="C281">
        <v>6</v>
      </c>
      <c r="D281" t="s">
        <v>21</v>
      </c>
      <c r="E281">
        <v>2013</v>
      </c>
      <c r="F281">
        <v>200</v>
      </c>
      <c r="G281">
        <v>56</v>
      </c>
      <c r="H281">
        <v>256</v>
      </c>
    </row>
    <row r="282" spans="1:8" x14ac:dyDescent="0.3">
      <c r="A282">
        <v>7</v>
      </c>
      <c r="B282" t="s">
        <v>23</v>
      </c>
      <c r="C282">
        <v>6</v>
      </c>
      <c r="D282" t="s">
        <v>21</v>
      </c>
      <c r="E282">
        <v>2014</v>
      </c>
      <c r="F282">
        <v>350</v>
      </c>
      <c r="G282">
        <v>54</v>
      </c>
      <c r="H282">
        <v>404</v>
      </c>
    </row>
    <row r="283" spans="1:8" x14ac:dyDescent="0.3">
      <c r="A283">
        <v>7</v>
      </c>
      <c r="B283" t="s">
        <v>23</v>
      </c>
      <c r="C283">
        <v>6</v>
      </c>
      <c r="D283" t="s">
        <v>21</v>
      </c>
      <c r="E283">
        <v>2015</v>
      </c>
      <c r="F283">
        <v>530</v>
      </c>
      <c r="G283" s="1" t="s">
        <v>10</v>
      </c>
      <c r="H283" s="1" t="s">
        <v>10</v>
      </c>
    </row>
    <row r="284" spans="1:8" x14ac:dyDescent="0.3">
      <c r="A284">
        <v>7</v>
      </c>
      <c r="B284" t="s">
        <v>23</v>
      </c>
      <c r="C284">
        <v>6</v>
      </c>
      <c r="D284" t="s">
        <v>21</v>
      </c>
      <c r="E284">
        <v>2016</v>
      </c>
      <c r="F284">
        <v>570</v>
      </c>
      <c r="G284" s="1" t="s">
        <v>10</v>
      </c>
      <c r="H284" s="1" t="s">
        <v>10</v>
      </c>
    </row>
    <row r="285" spans="1:8" x14ac:dyDescent="0.3">
      <c r="A285">
        <v>7</v>
      </c>
      <c r="B285" t="s">
        <v>23</v>
      </c>
      <c r="C285">
        <v>6</v>
      </c>
      <c r="D285" t="s">
        <v>21</v>
      </c>
      <c r="E285">
        <v>2017</v>
      </c>
      <c r="F285">
        <v>150</v>
      </c>
      <c r="G285" s="1" t="s">
        <v>10</v>
      </c>
      <c r="H285" s="1" t="s">
        <v>10</v>
      </c>
    </row>
    <row r="286" spans="1:8" x14ac:dyDescent="0.3">
      <c r="A286">
        <v>7</v>
      </c>
      <c r="B286" t="s">
        <v>23</v>
      </c>
      <c r="C286">
        <v>6</v>
      </c>
      <c r="D286" t="s">
        <v>21</v>
      </c>
      <c r="E286">
        <v>2018</v>
      </c>
      <c r="F286">
        <v>130</v>
      </c>
      <c r="G286" s="1" t="s">
        <v>10</v>
      </c>
      <c r="H286" s="1" t="s">
        <v>10</v>
      </c>
    </row>
    <row r="287" spans="1:8" x14ac:dyDescent="0.3">
      <c r="A287">
        <v>7</v>
      </c>
      <c r="B287" t="s">
        <v>23</v>
      </c>
      <c r="C287">
        <v>6</v>
      </c>
      <c r="D287" t="s">
        <v>21</v>
      </c>
      <c r="E287">
        <v>2019</v>
      </c>
      <c r="F287">
        <v>190</v>
      </c>
      <c r="G287" s="1" t="s">
        <v>10</v>
      </c>
      <c r="H287" s="1" t="s">
        <v>10</v>
      </c>
    </row>
    <row r="288" spans="1:8" x14ac:dyDescent="0.3">
      <c r="A288">
        <v>7</v>
      </c>
      <c r="B288" t="s">
        <v>23</v>
      </c>
      <c r="C288">
        <v>6</v>
      </c>
      <c r="D288" t="s">
        <v>21</v>
      </c>
      <c r="E288">
        <v>2020</v>
      </c>
      <c r="F288" t="s">
        <v>10</v>
      </c>
      <c r="G288" t="s">
        <v>10</v>
      </c>
      <c r="H288" t="s">
        <v>10</v>
      </c>
    </row>
    <row r="289" spans="1:8" x14ac:dyDescent="0.3">
      <c r="A289">
        <v>8</v>
      </c>
      <c r="B289" t="s">
        <v>24</v>
      </c>
      <c r="C289">
        <v>6</v>
      </c>
      <c r="D289" t="s">
        <v>18</v>
      </c>
      <c r="E289">
        <v>1980</v>
      </c>
      <c r="F289">
        <v>200</v>
      </c>
      <c r="G289">
        <v>257</v>
      </c>
      <c r="H289">
        <v>457</v>
      </c>
    </row>
    <row r="290" spans="1:8" x14ac:dyDescent="0.3">
      <c r="A290">
        <v>8</v>
      </c>
      <c r="B290" t="s">
        <v>24</v>
      </c>
      <c r="C290">
        <v>6</v>
      </c>
      <c r="D290" t="s">
        <v>18</v>
      </c>
      <c r="E290">
        <v>1981</v>
      </c>
      <c r="F290">
        <v>700</v>
      </c>
      <c r="G290">
        <v>727</v>
      </c>
      <c r="H290">
        <v>1427</v>
      </c>
    </row>
    <row r="291" spans="1:8" x14ac:dyDescent="0.3">
      <c r="A291">
        <v>8</v>
      </c>
      <c r="B291" t="s">
        <v>24</v>
      </c>
      <c r="C291">
        <v>6</v>
      </c>
      <c r="D291" t="s">
        <v>18</v>
      </c>
      <c r="E291">
        <v>1982</v>
      </c>
      <c r="F291">
        <v>500</v>
      </c>
      <c r="G291">
        <v>394</v>
      </c>
      <c r="H291">
        <v>894</v>
      </c>
    </row>
    <row r="292" spans="1:8" x14ac:dyDescent="0.3">
      <c r="A292">
        <v>8</v>
      </c>
      <c r="B292" t="s">
        <v>24</v>
      </c>
      <c r="C292">
        <v>6</v>
      </c>
      <c r="D292" t="s">
        <v>18</v>
      </c>
      <c r="E292">
        <v>1983</v>
      </c>
      <c r="F292">
        <v>300</v>
      </c>
      <c r="G292">
        <v>481</v>
      </c>
      <c r="H292">
        <v>781</v>
      </c>
    </row>
    <row r="293" spans="1:8" x14ac:dyDescent="0.3">
      <c r="A293">
        <v>8</v>
      </c>
      <c r="B293" t="s">
        <v>24</v>
      </c>
      <c r="C293">
        <v>6</v>
      </c>
      <c r="D293" t="s">
        <v>18</v>
      </c>
      <c r="E293">
        <v>1984</v>
      </c>
      <c r="F293">
        <v>450</v>
      </c>
      <c r="G293">
        <v>544</v>
      </c>
      <c r="H293">
        <v>994</v>
      </c>
    </row>
    <row r="294" spans="1:8" x14ac:dyDescent="0.3">
      <c r="A294">
        <v>8</v>
      </c>
      <c r="B294" t="s">
        <v>24</v>
      </c>
      <c r="C294">
        <v>6</v>
      </c>
      <c r="D294" t="s">
        <v>18</v>
      </c>
      <c r="E294">
        <v>1985</v>
      </c>
      <c r="F294">
        <v>500</v>
      </c>
      <c r="G294">
        <v>663</v>
      </c>
      <c r="H294">
        <v>1163</v>
      </c>
    </row>
    <row r="295" spans="1:8" x14ac:dyDescent="0.3">
      <c r="A295">
        <v>8</v>
      </c>
      <c r="B295" t="s">
        <v>24</v>
      </c>
      <c r="C295">
        <v>6</v>
      </c>
      <c r="D295" t="s">
        <v>18</v>
      </c>
      <c r="E295">
        <v>1986</v>
      </c>
      <c r="F295">
        <v>600</v>
      </c>
      <c r="G295">
        <v>1026</v>
      </c>
      <c r="H295">
        <v>1626</v>
      </c>
    </row>
    <row r="296" spans="1:8" x14ac:dyDescent="0.3">
      <c r="A296">
        <v>8</v>
      </c>
      <c r="B296" t="s">
        <v>24</v>
      </c>
      <c r="C296">
        <v>6</v>
      </c>
      <c r="D296" t="s">
        <v>18</v>
      </c>
      <c r="E296">
        <v>1987</v>
      </c>
      <c r="F296">
        <v>250</v>
      </c>
      <c r="G296">
        <v>237</v>
      </c>
      <c r="H296">
        <v>487</v>
      </c>
    </row>
    <row r="297" spans="1:8" x14ac:dyDescent="0.3">
      <c r="A297">
        <v>8</v>
      </c>
      <c r="B297" t="s">
        <v>24</v>
      </c>
      <c r="C297">
        <v>6</v>
      </c>
      <c r="D297" t="s">
        <v>18</v>
      </c>
      <c r="E297">
        <v>1988</v>
      </c>
      <c r="F297" t="s">
        <v>10</v>
      </c>
      <c r="G297" t="s">
        <v>10</v>
      </c>
      <c r="H297" t="s">
        <v>10</v>
      </c>
    </row>
    <row r="298" spans="1:8" x14ac:dyDescent="0.3">
      <c r="A298">
        <v>8</v>
      </c>
      <c r="B298" t="s">
        <v>24</v>
      </c>
      <c r="C298">
        <v>6</v>
      </c>
      <c r="D298" t="s">
        <v>18</v>
      </c>
      <c r="E298">
        <v>1989</v>
      </c>
      <c r="F298" t="s">
        <v>10</v>
      </c>
      <c r="G298" t="s">
        <v>10</v>
      </c>
      <c r="H298" t="s">
        <v>10</v>
      </c>
    </row>
    <row r="299" spans="1:8" x14ac:dyDescent="0.3">
      <c r="A299">
        <v>8</v>
      </c>
      <c r="B299" t="s">
        <v>24</v>
      </c>
      <c r="C299">
        <v>6</v>
      </c>
      <c r="D299" t="s">
        <v>18</v>
      </c>
      <c r="E299">
        <v>1990</v>
      </c>
      <c r="F299" t="s">
        <v>10</v>
      </c>
      <c r="G299" t="s">
        <v>10</v>
      </c>
      <c r="H299" t="s">
        <v>10</v>
      </c>
    </row>
    <row r="300" spans="1:8" x14ac:dyDescent="0.3">
      <c r="A300">
        <v>8</v>
      </c>
      <c r="B300" t="s">
        <v>24</v>
      </c>
      <c r="C300">
        <v>6</v>
      </c>
      <c r="D300" t="s">
        <v>18</v>
      </c>
      <c r="E300">
        <v>1991</v>
      </c>
      <c r="F300">
        <v>20</v>
      </c>
      <c r="G300">
        <v>20</v>
      </c>
      <c r="H300">
        <v>40</v>
      </c>
    </row>
    <row r="301" spans="1:8" x14ac:dyDescent="0.3">
      <c r="A301">
        <v>8</v>
      </c>
      <c r="B301" t="s">
        <v>24</v>
      </c>
      <c r="C301">
        <v>6</v>
      </c>
      <c r="D301" t="s">
        <v>18</v>
      </c>
      <c r="E301">
        <v>1992</v>
      </c>
      <c r="F301">
        <v>400</v>
      </c>
      <c r="G301">
        <v>483</v>
      </c>
      <c r="H301">
        <v>883</v>
      </c>
    </row>
    <row r="302" spans="1:8" x14ac:dyDescent="0.3">
      <c r="A302">
        <v>8</v>
      </c>
      <c r="B302" t="s">
        <v>24</v>
      </c>
      <c r="C302">
        <v>6</v>
      </c>
      <c r="D302" t="s">
        <v>18</v>
      </c>
      <c r="E302">
        <v>1993</v>
      </c>
      <c r="F302" t="s">
        <v>10</v>
      </c>
      <c r="G302" t="s">
        <v>10</v>
      </c>
      <c r="H302" t="s">
        <v>10</v>
      </c>
    </row>
    <row r="303" spans="1:8" x14ac:dyDescent="0.3">
      <c r="A303">
        <v>8</v>
      </c>
      <c r="B303" t="s">
        <v>24</v>
      </c>
      <c r="C303">
        <v>6</v>
      </c>
      <c r="D303" t="s">
        <v>18</v>
      </c>
      <c r="E303">
        <v>1994</v>
      </c>
      <c r="F303">
        <v>530</v>
      </c>
      <c r="G303">
        <v>637</v>
      </c>
      <c r="H303">
        <v>1167</v>
      </c>
    </row>
    <row r="304" spans="1:8" x14ac:dyDescent="0.3">
      <c r="A304">
        <v>8</v>
      </c>
      <c r="B304" t="s">
        <v>24</v>
      </c>
      <c r="C304">
        <v>6</v>
      </c>
      <c r="D304" t="s">
        <v>18</v>
      </c>
      <c r="E304">
        <v>1995</v>
      </c>
      <c r="F304">
        <v>20</v>
      </c>
      <c r="G304">
        <v>9</v>
      </c>
      <c r="H304">
        <v>29</v>
      </c>
    </row>
    <row r="305" spans="1:8" x14ac:dyDescent="0.3">
      <c r="A305">
        <v>8</v>
      </c>
      <c r="B305" t="s">
        <v>24</v>
      </c>
      <c r="C305">
        <v>6</v>
      </c>
      <c r="D305" t="s">
        <v>18</v>
      </c>
      <c r="E305">
        <v>1996</v>
      </c>
      <c r="F305">
        <v>1200</v>
      </c>
      <c r="G305">
        <v>1559</v>
      </c>
      <c r="H305">
        <v>2759</v>
      </c>
    </row>
    <row r="306" spans="1:8" x14ac:dyDescent="0.3">
      <c r="A306">
        <v>8</v>
      </c>
      <c r="B306" t="s">
        <v>24</v>
      </c>
      <c r="C306">
        <v>6</v>
      </c>
      <c r="D306" t="s">
        <v>18</v>
      </c>
      <c r="E306">
        <v>1997</v>
      </c>
      <c r="F306">
        <v>120</v>
      </c>
      <c r="G306">
        <v>148</v>
      </c>
      <c r="H306">
        <v>268</v>
      </c>
    </row>
    <row r="307" spans="1:8" x14ac:dyDescent="0.3">
      <c r="A307">
        <v>8</v>
      </c>
      <c r="B307" t="s">
        <v>24</v>
      </c>
      <c r="C307">
        <v>6</v>
      </c>
      <c r="D307" t="s">
        <v>18</v>
      </c>
      <c r="E307">
        <v>1998</v>
      </c>
      <c r="F307" t="s">
        <v>10</v>
      </c>
      <c r="G307" t="s">
        <v>10</v>
      </c>
      <c r="H307" t="s">
        <v>10</v>
      </c>
    </row>
    <row r="308" spans="1:8" x14ac:dyDescent="0.3">
      <c r="A308">
        <v>8</v>
      </c>
      <c r="B308" t="s">
        <v>24</v>
      </c>
      <c r="C308">
        <v>6</v>
      </c>
      <c r="D308" t="s">
        <v>18</v>
      </c>
      <c r="E308">
        <v>1999</v>
      </c>
      <c r="F308">
        <v>450</v>
      </c>
      <c r="G308">
        <v>128</v>
      </c>
      <c r="H308">
        <v>578</v>
      </c>
    </row>
    <row r="309" spans="1:8" x14ac:dyDescent="0.3">
      <c r="A309">
        <v>8</v>
      </c>
      <c r="B309" t="s">
        <v>24</v>
      </c>
      <c r="C309">
        <v>6</v>
      </c>
      <c r="D309" t="s">
        <v>18</v>
      </c>
      <c r="E309">
        <v>2000</v>
      </c>
      <c r="F309">
        <v>2000</v>
      </c>
      <c r="G309">
        <v>334</v>
      </c>
      <c r="H309">
        <v>2334</v>
      </c>
    </row>
    <row r="310" spans="1:8" x14ac:dyDescent="0.3">
      <c r="A310">
        <v>8</v>
      </c>
      <c r="B310" t="s">
        <v>24</v>
      </c>
      <c r="C310">
        <v>6</v>
      </c>
      <c r="D310" t="s">
        <v>18</v>
      </c>
      <c r="E310">
        <v>2001</v>
      </c>
      <c r="F310">
        <v>2600</v>
      </c>
      <c r="G310">
        <v>974</v>
      </c>
      <c r="H310">
        <v>3574</v>
      </c>
    </row>
    <row r="311" spans="1:8" x14ac:dyDescent="0.3">
      <c r="A311">
        <v>8</v>
      </c>
      <c r="B311" t="s">
        <v>24</v>
      </c>
      <c r="C311">
        <v>6</v>
      </c>
      <c r="D311" t="s">
        <v>18</v>
      </c>
      <c r="E311">
        <v>2002</v>
      </c>
      <c r="F311">
        <v>2200</v>
      </c>
      <c r="G311">
        <v>517</v>
      </c>
      <c r="H311">
        <v>2717</v>
      </c>
    </row>
    <row r="312" spans="1:8" x14ac:dyDescent="0.3">
      <c r="A312">
        <v>8</v>
      </c>
      <c r="B312" t="s">
        <v>24</v>
      </c>
      <c r="C312">
        <v>6</v>
      </c>
      <c r="D312" t="s">
        <v>18</v>
      </c>
      <c r="E312">
        <v>2003</v>
      </c>
      <c r="F312">
        <v>1800</v>
      </c>
      <c r="G312">
        <v>576</v>
      </c>
      <c r="H312">
        <v>2376</v>
      </c>
    </row>
    <row r="313" spans="1:8" x14ac:dyDescent="0.3">
      <c r="A313">
        <v>8</v>
      </c>
      <c r="B313" t="s">
        <v>24</v>
      </c>
      <c r="C313">
        <v>6</v>
      </c>
      <c r="D313" t="s">
        <v>18</v>
      </c>
      <c r="E313">
        <v>2004</v>
      </c>
      <c r="F313">
        <v>2000</v>
      </c>
      <c r="G313">
        <v>829</v>
      </c>
      <c r="H313">
        <v>2829</v>
      </c>
    </row>
    <row r="314" spans="1:8" x14ac:dyDescent="0.3">
      <c r="A314">
        <v>8</v>
      </c>
      <c r="B314" t="s">
        <v>24</v>
      </c>
      <c r="C314">
        <v>6</v>
      </c>
      <c r="D314" t="s">
        <v>18</v>
      </c>
      <c r="E314">
        <v>2005</v>
      </c>
      <c r="F314">
        <v>1400</v>
      </c>
      <c r="G314">
        <v>686</v>
      </c>
      <c r="H314">
        <v>2086</v>
      </c>
    </row>
    <row r="315" spans="1:8" x14ac:dyDescent="0.3">
      <c r="A315">
        <v>8</v>
      </c>
      <c r="B315" t="s">
        <v>24</v>
      </c>
      <c r="C315">
        <v>6</v>
      </c>
      <c r="D315" t="s">
        <v>18</v>
      </c>
      <c r="E315">
        <v>2006</v>
      </c>
      <c r="F315">
        <v>400</v>
      </c>
      <c r="G315">
        <v>126</v>
      </c>
      <c r="H315">
        <v>526</v>
      </c>
    </row>
    <row r="316" spans="1:8" x14ac:dyDescent="0.3">
      <c r="A316">
        <v>8</v>
      </c>
      <c r="B316" t="s">
        <v>24</v>
      </c>
      <c r="C316">
        <v>6</v>
      </c>
      <c r="D316" t="s">
        <v>18</v>
      </c>
      <c r="E316">
        <v>2007</v>
      </c>
      <c r="F316">
        <v>600</v>
      </c>
      <c r="G316">
        <v>362</v>
      </c>
      <c r="H316">
        <v>962</v>
      </c>
    </row>
    <row r="317" spans="1:8" x14ac:dyDescent="0.3">
      <c r="A317">
        <v>8</v>
      </c>
      <c r="B317" t="s">
        <v>24</v>
      </c>
      <c r="C317">
        <v>6</v>
      </c>
      <c r="D317" t="s">
        <v>18</v>
      </c>
      <c r="E317">
        <v>2008</v>
      </c>
      <c r="F317">
        <v>665</v>
      </c>
      <c r="G317">
        <v>357</v>
      </c>
      <c r="H317">
        <v>1022</v>
      </c>
    </row>
    <row r="318" spans="1:8" x14ac:dyDescent="0.3">
      <c r="A318">
        <v>8</v>
      </c>
      <c r="B318" t="s">
        <v>24</v>
      </c>
      <c r="C318">
        <v>6</v>
      </c>
      <c r="D318" t="s">
        <v>18</v>
      </c>
      <c r="E318">
        <v>2009</v>
      </c>
      <c r="F318">
        <v>3660</v>
      </c>
      <c r="G318">
        <v>3259</v>
      </c>
      <c r="H318">
        <v>6919</v>
      </c>
    </row>
    <row r="319" spans="1:8" x14ac:dyDescent="0.3">
      <c r="A319">
        <v>8</v>
      </c>
      <c r="B319" t="s">
        <v>24</v>
      </c>
      <c r="C319">
        <v>6</v>
      </c>
      <c r="D319" t="s">
        <v>18</v>
      </c>
      <c r="E319">
        <v>2010</v>
      </c>
      <c r="F319">
        <v>830</v>
      </c>
      <c r="G319">
        <v>395</v>
      </c>
      <c r="H319">
        <v>1225</v>
      </c>
    </row>
    <row r="320" spans="1:8" x14ac:dyDescent="0.3">
      <c r="A320">
        <v>8</v>
      </c>
      <c r="B320" t="s">
        <v>24</v>
      </c>
      <c r="C320">
        <v>6</v>
      </c>
      <c r="D320" t="s">
        <v>18</v>
      </c>
      <c r="E320">
        <v>2011</v>
      </c>
      <c r="F320">
        <v>820</v>
      </c>
      <c r="G320">
        <v>617</v>
      </c>
      <c r="H320">
        <v>1437</v>
      </c>
    </row>
    <row r="321" spans="1:8" x14ac:dyDescent="0.3">
      <c r="A321">
        <v>8</v>
      </c>
      <c r="B321" t="s">
        <v>24</v>
      </c>
      <c r="C321">
        <v>6</v>
      </c>
      <c r="D321" t="s">
        <v>18</v>
      </c>
      <c r="E321">
        <v>2012</v>
      </c>
      <c r="F321">
        <v>2750</v>
      </c>
      <c r="G321">
        <v>1426</v>
      </c>
      <c r="H321">
        <v>4176</v>
      </c>
    </row>
    <row r="322" spans="1:8" x14ac:dyDescent="0.3">
      <c r="A322">
        <v>8</v>
      </c>
      <c r="B322" t="s">
        <v>24</v>
      </c>
      <c r="C322">
        <v>6</v>
      </c>
      <c r="D322" t="s">
        <v>18</v>
      </c>
      <c r="E322">
        <v>2013</v>
      </c>
      <c r="F322">
        <v>1150</v>
      </c>
      <c r="G322">
        <v>667</v>
      </c>
      <c r="H322">
        <v>1817</v>
      </c>
    </row>
    <row r="323" spans="1:8" x14ac:dyDescent="0.3">
      <c r="A323">
        <v>8</v>
      </c>
      <c r="B323" t="s">
        <v>24</v>
      </c>
      <c r="C323">
        <v>6</v>
      </c>
      <c r="D323" t="s">
        <v>18</v>
      </c>
      <c r="E323">
        <v>2014</v>
      </c>
      <c r="F323">
        <v>515</v>
      </c>
      <c r="G323">
        <v>148</v>
      </c>
      <c r="H323">
        <v>663</v>
      </c>
    </row>
    <row r="324" spans="1:8" x14ac:dyDescent="0.3">
      <c r="A324">
        <v>8</v>
      </c>
      <c r="B324" t="s">
        <v>24</v>
      </c>
      <c r="C324">
        <v>6</v>
      </c>
      <c r="D324" t="s">
        <v>18</v>
      </c>
      <c r="E324">
        <v>2015</v>
      </c>
      <c r="F324">
        <v>650</v>
      </c>
      <c r="G324" s="1" t="s">
        <v>10</v>
      </c>
      <c r="H324" s="1" t="s">
        <v>10</v>
      </c>
    </row>
    <row r="325" spans="1:8" x14ac:dyDescent="0.3">
      <c r="A325">
        <v>8</v>
      </c>
      <c r="B325" t="s">
        <v>24</v>
      </c>
      <c r="C325">
        <v>6</v>
      </c>
      <c r="D325" t="s">
        <v>18</v>
      </c>
      <c r="E325">
        <v>2016</v>
      </c>
      <c r="F325">
        <v>2150</v>
      </c>
      <c r="G325" s="1" t="s">
        <v>10</v>
      </c>
      <c r="H325" s="1" t="s">
        <v>10</v>
      </c>
    </row>
    <row r="326" spans="1:8" x14ac:dyDescent="0.3">
      <c r="A326">
        <v>8</v>
      </c>
      <c r="B326" t="s">
        <v>24</v>
      </c>
      <c r="C326">
        <v>6</v>
      </c>
      <c r="D326" t="s">
        <v>18</v>
      </c>
      <c r="E326">
        <v>2017</v>
      </c>
      <c r="F326">
        <v>2250</v>
      </c>
      <c r="G326" s="1" t="s">
        <v>10</v>
      </c>
      <c r="H326" s="1" t="s">
        <v>10</v>
      </c>
    </row>
    <row r="327" spans="1:8" x14ac:dyDescent="0.3">
      <c r="A327">
        <v>8</v>
      </c>
      <c r="B327" t="s">
        <v>24</v>
      </c>
      <c r="C327">
        <v>6</v>
      </c>
      <c r="D327" t="s">
        <v>18</v>
      </c>
      <c r="E327">
        <v>2018</v>
      </c>
      <c r="F327">
        <v>650</v>
      </c>
      <c r="G327" s="1" t="s">
        <v>10</v>
      </c>
      <c r="H327" s="1" t="s">
        <v>10</v>
      </c>
    </row>
    <row r="328" spans="1:8" x14ac:dyDescent="0.3">
      <c r="A328">
        <v>8</v>
      </c>
      <c r="B328" t="s">
        <v>24</v>
      </c>
      <c r="C328">
        <v>6</v>
      </c>
      <c r="D328" t="s">
        <v>18</v>
      </c>
      <c r="E328">
        <v>2019</v>
      </c>
      <c r="F328">
        <v>670</v>
      </c>
      <c r="G328" s="1" t="s">
        <v>10</v>
      </c>
      <c r="H328" s="1" t="s">
        <v>10</v>
      </c>
    </row>
    <row r="329" spans="1:8" x14ac:dyDescent="0.3">
      <c r="A329">
        <v>8</v>
      </c>
      <c r="B329" t="s">
        <v>24</v>
      </c>
      <c r="C329">
        <v>6</v>
      </c>
      <c r="D329" t="s">
        <v>18</v>
      </c>
      <c r="E329">
        <v>2020</v>
      </c>
      <c r="F329">
        <v>1540</v>
      </c>
      <c r="G329" s="1" t="s">
        <v>10</v>
      </c>
      <c r="H329" s="1" t="s">
        <v>10</v>
      </c>
    </row>
    <row r="330" spans="1:8" x14ac:dyDescent="0.3">
      <c r="A330">
        <v>9</v>
      </c>
      <c r="B330" t="s">
        <v>25</v>
      </c>
      <c r="C330">
        <v>6</v>
      </c>
      <c r="D330" t="s">
        <v>21</v>
      </c>
      <c r="E330">
        <v>1980</v>
      </c>
      <c r="F330">
        <v>3000</v>
      </c>
      <c r="G330">
        <v>2440</v>
      </c>
      <c r="H330">
        <v>5440</v>
      </c>
    </row>
    <row r="331" spans="1:8" x14ac:dyDescent="0.3">
      <c r="A331">
        <v>9</v>
      </c>
      <c r="B331" t="s">
        <v>25</v>
      </c>
      <c r="C331">
        <v>6</v>
      </c>
      <c r="D331" t="s">
        <v>21</v>
      </c>
      <c r="E331">
        <v>1981</v>
      </c>
      <c r="F331">
        <v>2000</v>
      </c>
      <c r="G331">
        <v>1368</v>
      </c>
      <c r="H331">
        <v>3368</v>
      </c>
    </row>
    <row r="332" spans="1:8" x14ac:dyDescent="0.3">
      <c r="A332">
        <v>9</v>
      </c>
      <c r="B332" t="s">
        <v>25</v>
      </c>
      <c r="C332">
        <v>6</v>
      </c>
      <c r="D332" t="s">
        <v>21</v>
      </c>
      <c r="E332">
        <v>1982</v>
      </c>
      <c r="F332">
        <v>3000</v>
      </c>
      <c r="G332">
        <v>1626</v>
      </c>
      <c r="H332">
        <v>4626</v>
      </c>
    </row>
    <row r="333" spans="1:8" x14ac:dyDescent="0.3">
      <c r="A333">
        <v>9</v>
      </c>
      <c r="B333" t="s">
        <v>25</v>
      </c>
      <c r="C333">
        <v>6</v>
      </c>
      <c r="D333" t="s">
        <v>21</v>
      </c>
      <c r="E333">
        <v>1983</v>
      </c>
      <c r="F333">
        <v>3000</v>
      </c>
      <c r="G333">
        <v>2894</v>
      </c>
      <c r="H333">
        <v>5894</v>
      </c>
    </row>
    <row r="334" spans="1:8" x14ac:dyDescent="0.3">
      <c r="A334">
        <v>9</v>
      </c>
      <c r="B334" t="s">
        <v>25</v>
      </c>
      <c r="C334">
        <v>6</v>
      </c>
      <c r="D334" t="s">
        <v>21</v>
      </c>
      <c r="E334">
        <v>1984</v>
      </c>
      <c r="F334">
        <v>2000</v>
      </c>
      <c r="G334">
        <v>1549</v>
      </c>
      <c r="H334">
        <v>3549</v>
      </c>
    </row>
    <row r="335" spans="1:8" x14ac:dyDescent="0.3">
      <c r="A335">
        <v>9</v>
      </c>
      <c r="B335" t="s">
        <v>25</v>
      </c>
      <c r="C335">
        <v>6</v>
      </c>
      <c r="D335" t="s">
        <v>21</v>
      </c>
      <c r="E335">
        <v>1985</v>
      </c>
      <c r="F335">
        <v>4000</v>
      </c>
      <c r="G335">
        <v>3334</v>
      </c>
      <c r="H335">
        <v>7334</v>
      </c>
    </row>
    <row r="336" spans="1:8" x14ac:dyDescent="0.3">
      <c r="A336">
        <v>9</v>
      </c>
      <c r="B336" t="s">
        <v>25</v>
      </c>
      <c r="C336">
        <v>6</v>
      </c>
      <c r="D336" t="s">
        <v>21</v>
      </c>
      <c r="E336">
        <v>1986</v>
      </c>
      <c r="F336">
        <v>4000</v>
      </c>
      <c r="G336">
        <v>4050</v>
      </c>
      <c r="H336">
        <v>8050</v>
      </c>
    </row>
    <row r="337" spans="1:8" x14ac:dyDescent="0.3">
      <c r="A337">
        <v>9</v>
      </c>
      <c r="B337" t="s">
        <v>25</v>
      </c>
      <c r="C337">
        <v>6</v>
      </c>
      <c r="D337" t="s">
        <v>21</v>
      </c>
      <c r="E337">
        <v>1987</v>
      </c>
      <c r="F337">
        <v>2000</v>
      </c>
      <c r="G337">
        <v>1268</v>
      </c>
      <c r="H337">
        <v>3268</v>
      </c>
    </row>
    <row r="338" spans="1:8" x14ac:dyDescent="0.3">
      <c r="A338">
        <v>9</v>
      </c>
      <c r="B338" t="s">
        <v>25</v>
      </c>
      <c r="C338">
        <v>6</v>
      </c>
      <c r="D338" t="s">
        <v>21</v>
      </c>
      <c r="E338">
        <v>1988</v>
      </c>
      <c r="F338">
        <v>1000</v>
      </c>
      <c r="G338">
        <v>618</v>
      </c>
      <c r="H338">
        <v>1618</v>
      </c>
    </row>
    <row r="339" spans="1:8" x14ac:dyDescent="0.3">
      <c r="A339">
        <v>9</v>
      </c>
      <c r="B339" t="s">
        <v>25</v>
      </c>
      <c r="C339">
        <v>6</v>
      </c>
      <c r="D339" t="s">
        <v>21</v>
      </c>
      <c r="E339">
        <v>1989</v>
      </c>
      <c r="F339">
        <v>2000</v>
      </c>
      <c r="G339">
        <v>1188</v>
      </c>
      <c r="H339">
        <v>3188</v>
      </c>
    </row>
    <row r="340" spans="1:8" x14ac:dyDescent="0.3">
      <c r="A340">
        <v>9</v>
      </c>
      <c r="B340" t="s">
        <v>25</v>
      </c>
      <c r="C340">
        <v>6</v>
      </c>
      <c r="D340" t="s">
        <v>21</v>
      </c>
      <c r="E340">
        <v>1990</v>
      </c>
      <c r="F340">
        <v>3000</v>
      </c>
      <c r="G340">
        <v>2197</v>
      </c>
      <c r="H340">
        <v>5197</v>
      </c>
    </row>
    <row r="341" spans="1:8" x14ac:dyDescent="0.3">
      <c r="A341">
        <v>9</v>
      </c>
      <c r="B341" t="s">
        <v>25</v>
      </c>
      <c r="C341">
        <v>6</v>
      </c>
      <c r="D341" t="s">
        <v>21</v>
      </c>
      <c r="E341">
        <v>1991</v>
      </c>
      <c r="F341">
        <v>1500</v>
      </c>
      <c r="G341">
        <v>910</v>
      </c>
      <c r="H341">
        <v>2410</v>
      </c>
    </row>
    <row r="342" spans="1:8" x14ac:dyDescent="0.3">
      <c r="A342">
        <v>9</v>
      </c>
      <c r="B342" t="s">
        <v>25</v>
      </c>
      <c r="C342">
        <v>6</v>
      </c>
      <c r="D342" t="s">
        <v>21</v>
      </c>
      <c r="E342">
        <v>1992</v>
      </c>
      <c r="F342" t="s">
        <v>10</v>
      </c>
      <c r="G342" t="s">
        <v>10</v>
      </c>
      <c r="H342" t="s">
        <v>10</v>
      </c>
    </row>
    <row r="343" spans="1:8" x14ac:dyDescent="0.3">
      <c r="A343">
        <v>9</v>
      </c>
      <c r="B343" t="s">
        <v>25</v>
      </c>
      <c r="C343">
        <v>6</v>
      </c>
      <c r="D343" t="s">
        <v>21</v>
      </c>
      <c r="E343">
        <v>1993</v>
      </c>
      <c r="F343" t="s">
        <v>10</v>
      </c>
      <c r="G343" t="s">
        <v>10</v>
      </c>
      <c r="H343" t="s">
        <v>10</v>
      </c>
    </row>
    <row r="344" spans="1:8" x14ac:dyDescent="0.3">
      <c r="A344">
        <v>9</v>
      </c>
      <c r="B344" t="s">
        <v>25</v>
      </c>
      <c r="C344">
        <v>6</v>
      </c>
      <c r="D344" t="s">
        <v>21</v>
      </c>
      <c r="E344">
        <v>1994</v>
      </c>
      <c r="F344" t="s">
        <v>10</v>
      </c>
      <c r="G344" t="s">
        <v>10</v>
      </c>
      <c r="H344" t="s">
        <v>10</v>
      </c>
    </row>
    <row r="345" spans="1:8" x14ac:dyDescent="0.3">
      <c r="A345">
        <v>9</v>
      </c>
      <c r="B345" t="s">
        <v>25</v>
      </c>
      <c r="C345">
        <v>6</v>
      </c>
      <c r="D345" t="s">
        <v>21</v>
      </c>
      <c r="E345">
        <v>1995</v>
      </c>
      <c r="F345" t="s">
        <v>10</v>
      </c>
      <c r="G345" t="s">
        <v>10</v>
      </c>
      <c r="H345" t="s">
        <v>10</v>
      </c>
    </row>
    <row r="346" spans="1:8" x14ac:dyDescent="0.3">
      <c r="A346">
        <v>9</v>
      </c>
      <c r="B346" t="s">
        <v>25</v>
      </c>
      <c r="C346">
        <v>6</v>
      </c>
      <c r="D346" t="s">
        <v>21</v>
      </c>
      <c r="E346">
        <v>1996</v>
      </c>
      <c r="F346" t="s">
        <v>10</v>
      </c>
      <c r="G346" t="s">
        <v>10</v>
      </c>
      <c r="H346" t="s">
        <v>10</v>
      </c>
    </row>
    <row r="347" spans="1:8" x14ac:dyDescent="0.3">
      <c r="A347">
        <v>9</v>
      </c>
      <c r="B347" t="s">
        <v>25</v>
      </c>
      <c r="C347">
        <v>6</v>
      </c>
      <c r="D347" t="s">
        <v>21</v>
      </c>
      <c r="E347">
        <v>1997</v>
      </c>
      <c r="F347" t="s">
        <v>10</v>
      </c>
      <c r="G347" t="s">
        <v>10</v>
      </c>
      <c r="H347" t="s">
        <v>10</v>
      </c>
    </row>
    <row r="348" spans="1:8" x14ac:dyDescent="0.3">
      <c r="A348">
        <v>9</v>
      </c>
      <c r="B348" t="s">
        <v>25</v>
      </c>
      <c r="C348">
        <v>6</v>
      </c>
      <c r="D348" t="s">
        <v>21</v>
      </c>
      <c r="E348">
        <v>1998</v>
      </c>
      <c r="F348" t="s">
        <v>10</v>
      </c>
      <c r="G348" t="s">
        <v>10</v>
      </c>
      <c r="H348" t="s">
        <v>10</v>
      </c>
    </row>
    <row r="349" spans="1:8" x14ac:dyDescent="0.3">
      <c r="A349">
        <v>9</v>
      </c>
      <c r="B349" t="s">
        <v>25</v>
      </c>
      <c r="C349">
        <v>6</v>
      </c>
      <c r="D349" t="s">
        <v>21</v>
      </c>
      <c r="E349">
        <v>1999</v>
      </c>
      <c r="F349">
        <v>1000</v>
      </c>
      <c r="G349">
        <v>181</v>
      </c>
      <c r="H349">
        <v>1181</v>
      </c>
    </row>
    <row r="350" spans="1:8" x14ac:dyDescent="0.3">
      <c r="A350">
        <v>9</v>
      </c>
      <c r="B350" t="s">
        <v>25</v>
      </c>
      <c r="C350">
        <v>6</v>
      </c>
      <c r="D350" t="s">
        <v>21</v>
      </c>
      <c r="E350">
        <v>2000</v>
      </c>
      <c r="F350">
        <v>3500</v>
      </c>
      <c r="G350">
        <v>413</v>
      </c>
      <c r="H350">
        <v>3913</v>
      </c>
    </row>
    <row r="351" spans="1:8" x14ac:dyDescent="0.3">
      <c r="A351">
        <v>9</v>
      </c>
      <c r="B351" t="s">
        <v>25</v>
      </c>
      <c r="C351">
        <v>6</v>
      </c>
      <c r="D351" t="s">
        <v>21</v>
      </c>
      <c r="E351">
        <v>2001</v>
      </c>
      <c r="F351">
        <v>3200</v>
      </c>
      <c r="G351">
        <v>768</v>
      </c>
      <c r="H351">
        <v>3968</v>
      </c>
    </row>
    <row r="352" spans="1:8" x14ac:dyDescent="0.3">
      <c r="A352">
        <v>9</v>
      </c>
      <c r="B352" t="s">
        <v>25</v>
      </c>
      <c r="C352">
        <v>6</v>
      </c>
      <c r="D352" t="s">
        <v>21</v>
      </c>
      <c r="E352">
        <v>2002</v>
      </c>
      <c r="F352">
        <v>2800</v>
      </c>
      <c r="G352">
        <v>452</v>
      </c>
      <c r="H352">
        <v>3252</v>
      </c>
    </row>
    <row r="353" spans="1:8" x14ac:dyDescent="0.3">
      <c r="A353">
        <v>9</v>
      </c>
      <c r="B353" t="s">
        <v>25</v>
      </c>
      <c r="C353">
        <v>6</v>
      </c>
      <c r="D353" t="s">
        <v>21</v>
      </c>
      <c r="E353">
        <v>2003</v>
      </c>
      <c r="F353">
        <v>2400</v>
      </c>
      <c r="G353">
        <v>537</v>
      </c>
      <c r="H353">
        <v>2937</v>
      </c>
    </row>
    <row r="354" spans="1:8" x14ac:dyDescent="0.3">
      <c r="A354">
        <v>9</v>
      </c>
      <c r="B354" t="s">
        <v>25</v>
      </c>
      <c r="C354">
        <v>6</v>
      </c>
      <c r="D354" t="s">
        <v>21</v>
      </c>
      <c r="E354">
        <v>2004</v>
      </c>
      <c r="F354" t="s">
        <v>10</v>
      </c>
      <c r="G354" t="s">
        <v>10</v>
      </c>
      <c r="H354" t="s">
        <v>10</v>
      </c>
    </row>
    <row r="355" spans="1:8" x14ac:dyDescent="0.3">
      <c r="A355">
        <v>9</v>
      </c>
      <c r="B355" t="s">
        <v>25</v>
      </c>
      <c r="C355">
        <v>6</v>
      </c>
      <c r="D355" t="s">
        <v>21</v>
      </c>
      <c r="E355">
        <v>2005</v>
      </c>
      <c r="F355">
        <v>5500</v>
      </c>
      <c r="G355">
        <v>1436</v>
      </c>
      <c r="H355">
        <v>6936</v>
      </c>
    </row>
    <row r="356" spans="1:8" x14ac:dyDescent="0.3">
      <c r="A356">
        <v>9</v>
      </c>
      <c r="B356" t="s">
        <v>25</v>
      </c>
      <c r="C356">
        <v>6</v>
      </c>
      <c r="D356" t="s">
        <v>21</v>
      </c>
      <c r="E356">
        <v>2006</v>
      </c>
      <c r="F356">
        <v>1700</v>
      </c>
      <c r="G356">
        <v>346</v>
      </c>
      <c r="H356">
        <v>2046</v>
      </c>
    </row>
    <row r="357" spans="1:8" x14ac:dyDescent="0.3">
      <c r="A357">
        <v>9</v>
      </c>
      <c r="B357" t="s">
        <v>25</v>
      </c>
      <c r="C357">
        <v>6</v>
      </c>
      <c r="D357" t="s">
        <v>21</v>
      </c>
      <c r="E357">
        <v>2007</v>
      </c>
      <c r="F357">
        <v>1500</v>
      </c>
      <c r="G357">
        <v>438</v>
      </c>
      <c r="H357">
        <v>1938</v>
      </c>
    </row>
    <row r="358" spans="1:8" x14ac:dyDescent="0.3">
      <c r="A358">
        <v>9</v>
      </c>
      <c r="B358" t="s">
        <v>25</v>
      </c>
      <c r="C358">
        <v>6</v>
      </c>
      <c r="D358" t="s">
        <v>21</v>
      </c>
      <c r="E358">
        <v>2008</v>
      </c>
      <c r="F358">
        <v>900</v>
      </c>
      <c r="G358">
        <v>257</v>
      </c>
      <c r="H358">
        <v>1157</v>
      </c>
    </row>
    <row r="359" spans="1:8" x14ac:dyDescent="0.3">
      <c r="A359">
        <v>9</v>
      </c>
      <c r="B359" t="s">
        <v>25</v>
      </c>
      <c r="C359">
        <v>6</v>
      </c>
      <c r="D359" t="s">
        <v>21</v>
      </c>
      <c r="E359">
        <v>2009</v>
      </c>
      <c r="F359">
        <v>5230</v>
      </c>
      <c r="G359">
        <v>1889</v>
      </c>
      <c r="H359">
        <v>7119</v>
      </c>
    </row>
    <row r="360" spans="1:8" x14ac:dyDescent="0.3">
      <c r="A360">
        <v>9</v>
      </c>
      <c r="B360" t="s">
        <v>25</v>
      </c>
      <c r="C360">
        <v>6</v>
      </c>
      <c r="D360" t="s">
        <v>21</v>
      </c>
      <c r="E360">
        <v>2010</v>
      </c>
      <c r="F360">
        <v>980</v>
      </c>
      <c r="G360">
        <v>280</v>
      </c>
      <c r="H360">
        <v>1260</v>
      </c>
    </row>
    <row r="361" spans="1:8" x14ac:dyDescent="0.3">
      <c r="A361">
        <v>9</v>
      </c>
      <c r="B361" t="s">
        <v>25</v>
      </c>
      <c r="C361">
        <v>6</v>
      </c>
      <c r="D361" t="s">
        <v>21</v>
      </c>
      <c r="E361">
        <v>2011</v>
      </c>
      <c r="F361">
        <v>2840</v>
      </c>
      <c r="G361">
        <v>985</v>
      </c>
      <c r="H361">
        <v>3825</v>
      </c>
    </row>
    <row r="362" spans="1:8" x14ac:dyDescent="0.3">
      <c r="A362">
        <v>9</v>
      </c>
      <c r="B362" t="s">
        <v>25</v>
      </c>
      <c r="C362">
        <v>6</v>
      </c>
      <c r="D362" t="s">
        <v>21</v>
      </c>
      <c r="E362">
        <v>2012</v>
      </c>
      <c r="F362">
        <v>860</v>
      </c>
      <c r="G362">
        <v>222</v>
      </c>
      <c r="H362">
        <v>1082</v>
      </c>
    </row>
    <row r="363" spans="1:8" x14ac:dyDescent="0.3">
      <c r="A363">
        <v>9</v>
      </c>
      <c r="B363" t="s">
        <v>25</v>
      </c>
      <c r="C363">
        <v>6</v>
      </c>
      <c r="D363" t="s">
        <v>21</v>
      </c>
      <c r="E363">
        <v>2013</v>
      </c>
      <c r="F363">
        <v>2640</v>
      </c>
      <c r="G363">
        <v>746</v>
      </c>
      <c r="H363">
        <v>3386</v>
      </c>
    </row>
    <row r="364" spans="1:8" x14ac:dyDescent="0.3">
      <c r="A364">
        <v>9</v>
      </c>
      <c r="B364" t="s">
        <v>25</v>
      </c>
      <c r="C364">
        <v>6</v>
      </c>
      <c r="D364" t="s">
        <v>21</v>
      </c>
      <c r="E364">
        <v>2014</v>
      </c>
      <c r="F364">
        <v>1550</v>
      </c>
      <c r="G364">
        <v>240</v>
      </c>
      <c r="H364">
        <v>1790</v>
      </c>
    </row>
    <row r="365" spans="1:8" x14ac:dyDescent="0.3">
      <c r="A365">
        <v>9</v>
      </c>
      <c r="B365" t="s">
        <v>25</v>
      </c>
      <c r="C365">
        <v>6</v>
      </c>
      <c r="D365" t="s">
        <v>21</v>
      </c>
      <c r="E365">
        <v>2015</v>
      </c>
      <c r="F365">
        <v>1140</v>
      </c>
      <c r="G365" s="1" t="s">
        <v>10</v>
      </c>
      <c r="H365" s="1" t="s">
        <v>10</v>
      </c>
    </row>
    <row r="366" spans="1:8" x14ac:dyDescent="0.3">
      <c r="A366">
        <v>9</v>
      </c>
      <c r="B366" t="s">
        <v>25</v>
      </c>
      <c r="C366">
        <v>6</v>
      </c>
      <c r="D366" t="s">
        <v>21</v>
      </c>
      <c r="E366">
        <v>2016</v>
      </c>
      <c r="F366">
        <v>3060</v>
      </c>
      <c r="G366" s="1" t="s">
        <v>10</v>
      </c>
      <c r="H366" s="1" t="s">
        <v>10</v>
      </c>
    </row>
    <row r="367" spans="1:8" x14ac:dyDescent="0.3">
      <c r="A367">
        <v>9</v>
      </c>
      <c r="B367" t="s">
        <v>25</v>
      </c>
      <c r="C367">
        <v>6</v>
      </c>
      <c r="D367" t="s">
        <v>21</v>
      </c>
      <c r="E367">
        <v>2017</v>
      </c>
      <c r="F367">
        <v>3840</v>
      </c>
      <c r="G367" s="1" t="s">
        <v>10</v>
      </c>
      <c r="H367" s="1" t="s">
        <v>10</v>
      </c>
    </row>
    <row r="368" spans="1:8" x14ac:dyDescent="0.3">
      <c r="A368">
        <v>9</v>
      </c>
      <c r="B368" t="s">
        <v>25</v>
      </c>
      <c r="C368">
        <v>6</v>
      </c>
      <c r="D368" t="s">
        <v>21</v>
      </c>
      <c r="E368">
        <v>2018</v>
      </c>
      <c r="F368">
        <v>1950</v>
      </c>
      <c r="G368" s="1" t="s">
        <v>10</v>
      </c>
      <c r="H368" s="1" t="s">
        <v>10</v>
      </c>
    </row>
    <row r="369" spans="1:8" x14ac:dyDescent="0.3">
      <c r="A369">
        <v>9</v>
      </c>
      <c r="B369" t="s">
        <v>25</v>
      </c>
      <c r="C369">
        <v>6</v>
      </c>
      <c r="D369" t="s">
        <v>21</v>
      </c>
      <c r="E369">
        <v>2019</v>
      </c>
      <c r="F369">
        <v>1200</v>
      </c>
      <c r="G369" s="1" t="s">
        <v>10</v>
      </c>
      <c r="H369" s="1" t="s">
        <v>10</v>
      </c>
    </row>
    <row r="370" spans="1:8" x14ac:dyDescent="0.3">
      <c r="A370">
        <v>9</v>
      </c>
      <c r="B370" t="s">
        <v>25</v>
      </c>
      <c r="C370">
        <v>6</v>
      </c>
      <c r="D370" t="s">
        <v>21</v>
      </c>
      <c r="E370">
        <v>2020</v>
      </c>
      <c r="F370">
        <v>2350</v>
      </c>
      <c r="G370" s="1" t="s">
        <v>10</v>
      </c>
      <c r="H370" s="1" t="s">
        <v>10</v>
      </c>
    </row>
    <row r="371" spans="1:8" x14ac:dyDescent="0.3">
      <c r="A371">
        <v>10</v>
      </c>
      <c r="B371" t="s">
        <v>26</v>
      </c>
      <c r="C371">
        <v>6</v>
      </c>
      <c r="D371" t="s">
        <v>21</v>
      </c>
      <c r="E371">
        <v>1980</v>
      </c>
      <c r="F371">
        <v>3000</v>
      </c>
      <c r="G371">
        <v>2440</v>
      </c>
      <c r="H371">
        <v>5440</v>
      </c>
    </row>
    <row r="372" spans="1:8" x14ac:dyDescent="0.3">
      <c r="A372">
        <v>10</v>
      </c>
      <c r="B372" t="s">
        <v>26</v>
      </c>
      <c r="C372">
        <v>6</v>
      </c>
      <c r="D372" t="s">
        <v>21</v>
      </c>
      <c r="E372">
        <v>1981</v>
      </c>
      <c r="F372">
        <v>2000</v>
      </c>
      <c r="G372">
        <v>1368</v>
      </c>
      <c r="H372">
        <v>3368</v>
      </c>
    </row>
    <row r="373" spans="1:8" x14ac:dyDescent="0.3">
      <c r="A373">
        <v>10</v>
      </c>
      <c r="B373" t="s">
        <v>26</v>
      </c>
      <c r="C373">
        <v>6</v>
      </c>
      <c r="D373" t="s">
        <v>21</v>
      </c>
      <c r="E373">
        <v>1982</v>
      </c>
      <c r="F373">
        <v>2500</v>
      </c>
      <c r="G373">
        <v>1355</v>
      </c>
      <c r="H373">
        <v>3855</v>
      </c>
    </row>
    <row r="374" spans="1:8" x14ac:dyDescent="0.3">
      <c r="A374">
        <v>10</v>
      </c>
      <c r="B374" t="s">
        <v>26</v>
      </c>
      <c r="C374">
        <v>6</v>
      </c>
      <c r="D374" t="s">
        <v>21</v>
      </c>
      <c r="E374">
        <v>1983</v>
      </c>
      <c r="F374">
        <v>2000</v>
      </c>
      <c r="G374">
        <v>1929</v>
      </c>
      <c r="H374">
        <v>3929</v>
      </c>
    </row>
    <row r="375" spans="1:8" x14ac:dyDescent="0.3">
      <c r="A375">
        <v>10</v>
      </c>
      <c r="B375" t="s">
        <v>26</v>
      </c>
      <c r="C375">
        <v>6</v>
      </c>
      <c r="D375" t="s">
        <v>21</v>
      </c>
      <c r="E375">
        <v>1984</v>
      </c>
      <c r="F375">
        <v>2000</v>
      </c>
      <c r="G375">
        <v>1549</v>
      </c>
      <c r="H375">
        <v>3549</v>
      </c>
    </row>
    <row r="376" spans="1:8" x14ac:dyDescent="0.3">
      <c r="A376">
        <v>10</v>
      </c>
      <c r="B376" t="s">
        <v>26</v>
      </c>
      <c r="C376">
        <v>6</v>
      </c>
      <c r="D376" t="s">
        <v>21</v>
      </c>
      <c r="E376">
        <v>1985</v>
      </c>
      <c r="F376">
        <v>2500</v>
      </c>
      <c r="G376">
        <v>2084</v>
      </c>
      <c r="H376">
        <v>4584</v>
      </c>
    </row>
    <row r="377" spans="1:8" x14ac:dyDescent="0.3">
      <c r="A377">
        <v>10</v>
      </c>
      <c r="B377" t="s">
        <v>26</v>
      </c>
      <c r="C377">
        <v>6</v>
      </c>
      <c r="D377" t="s">
        <v>21</v>
      </c>
      <c r="E377">
        <v>1986</v>
      </c>
      <c r="F377">
        <v>3000</v>
      </c>
      <c r="G377">
        <v>3037</v>
      </c>
      <c r="H377">
        <v>6037</v>
      </c>
    </row>
    <row r="378" spans="1:8" x14ac:dyDescent="0.3">
      <c r="A378">
        <v>10</v>
      </c>
      <c r="B378" t="s">
        <v>26</v>
      </c>
      <c r="C378">
        <v>6</v>
      </c>
      <c r="D378" t="s">
        <v>21</v>
      </c>
      <c r="E378">
        <v>1987</v>
      </c>
      <c r="F378">
        <v>2000</v>
      </c>
      <c r="G378">
        <v>1268</v>
      </c>
      <c r="H378">
        <v>3268</v>
      </c>
    </row>
    <row r="379" spans="1:8" x14ac:dyDescent="0.3">
      <c r="A379">
        <v>10</v>
      </c>
      <c r="B379" t="s">
        <v>26</v>
      </c>
      <c r="C379">
        <v>6</v>
      </c>
      <c r="D379" t="s">
        <v>21</v>
      </c>
      <c r="E379">
        <v>1988</v>
      </c>
      <c r="F379">
        <v>1000</v>
      </c>
      <c r="G379">
        <v>618</v>
      </c>
      <c r="H379">
        <v>1618</v>
      </c>
    </row>
    <row r="380" spans="1:8" x14ac:dyDescent="0.3">
      <c r="A380">
        <v>10</v>
      </c>
      <c r="B380" t="s">
        <v>26</v>
      </c>
      <c r="C380">
        <v>6</v>
      </c>
      <c r="D380" t="s">
        <v>21</v>
      </c>
      <c r="E380">
        <v>1989</v>
      </c>
      <c r="F380">
        <v>2000</v>
      </c>
      <c r="G380">
        <v>1188</v>
      </c>
      <c r="H380">
        <v>3188</v>
      </c>
    </row>
    <row r="381" spans="1:8" x14ac:dyDescent="0.3">
      <c r="A381">
        <v>10</v>
      </c>
      <c r="B381" t="s">
        <v>26</v>
      </c>
      <c r="C381">
        <v>6</v>
      </c>
      <c r="D381" t="s">
        <v>21</v>
      </c>
      <c r="E381">
        <v>1990</v>
      </c>
      <c r="F381">
        <v>3500</v>
      </c>
      <c r="G381">
        <v>2563</v>
      </c>
      <c r="H381">
        <v>6063</v>
      </c>
    </row>
    <row r="382" spans="1:8" x14ac:dyDescent="0.3">
      <c r="A382">
        <v>10</v>
      </c>
      <c r="B382" t="s">
        <v>26</v>
      </c>
      <c r="C382">
        <v>6</v>
      </c>
      <c r="D382" t="s">
        <v>21</v>
      </c>
      <c r="E382">
        <v>1991</v>
      </c>
      <c r="F382" t="s">
        <v>10</v>
      </c>
      <c r="G382" t="s">
        <v>10</v>
      </c>
      <c r="H382" t="s">
        <v>10</v>
      </c>
    </row>
    <row r="383" spans="1:8" x14ac:dyDescent="0.3">
      <c r="A383">
        <v>10</v>
      </c>
      <c r="B383" t="s">
        <v>26</v>
      </c>
      <c r="C383">
        <v>6</v>
      </c>
      <c r="D383" t="s">
        <v>21</v>
      </c>
      <c r="E383">
        <v>1992</v>
      </c>
      <c r="F383" t="s">
        <v>10</v>
      </c>
      <c r="G383" t="s">
        <v>10</v>
      </c>
      <c r="H383" t="s">
        <v>10</v>
      </c>
    </row>
    <row r="384" spans="1:8" x14ac:dyDescent="0.3">
      <c r="A384">
        <v>10</v>
      </c>
      <c r="B384" t="s">
        <v>26</v>
      </c>
      <c r="C384">
        <v>6</v>
      </c>
      <c r="D384" t="s">
        <v>21</v>
      </c>
      <c r="E384">
        <v>1993</v>
      </c>
      <c r="F384" t="s">
        <v>10</v>
      </c>
      <c r="G384" t="s">
        <v>10</v>
      </c>
      <c r="H384" t="s">
        <v>10</v>
      </c>
    </row>
    <row r="385" spans="1:8" x14ac:dyDescent="0.3">
      <c r="A385">
        <v>10</v>
      </c>
      <c r="B385" t="s">
        <v>26</v>
      </c>
      <c r="C385">
        <v>6</v>
      </c>
      <c r="D385" t="s">
        <v>21</v>
      </c>
      <c r="E385">
        <v>1994</v>
      </c>
      <c r="F385" t="s">
        <v>10</v>
      </c>
      <c r="G385" t="s">
        <v>10</v>
      </c>
      <c r="H385" t="s">
        <v>10</v>
      </c>
    </row>
    <row r="386" spans="1:8" x14ac:dyDescent="0.3">
      <c r="A386">
        <v>10</v>
      </c>
      <c r="B386" t="s">
        <v>26</v>
      </c>
      <c r="C386">
        <v>6</v>
      </c>
      <c r="D386" t="s">
        <v>21</v>
      </c>
      <c r="E386">
        <v>1995</v>
      </c>
      <c r="F386" t="s">
        <v>10</v>
      </c>
      <c r="G386" t="s">
        <v>10</v>
      </c>
      <c r="H386" t="s">
        <v>10</v>
      </c>
    </row>
    <row r="387" spans="1:8" x14ac:dyDescent="0.3">
      <c r="A387">
        <v>10</v>
      </c>
      <c r="B387" t="s">
        <v>26</v>
      </c>
      <c r="C387">
        <v>6</v>
      </c>
      <c r="D387" t="s">
        <v>21</v>
      </c>
      <c r="E387">
        <v>1996</v>
      </c>
      <c r="F387" t="s">
        <v>10</v>
      </c>
      <c r="G387" t="s">
        <v>10</v>
      </c>
      <c r="H387" t="s">
        <v>10</v>
      </c>
    </row>
    <row r="388" spans="1:8" x14ac:dyDescent="0.3">
      <c r="A388">
        <v>10</v>
      </c>
      <c r="B388" t="s">
        <v>26</v>
      </c>
      <c r="C388">
        <v>6</v>
      </c>
      <c r="D388" t="s">
        <v>21</v>
      </c>
      <c r="E388">
        <v>1997</v>
      </c>
      <c r="F388" t="s">
        <v>10</v>
      </c>
      <c r="G388" t="s">
        <v>10</v>
      </c>
      <c r="H388" t="s">
        <v>10</v>
      </c>
    </row>
    <row r="389" spans="1:8" x14ac:dyDescent="0.3">
      <c r="A389">
        <v>10</v>
      </c>
      <c r="B389" t="s">
        <v>26</v>
      </c>
      <c r="C389">
        <v>6</v>
      </c>
      <c r="D389" t="s">
        <v>21</v>
      </c>
      <c r="E389">
        <v>1998</v>
      </c>
      <c r="F389" t="s">
        <v>10</v>
      </c>
      <c r="G389" t="s">
        <v>10</v>
      </c>
      <c r="H389" t="s">
        <v>10</v>
      </c>
    </row>
    <row r="390" spans="1:8" x14ac:dyDescent="0.3">
      <c r="A390">
        <v>10</v>
      </c>
      <c r="B390" t="s">
        <v>26</v>
      </c>
      <c r="C390">
        <v>6</v>
      </c>
      <c r="D390" t="s">
        <v>21</v>
      </c>
      <c r="E390">
        <v>1999</v>
      </c>
      <c r="F390" t="s">
        <v>10</v>
      </c>
      <c r="G390" t="s">
        <v>10</v>
      </c>
      <c r="H390" t="s">
        <v>10</v>
      </c>
    </row>
    <row r="391" spans="1:8" x14ac:dyDescent="0.3">
      <c r="A391">
        <v>10</v>
      </c>
      <c r="B391" t="s">
        <v>26</v>
      </c>
      <c r="C391">
        <v>6</v>
      </c>
      <c r="D391" t="s">
        <v>21</v>
      </c>
      <c r="E391">
        <v>2000</v>
      </c>
      <c r="F391" t="s">
        <v>10</v>
      </c>
      <c r="G391" t="s">
        <v>10</v>
      </c>
      <c r="H391" t="s">
        <v>10</v>
      </c>
    </row>
    <row r="392" spans="1:8" x14ac:dyDescent="0.3">
      <c r="A392">
        <v>10</v>
      </c>
      <c r="B392" t="s">
        <v>26</v>
      </c>
      <c r="C392">
        <v>6</v>
      </c>
      <c r="D392" t="s">
        <v>21</v>
      </c>
      <c r="E392">
        <v>2001</v>
      </c>
      <c r="F392" t="s">
        <v>10</v>
      </c>
      <c r="G392" t="s">
        <v>10</v>
      </c>
      <c r="H392" t="s">
        <v>10</v>
      </c>
    </row>
    <row r="393" spans="1:8" x14ac:dyDescent="0.3">
      <c r="A393">
        <v>10</v>
      </c>
      <c r="B393" t="s">
        <v>26</v>
      </c>
      <c r="C393">
        <v>6</v>
      </c>
      <c r="D393" t="s">
        <v>21</v>
      </c>
      <c r="E393">
        <v>2002</v>
      </c>
      <c r="F393">
        <v>2500</v>
      </c>
      <c r="G393">
        <v>403</v>
      </c>
      <c r="H393">
        <v>2903</v>
      </c>
    </row>
    <row r="394" spans="1:8" x14ac:dyDescent="0.3">
      <c r="A394">
        <v>10</v>
      </c>
      <c r="B394" t="s">
        <v>26</v>
      </c>
      <c r="C394">
        <v>6</v>
      </c>
      <c r="D394" t="s">
        <v>21</v>
      </c>
      <c r="E394">
        <v>2003</v>
      </c>
      <c r="F394">
        <v>2000</v>
      </c>
      <c r="G394">
        <v>447</v>
      </c>
      <c r="H394">
        <v>2447</v>
      </c>
    </row>
    <row r="395" spans="1:8" x14ac:dyDescent="0.3">
      <c r="A395">
        <v>10</v>
      </c>
      <c r="B395" t="s">
        <v>26</v>
      </c>
      <c r="C395">
        <v>6</v>
      </c>
      <c r="D395" t="s">
        <v>21</v>
      </c>
      <c r="E395">
        <v>2004</v>
      </c>
      <c r="F395" t="s">
        <v>10</v>
      </c>
      <c r="G395" t="s">
        <v>10</v>
      </c>
      <c r="H395" t="s">
        <v>10</v>
      </c>
    </row>
    <row r="396" spans="1:8" x14ac:dyDescent="0.3">
      <c r="A396">
        <v>10</v>
      </c>
      <c r="B396" t="s">
        <v>26</v>
      </c>
      <c r="C396">
        <v>6</v>
      </c>
      <c r="D396" t="s">
        <v>21</v>
      </c>
      <c r="E396">
        <v>2005</v>
      </c>
      <c r="F396">
        <v>3000</v>
      </c>
      <c r="G396">
        <v>783</v>
      </c>
      <c r="H396">
        <v>3783</v>
      </c>
    </row>
    <row r="397" spans="1:8" x14ac:dyDescent="0.3">
      <c r="A397">
        <v>10</v>
      </c>
      <c r="B397" t="s">
        <v>26</v>
      </c>
      <c r="C397">
        <v>6</v>
      </c>
      <c r="D397" t="s">
        <v>21</v>
      </c>
      <c r="E397">
        <v>2006</v>
      </c>
      <c r="F397">
        <v>1200</v>
      </c>
      <c r="G397">
        <v>244</v>
      </c>
      <c r="H397">
        <v>1444</v>
      </c>
    </row>
    <row r="398" spans="1:8" x14ac:dyDescent="0.3">
      <c r="A398">
        <v>10</v>
      </c>
      <c r="B398" t="s">
        <v>26</v>
      </c>
      <c r="C398">
        <v>6</v>
      </c>
      <c r="D398" t="s">
        <v>21</v>
      </c>
      <c r="E398">
        <v>2007</v>
      </c>
      <c r="F398">
        <v>1100</v>
      </c>
      <c r="G398">
        <v>321</v>
      </c>
      <c r="H398">
        <v>1421</v>
      </c>
    </row>
    <row r="399" spans="1:8" x14ac:dyDescent="0.3">
      <c r="A399">
        <v>10</v>
      </c>
      <c r="B399" t="s">
        <v>26</v>
      </c>
      <c r="C399">
        <v>6</v>
      </c>
      <c r="D399" t="s">
        <v>21</v>
      </c>
      <c r="E399">
        <v>2008</v>
      </c>
      <c r="F399">
        <v>1700</v>
      </c>
      <c r="G399">
        <v>485</v>
      </c>
      <c r="H399">
        <v>2185</v>
      </c>
    </row>
    <row r="400" spans="1:8" x14ac:dyDescent="0.3">
      <c r="A400">
        <v>10</v>
      </c>
      <c r="B400" t="s">
        <v>26</v>
      </c>
      <c r="C400">
        <v>6</v>
      </c>
      <c r="D400" t="s">
        <v>21</v>
      </c>
      <c r="E400">
        <v>2009</v>
      </c>
      <c r="F400">
        <v>8240</v>
      </c>
      <c r="G400">
        <v>2976</v>
      </c>
      <c r="H400">
        <v>11216</v>
      </c>
    </row>
    <row r="401" spans="1:8" x14ac:dyDescent="0.3">
      <c r="A401">
        <v>10</v>
      </c>
      <c r="B401" t="s">
        <v>26</v>
      </c>
      <c r="C401">
        <v>6</v>
      </c>
      <c r="D401" t="s">
        <v>21</v>
      </c>
      <c r="E401">
        <v>2010</v>
      </c>
      <c r="F401">
        <v>710</v>
      </c>
      <c r="G401">
        <v>203</v>
      </c>
      <c r="H401">
        <v>913</v>
      </c>
    </row>
    <row r="402" spans="1:8" x14ac:dyDescent="0.3">
      <c r="A402">
        <v>10</v>
      </c>
      <c r="B402" t="s">
        <v>26</v>
      </c>
      <c r="C402">
        <v>6</v>
      </c>
      <c r="D402" t="s">
        <v>21</v>
      </c>
      <c r="E402">
        <v>2011</v>
      </c>
      <c r="F402">
        <v>2400</v>
      </c>
      <c r="G402">
        <v>832</v>
      </c>
      <c r="H402">
        <v>3232</v>
      </c>
    </row>
    <row r="403" spans="1:8" x14ac:dyDescent="0.3">
      <c r="A403">
        <v>10</v>
      </c>
      <c r="B403" t="s">
        <v>26</v>
      </c>
      <c r="C403">
        <v>6</v>
      </c>
      <c r="D403" t="s">
        <v>21</v>
      </c>
      <c r="E403">
        <v>2012</v>
      </c>
      <c r="F403">
        <v>2920</v>
      </c>
      <c r="G403">
        <v>753</v>
      </c>
      <c r="H403">
        <v>3673</v>
      </c>
    </row>
    <row r="404" spans="1:8" x14ac:dyDescent="0.3">
      <c r="A404">
        <v>10</v>
      </c>
      <c r="B404" t="s">
        <v>26</v>
      </c>
      <c r="C404">
        <v>6</v>
      </c>
      <c r="D404" t="s">
        <v>21</v>
      </c>
      <c r="E404">
        <v>2013</v>
      </c>
      <c r="F404">
        <v>1525</v>
      </c>
      <c r="G404">
        <v>431</v>
      </c>
      <c r="H404">
        <v>1956</v>
      </c>
    </row>
    <row r="405" spans="1:8" x14ac:dyDescent="0.3">
      <c r="A405">
        <v>10</v>
      </c>
      <c r="B405" t="s">
        <v>26</v>
      </c>
      <c r="C405">
        <v>6</v>
      </c>
      <c r="D405" t="s">
        <v>21</v>
      </c>
      <c r="E405">
        <v>2014</v>
      </c>
      <c r="F405">
        <v>2200</v>
      </c>
      <c r="G405">
        <v>340</v>
      </c>
      <c r="H405">
        <v>2540</v>
      </c>
    </row>
    <row r="406" spans="1:8" x14ac:dyDescent="0.3">
      <c r="A406">
        <v>10</v>
      </c>
      <c r="B406" t="s">
        <v>26</v>
      </c>
      <c r="C406">
        <v>6</v>
      </c>
      <c r="D406" t="s">
        <v>21</v>
      </c>
      <c r="E406">
        <v>2015</v>
      </c>
      <c r="F406">
        <v>2150</v>
      </c>
      <c r="G406" s="1" t="s">
        <v>10</v>
      </c>
      <c r="H406" s="1" t="s">
        <v>10</v>
      </c>
    </row>
    <row r="407" spans="1:8" x14ac:dyDescent="0.3">
      <c r="A407">
        <v>10</v>
      </c>
      <c r="B407" t="s">
        <v>26</v>
      </c>
      <c r="C407">
        <v>6</v>
      </c>
      <c r="D407" t="s">
        <v>21</v>
      </c>
      <c r="E407">
        <v>2016</v>
      </c>
      <c r="F407">
        <v>2700</v>
      </c>
      <c r="G407" s="1" t="s">
        <v>10</v>
      </c>
      <c r="H407" s="1" t="s">
        <v>10</v>
      </c>
    </row>
    <row r="408" spans="1:8" x14ac:dyDescent="0.3">
      <c r="A408">
        <v>10</v>
      </c>
      <c r="B408" t="s">
        <v>26</v>
      </c>
      <c r="C408">
        <v>6</v>
      </c>
      <c r="D408" t="s">
        <v>21</v>
      </c>
      <c r="E408">
        <v>2017</v>
      </c>
      <c r="F408">
        <v>4400</v>
      </c>
      <c r="G408" s="1" t="s">
        <v>10</v>
      </c>
      <c r="H408" s="1" t="s">
        <v>10</v>
      </c>
    </row>
    <row r="409" spans="1:8" x14ac:dyDescent="0.3">
      <c r="A409">
        <v>10</v>
      </c>
      <c r="B409" t="s">
        <v>26</v>
      </c>
      <c r="C409">
        <v>6</v>
      </c>
      <c r="D409" t="s">
        <v>21</v>
      </c>
      <c r="E409">
        <v>2018</v>
      </c>
      <c r="F409">
        <v>1500</v>
      </c>
      <c r="G409" s="1" t="s">
        <v>10</v>
      </c>
      <c r="H409" s="1" t="s">
        <v>10</v>
      </c>
    </row>
    <row r="410" spans="1:8" x14ac:dyDescent="0.3">
      <c r="A410">
        <v>10</v>
      </c>
      <c r="B410" t="s">
        <v>26</v>
      </c>
      <c r="C410">
        <v>6</v>
      </c>
      <c r="D410" t="s">
        <v>21</v>
      </c>
      <c r="E410">
        <v>2019</v>
      </c>
      <c r="F410">
        <v>1015</v>
      </c>
      <c r="G410" s="1" t="s">
        <v>10</v>
      </c>
      <c r="H410" s="1" t="s">
        <v>10</v>
      </c>
    </row>
    <row r="411" spans="1:8" x14ac:dyDescent="0.3">
      <c r="A411">
        <v>10</v>
      </c>
      <c r="B411" t="s">
        <v>26</v>
      </c>
      <c r="C411">
        <v>6</v>
      </c>
      <c r="D411" t="s">
        <v>21</v>
      </c>
      <c r="E411">
        <v>2020</v>
      </c>
      <c r="F411">
        <v>2310</v>
      </c>
      <c r="G411" s="1" t="s">
        <v>10</v>
      </c>
      <c r="H411" s="1" t="s">
        <v>10</v>
      </c>
    </row>
    <row r="412" spans="1:8" x14ac:dyDescent="0.3">
      <c r="A412">
        <v>11</v>
      </c>
      <c r="B412" t="s">
        <v>27</v>
      </c>
      <c r="C412">
        <v>6</v>
      </c>
      <c r="D412" t="s">
        <v>21</v>
      </c>
      <c r="E412">
        <v>1980</v>
      </c>
      <c r="F412">
        <v>50</v>
      </c>
      <c r="G412">
        <v>41</v>
      </c>
      <c r="H412">
        <v>91</v>
      </c>
    </row>
    <row r="413" spans="1:8" x14ac:dyDescent="0.3">
      <c r="A413">
        <v>11</v>
      </c>
      <c r="B413" t="s">
        <v>27</v>
      </c>
      <c r="C413">
        <v>6</v>
      </c>
      <c r="D413" t="s">
        <v>21</v>
      </c>
      <c r="E413">
        <v>1981</v>
      </c>
      <c r="F413">
        <v>200</v>
      </c>
      <c r="G413">
        <v>137</v>
      </c>
      <c r="H413">
        <v>337</v>
      </c>
    </row>
    <row r="414" spans="1:8" x14ac:dyDescent="0.3">
      <c r="A414">
        <v>11</v>
      </c>
      <c r="B414" t="s">
        <v>27</v>
      </c>
      <c r="C414">
        <v>6</v>
      </c>
      <c r="D414" t="s">
        <v>21</v>
      </c>
      <c r="E414">
        <v>1982</v>
      </c>
      <c r="F414">
        <v>200</v>
      </c>
      <c r="G414">
        <v>108</v>
      </c>
      <c r="H414">
        <v>308</v>
      </c>
    </row>
    <row r="415" spans="1:8" x14ac:dyDescent="0.3">
      <c r="A415">
        <v>11</v>
      </c>
      <c r="B415" t="s">
        <v>27</v>
      </c>
      <c r="C415">
        <v>6</v>
      </c>
      <c r="D415" t="s">
        <v>21</v>
      </c>
      <c r="E415">
        <v>1983</v>
      </c>
      <c r="F415">
        <v>200</v>
      </c>
      <c r="G415">
        <v>193</v>
      </c>
      <c r="H415">
        <v>393</v>
      </c>
    </row>
    <row r="416" spans="1:8" x14ac:dyDescent="0.3">
      <c r="A416">
        <v>11</v>
      </c>
      <c r="B416" t="s">
        <v>27</v>
      </c>
      <c r="C416">
        <v>6</v>
      </c>
      <c r="D416" t="s">
        <v>21</v>
      </c>
      <c r="E416">
        <v>1984</v>
      </c>
      <c r="F416">
        <v>300</v>
      </c>
      <c r="G416">
        <v>232</v>
      </c>
      <c r="H416">
        <v>532</v>
      </c>
    </row>
    <row r="417" spans="1:8" x14ac:dyDescent="0.3">
      <c r="A417">
        <v>11</v>
      </c>
      <c r="B417" t="s">
        <v>27</v>
      </c>
      <c r="C417">
        <v>6</v>
      </c>
      <c r="D417" t="s">
        <v>21</v>
      </c>
      <c r="E417">
        <v>1985</v>
      </c>
      <c r="F417">
        <v>300</v>
      </c>
      <c r="G417">
        <v>250</v>
      </c>
      <c r="H417">
        <v>550</v>
      </c>
    </row>
    <row r="418" spans="1:8" x14ac:dyDescent="0.3">
      <c r="A418">
        <v>11</v>
      </c>
      <c r="B418" t="s">
        <v>27</v>
      </c>
      <c r="C418">
        <v>6</v>
      </c>
      <c r="D418" t="s">
        <v>21</v>
      </c>
      <c r="E418">
        <v>1986</v>
      </c>
      <c r="F418">
        <v>200</v>
      </c>
      <c r="G418">
        <v>202</v>
      </c>
      <c r="H418">
        <v>402</v>
      </c>
    </row>
    <row r="419" spans="1:8" x14ac:dyDescent="0.3">
      <c r="A419">
        <v>11</v>
      </c>
      <c r="B419" t="s">
        <v>27</v>
      </c>
      <c r="C419">
        <v>6</v>
      </c>
      <c r="D419" t="s">
        <v>21</v>
      </c>
      <c r="E419">
        <v>1987</v>
      </c>
      <c r="F419">
        <v>200</v>
      </c>
      <c r="G419">
        <v>127</v>
      </c>
      <c r="H419">
        <v>327</v>
      </c>
    </row>
    <row r="420" spans="1:8" x14ac:dyDescent="0.3">
      <c r="A420">
        <v>11</v>
      </c>
      <c r="B420" t="s">
        <v>27</v>
      </c>
      <c r="C420">
        <v>6</v>
      </c>
      <c r="D420" t="s">
        <v>21</v>
      </c>
      <c r="E420">
        <v>1988</v>
      </c>
      <c r="F420">
        <v>300</v>
      </c>
      <c r="G420">
        <v>185</v>
      </c>
      <c r="H420">
        <v>485</v>
      </c>
    </row>
    <row r="421" spans="1:8" x14ac:dyDescent="0.3">
      <c r="A421">
        <v>11</v>
      </c>
      <c r="B421" t="s">
        <v>27</v>
      </c>
      <c r="C421">
        <v>6</v>
      </c>
      <c r="D421" t="s">
        <v>21</v>
      </c>
      <c r="E421">
        <v>1989</v>
      </c>
      <c r="F421">
        <v>100</v>
      </c>
      <c r="G421">
        <v>59</v>
      </c>
      <c r="H421">
        <v>159</v>
      </c>
    </row>
    <row r="422" spans="1:8" x14ac:dyDescent="0.3">
      <c r="A422">
        <v>11</v>
      </c>
      <c r="B422" t="s">
        <v>27</v>
      </c>
      <c r="C422">
        <v>6</v>
      </c>
      <c r="D422" t="s">
        <v>21</v>
      </c>
      <c r="E422">
        <v>1990</v>
      </c>
      <c r="F422" t="s">
        <v>10</v>
      </c>
      <c r="G422" t="s">
        <v>10</v>
      </c>
      <c r="H422" t="s">
        <v>10</v>
      </c>
    </row>
    <row r="423" spans="1:8" x14ac:dyDescent="0.3">
      <c r="A423">
        <v>11</v>
      </c>
      <c r="B423" t="s">
        <v>27</v>
      </c>
      <c r="C423">
        <v>6</v>
      </c>
      <c r="D423" t="s">
        <v>21</v>
      </c>
      <c r="E423">
        <v>1991</v>
      </c>
      <c r="F423">
        <v>250</v>
      </c>
      <c r="G423">
        <v>152</v>
      </c>
      <c r="H423">
        <v>402</v>
      </c>
    </row>
    <row r="424" spans="1:8" x14ac:dyDescent="0.3">
      <c r="A424">
        <v>11</v>
      </c>
      <c r="B424" t="s">
        <v>27</v>
      </c>
      <c r="C424">
        <v>6</v>
      </c>
      <c r="D424" t="s">
        <v>21</v>
      </c>
      <c r="E424">
        <v>1992</v>
      </c>
      <c r="F424" t="s">
        <v>10</v>
      </c>
      <c r="G424" t="s">
        <v>10</v>
      </c>
      <c r="H424" t="s">
        <v>10</v>
      </c>
    </row>
    <row r="425" spans="1:8" x14ac:dyDescent="0.3">
      <c r="A425">
        <v>11</v>
      </c>
      <c r="B425" t="s">
        <v>27</v>
      </c>
      <c r="C425">
        <v>6</v>
      </c>
      <c r="D425" t="s">
        <v>21</v>
      </c>
      <c r="E425">
        <v>1993</v>
      </c>
      <c r="F425">
        <v>100</v>
      </c>
      <c r="G425">
        <v>52</v>
      </c>
      <c r="H425">
        <v>152</v>
      </c>
    </row>
    <row r="426" spans="1:8" x14ac:dyDescent="0.3">
      <c r="A426">
        <v>11</v>
      </c>
      <c r="B426" t="s">
        <v>27</v>
      </c>
      <c r="C426">
        <v>6</v>
      </c>
      <c r="D426" t="s">
        <v>21</v>
      </c>
      <c r="E426">
        <v>1994</v>
      </c>
      <c r="F426">
        <v>75</v>
      </c>
      <c r="G426">
        <v>49</v>
      </c>
      <c r="H426">
        <v>124</v>
      </c>
    </row>
    <row r="427" spans="1:8" x14ac:dyDescent="0.3">
      <c r="A427">
        <v>11</v>
      </c>
      <c r="B427" t="s">
        <v>27</v>
      </c>
      <c r="C427">
        <v>6</v>
      </c>
      <c r="D427" t="s">
        <v>21</v>
      </c>
      <c r="E427">
        <v>1995</v>
      </c>
      <c r="F427" t="s">
        <v>10</v>
      </c>
      <c r="G427" t="s">
        <v>10</v>
      </c>
      <c r="H427" t="s">
        <v>10</v>
      </c>
    </row>
    <row r="428" spans="1:8" x14ac:dyDescent="0.3">
      <c r="A428">
        <v>11</v>
      </c>
      <c r="B428" t="s">
        <v>27</v>
      </c>
      <c r="C428">
        <v>6</v>
      </c>
      <c r="D428" t="s">
        <v>21</v>
      </c>
      <c r="E428">
        <v>1996</v>
      </c>
      <c r="F428">
        <v>80</v>
      </c>
      <c r="G428">
        <v>65</v>
      </c>
      <c r="H428">
        <v>145</v>
      </c>
    </row>
    <row r="429" spans="1:8" x14ac:dyDescent="0.3">
      <c r="A429">
        <v>11</v>
      </c>
      <c r="B429" t="s">
        <v>27</v>
      </c>
      <c r="C429">
        <v>6</v>
      </c>
      <c r="D429" t="s">
        <v>21</v>
      </c>
      <c r="E429">
        <v>1997</v>
      </c>
      <c r="F429">
        <v>5</v>
      </c>
      <c r="G429">
        <v>4</v>
      </c>
      <c r="H429">
        <v>9</v>
      </c>
    </row>
    <row r="430" spans="1:8" x14ac:dyDescent="0.3">
      <c r="A430">
        <v>11</v>
      </c>
      <c r="B430" t="s">
        <v>27</v>
      </c>
      <c r="C430">
        <v>6</v>
      </c>
      <c r="D430" t="s">
        <v>21</v>
      </c>
      <c r="E430">
        <v>1998</v>
      </c>
      <c r="F430">
        <v>420</v>
      </c>
      <c r="G430">
        <v>76</v>
      </c>
      <c r="H430">
        <v>496</v>
      </c>
    </row>
    <row r="431" spans="1:8" x14ac:dyDescent="0.3">
      <c r="A431">
        <v>11</v>
      </c>
      <c r="B431" t="s">
        <v>27</v>
      </c>
      <c r="C431">
        <v>6</v>
      </c>
      <c r="D431" t="s">
        <v>21</v>
      </c>
      <c r="E431">
        <v>1999</v>
      </c>
      <c r="F431">
        <v>140</v>
      </c>
      <c r="G431">
        <v>25</v>
      </c>
      <c r="H431">
        <v>165</v>
      </c>
    </row>
    <row r="432" spans="1:8" x14ac:dyDescent="0.3">
      <c r="A432">
        <v>11</v>
      </c>
      <c r="B432" t="s">
        <v>27</v>
      </c>
      <c r="C432">
        <v>6</v>
      </c>
      <c r="D432" t="s">
        <v>21</v>
      </c>
      <c r="E432">
        <v>2000</v>
      </c>
      <c r="F432">
        <v>225</v>
      </c>
      <c r="G432">
        <v>27</v>
      </c>
      <c r="H432">
        <v>252</v>
      </c>
    </row>
    <row r="433" spans="1:8" x14ac:dyDescent="0.3">
      <c r="A433">
        <v>11</v>
      </c>
      <c r="B433" t="s">
        <v>27</v>
      </c>
      <c r="C433">
        <v>6</v>
      </c>
      <c r="D433" t="s">
        <v>21</v>
      </c>
      <c r="E433">
        <v>2001</v>
      </c>
      <c r="F433">
        <v>600</v>
      </c>
      <c r="G433">
        <v>144</v>
      </c>
      <c r="H433">
        <v>744</v>
      </c>
    </row>
    <row r="434" spans="1:8" x14ac:dyDescent="0.3">
      <c r="A434">
        <v>11</v>
      </c>
      <c r="B434" t="s">
        <v>27</v>
      </c>
      <c r="C434">
        <v>6</v>
      </c>
      <c r="D434" t="s">
        <v>21</v>
      </c>
      <c r="E434">
        <v>2002</v>
      </c>
      <c r="F434">
        <v>500</v>
      </c>
      <c r="G434">
        <v>81</v>
      </c>
      <c r="H434">
        <v>581</v>
      </c>
    </row>
    <row r="435" spans="1:8" x14ac:dyDescent="0.3">
      <c r="A435">
        <v>11</v>
      </c>
      <c r="B435" t="s">
        <v>27</v>
      </c>
      <c r="C435">
        <v>6</v>
      </c>
      <c r="D435" t="s">
        <v>21</v>
      </c>
      <c r="E435">
        <v>2003</v>
      </c>
      <c r="F435">
        <v>250</v>
      </c>
      <c r="G435">
        <v>56</v>
      </c>
      <c r="H435">
        <v>306</v>
      </c>
    </row>
    <row r="436" spans="1:8" x14ac:dyDescent="0.3">
      <c r="A436">
        <v>11</v>
      </c>
      <c r="B436" t="s">
        <v>27</v>
      </c>
      <c r="C436">
        <v>6</v>
      </c>
      <c r="D436" t="s">
        <v>21</v>
      </c>
      <c r="E436">
        <v>2004</v>
      </c>
      <c r="F436">
        <v>400</v>
      </c>
      <c r="G436">
        <v>137</v>
      </c>
      <c r="H436">
        <v>537</v>
      </c>
    </row>
    <row r="437" spans="1:8" x14ac:dyDescent="0.3">
      <c r="A437">
        <v>11</v>
      </c>
      <c r="B437" t="s">
        <v>27</v>
      </c>
      <c r="C437">
        <v>6</v>
      </c>
      <c r="D437" t="s">
        <v>21</v>
      </c>
      <c r="E437">
        <v>2005</v>
      </c>
      <c r="F437">
        <v>650</v>
      </c>
      <c r="G437">
        <v>170</v>
      </c>
      <c r="H437">
        <v>820</v>
      </c>
    </row>
    <row r="438" spans="1:8" x14ac:dyDescent="0.3">
      <c r="A438">
        <v>11</v>
      </c>
      <c r="B438" t="s">
        <v>27</v>
      </c>
      <c r="C438">
        <v>6</v>
      </c>
      <c r="D438" t="s">
        <v>21</v>
      </c>
      <c r="E438">
        <v>2006</v>
      </c>
      <c r="F438">
        <v>410</v>
      </c>
      <c r="G438">
        <v>84</v>
      </c>
      <c r="H438">
        <v>494</v>
      </c>
    </row>
    <row r="439" spans="1:8" x14ac:dyDescent="0.3">
      <c r="A439">
        <v>11</v>
      </c>
      <c r="B439" t="s">
        <v>27</v>
      </c>
      <c r="C439">
        <v>6</v>
      </c>
      <c r="D439" t="s">
        <v>21</v>
      </c>
      <c r="E439">
        <v>2007</v>
      </c>
      <c r="F439">
        <v>220</v>
      </c>
      <c r="G439">
        <v>64</v>
      </c>
      <c r="H439">
        <v>284</v>
      </c>
    </row>
    <row r="440" spans="1:8" x14ac:dyDescent="0.3">
      <c r="A440">
        <v>11</v>
      </c>
      <c r="B440" t="s">
        <v>27</v>
      </c>
      <c r="C440">
        <v>6</v>
      </c>
      <c r="D440" t="s">
        <v>21</v>
      </c>
      <c r="E440">
        <v>2008</v>
      </c>
      <c r="F440">
        <v>250</v>
      </c>
      <c r="G440">
        <v>71</v>
      </c>
      <c r="H440">
        <v>321</v>
      </c>
    </row>
    <row r="441" spans="1:8" x14ac:dyDescent="0.3">
      <c r="A441">
        <v>11</v>
      </c>
      <c r="B441" t="s">
        <v>27</v>
      </c>
      <c r="C441">
        <v>6</v>
      </c>
      <c r="D441" t="s">
        <v>21</v>
      </c>
      <c r="E441">
        <v>2009</v>
      </c>
      <c r="F441">
        <v>800</v>
      </c>
      <c r="G441">
        <v>289</v>
      </c>
      <c r="H441">
        <v>1089</v>
      </c>
    </row>
    <row r="442" spans="1:8" x14ac:dyDescent="0.3">
      <c r="A442">
        <v>11</v>
      </c>
      <c r="B442" t="s">
        <v>27</v>
      </c>
      <c r="C442">
        <v>6</v>
      </c>
      <c r="D442" t="s">
        <v>21</v>
      </c>
      <c r="E442">
        <v>2010</v>
      </c>
      <c r="F442">
        <v>160</v>
      </c>
      <c r="G442">
        <v>46</v>
      </c>
      <c r="H442">
        <v>206</v>
      </c>
    </row>
    <row r="443" spans="1:8" x14ac:dyDescent="0.3">
      <c r="A443">
        <v>11</v>
      </c>
      <c r="B443" t="s">
        <v>27</v>
      </c>
      <c r="C443">
        <v>6</v>
      </c>
      <c r="D443" t="s">
        <v>21</v>
      </c>
      <c r="E443">
        <v>2011</v>
      </c>
      <c r="F443">
        <v>310</v>
      </c>
      <c r="G443">
        <v>108</v>
      </c>
      <c r="H443">
        <v>418</v>
      </c>
    </row>
    <row r="444" spans="1:8" x14ac:dyDescent="0.3">
      <c r="A444">
        <v>11</v>
      </c>
      <c r="B444" t="s">
        <v>27</v>
      </c>
      <c r="C444">
        <v>6</v>
      </c>
      <c r="D444" t="s">
        <v>21</v>
      </c>
      <c r="E444">
        <v>2012</v>
      </c>
      <c r="F444">
        <v>200</v>
      </c>
      <c r="G444">
        <v>52</v>
      </c>
      <c r="H444">
        <v>252</v>
      </c>
    </row>
    <row r="445" spans="1:8" x14ac:dyDescent="0.3">
      <c r="A445">
        <v>11</v>
      </c>
      <c r="B445" t="s">
        <v>27</v>
      </c>
      <c r="C445">
        <v>6</v>
      </c>
      <c r="D445" t="s">
        <v>21</v>
      </c>
      <c r="E445">
        <v>2013</v>
      </c>
      <c r="F445">
        <v>315</v>
      </c>
      <c r="G445">
        <v>89</v>
      </c>
      <c r="H445">
        <v>404</v>
      </c>
    </row>
    <row r="446" spans="1:8" x14ac:dyDescent="0.3">
      <c r="A446">
        <v>11</v>
      </c>
      <c r="B446" t="s">
        <v>27</v>
      </c>
      <c r="C446">
        <v>6</v>
      </c>
      <c r="D446" t="s">
        <v>21</v>
      </c>
      <c r="E446">
        <v>2014</v>
      </c>
      <c r="F446">
        <v>600</v>
      </c>
      <c r="G446">
        <v>93</v>
      </c>
      <c r="H446">
        <v>693</v>
      </c>
    </row>
    <row r="447" spans="1:8" x14ac:dyDescent="0.3">
      <c r="A447">
        <v>11</v>
      </c>
      <c r="B447" t="s">
        <v>27</v>
      </c>
      <c r="C447">
        <v>6</v>
      </c>
      <c r="D447" t="s">
        <v>21</v>
      </c>
      <c r="E447">
        <v>2015</v>
      </c>
      <c r="F447">
        <v>400</v>
      </c>
      <c r="G447" s="1" t="s">
        <v>10</v>
      </c>
      <c r="H447" s="1" t="s">
        <v>10</v>
      </c>
    </row>
    <row r="448" spans="1:8" x14ac:dyDescent="0.3">
      <c r="A448">
        <v>11</v>
      </c>
      <c r="B448" t="s">
        <v>27</v>
      </c>
      <c r="C448">
        <v>6</v>
      </c>
      <c r="D448" t="s">
        <v>21</v>
      </c>
      <c r="E448">
        <v>2016</v>
      </c>
      <c r="F448">
        <v>200</v>
      </c>
      <c r="G448" s="1" t="s">
        <v>10</v>
      </c>
      <c r="H448" s="1" t="s">
        <v>10</v>
      </c>
    </row>
    <row r="449" spans="1:8" x14ac:dyDescent="0.3">
      <c r="A449">
        <v>11</v>
      </c>
      <c r="B449" t="s">
        <v>27</v>
      </c>
      <c r="C449">
        <v>6</v>
      </c>
      <c r="D449" t="s">
        <v>21</v>
      </c>
      <c r="E449">
        <v>2017</v>
      </c>
      <c r="F449">
        <v>200</v>
      </c>
      <c r="G449" s="1" t="s">
        <v>10</v>
      </c>
      <c r="H449" s="1" t="s">
        <v>10</v>
      </c>
    </row>
    <row r="450" spans="1:8" x14ac:dyDescent="0.3">
      <c r="A450">
        <v>11</v>
      </c>
      <c r="B450" t="s">
        <v>27</v>
      </c>
      <c r="C450">
        <v>6</v>
      </c>
      <c r="D450" t="s">
        <v>21</v>
      </c>
      <c r="E450">
        <v>2018</v>
      </c>
      <c r="F450">
        <v>130</v>
      </c>
      <c r="G450" s="1" t="s">
        <v>10</v>
      </c>
      <c r="H450" s="1" t="s">
        <v>10</v>
      </c>
    </row>
    <row r="451" spans="1:8" x14ac:dyDescent="0.3">
      <c r="A451">
        <v>11</v>
      </c>
      <c r="B451" t="s">
        <v>27</v>
      </c>
      <c r="C451">
        <v>6</v>
      </c>
      <c r="D451" t="s">
        <v>21</v>
      </c>
      <c r="E451">
        <v>2019</v>
      </c>
      <c r="F451">
        <v>300</v>
      </c>
      <c r="G451" s="1" t="s">
        <v>10</v>
      </c>
      <c r="H451" s="1" t="s">
        <v>10</v>
      </c>
    </row>
    <row r="452" spans="1:8" x14ac:dyDescent="0.3">
      <c r="A452">
        <v>11</v>
      </c>
      <c r="B452" t="s">
        <v>27</v>
      </c>
      <c r="C452">
        <v>6</v>
      </c>
      <c r="D452" t="s">
        <v>21</v>
      </c>
      <c r="E452">
        <v>2020</v>
      </c>
      <c r="F452">
        <v>135</v>
      </c>
      <c r="G452" s="1" t="s">
        <v>10</v>
      </c>
      <c r="H452" s="1" t="s">
        <v>10</v>
      </c>
    </row>
    <row r="453" spans="1:8" x14ac:dyDescent="0.3">
      <c r="A453">
        <v>12</v>
      </c>
      <c r="B453" t="s">
        <v>28</v>
      </c>
      <c r="C453">
        <v>6</v>
      </c>
      <c r="D453" t="s">
        <v>29</v>
      </c>
      <c r="E453">
        <v>1980</v>
      </c>
      <c r="F453">
        <v>800</v>
      </c>
      <c r="G453">
        <v>1029</v>
      </c>
      <c r="H453">
        <v>1829</v>
      </c>
    </row>
    <row r="454" spans="1:8" x14ac:dyDescent="0.3">
      <c r="A454">
        <v>12</v>
      </c>
      <c r="B454" t="s">
        <v>28</v>
      </c>
      <c r="C454">
        <v>6</v>
      </c>
      <c r="D454" t="s">
        <v>29</v>
      </c>
      <c r="E454">
        <v>1981</v>
      </c>
      <c r="F454">
        <v>500</v>
      </c>
      <c r="G454">
        <v>519</v>
      </c>
      <c r="H454">
        <v>1019</v>
      </c>
    </row>
    <row r="455" spans="1:8" x14ac:dyDescent="0.3">
      <c r="A455">
        <v>12</v>
      </c>
      <c r="B455" t="s">
        <v>28</v>
      </c>
      <c r="C455">
        <v>6</v>
      </c>
      <c r="D455" t="s">
        <v>29</v>
      </c>
      <c r="E455">
        <v>1982</v>
      </c>
      <c r="F455">
        <v>500</v>
      </c>
      <c r="G455">
        <v>394</v>
      </c>
      <c r="H455">
        <v>894</v>
      </c>
    </row>
    <row r="456" spans="1:8" x14ac:dyDescent="0.3">
      <c r="A456">
        <v>12</v>
      </c>
      <c r="B456" t="s">
        <v>28</v>
      </c>
      <c r="C456">
        <v>6</v>
      </c>
      <c r="D456" t="s">
        <v>29</v>
      </c>
      <c r="E456">
        <v>1983</v>
      </c>
      <c r="F456">
        <v>400</v>
      </c>
      <c r="G456">
        <v>641</v>
      </c>
      <c r="H456">
        <v>1041</v>
      </c>
    </row>
    <row r="457" spans="1:8" x14ac:dyDescent="0.3">
      <c r="A457">
        <v>12</v>
      </c>
      <c r="B457" t="s">
        <v>28</v>
      </c>
      <c r="C457">
        <v>6</v>
      </c>
      <c r="D457" t="s">
        <v>29</v>
      </c>
      <c r="E457">
        <v>1984</v>
      </c>
      <c r="F457">
        <v>600</v>
      </c>
      <c r="G457">
        <v>726</v>
      </c>
      <c r="H457">
        <v>1326</v>
      </c>
    </row>
    <row r="458" spans="1:8" x14ac:dyDescent="0.3">
      <c r="A458">
        <v>12</v>
      </c>
      <c r="B458" t="s">
        <v>28</v>
      </c>
      <c r="C458">
        <v>6</v>
      </c>
      <c r="D458" t="s">
        <v>29</v>
      </c>
      <c r="E458">
        <v>1985</v>
      </c>
      <c r="F458">
        <v>500</v>
      </c>
      <c r="G458">
        <v>663</v>
      </c>
      <c r="H458">
        <v>1163</v>
      </c>
    </row>
    <row r="459" spans="1:8" x14ac:dyDescent="0.3">
      <c r="A459">
        <v>12</v>
      </c>
      <c r="B459" t="s">
        <v>28</v>
      </c>
      <c r="C459">
        <v>6</v>
      </c>
      <c r="D459" t="s">
        <v>29</v>
      </c>
      <c r="E459">
        <v>1986</v>
      </c>
      <c r="F459">
        <v>250</v>
      </c>
      <c r="G459">
        <v>428</v>
      </c>
      <c r="H459">
        <v>678</v>
      </c>
    </row>
    <row r="460" spans="1:8" x14ac:dyDescent="0.3">
      <c r="A460">
        <v>12</v>
      </c>
      <c r="B460" t="s">
        <v>28</v>
      </c>
      <c r="C460">
        <v>6</v>
      </c>
      <c r="D460" t="s">
        <v>29</v>
      </c>
      <c r="E460">
        <v>1987</v>
      </c>
      <c r="F460">
        <v>300</v>
      </c>
      <c r="G460">
        <v>284</v>
      </c>
      <c r="H460">
        <v>584</v>
      </c>
    </row>
    <row r="461" spans="1:8" x14ac:dyDescent="0.3">
      <c r="A461">
        <v>12</v>
      </c>
      <c r="B461" t="s">
        <v>28</v>
      </c>
      <c r="C461">
        <v>6</v>
      </c>
      <c r="D461" t="s">
        <v>29</v>
      </c>
      <c r="E461">
        <v>1988</v>
      </c>
      <c r="F461">
        <v>700</v>
      </c>
      <c r="G461">
        <v>644</v>
      </c>
      <c r="H461">
        <v>1344</v>
      </c>
    </row>
    <row r="462" spans="1:8" x14ac:dyDescent="0.3">
      <c r="A462">
        <v>12</v>
      </c>
      <c r="B462" t="s">
        <v>28</v>
      </c>
      <c r="C462">
        <v>6</v>
      </c>
      <c r="D462" t="s">
        <v>29</v>
      </c>
      <c r="E462">
        <v>1989</v>
      </c>
      <c r="F462">
        <v>200</v>
      </c>
      <c r="G462">
        <v>176</v>
      </c>
      <c r="H462">
        <v>376</v>
      </c>
    </row>
    <row r="463" spans="1:8" x14ac:dyDescent="0.3">
      <c r="A463">
        <v>12</v>
      </c>
      <c r="B463" t="s">
        <v>28</v>
      </c>
      <c r="C463">
        <v>6</v>
      </c>
      <c r="D463" t="s">
        <v>29</v>
      </c>
      <c r="E463">
        <v>1990</v>
      </c>
      <c r="F463" t="s">
        <v>10</v>
      </c>
      <c r="G463" t="s">
        <v>10</v>
      </c>
      <c r="H463" t="s">
        <v>10</v>
      </c>
    </row>
    <row r="464" spans="1:8" x14ac:dyDescent="0.3">
      <c r="A464">
        <v>12</v>
      </c>
      <c r="B464" t="s">
        <v>28</v>
      </c>
      <c r="C464">
        <v>6</v>
      </c>
      <c r="D464" t="s">
        <v>29</v>
      </c>
      <c r="E464">
        <v>1991</v>
      </c>
      <c r="F464">
        <v>200</v>
      </c>
      <c r="G464">
        <v>203</v>
      </c>
      <c r="H464">
        <v>403</v>
      </c>
    </row>
    <row r="465" spans="1:8" x14ac:dyDescent="0.3">
      <c r="A465">
        <v>12</v>
      </c>
      <c r="B465" t="s">
        <v>28</v>
      </c>
      <c r="C465">
        <v>6</v>
      </c>
      <c r="D465" t="s">
        <v>29</v>
      </c>
      <c r="E465">
        <v>1992</v>
      </c>
      <c r="F465">
        <v>700</v>
      </c>
      <c r="G465">
        <v>845</v>
      </c>
      <c r="H465">
        <v>1545</v>
      </c>
    </row>
    <row r="466" spans="1:8" x14ac:dyDescent="0.3">
      <c r="A466">
        <v>12</v>
      </c>
      <c r="B466" t="s">
        <v>28</v>
      </c>
      <c r="C466">
        <v>6</v>
      </c>
      <c r="D466" t="s">
        <v>29</v>
      </c>
      <c r="E466">
        <v>1993</v>
      </c>
      <c r="F466">
        <v>400</v>
      </c>
      <c r="G466">
        <v>343</v>
      </c>
      <c r="H466">
        <v>743</v>
      </c>
    </row>
    <row r="467" spans="1:8" x14ac:dyDescent="0.3">
      <c r="A467">
        <v>12</v>
      </c>
      <c r="B467" t="s">
        <v>28</v>
      </c>
      <c r="C467">
        <v>6</v>
      </c>
      <c r="D467" t="s">
        <v>29</v>
      </c>
      <c r="E467">
        <v>1994</v>
      </c>
      <c r="F467">
        <v>300</v>
      </c>
      <c r="G467">
        <v>361</v>
      </c>
      <c r="H467">
        <v>661</v>
      </c>
    </row>
    <row r="468" spans="1:8" x14ac:dyDescent="0.3">
      <c r="A468">
        <v>12</v>
      </c>
      <c r="B468" t="s">
        <v>28</v>
      </c>
      <c r="C468">
        <v>6</v>
      </c>
      <c r="D468" t="s">
        <v>29</v>
      </c>
      <c r="E468">
        <v>1995</v>
      </c>
      <c r="F468">
        <v>80</v>
      </c>
      <c r="G468">
        <v>36</v>
      </c>
      <c r="H468">
        <v>116</v>
      </c>
    </row>
    <row r="469" spans="1:8" x14ac:dyDescent="0.3">
      <c r="A469">
        <v>12</v>
      </c>
      <c r="B469" t="s">
        <v>28</v>
      </c>
      <c r="C469">
        <v>6</v>
      </c>
      <c r="D469" t="s">
        <v>29</v>
      </c>
      <c r="E469">
        <v>1996</v>
      </c>
      <c r="F469">
        <v>135</v>
      </c>
      <c r="G469">
        <v>175</v>
      </c>
      <c r="H469">
        <v>310</v>
      </c>
    </row>
    <row r="470" spans="1:8" x14ac:dyDescent="0.3">
      <c r="A470">
        <v>12</v>
      </c>
      <c r="B470" t="s">
        <v>28</v>
      </c>
      <c r="C470">
        <v>6</v>
      </c>
      <c r="D470" t="s">
        <v>29</v>
      </c>
      <c r="E470">
        <v>1997</v>
      </c>
      <c r="F470">
        <v>50</v>
      </c>
      <c r="G470">
        <v>61</v>
      </c>
      <c r="H470">
        <v>111</v>
      </c>
    </row>
    <row r="471" spans="1:8" x14ac:dyDescent="0.3">
      <c r="A471">
        <v>12</v>
      </c>
      <c r="B471" t="s">
        <v>28</v>
      </c>
      <c r="C471">
        <v>6</v>
      </c>
      <c r="D471" t="s">
        <v>29</v>
      </c>
      <c r="E471">
        <v>1998</v>
      </c>
      <c r="F471">
        <v>100</v>
      </c>
      <c r="G471">
        <v>27</v>
      </c>
      <c r="H471">
        <v>127</v>
      </c>
    </row>
    <row r="472" spans="1:8" x14ac:dyDescent="0.3">
      <c r="A472">
        <v>12</v>
      </c>
      <c r="B472" t="s">
        <v>28</v>
      </c>
      <c r="C472">
        <v>6</v>
      </c>
      <c r="D472" t="s">
        <v>29</v>
      </c>
      <c r="E472">
        <v>1999</v>
      </c>
      <c r="F472" t="s">
        <v>10</v>
      </c>
      <c r="G472" t="s">
        <v>10</v>
      </c>
      <c r="H472" t="s">
        <v>10</v>
      </c>
    </row>
    <row r="473" spans="1:8" x14ac:dyDescent="0.3">
      <c r="A473">
        <v>12</v>
      </c>
      <c r="B473" t="s">
        <v>28</v>
      </c>
      <c r="C473">
        <v>6</v>
      </c>
      <c r="D473" t="s">
        <v>29</v>
      </c>
      <c r="E473">
        <v>2000</v>
      </c>
      <c r="F473" t="s">
        <v>10</v>
      </c>
      <c r="G473" t="s">
        <v>10</v>
      </c>
      <c r="H473" t="s">
        <v>10</v>
      </c>
    </row>
    <row r="474" spans="1:8" x14ac:dyDescent="0.3">
      <c r="A474">
        <v>12</v>
      </c>
      <c r="B474" t="s">
        <v>28</v>
      </c>
      <c r="C474">
        <v>6</v>
      </c>
      <c r="D474" t="s">
        <v>29</v>
      </c>
      <c r="E474">
        <v>2001</v>
      </c>
      <c r="F474" t="s">
        <v>10</v>
      </c>
      <c r="G474" t="s">
        <v>10</v>
      </c>
      <c r="H474" t="s">
        <v>10</v>
      </c>
    </row>
    <row r="475" spans="1:8" x14ac:dyDescent="0.3">
      <c r="A475">
        <v>12</v>
      </c>
      <c r="B475" t="s">
        <v>28</v>
      </c>
      <c r="C475">
        <v>6</v>
      </c>
      <c r="D475" t="s">
        <v>29</v>
      </c>
      <c r="E475">
        <v>2002</v>
      </c>
      <c r="F475">
        <v>400</v>
      </c>
      <c r="G475">
        <v>94</v>
      </c>
      <c r="H475">
        <v>494</v>
      </c>
    </row>
    <row r="476" spans="1:8" x14ac:dyDescent="0.3">
      <c r="A476">
        <v>12</v>
      </c>
      <c r="B476" t="s">
        <v>28</v>
      </c>
      <c r="C476">
        <v>6</v>
      </c>
      <c r="D476" t="s">
        <v>29</v>
      </c>
      <c r="E476">
        <v>2003</v>
      </c>
      <c r="F476" t="s">
        <v>10</v>
      </c>
      <c r="G476" t="s">
        <v>10</v>
      </c>
      <c r="H476" t="s">
        <v>10</v>
      </c>
    </row>
    <row r="477" spans="1:8" x14ac:dyDescent="0.3">
      <c r="A477">
        <v>12</v>
      </c>
      <c r="B477" t="s">
        <v>28</v>
      </c>
      <c r="C477">
        <v>6</v>
      </c>
      <c r="D477" t="s">
        <v>29</v>
      </c>
      <c r="E477">
        <v>2004</v>
      </c>
      <c r="F477" t="s">
        <v>10</v>
      </c>
      <c r="G477" t="s">
        <v>10</v>
      </c>
      <c r="H477" t="s">
        <v>10</v>
      </c>
    </row>
    <row r="478" spans="1:8" x14ac:dyDescent="0.3">
      <c r="A478">
        <v>12</v>
      </c>
      <c r="B478" t="s">
        <v>28</v>
      </c>
      <c r="C478">
        <v>6</v>
      </c>
      <c r="D478" t="s">
        <v>29</v>
      </c>
      <c r="E478">
        <v>2005</v>
      </c>
      <c r="F478">
        <v>800</v>
      </c>
      <c r="G478">
        <v>392</v>
      </c>
      <c r="H478">
        <v>1192</v>
      </c>
    </row>
    <row r="479" spans="1:8" x14ac:dyDescent="0.3">
      <c r="A479">
        <v>12</v>
      </c>
      <c r="B479" t="s">
        <v>28</v>
      </c>
      <c r="C479">
        <v>6</v>
      </c>
      <c r="D479" t="s">
        <v>29</v>
      </c>
      <c r="E479">
        <v>2006</v>
      </c>
      <c r="F479">
        <v>600</v>
      </c>
      <c r="G479">
        <v>189</v>
      </c>
      <c r="H479">
        <v>789</v>
      </c>
    </row>
    <row r="480" spans="1:8" x14ac:dyDescent="0.3">
      <c r="A480">
        <v>12</v>
      </c>
      <c r="B480" t="s">
        <v>28</v>
      </c>
      <c r="C480">
        <v>6</v>
      </c>
      <c r="D480" t="s">
        <v>29</v>
      </c>
      <c r="E480">
        <v>2007</v>
      </c>
      <c r="F480">
        <v>250</v>
      </c>
      <c r="G480">
        <v>151</v>
      </c>
      <c r="H480">
        <v>401</v>
      </c>
    </row>
    <row r="481" spans="1:8" x14ac:dyDescent="0.3">
      <c r="A481">
        <v>12</v>
      </c>
      <c r="B481" t="s">
        <v>28</v>
      </c>
      <c r="C481">
        <v>6</v>
      </c>
      <c r="D481" t="s">
        <v>29</v>
      </c>
      <c r="E481">
        <v>2008</v>
      </c>
      <c r="F481">
        <v>200</v>
      </c>
      <c r="G481">
        <v>107</v>
      </c>
      <c r="H481">
        <v>307</v>
      </c>
    </row>
    <row r="482" spans="1:8" x14ac:dyDescent="0.3">
      <c r="A482">
        <v>12</v>
      </c>
      <c r="B482" t="s">
        <v>28</v>
      </c>
      <c r="C482">
        <v>6</v>
      </c>
      <c r="D482" t="s">
        <v>29</v>
      </c>
      <c r="E482">
        <v>2009</v>
      </c>
      <c r="F482" t="s">
        <v>10</v>
      </c>
      <c r="G482" t="s">
        <v>10</v>
      </c>
      <c r="H482" t="s">
        <v>10</v>
      </c>
    </row>
    <row r="483" spans="1:8" x14ac:dyDescent="0.3">
      <c r="A483">
        <v>12</v>
      </c>
      <c r="B483" t="s">
        <v>28</v>
      </c>
      <c r="C483">
        <v>6</v>
      </c>
      <c r="D483" t="s">
        <v>29</v>
      </c>
      <c r="E483">
        <v>2010</v>
      </c>
      <c r="F483" t="s">
        <v>10</v>
      </c>
      <c r="G483" t="s">
        <v>10</v>
      </c>
      <c r="H483" t="s">
        <v>10</v>
      </c>
    </row>
    <row r="484" spans="1:8" x14ac:dyDescent="0.3">
      <c r="A484">
        <v>12</v>
      </c>
      <c r="B484" t="s">
        <v>28</v>
      </c>
      <c r="C484">
        <v>6</v>
      </c>
      <c r="D484" t="s">
        <v>29</v>
      </c>
      <c r="E484">
        <v>2011</v>
      </c>
      <c r="F484" t="s">
        <v>10</v>
      </c>
      <c r="G484" t="s">
        <v>10</v>
      </c>
      <c r="H484" t="s">
        <v>10</v>
      </c>
    </row>
    <row r="485" spans="1:8" x14ac:dyDescent="0.3">
      <c r="A485">
        <v>12</v>
      </c>
      <c r="B485" t="s">
        <v>28</v>
      </c>
      <c r="C485">
        <v>6</v>
      </c>
      <c r="D485" t="s">
        <v>29</v>
      </c>
      <c r="E485">
        <v>2012</v>
      </c>
      <c r="F485" t="s">
        <v>10</v>
      </c>
      <c r="G485" t="s">
        <v>10</v>
      </c>
      <c r="H485" t="s">
        <v>10</v>
      </c>
    </row>
    <row r="486" spans="1:8" x14ac:dyDescent="0.3">
      <c r="A486">
        <v>12</v>
      </c>
      <c r="B486" t="s">
        <v>28</v>
      </c>
      <c r="C486">
        <v>6</v>
      </c>
      <c r="D486" t="s">
        <v>29</v>
      </c>
      <c r="E486">
        <v>2013</v>
      </c>
      <c r="F486">
        <v>485</v>
      </c>
      <c r="G486">
        <v>281</v>
      </c>
      <c r="H486">
        <v>766</v>
      </c>
    </row>
    <row r="487" spans="1:8" x14ac:dyDescent="0.3">
      <c r="A487">
        <v>12</v>
      </c>
      <c r="B487" t="s">
        <v>28</v>
      </c>
      <c r="C487">
        <v>6</v>
      </c>
      <c r="D487" t="s">
        <v>29</v>
      </c>
      <c r="E487">
        <v>2014</v>
      </c>
      <c r="F487" t="s">
        <v>10</v>
      </c>
      <c r="G487" t="s">
        <v>10</v>
      </c>
      <c r="H487" t="s">
        <v>10</v>
      </c>
    </row>
    <row r="488" spans="1:8" x14ac:dyDescent="0.3">
      <c r="A488">
        <v>12</v>
      </c>
      <c r="B488" t="s">
        <v>28</v>
      </c>
      <c r="C488">
        <v>6</v>
      </c>
      <c r="D488" t="s">
        <v>29</v>
      </c>
      <c r="E488">
        <v>2015</v>
      </c>
      <c r="F488" t="s">
        <v>10</v>
      </c>
      <c r="G488" t="s">
        <v>10</v>
      </c>
      <c r="H488" t="s">
        <v>10</v>
      </c>
    </row>
    <row r="489" spans="1:8" x14ac:dyDescent="0.3">
      <c r="A489">
        <v>12</v>
      </c>
      <c r="B489" t="s">
        <v>28</v>
      </c>
      <c r="C489">
        <v>6</v>
      </c>
      <c r="D489" t="s">
        <v>29</v>
      </c>
      <c r="E489">
        <v>2016</v>
      </c>
      <c r="F489">
        <v>950</v>
      </c>
      <c r="G489" s="1" t="s">
        <v>10</v>
      </c>
      <c r="H489" s="1" t="s">
        <v>10</v>
      </c>
    </row>
    <row r="490" spans="1:8" x14ac:dyDescent="0.3">
      <c r="A490">
        <v>12</v>
      </c>
      <c r="B490" t="s">
        <v>28</v>
      </c>
      <c r="C490">
        <v>6</v>
      </c>
      <c r="D490" t="s">
        <v>29</v>
      </c>
      <c r="E490">
        <v>2017</v>
      </c>
      <c r="F490">
        <v>350</v>
      </c>
      <c r="G490" s="1" t="s">
        <v>10</v>
      </c>
      <c r="H490" s="1" t="s">
        <v>10</v>
      </c>
    </row>
    <row r="491" spans="1:8" x14ac:dyDescent="0.3">
      <c r="A491">
        <v>12</v>
      </c>
      <c r="B491" t="s">
        <v>28</v>
      </c>
      <c r="C491">
        <v>6</v>
      </c>
      <c r="D491" t="s">
        <v>29</v>
      </c>
      <c r="E491">
        <v>2018</v>
      </c>
      <c r="F491">
        <v>430</v>
      </c>
      <c r="G491" s="1" t="s">
        <v>10</v>
      </c>
      <c r="H491" s="1" t="s">
        <v>10</v>
      </c>
    </row>
    <row r="492" spans="1:8" x14ac:dyDescent="0.3">
      <c r="A492">
        <v>12</v>
      </c>
      <c r="B492" t="s">
        <v>28</v>
      </c>
      <c r="C492">
        <v>6</v>
      </c>
      <c r="D492" t="s">
        <v>29</v>
      </c>
      <c r="E492">
        <v>2019</v>
      </c>
      <c r="F492">
        <v>275</v>
      </c>
      <c r="G492" s="1" t="s">
        <v>10</v>
      </c>
      <c r="H492" s="1" t="s">
        <v>10</v>
      </c>
    </row>
    <row r="493" spans="1:8" x14ac:dyDescent="0.3">
      <c r="A493">
        <v>12</v>
      </c>
      <c r="B493" t="s">
        <v>28</v>
      </c>
      <c r="C493">
        <v>6</v>
      </c>
      <c r="D493" t="s">
        <v>29</v>
      </c>
      <c r="E493">
        <v>2020</v>
      </c>
      <c r="F493">
        <v>765</v>
      </c>
      <c r="G493" s="1" t="s">
        <v>10</v>
      </c>
      <c r="H493" s="1" t="s">
        <v>10</v>
      </c>
    </row>
    <row r="494" spans="1:8" x14ac:dyDescent="0.3">
      <c r="A494">
        <v>13</v>
      </c>
      <c r="B494" t="s">
        <v>30</v>
      </c>
      <c r="C494">
        <v>6</v>
      </c>
      <c r="D494" t="s">
        <v>9</v>
      </c>
      <c r="E494">
        <v>1980</v>
      </c>
      <c r="F494">
        <v>200</v>
      </c>
      <c r="G494">
        <v>137</v>
      </c>
      <c r="H494">
        <v>337</v>
      </c>
    </row>
    <row r="495" spans="1:8" x14ac:dyDescent="0.3">
      <c r="A495">
        <v>13</v>
      </c>
      <c r="B495" t="s">
        <v>30</v>
      </c>
      <c r="C495">
        <v>6</v>
      </c>
      <c r="D495" t="s">
        <v>9</v>
      </c>
      <c r="E495">
        <v>1981</v>
      </c>
      <c r="F495">
        <v>200</v>
      </c>
      <c r="G495">
        <v>117</v>
      </c>
      <c r="H495">
        <v>317</v>
      </c>
    </row>
    <row r="496" spans="1:8" x14ac:dyDescent="0.3">
      <c r="A496">
        <v>13</v>
      </c>
      <c r="B496" t="s">
        <v>30</v>
      </c>
      <c r="C496">
        <v>6</v>
      </c>
      <c r="D496" t="s">
        <v>9</v>
      </c>
      <c r="E496">
        <v>1982</v>
      </c>
      <c r="F496">
        <v>200</v>
      </c>
      <c r="G496">
        <v>94</v>
      </c>
      <c r="H496">
        <v>294</v>
      </c>
    </row>
    <row r="497" spans="1:8" x14ac:dyDescent="0.3">
      <c r="A497">
        <v>13</v>
      </c>
      <c r="B497" t="s">
        <v>30</v>
      </c>
      <c r="C497">
        <v>6</v>
      </c>
      <c r="D497" t="s">
        <v>9</v>
      </c>
      <c r="E497">
        <v>1983</v>
      </c>
      <c r="F497">
        <v>200</v>
      </c>
      <c r="G497">
        <v>160</v>
      </c>
      <c r="H497">
        <v>360</v>
      </c>
    </row>
    <row r="498" spans="1:8" x14ac:dyDescent="0.3">
      <c r="A498">
        <v>13</v>
      </c>
      <c r="B498" t="s">
        <v>30</v>
      </c>
      <c r="C498">
        <v>6</v>
      </c>
      <c r="D498" t="s">
        <v>9</v>
      </c>
      <c r="E498">
        <v>1984</v>
      </c>
      <c r="F498">
        <v>400</v>
      </c>
      <c r="G498">
        <v>262</v>
      </c>
      <c r="H498">
        <v>662</v>
      </c>
    </row>
    <row r="499" spans="1:8" x14ac:dyDescent="0.3">
      <c r="A499">
        <v>13</v>
      </c>
      <c r="B499" t="s">
        <v>30</v>
      </c>
      <c r="C499">
        <v>6</v>
      </c>
      <c r="D499" t="s">
        <v>9</v>
      </c>
      <c r="E499">
        <v>1985</v>
      </c>
      <c r="F499">
        <v>1500</v>
      </c>
      <c r="G499">
        <v>1052</v>
      </c>
      <c r="H499">
        <v>2552</v>
      </c>
    </row>
    <row r="500" spans="1:8" x14ac:dyDescent="0.3">
      <c r="A500">
        <v>13</v>
      </c>
      <c r="B500" t="s">
        <v>30</v>
      </c>
      <c r="C500">
        <v>6</v>
      </c>
      <c r="D500" t="s">
        <v>9</v>
      </c>
      <c r="E500">
        <v>1986</v>
      </c>
      <c r="F500">
        <v>800</v>
      </c>
      <c r="G500">
        <v>671</v>
      </c>
      <c r="H500">
        <v>1471</v>
      </c>
    </row>
    <row r="501" spans="1:8" x14ac:dyDescent="0.3">
      <c r="A501">
        <v>13</v>
      </c>
      <c r="B501" t="s">
        <v>30</v>
      </c>
      <c r="C501">
        <v>6</v>
      </c>
      <c r="D501" t="s">
        <v>9</v>
      </c>
      <c r="E501">
        <v>1987</v>
      </c>
      <c r="F501">
        <v>1200</v>
      </c>
      <c r="G501">
        <v>651</v>
      </c>
      <c r="H501">
        <v>1851</v>
      </c>
    </row>
    <row r="502" spans="1:8" x14ac:dyDescent="0.3">
      <c r="A502">
        <v>13</v>
      </c>
      <c r="B502" t="s">
        <v>30</v>
      </c>
      <c r="C502">
        <v>6</v>
      </c>
      <c r="D502" t="s">
        <v>9</v>
      </c>
      <c r="E502">
        <v>1988</v>
      </c>
      <c r="F502" t="s">
        <v>10</v>
      </c>
      <c r="G502" t="s">
        <v>10</v>
      </c>
      <c r="H502" t="s">
        <v>10</v>
      </c>
    </row>
    <row r="503" spans="1:8" x14ac:dyDescent="0.3">
      <c r="A503">
        <v>13</v>
      </c>
      <c r="B503" t="s">
        <v>30</v>
      </c>
      <c r="C503">
        <v>6</v>
      </c>
      <c r="D503" t="s">
        <v>9</v>
      </c>
      <c r="E503">
        <v>1989</v>
      </c>
      <c r="F503">
        <v>300</v>
      </c>
      <c r="G503">
        <v>153</v>
      </c>
      <c r="H503">
        <v>453</v>
      </c>
    </row>
    <row r="504" spans="1:8" x14ac:dyDescent="0.3">
      <c r="A504">
        <v>13</v>
      </c>
      <c r="B504" t="s">
        <v>30</v>
      </c>
      <c r="C504">
        <v>6</v>
      </c>
      <c r="D504" t="s">
        <v>9</v>
      </c>
      <c r="E504">
        <v>1990</v>
      </c>
      <c r="F504" t="s">
        <v>10</v>
      </c>
      <c r="G504" t="s">
        <v>10</v>
      </c>
      <c r="H504" t="s">
        <v>10</v>
      </c>
    </row>
    <row r="505" spans="1:8" x14ac:dyDescent="0.3">
      <c r="A505">
        <v>13</v>
      </c>
      <c r="B505" t="s">
        <v>30</v>
      </c>
      <c r="C505">
        <v>6</v>
      </c>
      <c r="D505" t="s">
        <v>9</v>
      </c>
      <c r="E505">
        <v>1991</v>
      </c>
      <c r="F505">
        <v>1000</v>
      </c>
      <c r="G505">
        <v>481</v>
      </c>
      <c r="H505">
        <v>1481</v>
      </c>
    </row>
    <row r="506" spans="1:8" x14ac:dyDescent="0.3">
      <c r="A506">
        <v>13</v>
      </c>
      <c r="B506" t="s">
        <v>30</v>
      </c>
      <c r="C506">
        <v>6</v>
      </c>
      <c r="D506" t="s">
        <v>9</v>
      </c>
      <c r="E506">
        <v>1992</v>
      </c>
      <c r="F506">
        <v>2200</v>
      </c>
      <c r="G506">
        <v>1070</v>
      </c>
      <c r="H506">
        <v>3270</v>
      </c>
    </row>
    <row r="507" spans="1:8" x14ac:dyDescent="0.3">
      <c r="A507">
        <v>13</v>
      </c>
      <c r="B507" t="s">
        <v>30</v>
      </c>
      <c r="C507">
        <v>6</v>
      </c>
      <c r="D507" t="s">
        <v>9</v>
      </c>
      <c r="E507">
        <v>1993</v>
      </c>
      <c r="F507">
        <v>1200</v>
      </c>
      <c r="G507">
        <v>496</v>
      </c>
      <c r="H507">
        <v>1696</v>
      </c>
    </row>
    <row r="508" spans="1:8" x14ac:dyDescent="0.3">
      <c r="A508">
        <v>13</v>
      </c>
      <c r="B508" t="s">
        <v>30</v>
      </c>
      <c r="C508">
        <v>6</v>
      </c>
      <c r="D508" t="s">
        <v>9</v>
      </c>
      <c r="E508">
        <v>1994</v>
      </c>
      <c r="F508" t="s">
        <v>10</v>
      </c>
      <c r="G508" t="s">
        <v>10</v>
      </c>
      <c r="H508" t="s">
        <v>10</v>
      </c>
    </row>
    <row r="509" spans="1:8" x14ac:dyDescent="0.3">
      <c r="A509">
        <v>13</v>
      </c>
      <c r="B509" t="s">
        <v>30</v>
      </c>
      <c r="C509">
        <v>6</v>
      </c>
      <c r="D509" t="s">
        <v>9</v>
      </c>
      <c r="E509">
        <v>1995</v>
      </c>
      <c r="F509" t="s">
        <v>10</v>
      </c>
      <c r="G509" t="s">
        <v>10</v>
      </c>
      <c r="H509" t="s">
        <v>10</v>
      </c>
    </row>
    <row r="510" spans="1:8" x14ac:dyDescent="0.3">
      <c r="A510">
        <v>13</v>
      </c>
      <c r="B510" t="s">
        <v>30</v>
      </c>
      <c r="C510">
        <v>6</v>
      </c>
      <c r="D510" t="s">
        <v>9</v>
      </c>
      <c r="E510">
        <v>1996</v>
      </c>
      <c r="F510">
        <v>42</v>
      </c>
      <c r="G510">
        <v>28</v>
      </c>
      <c r="H510">
        <v>70</v>
      </c>
    </row>
    <row r="511" spans="1:8" x14ac:dyDescent="0.3">
      <c r="A511">
        <v>13</v>
      </c>
      <c r="B511" t="s">
        <v>30</v>
      </c>
      <c r="C511">
        <v>6</v>
      </c>
      <c r="D511" t="s">
        <v>9</v>
      </c>
      <c r="E511">
        <v>1997</v>
      </c>
      <c r="F511" t="s">
        <v>10</v>
      </c>
      <c r="G511" t="s">
        <v>10</v>
      </c>
      <c r="H511" t="s">
        <v>10</v>
      </c>
    </row>
    <row r="512" spans="1:8" x14ac:dyDescent="0.3">
      <c r="A512">
        <v>13</v>
      </c>
      <c r="B512" t="s">
        <v>30</v>
      </c>
      <c r="C512">
        <v>6</v>
      </c>
      <c r="D512" t="s">
        <v>9</v>
      </c>
      <c r="E512">
        <v>1998</v>
      </c>
      <c r="F512">
        <v>175</v>
      </c>
      <c r="G512">
        <v>25</v>
      </c>
      <c r="H512">
        <v>200</v>
      </c>
    </row>
    <row r="513" spans="1:8" x14ac:dyDescent="0.3">
      <c r="A513">
        <v>13</v>
      </c>
      <c r="B513" t="s">
        <v>30</v>
      </c>
      <c r="C513">
        <v>6</v>
      </c>
      <c r="D513" t="s">
        <v>9</v>
      </c>
      <c r="E513">
        <v>1999</v>
      </c>
      <c r="F513" t="s">
        <v>10</v>
      </c>
      <c r="G513" t="s">
        <v>10</v>
      </c>
      <c r="H513" t="s">
        <v>10</v>
      </c>
    </row>
    <row r="514" spans="1:8" x14ac:dyDescent="0.3">
      <c r="A514">
        <v>13</v>
      </c>
      <c r="B514" t="s">
        <v>30</v>
      </c>
      <c r="C514">
        <v>6</v>
      </c>
      <c r="D514" t="s">
        <v>9</v>
      </c>
      <c r="E514">
        <v>2000</v>
      </c>
      <c r="F514">
        <v>100</v>
      </c>
      <c r="G514">
        <v>10</v>
      </c>
      <c r="H514">
        <v>110</v>
      </c>
    </row>
    <row r="515" spans="1:8" x14ac:dyDescent="0.3">
      <c r="A515">
        <v>13</v>
      </c>
      <c r="B515" t="s">
        <v>30</v>
      </c>
      <c r="C515">
        <v>6</v>
      </c>
      <c r="D515" t="s">
        <v>9</v>
      </c>
      <c r="E515">
        <v>2001</v>
      </c>
      <c r="F515">
        <v>1400</v>
      </c>
      <c r="G515">
        <v>258</v>
      </c>
      <c r="H515">
        <v>1658</v>
      </c>
    </row>
    <row r="516" spans="1:8" x14ac:dyDescent="0.3">
      <c r="A516">
        <v>13</v>
      </c>
      <c r="B516" t="s">
        <v>30</v>
      </c>
      <c r="C516">
        <v>6</v>
      </c>
      <c r="D516" t="s">
        <v>9</v>
      </c>
      <c r="E516">
        <v>2002</v>
      </c>
      <c r="F516">
        <v>2200</v>
      </c>
      <c r="G516">
        <v>302</v>
      </c>
      <c r="H516">
        <v>2502</v>
      </c>
    </row>
    <row r="517" spans="1:8" x14ac:dyDescent="0.3">
      <c r="A517">
        <v>13</v>
      </c>
      <c r="B517" t="s">
        <v>30</v>
      </c>
      <c r="C517">
        <v>6</v>
      </c>
      <c r="D517" t="s">
        <v>9</v>
      </c>
      <c r="E517">
        <v>2003</v>
      </c>
      <c r="F517">
        <v>500</v>
      </c>
      <c r="G517">
        <v>92</v>
      </c>
      <c r="H517">
        <v>592</v>
      </c>
    </row>
    <row r="518" spans="1:8" x14ac:dyDescent="0.3">
      <c r="A518">
        <v>13</v>
      </c>
      <c r="B518" t="s">
        <v>30</v>
      </c>
      <c r="C518">
        <v>6</v>
      </c>
      <c r="D518" t="s">
        <v>9</v>
      </c>
      <c r="E518">
        <v>2004</v>
      </c>
      <c r="F518">
        <v>800</v>
      </c>
      <c r="G518">
        <v>226</v>
      </c>
      <c r="H518">
        <v>1026</v>
      </c>
    </row>
    <row r="519" spans="1:8" x14ac:dyDescent="0.3">
      <c r="A519">
        <v>13</v>
      </c>
      <c r="B519" t="s">
        <v>30</v>
      </c>
      <c r="C519">
        <v>6</v>
      </c>
      <c r="D519" t="s">
        <v>9</v>
      </c>
      <c r="E519">
        <v>2005</v>
      </c>
      <c r="F519">
        <v>1600</v>
      </c>
      <c r="G519">
        <v>336</v>
      </c>
      <c r="H519">
        <v>1936</v>
      </c>
    </row>
    <row r="520" spans="1:8" x14ac:dyDescent="0.3">
      <c r="A520">
        <v>13</v>
      </c>
      <c r="B520" t="s">
        <v>30</v>
      </c>
      <c r="C520">
        <v>6</v>
      </c>
      <c r="D520" t="s">
        <v>9</v>
      </c>
      <c r="E520">
        <v>2006</v>
      </c>
      <c r="F520">
        <v>220</v>
      </c>
      <c r="G520">
        <v>37</v>
      </c>
      <c r="H520">
        <v>257</v>
      </c>
    </row>
    <row r="521" spans="1:8" x14ac:dyDescent="0.3">
      <c r="A521">
        <v>13</v>
      </c>
      <c r="B521" t="s">
        <v>30</v>
      </c>
      <c r="C521">
        <v>6</v>
      </c>
      <c r="D521" t="s">
        <v>9</v>
      </c>
      <c r="E521">
        <v>2007</v>
      </c>
      <c r="F521">
        <v>230</v>
      </c>
      <c r="G521">
        <v>50</v>
      </c>
      <c r="H521">
        <v>280</v>
      </c>
    </row>
    <row r="522" spans="1:8" x14ac:dyDescent="0.3">
      <c r="A522">
        <v>13</v>
      </c>
      <c r="B522" t="s">
        <v>30</v>
      </c>
      <c r="C522">
        <v>6</v>
      </c>
      <c r="D522" t="s">
        <v>9</v>
      </c>
      <c r="E522">
        <v>2008</v>
      </c>
      <c r="F522">
        <v>1150</v>
      </c>
      <c r="G522">
        <v>246</v>
      </c>
      <c r="H522">
        <v>1396</v>
      </c>
    </row>
    <row r="523" spans="1:8" x14ac:dyDescent="0.3">
      <c r="A523">
        <v>13</v>
      </c>
      <c r="B523" t="s">
        <v>30</v>
      </c>
      <c r="C523">
        <v>6</v>
      </c>
      <c r="D523" t="s">
        <v>9</v>
      </c>
      <c r="E523">
        <v>2009</v>
      </c>
      <c r="F523">
        <v>2300</v>
      </c>
      <c r="G523">
        <v>609</v>
      </c>
      <c r="H523">
        <v>2909</v>
      </c>
    </row>
    <row r="524" spans="1:8" x14ac:dyDescent="0.3">
      <c r="A524">
        <v>13</v>
      </c>
      <c r="B524" t="s">
        <v>30</v>
      </c>
      <c r="C524">
        <v>6</v>
      </c>
      <c r="D524" t="s">
        <v>9</v>
      </c>
      <c r="E524">
        <v>2010</v>
      </c>
      <c r="F524">
        <v>1350</v>
      </c>
      <c r="G524">
        <v>305</v>
      </c>
      <c r="H524">
        <v>1655</v>
      </c>
    </row>
    <row r="525" spans="1:8" x14ac:dyDescent="0.3">
      <c r="A525">
        <v>13</v>
      </c>
      <c r="B525" t="s">
        <v>30</v>
      </c>
      <c r="C525">
        <v>6</v>
      </c>
      <c r="D525" t="s">
        <v>9</v>
      </c>
      <c r="E525">
        <v>2011</v>
      </c>
      <c r="F525">
        <v>980</v>
      </c>
      <c r="G525">
        <v>203</v>
      </c>
      <c r="H525">
        <v>1183</v>
      </c>
    </row>
    <row r="526" spans="1:8" x14ac:dyDescent="0.3">
      <c r="A526">
        <v>13</v>
      </c>
      <c r="B526" t="s">
        <v>30</v>
      </c>
      <c r="C526">
        <v>6</v>
      </c>
      <c r="D526" t="s">
        <v>9</v>
      </c>
      <c r="E526">
        <v>2012</v>
      </c>
      <c r="F526">
        <v>1250</v>
      </c>
      <c r="G526">
        <v>198</v>
      </c>
      <c r="H526">
        <v>1448</v>
      </c>
    </row>
    <row r="527" spans="1:8" x14ac:dyDescent="0.3">
      <c r="A527">
        <v>13</v>
      </c>
      <c r="B527" t="s">
        <v>30</v>
      </c>
      <c r="C527">
        <v>6</v>
      </c>
      <c r="D527" t="s">
        <v>9</v>
      </c>
      <c r="E527">
        <v>2013</v>
      </c>
      <c r="F527">
        <v>1340</v>
      </c>
      <c r="G527">
        <v>231</v>
      </c>
      <c r="H527">
        <v>1571</v>
      </c>
    </row>
    <row r="528" spans="1:8" x14ac:dyDescent="0.3">
      <c r="A528">
        <v>13</v>
      </c>
      <c r="B528" t="s">
        <v>30</v>
      </c>
      <c r="C528">
        <v>6</v>
      </c>
      <c r="D528" t="s">
        <v>9</v>
      </c>
      <c r="E528">
        <v>2014</v>
      </c>
      <c r="F528">
        <v>1130</v>
      </c>
      <c r="G528">
        <v>111</v>
      </c>
      <c r="H528">
        <v>1241</v>
      </c>
    </row>
    <row r="529" spans="1:8" x14ac:dyDescent="0.3">
      <c r="A529">
        <v>13</v>
      </c>
      <c r="B529" t="s">
        <v>30</v>
      </c>
      <c r="C529">
        <v>6</v>
      </c>
      <c r="D529" t="s">
        <v>9</v>
      </c>
      <c r="E529">
        <v>2015</v>
      </c>
      <c r="F529" t="s">
        <v>10</v>
      </c>
      <c r="G529" t="s">
        <v>10</v>
      </c>
      <c r="H529" t="s">
        <v>10</v>
      </c>
    </row>
    <row r="530" spans="1:8" x14ac:dyDescent="0.3">
      <c r="A530">
        <v>13</v>
      </c>
      <c r="B530" t="s">
        <v>30</v>
      </c>
      <c r="C530">
        <v>6</v>
      </c>
      <c r="D530" t="s">
        <v>9</v>
      </c>
      <c r="E530">
        <v>2016</v>
      </c>
      <c r="F530">
        <v>400</v>
      </c>
      <c r="G530" s="1" t="s">
        <v>10</v>
      </c>
      <c r="H530" s="1" t="s">
        <v>10</v>
      </c>
    </row>
    <row r="531" spans="1:8" x14ac:dyDescent="0.3">
      <c r="A531">
        <v>13</v>
      </c>
      <c r="B531" t="s">
        <v>30</v>
      </c>
      <c r="C531">
        <v>6</v>
      </c>
      <c r="D531" t="s">
        <v>9</v>
      </c>
      <c r="E531">
        <v>2017</v>
      </c>
      <c r="F531" t="s">
        <v>10</v>
      </c>
      <c r="G531" t="s">
        <v>10</v>
      </c>
      <c r="H531" t="s">
        <v>10</v>
      </c>
    </row>
    <row r="532" spans="1:8" x14ac:dyDescent="0.3">
      <c r="A532">
        <v>13</v>
      </c>
      <c r="B532" t="s">
        <v>30</v>
      </c>
      <c r="C532">
        <v>6</v>
      </c>
      <c r="D532" t="s">
        <v>9</v>
      </c>
      <c r="E532">
        <v>2018</v>
      </c>
      <c r="F532" t="s">
        <v>10</v>
      </c>
      <c r="G532" t="s">
        <v>10</v>
      </c>
      <c r="H532" t="s">
        <v>10</v>
      </c>
    </row>
    <row r="533" spans="1:8" x14ac:dyDescent="0.3">
      <c r="A533">
        <v>13</v>
      </c>
      <c r="B533" t="s">
        <v>30</v>
      </c>
      <c r="C533">
        <v>6</v>
      </c>
      <c r="D533" t="s">
        <v>9</v>
      </c>
      <c r="E533">
        <v>2019</v>
      </c>
      <c r="F533">
        <v>370</v>
      </c>
      <c r="G533" s="1" t="s">
        <v>10</v>
      </c>
      <c r="H533" s="1" t="s">
        <v>10</v>
      </c>
    </row>
    <row r="534" spans="1:8" x14ac:dyDescent="0.3">
      <c r="A534">
        <v>13</v>
      </c>
      <c r="B534" t="s">
        <v>30</v>
      </c>
      <c r="C534">
        <v>6</v>
      </c>
      <c r="D534" t="s">
        <v>9</v>
      </c>
      <c r="E534">
        <v>2020</v>
      </c>
      <c r="F534" t="s">
        <v>10</v>
      </c>
      <c r="G534" t="s">
        <v>10</v>
      </c>
      <c r="H534" t="s">
        <v>10</v>
      </c>
    </row>
    <row r="535" spans="1:8" x14ac:dyDescent="0.3">
      <c r="A535">
        <v>14</v>
      </c>
      <c r="B535" t="s">
        <v>31</v>
      </c>
      <c r="C535">
        <v>6</v>
      </c>
      <c r="D535" t="s">
        <v>21</v>
      </c>
      <c r="E535">
        <v>1980</v>
      </c>
      <c r="F535">
        <v>100</v>
      </c>
      <c r="G535">
        <v>81</v>
      </c>
      <c r="H535">
        <v>181</v>
      </c>
    </row>
    <row r="536" spans="1:8" x14ac:dyDescent="0.3">
      <c r="A536">
        <v>14</v>
      </c>
      <c r="B536" t="s">
        <v>31</v>
      </c>
      <c r="C536">
        <v>6</v>
      </c>
      <c r="D536" t="s">
        <v>21</v>
      </c>
      <c r="E536">
        <v>1981</v>
      </c>
      <c r="F536">
        <v>200</v>
      </c>
      <c r="G536">
        <v>137</v>
      </c>
      <c r="H536">
        <v>337</v>
      </c>
    </row>
    <row r="537" spans="1:8" x14ac:dyDescent="0.3">
      <c r="A537">
        <v>14</v>
      </c>
      <c r="B537" t="s">
        <v>31</v>
      </c>
      <c r="C537">
        <v>6</v>
      </c>
      <c r="D537" t="s">
        <v>21</v>
      </c>
      <c r="E537">
        <v>1982</v>
      </c>
      <c r="F537">
        <v>200</v>
      </c>
      <c r="G537">
        <v>108</v>
      </c>
      <c r="H537">
        <v>308</v>
      </c>
    </row>
    <row r="538" spans="1:8" x14ac:dyDescent="0.3">
      <c r="A538">
        <v>14</v>
      </c>
      <c r="B538" t="s">
        <v>31</v>
      </c>
      <c r="C538">
        <v>6</v>
      </c>
      <c r="D538" t="s">
        <v>21</v>
      </c>
      <c r="E538">
        <v>1983</v>
      </c>
      <c r="F538">
        <v>200</v>
      </c>
      <c r="G538">
        <v>193</v>
      </c>
      <c r="H538">
        <v>393</v>
      </c>
    </row>
    <row r="539" spans="1:8" x14ac:dyDescent="0.3">
      <c r="A539">
        <v>14</v>
      </c>
      <c r="B539" t="s">
        <v>31</v>
      </c>
      <c r="C539">
        <v>6</v>
      </c>
      <c r="D539" t="s">
        <v>21</v>
      </c>
      <c r="E539">
        <v>1984</v>
      </c>
      <c r="F539">
        <v>250</v>
      </c>
      <c r="G539">
        <v>194</v>
      </c>
      <c r="H539">
        <v>444</v>
      </c>
    </row>
    <row r="540" spans="1:8" x14ac:dyDescent="0.3">
      <c r="A540">
        <v>14</v>
      </c>
      <c r="B540" t="s">
        <v>31</v>
      </c>
      <c r="C540">
        <v>6</v>
      </c>
      <c r="D540" t="s">
        <v>21</v>
      </c>
      <c r="E540">
        <v>1985</v>
      </c>
      <c r="F540">
        <v>200</v>
      </c>
      <c r="G540">
        <v>167</v>
      </c>
      <c r="H540">
        <v>367</v>
      </c>
    </row>
    <row r="541" spans="1:8" x14ac:dyDescent="0.3">
      <c r="A541">
        <v>14</v>
      </c>
      <c r="B541" t="s">
        <v>31</v>
      </c>
      <c r="C541">
        <v>6</v>
      </c>
      <c r="D541" t="s">
        <v>21</v>
      </c>
      <c r="E541">
        <v>1986</v>
      </c>
      <c r="F541">
        <v>500</v>
      </c>
      <c r="G541">
        <v>506</v>
      </c>
      <c r="H541">
        <v>1006</v>
      </c>
    </row>
    <row r="542" spans="1:8" x14ac:dyDescent="0.3">
      <c r="A542">
        <v>14</v>
      </c>
      <c r="B542" t="s">
        <v>31</v>
      </c>
      <c r="C542">
        <v>6</v>
      </c>
      <c r="D542" t="s">
        <v>21</v>
      </c>
      <c r="E542">
        <v>1987</v>
      </c>
      <c r="F542">
        <v>200</v>
      </c>
      <c r="G542">
        <v>127</v>
      </c>
      <c r="H542">
        <v>327</v>
      </c>
    </row>
    <row r="543" spans="1:8" x14ac:dyDescent="0.3">
      <c r="A543">
        <v>14</v>
      </c>
      <c r="B543" t="s">
        <v>31</v>
      </c>
      <c r="C543">
        <v>6</v>
      </c>
      <c r="D543" t="s">
        <v>21</v>
      </c>
      <c r="E543">
        <v>1988</v>
      </c>
      <c r="F543">
        <v>200</v>
      </c>
      <c r="G543">
        <v>124</v>
      </c>
      <c r="H543">
        <v>324</v>
      </c>
    </row>
    <row r="544" spans="1:8" x14ac:dyDescent="0.3">
      <c r="A544">
        <v>14</v>
      </c>
      <c r="B544" t="s">
        <v>31</v>
      </c>
      <c r="C544">
        <v>6</v>
      </c>
      <c r="D544" t="s">
        <v>21</v>
      </c>
      <c r="E544">
        <v>1989</v>
      </c>
      <c r="F544">
        <v>100</v>
      </c>
      <c r="G544">
        <v>59</v>
      </c>
      <c r="H544">
        <v>159</v>
      </c>
    </row>
    <row r="545" spans="1:8" x14ac:dyDescent="0.3">
      <c r="A545">
        <v>14</v>
      </c>
      <c r="B545" t="s">
        <v>31</v>
      </c>
      <c r="C545">
        <v>6</v>
      </c>
      <c r="D545" t="s">
        <v>21</v>
      </c>
      <c r="E545">
        <v>1990</v>
      </c>
      <c r="F545" t="s">
        <v>10</v>
      </c>
      <c r="G545" t="s">
        <v>10</v>
      </c>
      <c r="H545" t="s">
        <v>10</v>
      </c>
    </row>
    <row r="546" spans="1:8" x14ac:dyDescent="0.3">
      <c r="A546">
        <v>14</v>
      </c>
      <c r="B546" t="s">
        <v>31</v>
      </c>
      <c r="C546">
        <v>6</v>
      </c>
      <c r="D546" t="s">
        <v>21</v>
      </c>
      <c r="E546">
        <v>1991</v>
      </c>
      <c r="F546">
        <v>100</v>
      </c>
      <c r="G546">
        <v>61</v>
      </c>
      <c r="H546">
        <v>161</v>
      </c>
    </row>
    <row r="547" spans="1:8" x14ac:dyDescent="0.3">
      <c r="A547">
        <v>14</v>
      </c>
      <c r="B547" t="s">
        <v>31</v>
      </c>
      <c r="C547">
        <v>6</v>
      </c>
      <c r="D547" t="s">
        <v>21</v>
      </c>
      <c r="E547">
        <v>1992</v>
      </c>
      <c r="F547">
        <v>150</v>
      </c>
      <c r="G547">
        <v>98</v>
      </c>
      <c r="H547">
        <v>248</v>
      </c>
    </row>
    <row r="548" spans="1:8" x14ac:dyDescent="0.3">
      <c r="A548">
        <v>14</v>
      </c>
      <c r="B548" t="s">
        <v>31</v>
      </c>
      <c r="C548">
        <v>6</v>
      </c>
      <c r="D548" t="s">
        <v>21</v>
      </c>
      <c r="E548">
        <v>1993</v>
      </c>
      <c r="F548">
        <v>120</v>
      </c>
      <c r="G548">
        <v>63</v>
      </c>
      <c r="H548">
        <v>183</v>
      </c>
    </row>
    <row r="549" spans="1:8" x14ac:dyDescent="0.3">
      <c r="A549">
        <v>14</v>
      </c>
      <c r="B549" t="s">
        <v>31</v>
      </c>
      <c r="C549">
        <v>6</v>
      </c>
      <c r="D549" t="s">
        <v>21</v>
      </c>
      <c r="E549">
        <v>1994</v>
      </c>
      <c r="F549">
        <v>425</v>
      </c>
      <c r="G549">
        <v>279</v>
      </c>
      <c r="H549">
        <v>704</v>
      </c>
    </row>
    <row r="550" spans="1:8" x14ac:dyDescent="0.3">
      <c r="A550">
        <v>14</v>
      </c>
      <c r="B550" t="s">
        <v>31</v>
      </c>
      <c r="C550">
        <v>6</v>
      </c>
      <c r="D550" t="s">
        <v>21</v>
      </c>
      <c r="E550">
        <v>1995</v>
      </c>
      <c r="F550">
        <v>4</v>
      </c>
      <c r="G550">
        <v>1</v>
      </c>
      <c r="H550">
        <v>5</v>
      </c>
    </row>
    <row r="551" spans="1:8" x14ac:dyDescent="0.3">
      <c r="A551">
        <v>14</v>
      </c>
      <c r="B551" t="s">
        <v>31</v>
      </c>
      <c r="C551">
        <v>6</v>
      </c>
      <c r="D551" t="s">
        <v>21</v>
      </c>
      <c r="E551">
        <v>1996</v>
      </c>
      <c r="F551">
        <v>25</v>
      </c>
      <c r="G551">
        <v>20</v>
      </c>
      <c r="H551">
        <v>45</v>
      </c>
    </row>
    <row r="552" spans="1:8" x14ac:dyDescent="0.3">
      <c r="A552">
        <v>14</v>
      </c>
      <c r="B552" t="s">
        <v>31</v>
      </c>
      <c r="C552">
        <v>6</v>
      </c>
      <c r="D552" t="s">
        <v>21</v>
      </c>
      <c r="E552">
        <v>1997</v>
      </c>
      <c r="F552" t="s">
        <v>10</v>
      </c>
      <c r="G552" t="s">
        <v>10</v>
      </c>
      <c r="H552" t="s">
        <v>10</v>
      </c>
    </row>
    <row r="553" spans="1:8" x14ac:dyDescent="0.3">
      <c r="A553">
        <v>14</v>
      </c>
      <c r="B553" t="s">
        <v>31</v>
      </c>
      <c r="C553">
        <v>6</v>
      </c>
      <c r="D553" t="s">
        <v>21</v>
      </c>
      <c r="E553">
        <v>1998</v>
      </c>
      <c r="F553" t="s">
        <v>10</v>
      </c>
      <c r="G553" t="s">
        <v>10</v>
      </c>
      <c r="H553" t="s">
        <v>10</v>
      </c>
    </row>
    <row r="554" spans="1:8" x14ac:dyDescent="0.3">
      <c r="A554">
        <v>14</v>
      </c>
      <c r="B554" t="s">
        <v>31</v>
      </c>
      <c r="C554">
        <v>6</v>
      </c>
      <c r="D554" t="s">
        <v>21</v>
      </c>
      <c r="E554">
        <v>1999</v>
      </c>
      <c r="F554">
        <v>20</v>
      </c>
      <c r="G554">
        <v>4</v>
      </c>
      <c r="H554">
        <v>24</v>
      </c>
    </row>
    <row r="555" spans="1:8" x14ac:dyDescent="0.3">
      <c r="A555">
        <v>14</v>
      </c>
      <c r="B555" t="s">
        <v>31</v>
      </c>
      <c r="C555">
        <v>6</v>
      </c>
      <c r="D555" t="s">
        <v>21</v>
      </c>
      <c r="E555">
        <v>2000</v>
      </c>
      <c r="F555">
        <v>600</v>
      </c>
      <c r="G555">
        <v>71</v>
      </c>
      <c r="H555">
        <v>671</v>
      </c>
    </row>
    <row r="556" spans="1:8" x14ac:dyDescent="0.3">
      <c r="A556">
        <v>14</v>
      </c>
      <c r="B556" t="s">
        <v>31</v>
      </c>
      <c r="C556">
        <v>6</v>
      </c>
      <c r="D556" t="s">
        <v>21</v>
      </c>
      <c r="E556">
        <v>2001</v>
      </c>
      <c r="F556">
        <v>1200</v>
      </c>
      <c r="G556">
        <v>288</v>
      </c>
      <c r="H556">
        <v>1488</v>
      </c>
    </row>
    <row r="557" spans="1:8" x14ac:dyDescent="0.3">
      <c r="A557">
        <v>14</v>
      </c>
      <c r="B557" t="s">
        <v>31</v>
      </c>
      <c r="C557">
        <v>6</v>
      </c>
      <c r="D557" t="s">
        <v>21</v>
      </c>
      <c r="E557">
        <v>2002</v>
      </c>
      <c r="F557">
        <v>1000</v>
      </c>
      <c r="G557">
        <v>161</v>
      </c>
      <c r="H557">
        <v>1161</v>
      </c>
    </row>
    <row r="558" spans="1:8" x14ac:dyDescent="0.3">
      <c r="A558">
        <v>14</v>
      </c>
      <c r="B558" t="s">
        <v>31</v>
      </c>
      <c r="C558">
        <v>6</v>
      </c>
      <c r="D558" t="s">
        <v>21</v>
      </c>
      <c r="E558">
        <v>2003</v>
      </c>
      <c r="F558">
        <v>800</v>
      </c>
      <c r="G558">
        <v>179</v>
      </c>
      <c r="H558">
        <v>979</v>
      </c>
    </row>
    <row r="559" spans="1:8" x14ac:dyDescent="0.3">
      <c r="A559">
        <v>14</v>
      </c>
      <c r="B559" t="s">
        <v>31</v>
      </c>
      <c r="C559">
        <v>6</v>
      </c>
      <c r="D559" t="s">
        <v>21</v>
      </c>
      <c r="E559">
        <v>2004</v>
      </c>
      <c r="F559">
        <v>950</v>
      </c>
      <c r="G559">
        <v>325</v>
      </c>
      <c r="H559">
        <v>1275</v>
      </c>
    </row>
    <row r="560" spans="1:8" x14ac:dyDescent="0.3">
      <c r="A560">
        <v>14</v>
      </c>
      <c r="B560" t="s">
        <v>31</v>
      </c>
      <c r="C560">
        <v>6</v>
      </c>
      <c r="D560" t="s">
        <v>21</v>
      </c>
      <c r="E560">
        <v>2005</v>
      </c>
      <c r="F560">
        <v>1500</v>
      </c>
      <c r="G560">
        <v>392</v>
      </c>
      <c r="H560">
        <v>1892</v>
      </c>
    </row>
    <row r="561" spans="1:8" x14ac:dyDescent="0.3">
      <c r="A561">
        <v>14</v>
      </c>
      <c r="B561" t="s">
        <v>31</v>
      </c>
      <c r="C561">
        <v>6</v>
      </c>
      <c r="D561" t="s">
        <v>21</v>
      </c>
      <c r="E561">
        <v>2006</v>
      </c>
      <c r="F561">
        <v>920</v>
      </c>
      <c r="G561">
        <v>187</v>
      </c>
      <c r="H561">
        <v>1107</v>
      </c>
    </row>
    <row r="562" spans="1:8" x14ac:dyDescent="0.3">
      <c r="A562">
        <v>14</v>
      </c>
      <c r="B562" t="s">
        <v>31</v>
      </c>
      <c r="C562">
        <v>6</v>
      </c>
      <c r="D562" t="s">
        <v>21</v>
      </c>
      <c r="E562">
        <v>2007</v>
      </c>
      <c r="F562">
        <v>850</v>
      </c>
      <c r="G562">
        <v>248</v>
      </c>
      <c r="H562">
        <v>1098</v>
      </c>
    </row>
    <row r="563" spans="1:8" x14ac:dyDescent="0.3">
      <c r="A563">
        <v>14</v>
      </c>
      <c r="B563" t="s">
        <v>31</v>
      </c>
      <c r="C563">
        <v>6</v>
      </c>
      <c r="D563" t="s">
        <v>21</v>
      </c>
      <c r="E563">
        <v>2008</v>
      </c>
      <c r="F563">
        <v>400</v>
      </c>
      <c r="G563">
        <v>114</v>
      </c>
      <c r="H563">
        <v>514</v>
      </c>
    </row>
    <row r="564" spans="1:8" x14ac:dyDescent="0.3">
      <c r="A564">
        <v>14</v>
      </c>
      <c r="B564" t="s">
        <v>31</v>
      </c>
      <c r="C564">
        <v>6</v>
      </c>
      <c r="D564" t="s">
        <v>21</v>
      </c>
      <c r="E564">
        <v>2009</v>
      </c>
      <c r="F564">
        <v>1580</v>
      </c>
      <c r="G564">
        <v>571</v>
      </c>
      <c r="H564">
        <v>2151</v>
      </c>
    </row>
    <row r="565" spans="1:8" x14ac:dyDescent="0.3">
      <c r="A565">
        <v>14</v>
      </c>
      <c r="B565" t="s">
        <v>31</v>
      </c>
      <c r="C565">
        <v>6</v>
      </c>
      <c r="D565" t="s">
        <v>21</v>
      </c>
      <c r="E565">
        <v>2010</v>
      </c>
      <c r="F565">
        <v>460</v>
      </c>
      <c r="G565">
        <v>132</v>
      </c>
      <c r="H565">
        <v>592</v>
      </c>
    </row>
    <row r="566" spans="1:8" x14ac:dyDescent="0.3">
      <c r="A566">
        <v>14</v>
      </c>
      <c r="B566" t="s">
        <v>31</v>
      </c>
      <c r="C566">
        <v>6</v>
      </c>
      <c r="D566" t="s">
        <v>21</v>
      </c>
      <c r="E566">
        <v>2011</v>
      </c>
      <c r="F566">
        <v>600</v>
      </c>
      <c r="G566">
        <v>208</v>
      </c>
      <c r="H566">
        <v>808</v>
      </c>
    </row>
    <row r="567" spans="1:8" x14ac:dyDescent="0.3">
      <c r="A567">
        <v>14</v>
      </c>
      <c r="B567" t="s">
        <v>31</v>
      </c>
      <c r="C567">
        <v>6</v>
      </c>
      <c r="D567" t="s">
        <v>21</v>
      </c>
      <c r="E567">
        <v>2012</v>
      </c>
      <c r="F567">
        <v>385</v>
      </c>
      <c r="G567">
        <v>99</v>
      </c>
      <c r="H567">
        <v>484</v>
      </c>
    </row>
    <row r="568" spans="1:8" x14ac:dyDescent="0.3">
      <c r="A568">
        <v>14</v>
      </c>
      <c r="B568" t="s">
        <v>31</v>
      </c>
      <c r="C568">
        <v>6</v>
      </c>
      <c r="D568" t="s">
        <v>21</v>
      </c>
      <c r="E568">
        <v>2013</v>
      </c>
      <c r="F568">
        <v>440</v>
      </c>
      <c r="G568">
        <v>124</v>
      </c>
      <c r="H568">
        <v>564</v>
      </c>
    </row>
    <row r="569" spans="1:8" x14ac:dyDescent="0.3">
      <c r="A569">
        <v>14</v>
      </c>
      <c r="B569" t="s">
        <v>31</v>
      </c>
      <c r="C569">
        <v>6</v>
      </c>
      <c r="D569" t="s">
        <v>21</v>
      </c>
      <c r="E569">
        <v>2014</v>
      </c>
      <c r="F569">
        <v>965</v>
      </c>
      <c r="G569">
        <v>149</v>
      </c>
      <c r="H569">
        <v>1114</v>
      </c>
    </row>
    <row r="570" spans="1:8" x14ac:dyDescent="0.3">
      <c r="A570">
        <v>14</v>
      </c>
      <c r="B570" t="s">
        <v>31</v>
      </c>
      <c r="C570">
        <v>6</v>
      </c>
      <c r="D570" t="s">
        <v>21</v>
      </c>
      <c r="E570">
        <v>2015</v>
      </c>
      <c r="F570">
        <v>1000</v>
      </c>
      <c r="G570" s="1" t="s">
        <v>10</v>
      </c>
      <c r="H570" s="1" t="s">
        <v>10</v>
      </c>
    </row>
    <row r="571" spans="1:8" x14ac:dyDescent="0.3">
      <c r="A571">
        <v>14</v>
      </c>
      <c r="B571" t="s">
        <v>31</v>
      </c>
      <c r="C571">
        <v>6</v>
      </c>
      <c r="D571" t="s">
        <v>21</v>
      </c>
      <c r="E571">
        <v>2016</v>
      </c>
      <c r="F571">
        <v>755</v>
      </c>
      <c r="G571" s="1" t="s">
        <v>10</v>
      </c>
      <c r="H571" s="1" t="s">
        <v>10</v>
      </c>
    </row>
    <row r="572" spans="1:8" x14ac:dyDescent="0.3">
      <c r="A572">
        <v>14</v>
      </c>
      <c r="B572" t="s">
        <v>31</v>
      </c>
      <c r="C572">
        <v>6</v>
      </c>
      <c r="D572" t="s">
        <v>21</v>
      </c>
      <c r="E572">
        <v>2017</v>
      </c>
      <c r="F572">
        <v>525</v>
      </c>
      <c r="G572" s="1" t="s">
        <v>10</v>
      </c>
      <c r="H572" s="1" t="s">
        <v>10</v>
      </c>
    </row>
    <row r="573" spans="1:8" x14ac:dyDescent="0.3">
      <c r="A573">
        <v>14</v>
      </c>
      <c r="B573" t="s">
        <v>31</v>
      </c>
      <c r="C573">
        <v>6</v>
      </c>
      <c r="D573" t="s">
        <v>21</v>
      </c>
      <c r="E573">
        <v>2018</v>
      </c>
      <c r="F573">
        <v>200</v>
      </c>
      <c r="G573" s="1" t="s">
        <v>10</v>
      </c>
      <c r="H573" s="1" t="s">
        <v>10</v>
      </c>
    </row>
    <row r="574" spans="1:8" x14ac:dyDescent="0.3">
      <c r="A574">
        <v>14</v>
      </c>
      <c r="B574" t="s">
        <v>31</v>
      </c>
      <c r="C574">
        <v>6</v>
      </c>
      <c r="D574" t="s">
        <v>21</v>
      </c>
      <c r="E574">
        <v>2019</v>
      </c>
      <c r="F574">
        <v>385</v>
      </c>
      <c r="G574" s="1" t="s">
        <v>10</v>
      </c>
      <c r="H574" s="1" t="s">
        <v>10</v>
      </c>
    </row>
    <row r="575" spans="1:8" x14ac:dyDescent="0.3">
      <c r="A575">
        <v>14</v>
      </c>
      <c r="B575" t="s">
        <v>31</v>
      </c>
      <c r="C575">
        <v>6</v>
      </c>
      <c r="D575" t="s">
        <v>21</v>
      </c>
      <c r="E575">
        <v>2020</v>
      </c>
      <c r="F575">
        <v>330</v>
      </c>
      <c r="G575" s="1" t="s">
        <v>10</v>
      </c>
      <c r="H575" s="1" t="s">
        <v>10</v>
      </c>
    </row>
    <row r="576" spans="1:8" x14ac:dyDescent="0.3">
      <c r="A576">
        <v>15</v>
      </c>
      <c r="B576" t="s">
        <v>32</v>
      </c>
      <c r="C576">
        <v>6</v>
      </c>
      <c r="D576" t="s">
        <v>21</v>
      </c>
      <c r="E576">
        <v>1980</v>
      </c>
      <c r="F576">
        <v>200</v>
      </c>
      <c r="G576">
        <v>163</v>
      </c>
      <c r="H576">
        <v>363</v>
      </c>
    </row>
    <row r="577" spans="1:8" x14ac:dyDescent="0.3">
      <c r="A577">
        <v>15</v>
      </c>
      <c r="B577" t="s">
        <v>32</v>
      </c>
      <c r="C577">
        <v>6</v>
      </c>
      <c r="D577" t="s">
        <v>21</v>
      </c>
      <c r="E577">
        <v>1981</v>
      </c>
      <c r="F577">
        <v>150</v>
      </c>
      <c r="G577">
        <v>103</v>
      </c>
      <c r="H577">
        <v>253</v>
      </c>
    </row>
    <row r="578" spans="1:8" x14ac:dyDescent="0.3">
      <c r="A578">
        <v>15</v>
      </c>
      <c r="B578" t="s">
        <v>32</v>
      </c>
      <c r="C578">
        <v>6</v>
      </c>
      <c r="D578" t="s">
        <v>21</v>
      </c>
      <c r="E578">
        <v>1982</v>
      </c>
      <c r="F578">
        <v>200</v>
      </c>
      <c r="G578">
        <v>108</v>
      </c>
      <c r="H578">
        <v>308</v>
      </c>
    </row>
    <row r="579" spans="1:8" x14ac:dyDescent="0.3">
      <c r="A579">
        <v>15</v>
      </c>
      <c r="B579" t="s">
        <v>32</v>
      </c>
      <c r="C579">
        <v>6</v>
      </c>
      <c r="D579" t="s">
        <v>21</v>
      </c>
      <c r="E579">
        <v>1983</v>
      </c>
      <c r="F579">
        <v>100</v>
      </c>
      <c r="G579">
        <v>96</v>
      </c>
      <c r="H579">
        <v>196</v>
      </c>
    </row>
    <row r="580" spans="1:8" x14ac:dyDescent="0.3">
      <c r="A580">
        <v>15</v>
      </c>
      <c r="B580" t="s">
        <v>32</v>
      </c>
      <c r="C580">
        <v>6</v>
      </c>
      <c r="D580" t="s">
        <v>21</v>
      </c>
      <c r="E580">
        <v>1984</v>
      </c>
      <c r="F580">
        <v>100</v>
      </c>
      <c r="G580">
        <v>77</v>
      </c>
      <c r="H580">
        <v>177</v>
      </c>
    </row>
    <row r="581" spans="1:8" x14ac:dyDescent="0.3">
      <c r="A581">
        <v>15</v>
      </c>
      <c r="B581" t="s">
        <v>32</v>
      </c>
      <c r="C581">
        <v>6</v>
      </c>
      <c r="D581" t="s">
        <v>21</v>
      </c>
      <c r="E581">
        <v>1985</v>
      </c>
      <c r="F581">
        <v>100</v>
      </c>
      <c r="G581">
        <v>83</v>
      </c>
      <c r="H581">
        <v>183</v>
      </c>
    </row>
    <row r="582" spans="1:8" x14ac:dyDescent="0.3">
      <c r="A582">
        <v>15</v>
      </c>
      <c r="B582" t="s">
        <v>32</v>
      </c>
      <c r="C582">
        <v>6</v>
      </c>
      <c r="D582" t="s">
        <v>21</v>
      </c>
      <c r="E582">
        <v>1986</v>
      </c>
      <c r="F582">
        <v>200</v>
      </c>
      <c r="G582">
        <v>202</v>
      </c>
      <c r="H582">
        <v>402</v>
      </c>
    </row>
    <row r="583" spans="1:8" x14ac:dyDescent="0.3">
      <c r="A583">
        <v>15</v>
      </c>
      <c r="B583" t="s">
        <v>32</v>
      </c>
      <c r="C583">
        <v>6</v>
      </c>
      <c r="D583" t="s">
        <v>21</v>
      </c>
      <c r="E583">
        <v>1987</v>
      </c>
      <c r="F583">
        <v>100</v>
      </c>
      <c r="G583">
        <v>63</v>
      </c>
      <c r="H583">
        <v>163</v>
      </c>
    </row>
    <row r="584" spans="1:8" x14ac:dyDescent="0.3">
      <c r="A584">
        <v>15</v>
      </c>
      <c r="B584" t="s">
        <v>32</v>
      </c>
      <c r="C584">
        <v>6</v>
      </c>
      <c r="D584" t="s">
        <v>21</v>
      </c>
      <c r="E584">
        <v>1988</v>
      </c>
      <c r="F584" t="s">
        <v>10</v>
      </c>
      <c r="G584" t="s">
        <v>10</v>
      </c>
      <c r="H584" t="s">
        <v>10</v>
      </c>
    </row>
    <row r="585" spans="1:8" x14ac:dyDescent="0.3">
      <c r="A585">
        <v>15</v>
      </c>
      <c r="B585" t="s">
        <v>32</v>
      </c>
      <c r="C585">
        <v>6</v>
      </c>
      <c r="D585" t="s">
        <v>21</v>
      </c>
      <c r="E585">
        <v>1989</v>
      </c>
      <c r="F585" t="s">
        <v>10</v>
      </c>
      <c r="G585" t="s">
        <v>10</v>
      </c>
      <c r="H585" t="s">
        <v>10</v>
      </c>
    </row>
    <row r="586" spans="1:8" x14ac:dyDescent="0.3">
      <c r="A586">
        <v>15</v>
      </c>
      <c r="B586" t="s">
        <v>32</v>
      </c>
      <c r="C586">
        <v>6</v>
      </c>
      <c r="D586" t="s">
        <v>21</v>
      </c>
      <c r="E586">
        <v>1990</v>
      </c>
      <c r="F586" t="s">
        <v>10</v>
      </c>
      <c r="G586" t="s">
        <v>10</v>
      </c>
      <c r="H586" t="s">
        <v>10</v>
      </c>
    </row>
    <row r="587" spans="1:8" x14ac:dyDescent="0.3">
      <c r="A587">
        <v>15</v>
      </c>
      <c r="B587" t="s">
        <v>32</v>
      </c>
      <c r="C587">
        <v>6</v>
      </c>
      <c r="D587" t="s">
        <v>21</v>
      </c>
      <c r="E587">
        <v>1991</v>
      </c>
      <c r="F587" t="s">
        <v>10</v>
      </c>
      <c r="G587" t="s">
        <v>10</v>
      </c>
      <c r="H587" t="s">
        <v>10</v>
      </c>
    </row>
    <row r="588" spans="1:8" x14ac:dyDescent="0.3">
      <c r="A588">
        <v>15</v>
      </c>
      <c r="B588" t="s">
        <v>32</v>
      </c>
      <c r="C588">
        <v>6</v>
      </c>
      <c r="D588" t="s">
        <v>21</v>
      </c>
      <c r="E588">
        <v>1992</v>
      </c>
      <c r="F588">
        <v>200</v>
      </c>
      <c r="G588">
        <v>130</v>
      </c>
      <c r="H588">
        <v>330</v>
      </c>
    </row>
    <row r="589" spans="1:8" x14ac:dyDescent="0.3">
      <c r="A589">
        <v>15</v>
      </c>
      <c r="B589" t="s">
        <v>32</v>
      </c>
      <c r="C589">
        <v>6</v>
      </c>
      <c r="D589" t="s">
        <v>21</v>
      </c>
      <c r="E589">
        <v>1993</v>
      </c>
      <c r="F589">
        <v>40</v>
      </c>
      <c r="G589">
        <v>21</v>
      </c>
      <c r="H589">
        <v>61</v>
      </c>
    </row>
    <row r="590" spans="1:8" x14ac:dyDescent="0.3">
      <c r="A590">
        <v>15</v>
      </c>
      <c r="B590" t="s">
        <v>32</v>
      </c>
      <c r="C590">
        <v>6</v>
      </c>
      <c r="D590" t="s">
        <v>21</v>
      </c>
      <c r="E590">
        <v>1994</v>
      </c>
      <c r="F590">
        <v>44</v>
      </c>
      <c r="G590">
        <v>29</v>
      </c>
      <c r="H590">
        <v>73</v>
      </c>
    </row>
    <row r="591" spans="1:8" x14ac:dyDescent="0.3">
      <c r="A591">
        <v>15</v>
      </c>
      <c r="B591" t="s">
        <v>32</v>
      </c>
      <c r="C591">
        <v>6</v>
      </c>
      <c r="D591" t="s">
        <v>21</v>
      </c>
      <c r="E591">
        <v>1995</v>
      </c>
      <c r="F591">
        <v>22</v>
      </c>
      <c r="G591">
        <v>7</v>
      </c>
      <c r="H591">
        <v>29</v>
      </c>
    </row>
    <row r="592" spans="1:8" x14ac:dyDescent="0.3">
      <c r="A592">
        <v>15</v>
      </c>
      <c r="B592" t="s">
        <v>32</v>
      </c>
      <c r="C592">
        <v>6</v>
      </c>
      <c r="D592" t="s">
        <v>21</v>
      </c>
      <c r="E592">
        <v>1996</v>
      </c>
      <c r="F592">
        <v>5</v>
      </c>
      <c r="G592">
        <v>4</v>
      </c>
      <c r="H592">
        <v>9</v>
      </c>
    </row>
    <row r="593" spans="1:8" x14ac:dyDescent="0.3">
      <c r="A593">
        <v>15</v>
      </c>
      <c r="B593" t="s">
        <v>32</v>
      </c>
      <c r="C593">
        <v>6</v>
      </c>
      <c r="D593" t="s">
        <v>21</v>
      </c>
      <c r="E593">
        <v>1997</v>
      </c>
      <c r="F593">
        <v>12</v>
      </c>
      <c r="G593">
        <v>10</v>
      </c>
      <c r="H593">
        <v>22</v>
      </c>
    </row>
    <row r="594" spans="1:8" x14ac:dyDescent="0.3">
      <c r="A594">
        <v>15</v>
      </c>
      <c r="B594" t="s">
        <v>32</v>
      </c>
      <c r="C594">
        <v>6</v>
      </c>
      <c r="D594" t="s">
        <v>21</v>
      </c>
      <c r="E594">
        <v>1998</v>
      </c>
      <c r="F594" t="s">
        <v>10</v>
      </c>
      <c r="G594" t="s">
        <v>10</v>
      </c>
      <c r="H594" t="s">
        <v>10</v>
      </c>
    </row>
    <row r="595" spans="1:8" x14ac:dyDescent="0.3">
      <c r="A595">
        <v>15</v>
      </c>
      <c r="B595" t="s">
        <v>32</v>
      </c>
      <c r="C595">
        <v>6</v>
      </c>
      <c r="D595" t="s">
        <v>21</v>
      </c>
      <c r="E595">
        <v>1999</v>
      </c>
      <c r="F595">
        <v>4</v>
      </c>
      <c r="G595">
        <v>1</v>
      </c>
      <c r="H595">
        <v>5</v>
      </c>
    </row>
    <row r="596" spans="1:8" x14ac:dyDescent="0.3">
      <c r="A596">
        <v>15</v>
      </c>
      <c r="B596" t="s">
        <v>32</v>
      </c>
      <c r="C596">
        <v>6</v>
      </c>
      <c r="D596" t="s">
        <v>21</v>
      </c>
      <c r="E596">
        <v>2000</v>
      </c>
      <c r="F596">
        <v>170</v>
      </c>
      <c r="G596">
        <v>20</v>
      </c>
      <c r="H596">
        <v>190</v>
      </c>
    </row>
    <row r="597" spans="1:8" x14ac:dyDescent="0.3">
      <c r="A597">
        <v>15</v>
      </c>
      <c r="B597" t="s">
        <v>32</v>
      </c>
      <c r="C597">
        <v>6</v>
      </c>
      <c r="D597" t="s">
        <v>21</v>
      </c>
      <c r="E597">
        <v>2001</v>
      </c>
      <c r="F597">
        <v>200</v>
      </c>
      <c r="G597">
        <v>48</v>
      </c>
      <c r="H597">
        <v>248</v>
      </c>
    </row>
    <row r="598" spans="1:8" x14ac:dyDescent="0.3">
      <c r="A598">
        <v>15</v>
      </c>
      <c r="B598" t="s">
        <v>32</v>
      </c>
      <c r="C598">
        <v>6</v>
      </c>
      <c r="D598" t="s">
        <v>21</v>
      </c>
      <c r="E598">
        <v>2002</v>
      </c>
      <c r="F598">
        <v>475</v>
      </c>
      <c r="G598">
        <v>77</v>
      </c>
      <c r="H598">
        <v>552</v>
      </c>
    </row>
    <row r="599" spans="1:8" x14ac:dyDescent="0.3">
      <c r="A599">
        <v>15</v>
      </c>
      <c r="B599" t="s">
        <v>32</v>
      </c>
      <c r="C599">
        <v>6</v>
      </c>
      <c r="D599" t="s">
        <v>21</v>
      </c>
      <c r="E599">
        <v>2003</v>
      </c>
      <c r="F599">
        <v>250</v>
      </c>
      <c r="G599">
        <v>56</v>
      </c>
      <c r="H599">
        <v>306</v>
      </c>
    </row>
    <row r="600" spans="1:8" x14ac:dyDescent="0.3">
      <c r="A600">
        <v>15</v>
      </c>
      <c r="B600" t="s">
        <v>32</v>
      </c>
      <c r="C600">
        <v>6</v>
      </c>
      <c r="D600" t="s">
        <v>21</v>
      </c>
      <c r="E600">
        <v>2004</v>
      </c>
      <c r="F600">
        <v>330</v>
      </c>
      <c r="G600">
        <v>113</v>
      </c>
      <c r="H600">
        <v>443</v>
      </c>
    </row>
    <row r="601" spans="1:8" x14ac:dyDescent="0.3">
      <c r="A601">
        <v>15</v>
      </c>
      <c r="B601" t="s">
        <v>32</v>
      </c>
      <c r="C601">
        <v>6</v>
      </c>
      <c r="D601" t="s">
        <v>21</v>
      </c>
      <c r="E601">
        <v>2005</v>
      </c>
      <c r="F601">
        <v>225</v>
      </c>
      <c r="G601">
        <v>59</v>
      </c>
      <c r="H601">
        <v>284</v>
      </c>
    </row>
    <row r="602" spans="1:8" x14ac:dyDescent="0.3">
      <c r="A602">
        <v>15</v>
      </c>
      <c r="B602" t="s">
        <v>32</v>
      </c>
      <c r="C602">
        <v>6</v>
      </c>
      <c r="D602" t="s">
        <v>21</v>
      </c>
      <c r="E602">
        <v>2006</v>
      </c>
      <c r="F602">
        <v>180</v>
      </c>
      <c r="G602">
        <v>37</v>
      </c>
      <c r="H602">
        <v>217</v>
      </c>
    </row>
    <row r="603" spans="1:8" x14ac:dyDescent="0.3">
      <c r="A603">
        <v>15</v>
      </c>
      <c r="B603" t="s">
        <v>32</v>
      </c>
      <c r="C603">
        <v>6</v>
      </c>
      <c r="D603" t="s">
        <v>21</v>
      </c>
      <c r="E603">
        <v>2007</v>
      </c>
      <c r="F603">
        <v>120</v>
      </c>
      <c r="G603">
        <v>35</v>
      </c>
      <c r="H603">
        <v>155</v>
      </c>
    </row>
    <row r="604" spans="1:8" x14ac:dyDescent="0.3">
      <c r="A604">
        <v>15</v>
      </c>
      <c r="B604" t="s">
        <v>32</v>
      </c>
      <c r="C604">
        <v>6</v>
      </c>
      <c r="D604" t="s">
        <v>21</v>
      </c>
      <c r="E604">
        <v>2008</v>
      </c>
      <c r="F604">
        <v>100</v>
      </c>
      <c r="G604">
        <v>29</v>
      </c>
      <c r="H604">
        <v>129</v>
      </c>
    </row>
    <row r="605" spans="1:8" x14ac:dyDescent="0.3">
      <c r="A605">
        <v>15</v>
      </c>
      <c r="B605" t="s">
        <v>32</v>
      </c>
      <c r="C605">
        <v>6</v>
      </c>
      <c r="D605" t="s">
        <v>21</v>
      </c>
      <c r="E605">
        <v>2009</v>
      </c>
      <c r="F605">
        <v>305</v>
      </c>
      <c r="G605">
        <v>110</v>
      </c>
      <c r="H605">
        <v>415</v>
      </c>
    </row>
    <row r="606" spans="1:8" x14ac:dyDescent="0.3">
      <c r="A606">
        <v>15</v>
      </c>
      <c r="B606" t="s">
        <v>32</v>
      </c>
      <c r="C606">
        <v>6</v>
      </c>
      <c r="D606" t="s">
        <v>21</v>
      </c>
      <c r="E606">
        <v>2010</v>
      </c>
      <c r="F606">
        <v>70</v>
      </c>
      <c r="G606">
        <v>20</v>
      </c>
      <c r="H606">
        <v>90</v>
      </c>
    </row>
    <row r="607" spans="1:8" x14ac:dyDescent="0.3">
      <c r="A607">
        <v>15</v>
      </c>
      <c r="B607" t="s">
        <v>32</v>
      </c>
      <c r="C607">
        <v>6</v>
      </c>
      <c r="D607" t="s">
        <v>21</v>
      </c>
      <c r="E607">
        <v>2011</v>
      </c>
      <c r="F607">
        <v>160</v>
      </c>
      <c r="G607">
        <v>55</v>
      </c>
      <c r="H607">
        <v>215</v>
      </c>
    </row>
    <row r="608" spans="1:8" x14ac:dyDescent="0.3">
      <c r="A608">
        <v>15</v>
      </c>
      <c r="B608" t="s">
        <v>32</v>
      </c>
      <c r="C608">
        <v>6</v>
      </c>
      <c r="D608" t="s">
        <v>21</v>
      </c>
      <c r="E608">
        <v>2012</v>
      </c>
      <c r="F608">
        <v>175</v>
      </c>
      <c r="G608">
        <v>45</v>
      </c>
      <c r="H608">
        <v>220</v>
      </c>
    </row>
    <row r="609" spans="1:8" x14ac:dyDescent="0.3">
      <c r="A609">
        <v>15</v>
      </c>
      <c r="B609" t="s">
        <v>32</v>
      </c>
      <c r="C609">
        <v>6</v>
      </c>
      <c r="D609" t="s">
        <v>21</v>
      </c>
      <c r="E609">
        <v>2013</v>
      </c>
      <c r="F609">
        <v>255</v>
      </c>
      <c r="G609">
        <v>72</v>
      </c>
      <c r="H609">
        <v>327</v>
      </c>
    </row>
    <row r="610" spans="1:8" x14ac:dyDescent="0.3">
      <c r="A610">
        <v>15</v>
      </c>
      <c r="B610" t="s">
        <v>32</v>
      </c>
      <c r="C610">
        <v>6</v>
      </c>
      <c r="D610" t="s">
        <v>21</v>
      </c>
      <c r="E610">
        <v>2014</v>
      </c>
      <c r="F610">
        <v>90</v>
      </c>
      <c r="G610">
        <v>14</v>
      </c>
      <c r="H610">
        <v>104</v>
      </c>
    </row>
    <row r="611" spans="1:8" x14ac:dyDescent="0.3">
      <c r="A611">
        <v>15</v>
      </c>
      <c r="B611" t="s">
        <v>32</v>
      </c>
      <c r="C611">
        <v>6</v>
      </c>
      <c r="D611" t="s">
        <v>21</v>
      </c>
      <c r="E611">
        <v>2015</v>
      </c>
      <c r="F611">
        <v>160</v>
      </c>
      <c r="G611" s="1" t="s">
        <v>10</v>
      </c>
      <c r="H611" s="1" t="s">
        <v>10</v>
      </c>
    </row>
    <row r="612" spans="1:8" x14ac:dyDescent="0.3">
      <c r="A612">
        <v>15</v>
      </c>
      <c r="B612" t="s">
        <v>32</v>
      </c>
      <c r="C612">
        <v>6</v>
      </c>
      <c r="D612" t="s">
        <v>21</v>
      </c>
      <c r="E612">
        <v>2016</v>
      </c>
      <c r="F612">
        <v>490</v>
      </c>
      <c r="G612" s="1" t="s">
        <v>10</v>
      </c>
      <c r="H612" s="1" t="s">
        <v>10</v>
      </c>
    </row>
    <row r="613" spans="1:8" x14ac:dyDescent="0.3">
      <c r="A613">
        <v>15</v>
      </c>
      <c r="B613" t="s">
        <v>32</v>
      </c>
      <c r="C613">
        <v>6</v>
      </c>
      <c r="D613" t="s">
        <v>21</v>
      </c>
      <c r="E613">
        <v>2017</v>
      </c>
      <c r="F613">
        <v>184</v>
      </c>
      <c r="G613" s="1" t="s">
        <v>10</v>
      </c>
      <c r="H613" s="1" t="s">
        <v>10</v>
      </c>
    </row>
    <row r="614" spans="1:8" x14ac:dyDescent="0.3">
      <c r="A614">
        <v>15</v>
      </c>
      <c r="B614" t="s">
        <v>32</v>
      </c>
      <c r="C614">
        <v>6</v>
      </c>
      <c r="D614" t="s">
        <v>21</v>
      </c>
      <c r="E614">
        <v>2018</v>
      </c>
      <c r="F614">
        <v>60</v>
      </c>
      <c r="G614" s="1" t="s">
        <v>10</v>
      </c>
      <c r="H614" s="1" t="s">
        <v>10</v>
      </c>
    </row>
    <row r="615" spans="1:8" x14ac:dyDescent="0.3">
      <c r="A615">
        <v>15</v>
      </c>
      <c r="B615" t="s">
        <v>32</v>
      </c>
      <c r="C615">
        <v>6</v>
      </c>
      <c r="D615" t="s">
        <v>21</v>
      </c>
      <c r="E615">
        <v>2019</v>
      </c>
      <c r="F615">
        <v>140</v>
      </c>
      <c r="G615" s="1" t="s">
        <v>10</v>
      </c>
      <c r="H615" s="1" t="s">
        <v>10</v>
      </c>
    </row>
    <row r="616" spans="1:8" x14ac:dyDescent="0.3">
      <c r="A616">
        <v>15</v>
      </c>
      <c r="B616" t="s">
        <v>32</v>
      </c>
      <c r="C616">
        <v>6</v>
      </c>
      <c r="D616" t="s">
        <v>21</v>
      </c>
      <c r="E616">
        <v>2020</v>
      </c>
      <c r="F616">
        <v>115</v>
      </c>
      <c r="G616" s="1" t="s">
        <v>10</v>
      </c>
      <c r="H616" s="1" t="s">
        <v>10</v>
      </c>
    </row>
    <row r="617" spans="1:8" x14ac:dyDescent="0.3">
      <c r="A617">
        <v>16</v>
      </c>
      <c r="B617" t="s">
        <v>33</v>
      </c>
      <c r="C617">
        <v>6</v>
      </c>
      <c r="D617" t="s">
        <v>9</v>
      </c>
      <c r="E617">
        <v>1980</v>
      </c>
      <c r="F617">
        <v>3000</v>
      </c>
      <c r="G617">
        <v>2056</v>
      </c>
      <c r="H617">
        <v>5056</v>
      </c>
    </row>
    <row r="618" spans="1:8" x14ac:dyDescent="0.3">
      <c r="A618">
        <v>16</v>
      </c>
      <c r="B618" t="s">
        <v>33</v>
      </c>
      <c r="C618">
        <v>6</v>
      </c>
      <c r="D618" t="s">
        <v>9</v>
      </c>
      <c r="E618">
        <v>1981</v>
      </c>
      <c r="F618">
        <v>6000</v>
      </c>
      <c r="G618">
        <v>3497</v>
      </c>
      <c r="H618">
        <v>9497</v>
      </c>
    </row>
    <row r="619" spans="1:8" x14ac:dyDescent="0.3">
      <c r="A619">
        <v>16</v>
      </c>
      <c r="B619" t="s">
        <v>33</v>
      </c>
      <c r="C619">
        <v>6</v>
      </c>
      <c r="D619" t="s">
        <v>9</v>
      </c>
      <c r="E619">
        <v>1982</v>
      </c>
      <c r="F619">
        <v>6000</v>
      </c>
      <c r="G619">
        <v>2807</v>
      </c>
      <c r="H619">
        <v>8807</v>
      </c>
    </row>
    <row r="620" spans="1:8" x14ac:dyDescent="0.3">
      <c r="A620">
        <v>16</v>
      </c>
      <c r="B620" t="s">
        <v>33</v>
      </c>
      <c r="C620">
        <v>6</v>
      </c>
      <c r="D620" t="s">
        <v>9</v>
      </c>
      <c r="E620">
        <v>1983</v>
      </c>
      <c r="F620">
        <v>4000</v>
      </c>
      <c r="G620">
        <v>3209</v>
      </c>
      <c r="H620">
        <v>7209</v>
      </c>
    </row>
    <row r="621" spans="1:8" x14ac:dyDescent="0.3">
      <c r="A621">
        <v>16</v>
      </c>
      <c r="B621" t="s">
        <v>33</v>
      </c>
      <c r="C621">
        <v>6</v>
      </c>
      <c r="D621" t="s">
        <v>9</v>
      </c>
      <c r="E621">
        <v>1984</v>
      </c>
      <c r="F621">
        <v>5000</v>
      </c>
      <c r="G621">
        <v>3274</v>
      </c>
      <c r="H621">
        <v>8274</v>
      </c>
    </row>
    <row r="622" spans="1:8" x14ac:dyDescent="0.3">
      <c r="A622">
        <v>16</v>
      </c>
      <c r="B622" t="s">
        <v>33</v>
      </c>
      <c r="C622">
        <v>6</v>
      </c>
      <c r="D622" t="s">
        <v>9</v>
      </c>
      <c r="E622">
        <v>1985</v>
      </c>
      <c r="F622">
        <v>7500</v>
      </c>
      <c r="G622">
        <v>5259</v>
      </c>
      <c r="H622">
        <v>12759</v>
      </c>
    </row>
    <row r="623" spans="1:8" x14ac:dyDescent="0.3">
      <c r="A623">
        <v>16</v>
      </c>
      <c r="B623" t="s">
        <v>33</v>
      </c>
      <c r="C623">
        <v>6</v>
      </c>
      <c r="D623" t="s">
        <v>9</v>
      </c>
      <c r="E623">
        <v>1986</v>
      </c>
      <c r="F623">
        <v>15000</v>
      </c>
      <c r="G623">
        <v>12580</v>
      </c>
      <c r="H623">
        <v>27580</v>
      </c>
    </row>
    <row r="624" spans="1:8" x14ac:dyDescent="0.3">
      <c r="A624">
        <v>16</v>
      </c>
      <c r="B624" t="s">
        <v>33</v>
      </c>
      <c r="C624">
        <v>6</v>
      </c>
      <c r="D624" t="s">
        <v>9</v>
      </c>
      <c r="E624">
        <v>1987</v>
      </c>
      <c r="F624">
        <v>5500</v>
      </c>
      <c r="G624">
        <v>2984</v>
      </c>
      <c r="H624">
        <v>8484</v>
      </c>
    </row>
    <row r="625" spans="1:8" x14ac:dyDescent="0.3">
      <c r="A625">
        <v>16</v>
      </c>
      <c r="B625" t="s">
        <v>33</v>
      </c>
      <c r="C625">
        <v>6</v>
      </c>
      <c r="D625" t="s">
        <v>9</v>
      </c>
      <c r="E625">
        <v>1988</v>
      </c>
      <c r="F625">
        <v>2000</v>
      </c>
      <c r="G625">
        <v>1059</v>
      </c>
      <c r="H625">
        <v>3059</v>
      </c>
    </row>
    <row r="626" spans="1:8" x14ac:dyDescent="0.3">
      <c r="A626">
        <v>16</v>
      </c>
      <c r="B626" t="s">
        <v>33</v>
      </c>
      <c r="C626">
        <v>6</v>
      </c>
      <c r="D626" t="s">
        <v>9</v>
      </c>
      <c r="E626">
        <v>1989</v>
      </c>
      <c r="F626" t="s">
        <v>10</v>
      </c>
      <c r="G626" t="s">
        <v>10</v>
      </c>
      <c r="H626" t="s">
        <v>10</v>
      </c>
    </row>
    <row r="627" spans="1:8" x14ac:dyDescent="0.3">
      <c r="A627">
        <v>16</v>
      </c>
      <c r="B627" t="s">
        <v>33</v>
      </c>
      <c r="C627">
        <v>6</v>
      </c>
      <c r="D627" t="s">
        <v>9</v>
      </c>
      <c r="E627">
        <v>1990</v>
      </c>
      <c r="F627">
        <v>2500</v>
      </c>
      <c r="G627">
        <v>1554</v>
      </c>
      <c r="H627">
        <v>4054</v>
      </c>
    </row>
    <row r="628" spans="1:8" x14ac:dyDescent="0.3">
      <c r="A628">
        <v>16</v>
      </c>
      <c r="B628" t="s">
        <v>33</v>
      </c>
      <c r="C628">
        <v>6</v>
      </c>
      <c r="D628" t="s">
        <v>9</v>
      </c>
      <c r="E628">
        <v>1991</v>
      </c>
      <c r="F628" t="s">
        <v>10</v>
      </c>
      <c r="G628" t="s">
        <v>10</v>
      </c>
      <c r="H628" t="s">
        <v>10</v>
      </c>
    </row>
    <row r="629" spans="1:8" x14ac:dyDescent="0.3">
      <c r="A629">
        <v>16</v>
      </c>
      <c r="B629" t="s">
        <v>33</v>
      </c>
      <c r="C629">
        <v>6</v>
      </c>
      <c r="D629" t="s">
        <v>9</v>
      </c>
      <c r="E629">
        <v>1992</v>
      </c>
      <c r="F629">
        <v>1100</v>
      </c>
      <c r="G629">
        <v>535</v>
      </c>
      <c r="H629">
        <v>1635</v>
      </c>
    </row>
    <row r="630" spans="1:8" x14ac:dyDescent="0.3">
      <c r="A630">
        <v>16</v>
      </c>
      <c r="B630" t="s">
        <v>33</v>
      </c>
      <c r="C630">
        <v>6</v>
      </c>
      <c r="D630" t="s">
        <v>9</v>
      </c>
      <c r="E630">
        <v>1993</v>
      </c>
      <c r="F630">
        <v>1800</v>
      </c>
      <c r="G630">
        <v>744</v>
      </c>
      <c r="H630">
        <v>2544</v>
      </c>
    </row>
    <row r="631" spans="1:8" x14ac:dyDescent="0.3">
      <c r="A631">
        <v>16</v>
      </c>
      <c r="B631" t="s">
        <v>33</v>
      </c>
      <c r="C631">
        <v>6</v>
      </c>
      <c r="D631" t="s">
        <v>9</v>
      </c>
      <c r="E631">
        <v>1994</v>
      </c>
      <c r="F631">
        <v>620</v>
      </c>
      <c r="G631">
        <v>306</v>
      </c>
      <c r="H631">
        <v>926</v>
      </c>
    </row>
    <row r="632" spans="1:8" x14ac:dyDescent="0.3">
      <c r="A632">
        <v>16</v>
      </c>
      <c r="B632" t="s">
        <v>33</v>
      </c>
      <c r="C632">
        <v>6</v>
      </c>
      <c r="D632" t="s">
        <v>9</v>
      </c>
      <c r="E632">
        <v>1995</v>
      </c>
      <c r="F632">
        <v>518</v>
      </c>
      <c r="G632">
        <v>128</v>
      </c>
      <c r="H632">
        <v>646</v>
      </c>
    </row>
    <row r="633" spans="1:8" x14ac:dyDescent="0.3">
      <c r="A633">
        <v>16</v>
      </c>
      <c r="B633" t="s">
        <v>33</v>
      </c>
      <c r="C633">
        <v>6</v>
      </c>
      <c r="D633" t="s">
        <v>9</v>
      </c>
      <c r="E633">
        <v>1996</v>
      </c>
      <c r="F633">
        <v>550</v>
      </c>
      <c r="G633">
        <v>371</v>
      </c>
      <c r="H633">
        <v>921</v>
      </c>
    </row>
    <row r="634" spans="1:8" x14ac:dyDescent="0.3">
      <c r="A634">
        <v>16</v>
      </c>
      <c r="B634" t="s">
        <v>33</v>
      </c>
      <c r="C634">
        <v>6</v>
      </c>
      <c r="D634" t="s">
        <v>9</v>
      </c>
      <c r="E634">
        <v>1997</v>
      </c>
      <c r="F634" t="s">
        <v>10</v>
      </c>
      <c r="G634" t="s">
        <v>10</v>
      </c>
      <c r="H634" t="s">
        <v>10</v>
      </c>
    </row>
    <row r="635" spans="1:8" x14ac:dyDescent="0.3">
      <c r="A635">
        <v>16</v>
      </c>
      <c r="B635" t="s">
        <v>33</v>
      </c>
      <c r="C635">
        <v>6</v>
      </c>
      <c r="D635" t="s">
        <v>9</v>
      </c>
      <c r="E635">
        <v>1998</v>
      </c>
      <c r="F635">
        <v>500</v>
      </c>
      <c r="G635">
        <v>71</v>
      </c>
      <c r="H635">
        <v>571</v>
      </c>
    </row>
    <row r="636" spans="1:8" x14ac:dyDescent="0.3">
      <c r="A636">
        <v>16</v>
      </c>
      <c r="B636" t="s">
        <v>33</v>
      </c>
      <c r="C636">
        <v>6</v>
      </c>
      <c r="D636" t="s">
        <v>9</v>
      </c>
      <c r="E636">
        <v>1999</v>
      </c>
      <c r="F636">
        <v>1330</v>
      </c>
      <c r="G636">
        <v>183</v>
      </c>
      <c r="H636">
        <v>1513</v>
      </c>
    </row>
    <row r="637" spans="1:8" x14ac:dyDescent="0.3">
      <c r="A637">
        <v>16</v>
      </c>
      <c r="B637" t="s">
        <v>33</v>
      </c>
      <c r="C637">
        <v>6</v>
      </c>
      <c r="D637" t="s">
        <v>9</v>
      </c>
      <c r="E637">
        <v>2000</v>
      </c>
      <c r="F637">
        <v>1200</v>
      </c>
      <c r="G637">
        <v>116</v>
      </c>
      <c r="H637">
        <v>1316</v>
      </c>
    </row>
    <row r="638" spans="1:8" x14ac:dyDescent="0.3">
      <c r="A638">
        <v>16</v>
      </c>
      <c r="B638" t="s">
        <v>33</v>
      </c>
      <c r="C638">
        <v>6</v>
      </c>
      <c r="D638" t="s">
        <v>9</v>
      </c>
      <c r="E638">
        <v>2001</v>
      </c>
      <c r="F638">
        <v>3500</v>
      </c>
      <c r="G638">
        <v>645</v>
      </c>
      <c r="H638">
        <v>4145</v>
      </c>
    </row>
    <row r="639" spans="1:8" x14ac:dyDescent="0.3">
      <c r="A639">
        <v>16</v>
      </c>
      <c r="B639" t="s">
        <v>33</v>
      </c>
      <c r="C639">
        <v>6</v>
      </c>
      <c r="D639" t="s">
        <v>9</v>
      </c>
      <c r="E639">
        <v>2002</v>
      </c>
      <c r="F639">
        <v>4000</v>
      </c>
      <c r="G639">
        <v>549</v>
      </c>
      <c r="H639">
        <v>4549</v>
      </c>
    </row>
    <row r="640" spans="1:8" x14ac:dyDescent="0.3">
      <c r="A640">
        <v>16</v>
      </c>
      <c r="B640" t="s">
        <v>33</v>
      </c>
      <c r="C640">
        <v>6</v>
      </c>
      <c r="D640" t="s">
        <v>9</v>
      </c>
      <c r="E640">
        <v>2003</v>
      </c>
      <c r="F640" t="s">
        <v>10</v>
      </c>
      <c r="G640" t="s">
        <v>10</v>
      </c>
      <c r="H640" t="s">
        <v>10</v>
      </c>
    </row>
    <row r="641" spans="1:8" x14ac:dyDescent="0.3">
      <c r="A641">
        <v>16</v>
      </c>
      <c r="B641" t="s">
        <v>33</v>
      </c>
      <c r="C641">
        <v>6</v>
      </c>
      <c r="D641" t="s">
        <v>9</v>
      </c>
      <c r="E641">
        <v>2004</v>
      </c>
      <c r="F641">
        <v>3800</v>
      </c>
      <c r="G641">
        <v>1074</v>
      </c>
      <c r="H641">
        <v>4874</v>
      </c>
    </row>
    <row r="642" spans="1:8" x14ac:dyDescent="0.3">
      <c r="A642">
        <v>16</v>
      </c>
      <c r="B642" t="s">
        <v>33</v>
      </c>
      <c r="C642">
        <v>6</v>
      </c>
      <c r="D642" t="s">
        <v>9</v>
      </c>
      <c r="E642">
        <v>2005</v>
      </c>
      <c r="F642" t="s">
        <v>10</v>
      </c>
      <c r="G642" t="s">
        <v>10</v>
      </c>
      <c r="H642" t="s">
        <v>10</v>
      </c>
    </row>
    <row r="643" spans="1:8" x14ac:dyDescent="0.3">
      <c r="A643">
        <v>16</v>
      </c>
      <c r="B643" t="s">
        <v>33</v>
      </c>
      <c r="C643">
        <v>6</v>
      </c>
      <c r="D643" t="s">
        <v>9</v>
      </c>
      <c r="E643">
        <v>2006</v>
      </c>
      <c r="F643">
        <v>5000</v>
      </c>
      <c r="G643">
        <v>846</v>
      </c>
      <c r="H643">
        <v>5846</v>
      </c>
    </row>
    <row r="644" spans="1:8" x14ac:dyDescent="0.3">
      <c r="A644">
        <v>16</v>
      </c>
      <c r="B644" t="s">
        <v>33</v>
      </c>
      <c r="C644">
        <v>6</v>
      </c>
      <c r="D644" t="s">
        <v>9</v>
      </c>
      <c r="E644">
        <v>2007</v>
      </c>
      <c r="F644" t="s">
        <v>10</v>
      </c>
      <c r="G644" t="s">
        <v>10</v>
      </c>
      <c r="H644" t="s">
        <v>10</v>
      </c>
    </row>
    <row r="645" spans="1:8" x14ac:dyDescent="0.3">
      <c r="A645">
        <v>16</v>
      </c>
      <c r="B645" t="s">
        <v>33</v>
      </c>
      <c r="C645">
        <v>6</v>
      </c>
      <c r="D645" t="s">
        <v>9</v>
      </c>
      <c r="E645">
        <v>2008</v>
      </c>
      <c r="F645">
        <v>1000</v>
      </c>
      <c r="G645">
        <v>214</v>
      </c>
      <c r="H645">
        <v>1214</v>
      </c>
    </row>
    <row r="646" spans="1:8" x14ac:dyDescent="0.3">
      <c r="A646">
        <v>16</v>
      </c>
      <c r="B646" t="s">
        <v>33</v>
      </c>
      <c r="C646">
        <v>6</v>
      </c>
      <c r="D646" t="s">
        <v>9</v>
      </c>
      <c r="E646">
        <v>2009</v>
      </c>
      <c r="F646" t="s">
        <v>10</v>
      </c>
      <c r="G646" t="s">
        <v>10</v>
      </c>
      <c r="H646" t="s">
        <v>10</v>
      </c>
    </row>
    <row r="647" spans="1:8" x14ac:dyDescent="0.3">
      <c r="A647">
        <v>16</v>
      </c>
      <c r="B647" t="s">
        <v>33</v>
      </c>
      <c r="C647">
        <v>6</v>
      </c>
      <c r="D647" t="s">
        <v>9</v>
      </c>
      <c r="E647">
        <v>2010</v>
      </c>
      <c r="F647" t="s">
        <v>10</v>
      </c>
      <c r="G647" t="s">
        <v>10</v>
      </c>
      <c r="H647" t="s">
        <v>10</v>
      </c>
    </row>
    <row r="648" spans="1:8" x14ac:dyDescent="0.3">
      <c r="A648">
        <v>16</v>
      </c>
      <c r="B648" t="s">
        <v>33</v>
      </c>
      <c r="C648">
        <v>6</v>
      </c>
      <c r="D648" t="s">
        <v>9</v>
      </c>
      <c r="E648">
        <v>2011</v>
      </c>
      <c r="F648" t="s">
        <v>10</v>
      </c>
      <c r="G648" t="s">
        <v>10</v>
      </c>
      <c r="H648" t="s">
        <v>10</v>
      </c>
    </row>
    <row r="649" spans="1:8" x14ac:dyDescent="0.3">
      <c r="A649">
        <v>16</v>
      </c>
      <c r="B649" t="s">
        <v>33</v>
      </c>
      <c r="C649">
        <v>6</v>
      </c>
      <c r="D649" t="s">
        <v>9</v>
      </c>
      <c r="E649">
        <v>2012</v>
      </c>
      <c r="F649" t="s">
        <v>10</v>
      </c>
      <c r="G649" t="s">
        <v>10</v>
      </c>
      <c r="H649" t="s">
        <v>10</v>
      </c>
    </row>
    <row r="650" spans="1:8" x14ac:dyDescent="0.3">
      <c r="A650">
        <v>16</v>
      </c>
      <c r="B650" t="s">
        <v>33</v>
      </c>
      <c r="C650">
        <v>6</v>
      </c>
      <c r="D650" t="s">
        <v>9</v>
      </c>
      <c r="E650">
        <v>2013</v>
      </c>
      <c r="F650">
        <v>1800</v>
      </c>
      <c r="G650">
        <v>310</v>
      </c>
      <c r="H650">
        <v>2110</v>
      </c>
    </row>
    <row r="651" spans="1:8" x14ac:dyDescent="0.3">
      <c r="A651">
        <v>16</v>
      </c>
      <c r="B651" t="s">
        <v>33</v>
      </c>
      <c r="C651">
        <v>6</v>
      </c>
      <c r="D651" t="s">
        <v>9</v>
      </c>
      <c r="E651">
        <v>2014</v>
      </c>
      <c r="F651" t="s">
        <v>10</v>
      </c>
      <c r="G651" t="s">
        <v>10</v>
      </c>
      <c r="H651" t="s">
        <v>10</v>
      </c>
    </row>
    <row r="652" spans="1:8" x14ac:dyDescent="0.3">
      <c r="A652">
        <v>16</v>
      </c>
      <c r="B652" t="s">
        <v>33</v>
      </c>
      <c r="C652">
        <v>6</v>
      </c>
      <c r="D652" t="s">
        <v>9</v>
      </c>
      <c r="E652">
        <v>2015</v>
      </c>
      <c r="F652">
        <v>3000</v>
      </c>
      <c r="G652" s="1" t="s">
        <v>10</v>
      </c>
      <c r="H652" s="1" t="s">
        <v>10</v>
      </c>
    </row>
    <row r="653" spans="1:8" x14ac:dyDescent="0.3">
      <c r="A653">
        <v>16</v>
      </c>
      <c r="B653" t="s">
        <v>33</v>
      </c>
      <c r="C653">
        <v>6</v>
      </c>
      <c r="D653" t="s">
        <v>9</v>
      </c>
      <c r="E653">
        <v>2016</v>
      </c>
      <c r="F653">
        <v>3100</v>
      </c>
      <c r="G653" s="1" t="s">
        <v>10</v>
      </c>
      <c r="H653" s="1" t="s">
        <v>10</v>
      </c>
    </row>
    <row r="654" spans="1:8" x14ac:dyDescent="0.3">
      <c r="A654">
        <v>16</v>
      </c>
      <c r="B654" t="s">
        <v>33</v>
      </c>
      <c r="C654">
        <v>6</v>
      </c>
      <c r="D654" t="s">
        <v>9</v>
      </c>
      <c r="E654">
        <v>2017</v>
      </c>
      <c r="F654">
        <v>2400</v>
      </c>
      <c r="G654" s="1" t="s">
        <v>10</v>
      </c>
      <c r="H654" s="1" t="s">
        <v>10</v>
      </c>
    </row>
    <row r="655" spans="1:8" x14ac:dyDescent="0.3">
      <c r="A655">
        <v>16</v>
      </c>
      <c r="B655" t="s">
        <v>33</v>
      </c>
      <c r="C655">
        <v>6</v>
      </c>
      <c r="D655" t="s">
        <v>9</v>
      </c>
      <c r="E655">
        <v>2018</v>
      </c>
      <c r="F655">
        <v>2960</v>
      </c>
      <c r="G655" s="1" t="s">
        <v>10</v>
      </c>
      <c r="H655" s="1" t="s">
        <v>10</v>
      </c>
    </row>
    <row r="656" spans="1:8" x14ac:dyDescent="0.3">
      <c r="A656">
        <v>16</v>
      </c>
      <c r="B656" t="s">
        <v>33</v>
      </c>
      <c r="C656">
        <v>6</v>
      </c>
      <c r="D656" t="s">
        <v>9</v>
      </c>
      <c r="E656">
        <v>2019</v>
      </c>
      <c r="F656">
        <v>1120</v>
      </c>
      <c r="G656" s="1" t="s">
        <v>10</v>
      </c>
      <c r="H656" s="1" t="s">
        <v>10</v>
      </c>
    </row>
    <row r="657" spans="1:8" x14ac:dyDescent="0.3">
      <c r="A657">
        <v>16</v>
      </c>
      <c r="B657" t="s">
        <v>33</v>
      </c>
      <c r="C657">
        <v>6</v>
      </c>
      <c r="D657" t="s">
        <v>9</v>
      </c>
      <c r="E657">
        <v>2020</v>
      </c>
      <c r="F657">
        <v>1500</v>
      </c>
      <c r="G657" s="1" t="s">
        <v>10</v>
      </c>
      <c r="H657" s="1" t="s">
        <v>10</v>
      </c>
    </row>
    <row r="658" spans="1:8" x14ac:dyDescent="0.3">
      <c r="A658">
        <v>17</v>
      </c>
      <c r="B658" t="s">
        <v>34</v>
      </c>
      <c r="C658">
        <v>6</v>
      </c>
      <c r="D658" t="s">
        <v>21</v>
      </c>
      <c r="E658">
        <v>1980</v>
      </c>
      <c r="F658">
        <v>100</v>
      </c>
      <c r="G658">
        <v>81</v>
      </c>
      <c r="H658">
        <v>181</v>
      </c>
    </row>
    <row r="659" spans="1:8" x14ac:dyDescent="0.3">
      <c r="A659">
        <v>17</v>
      </c>
      <c r="B659" t="s">
        <v>34</v>
      </c>
      <c r="C659">
        <v>6</v>
      </c>
      <c r="D659" t="s">
        <v>21</v>
      </c>
      <c r="E659">
        <v>1981</v>
      </c>
      <c r="F659">
        <v>250</v>
      </c>
      <c r="G659">
        <v>171</v>
      </c>
      <c r="H659">
        <v>421</v>
      </c>
    </row>
    <row r="660" spans="1:8" x14ac:dyDescent="0.3">
      <c r="A660">
        <v>17</v>
      </c>
      <c r="B660" t="s">
        <v>34</v>
      </c>
      <c r="C660">
        <v>6</v>
      </c>
      <c r="D660" t="s">
        <v>21</v>
      </c>
      <c r="E660">
        <v>1982</v>
      </c>
      <c r="F660">
        <v>200</v>
      </c>
      <c r="G660">
        <v>108</v>
      </c>
      <c r="H660">
        <v>308</v>
      </c>
    </row>
    <row r="661" spans="1:8" x14ac:dyDescent="0.3">
      <c r="A661">
        <v>17</v>
      </c>
      <c r="B661" t="s">
        <v>34</v>
      </c>
      <c r="C661">
        <v>6</v>
      </c>
      <c r="D661" t="s">
        <v>21</v>
      </c>
      <c r="E661">
        <v>1983</v>
      </c>
      <c r="F661">
        <v>100</v>
      </c>
      <c r="G661">
        <v>96</v>
      </c>
      <c r="H661">
        <v>196</v>
      </c>
    </row>
    <row r="662" spans="1:8" x14ac:dyDescent="0.3">
      <c r="A662">
        <v>17</v>
      </c>
      <c r="B662" t="s">
        <v>34</v>
      </c>
      <c r="C662">
        <v>6</v>
      </c>
      <c r="D662" t="s">
        <v>21</v>
      </c>
      <c r="E662">
        <v>1984</v>
      </c>
      <c r="F662">
        <v>250</v>
      </c>
      <c r="G662">
        <v>194</v>
      </c>
      <c r="H662">
        <v>444</v>
      </c>
    </row>
    <row r="663" spans="1:8" x14ac:dyDescent="0.3">
      <c r="A663">
        <v>17</v>
      </c>
      <c r="B663" t="s">
        <v>34</v>
      </c>
      <c r="C663">
        <v>6</v>
      </c>
      <c r="D663" t="s">
        <v>21</v>
      </c>
      <c r="E663">
        <v>1985</v>
      </c>
      <c r="F663">
        <v>200</v>
      </c>
      <c r="G663">
        <v>167</v>
      </c>
      <c r="H663">
        <v>367</v>
      </c>
    </row>
    <row r="664" spans="1:8" x14ac:dyDescent="0.3">
      <c r="A664">
        <v>17</v>
      </c>
      <c r="B664" t="s">
        <v>34</v>
      </c>
      <c r="C664">
        <v>6</v>
      </c>
      <c r="D664" t="s">
        <v>21</v>
      </c>
      <c r="E664">
        <v>1986</v>
      </c>
      <c r="F664">
        <v>200</v>
      </c>
      <c r="G664">
        <v>202</v>
      </c>
      <c r="H664">
        <v>402</v>
      </c>
    </row>
    <row r="665" spans="1:8" x14ac:dyDescent="0.3">
      <c r="A665">
        <v>17</v>
      </c>
      <c r="B665" t="s">
        <v>34</v>
      </c>
      <c r="C665">
        <v>6</v>
      </c>
      <c r="D665" t="s">
        <v>21</v>
      </c>
      <c r="E665">
        <v>1987</v>
      </c>
      <c r="F665">
        <v>150</v>
      </c>
      <c r="G665">
        <v>95</v>
      </c>
      <c r="H665">
        <v>245</v>
      </c>
    </row>
    <row r="666" spans="1:8" x14ac:dyDescent="0.3">
      <c r="A666">
        <v>17</v>
      </c>
      <c r="B666" t="s">
        <v>34</v>
      </c>
      <c r="C666">
        <v>6</v>
      </c>
      <c r="D666" t="s">
        <v>21</v>
      </c>
      <c r="E666">
        <v>1988</v>
      </c>
      <c r="F666">
        <v>50</v>
      </c>
      <c r="G666">
        <v>31</v>
      </c>
      <c r="H666">
        <v>81</v>
      </c>
    </row>
    <row r="667" spans="1:8" x14ac:dyDescent="0.3">
      <c r="A667">
        <v>17</v>
      </c>
      <c r="B667" t="s">
        <v>34</v>
      </c>
      <c r="C667">
        <v>6</v>
      </c>
      <c r="D667" t="s">
        <v>21</v>
      </c>
      <c r="E667">
        <v>1989</v>
      </c>
      <c r="F667" t="s">
        <v>10</v>
      </c>
      <c r="G667" t="s">
        <v>10</v>
      </c>
      <c r="H667" t="s">
        <v>10</v>
      </c>
    </row>
    <row r="668" spans="1:8" x14ac:dyDescent="0.3">
      <c r="A668">
        <v>17</v>
      </c>
      <c r="B668" t="s">
        <v>34</v>
      </c>
      <c r="C668">
        <v>6</v>
      </c>
      <c r="D668" t="s">
        <v>21</v>
      </c>
      <c r="E668">
        <v>1990</v>
      </c>
      <c r="F668" t="s">
        <v>10</v>
      </c>
      <c r="G668" t="s">
        <v>10</v>
      </c>
      <c r="H668" t="s">
        <v>10</v>
      </c>
    </row>
    <row r="669" spans="1:8" x14ac:dyDescent="0.3">
      <c r="A669">
        <v>17</v>
      </c>
      <c r="B669" t="s">
        <v>34</v>
      </c>
      <c r="C669">
        <v>6</v>
      </c>
      <c r="D669" t="s">
        <v>21</v>
      </c>
      <c r="E669">
        <v>1991</v>
      </c>
      <c r="F669" t="s">
        <v>10</v>
      </c>
      <c r="G669" t="s">
        <v>10</v>
      </c>
      <c r="H669" t="s">
        <v>10</v>
      </c>
    </row>
    <row r="670" spans="1:8" x14ac:dyDescent="0.3">
      <c r="A670">
        <v>17</v>
      </c>
      <c r="B670" t="s">
        <v>34</v>
      </c>
      <c r="C670">
        <v>6</v>
      </c>
      <c r="D670" t="s">
        <v>21</v>
      </c>
      <c r="E670">
        <v>1992</v>
      </c>
      <c r="F670" t="s">
        <v>10</v>
      </c>
      <c r="G670" t="s">
        <v>10</v>
      </c>
      <c r="H670" t="s">
        <v>10</v>
      </c>
    </row>
    <row r="671" spans="1:8" x14ac:dyDescent="0.3">
      <c r="A671">
        <v>17</v>
      </c>
      <c r="B671" t="s">
        <v>34</v>
      </c>
      <c r="C671">
        <v>6</v>
      </c>
      <c r="D671" t="s">
        <v>21</v>
      </c>
      <c r="E671">
        <v>1993</v>
      </c>
      <c r="F671" t="s">
        <v>10</v>
      </c>
      <c r="G671" t="s">
        <v>10</v>
      </c>
      <c r="H671" t="s">
        <v>10</v>
      </c>
    </row>
    <row r="672" spans="1:8" x14ac:dyDescent="0.3">
      <c r="A672">
        <v>17</v>
      </c>
      <c r="B672" t="s">
        <v>34</v>
      </c>
      <c r="C672">
        <v>6</v>
      </c>
      <c r="D672" t="s">
        <v>21</v>
      </c>
      <c r="E672">
        <v>1994</v>
      </c>
      <c r="F672">
        <v>70</v>
      </c>
      <c r="G672">
        <v>46</v>
      </c>
      <c r="H672">
        <v>116</v>
      </c>
    </row>
    <row r="673" spans="1:8" x14ac:dyDescent="0.3">
      <c r="A673">
        <v>17</v>
      </c>
      <c r="B673" t="s">
        <v>34</v>
      </c>
      <c r="C673">
        <v>6</v>
      </c>
      <c r="D673" t="s">
        <v>21</v>
      </c>
      <c r="E673">
        <v>1995</v>
      </c>
      <c r="F673">
        <v>2</v>
      </c>
      <c r="G673">
        <v>1</v>
      </c>
      <c r="H673">
        <v>3</v>
      </c>
    </row>
    <row r="674" spans="1:8" x14ac:dyDescent="0.3">
      <c r="A674">
        <v>17</v>
      </c>
      <c r="B674" t="s">
        <v>34</v>
      </c>
      <c r="C674">
        <v>6</v>
      </c>
      <c r="D674" t="s">
        <v>21</v>
      </c>
      <c r="E674">
        <v>1996</v>
      </c>
      <c r="F674">
        <v>40</v>
      </c>
      <c r="G674">
        <v>32</v>
      </c>
      <c r="H674">
        <v>72</v>
      </c>
    </row>
    <row r="675" spans="1:8" x14ac:dyDescent="0.3">
      <c r="A675">
        <v>17</v>
      </c>
      <c r="B675" t="s">
        <v>34</v>
      </c>
      <c r="C675">
        <v>6</v>
      </c>
      <c r="D675" t="s">
        <v>21</v>
      </c>
      <c r="E675">
        <v>1997</v>
      </c>
      <c r="F675">
        <v>25</v>
      </c>
      <c r="G675">
        <v>20</v>
      </c>
      <c r="H675">
        <v>45</v>
      </c>
    </row>
    <row r="676" spans="1:8" x14ac:dyDescent="0.3">
      <c r="A676">
        <v>17</v>
      </c>
      <c r="B676" t="s">
        <v>34</v>
      </c>
      <c r="C676">
        <v>6</v>
      </c>
      <c r="D676" t="s">
        <v>21</v>
      </c>
      <c r="E676">
        <v>1998</v>
      </c>
      <c r="F676">
        <v>150</v>
      </c>
      <c r="G676">
        <v>27</v>
      </c>
      <c r="H676">
        <v>177</v>
      </c>
    </row>
    <row r="677" spans="1:8" x14ac:dyDescent="0.3">
      <c r="A677">
        <v>17</v>
      </c>
      <c r="B677" t="s">
        <v>34</v>
      </c>
      <c r="C677">
        <v>6</v>
      </c>
      <c r="D677" t="s">
        <v>21</v>
      </c>
      <c r="E677">
        <v>1999</v>
      </c>
      <c r="F677" t="s">
        <v>10</v>
      </c>
      <c r="G677" t="s">
        <v>10</v>
      </c>
      <c r="H677" t="s">
        <v>10</v>
      </c>
    </row>
    <row r="678" spans="1:8" x14ac:dyDescent="0.3">
      <c r="A678">
        <v>17</v>
      </c>
      <c r="B678" t="s">
        <v>34</v>
      </c>
      <c r="C678">
        <v>6</v>
      </c>
      <c r="D678" t="s">
        <v>21</v>
      </c>
      <c r="E678">
        <v>2000</v>
      </c>
      <c r="F678">
        <v>160</v>
      </c>
      <c r="G678">
        <v>19</v>
      </c>
      <c r="H678">
        <v>179</v>
      </c>
    </row>
    <row r="679" spans="1:8" x14ac:dyDescent="0.3">
      <c r="A679">
        <v>17</v>
      </c>
      <c r="B679" t="s">
        <v>34</v>
      </c>
      <c r="C679">
        <v>6</v>
      </c>
      <c r="D679" t="s">
        <v>21</v>
      </c>
      <c r="E679">
        <v>2001</v>
      </c>
      <c r="F679">
        <v>400</v>
      </c>
      <c r="G679">
        <v>96</v>
      </c>
      <c r="H679">
        <v>496</v>
      </c>
    </row>
    <row r="680" spans="1:8" x14ac:dyDescent="0.3">
      <c r="A680">
        <v>17</v>
      </c>
      <c r="B680" t="s">
        <v>34</v>
      </c>
      <c r="C680">
        <v>6</v>
      </c>
      <c r="D680" t="s">
        <v>21</v>
      </c>
      <c r="E680">
        <v>2002</v>
      </c>
      <c r="F680">
        <v>250</v>
      </c>
      <c r="G680">
        <v>40</v>
      </c>
      <c r="H680">
        <v>290</v>
      </c>
    </row>
    <row r="681" spans="1:8" x14ac:dyDescent="0.3">
      <c r="A681">
        <v>17</v>
      </c>
      <c r="B681" t="s">
        <v>34</v>
      </c>
      <c r="C681">
        <v>6</v>
      </c>
      <c r="D681" t="s">
        <v>21</v>
      </c>
      <c r="E681">
        <v>2003</v>
      </c>
      <c r="F681">
        <v>280</v>
      </c>
      <c r="G681">
        <v>63</v>
      </c>
      <c r="H681">
        <v>343</v>
      </c>
    </row>
    <row r="682" spans="1:8" x14ac:dyDescent="0.3">
      <c r="A682">
        <v>17</v>
      </c>
      <c r="B682" t="s">
        <v>34</v>
      </c>
      <c r="C682">
        <v>6</v>
      </c>
      <c r="D682" t="s">
        <v>21</v>
      </c>
      <c r="E682">
        <v>2004</v>
      </c>
      <c r="F682">
        <v>325</v>
      </c>
      <c r="G682">
        <v>111</v>
      </c>
      <c r="H682">
        <v>436</v>
      </c>
    </row>
    <row r="683" spans="1:8" x14ac:dyDescent="0.3">
      <c r="A683">
        <v>17</v>
      </c>
      <c r="B683" t="s">
        <v>34</v>
      </c>
      <c r="C683">
        <v>6</v>
      </c>
      <c r="D683" t="s">
        <v>21</v>
      </c>
      <c r="E683">
        <v>2005</v>
      </c>
      <c r="F683">
        <v>360</v>
      </c>
      <c r="G683">
        <v>94</v>
      </c>
      <c r="H683">
        <v>454</v>
      </c>
    </row>
    <row r="684" spans="1:8" x14ac:dyDescent="0.3">
      <c r="A684">
        <v>17</v>
      </c>
      <c r="B684" t="s">
        <v>34</v>
      </c>
      <c r="C684">
        <v>6</v>
      </c>
      <c r="D684" t="s">
        <v>21</v>
      </c>
      <c r="E684">
        <v>2006</v>
      </c>
      <c r="F684">
        <v>110</v>
      </c>
      <c r="G684">
        <v>22</v>
      </c>
      <c r="H684">
        <v>132</v>
      </c>
    </row>
    <row r="685" spans="1:8" x14ac:dyDescent="0.3">
      <c r="A685">
        <v>17</v>
      </c>
      <c r="B685" t="s">
        <v>34</v>
      </c>
      <c r="C685">
        <v>6</v>
      </c>
      <c r="D685" t="s">
        <v>21</v>
      </c>
      <c r="E685">
        <v>2007</v>
      </c>
      <c r="F685">
        <v>250</v>
      </c>
      <c r="G685">
        <v>73</v>
      </c>
      <c r="H685">
        <v>323</v>
      </c>
    </row>
    <row r="686" spans="1:8" x14ac:dyDescent="0.3">
      <c r="A686">
        <v>17</v>
      </c>
      <c r="B686" t="s">
        <v>34</v>
      </c>
      <c r="C686">
        <v>6</v>
      </c>
      <c r="D686" t="s">
        <v>21</v>
      </c>
      <c r="E686">
        <v>2008</v>
      </c>
      <c r="F686">
        <v>130</v>
      </c>
      <c r="G686">
        <v>37</v>
      </c>
      <c r="H686">
        <v>167</v>
      </c>
    </row>
    <row r="687" spans="1:8" x14ac:dyDescent="0.3">
      <c r="A687">
        <v>17</v>
      </c>
      <c r="B687" t="s">
        <v>34</v>
      </c>
      <c r="C687">
        <v>6</v>
      </c>
      <c r="D687" t="s">
        <v>21</v>
      </c>
      <c r="E687">
        <v>2009</v>
      </c>
      <c r="F687">
        <v>500</v>
      </c>
      <c r="G687">
        <v>181</v>
      </c>
      <c r="H687">
        <v>681</v>
      </c>
    </row>
    <row r="688" spans="1:8" x14ac:dyDescent="0.3">
      <c r="A688">
        <v>17</v>
      </c>
      <c r="B688" t="s">
        <v>34</v>
      </c>
      <c r="C688">
        <v>6</v>
      </c>
      <c r="D688" t="s">
        <v>21</v>
      </c>
      <c r="E688">
        <v>2010</v>
      </c>
      <c r="F688">
        <v>180</v>
      </c>
      <c r="G688">
        <v>51</v>
      </c>
      <c r="H688">
        <v>231</v>
      </c>
    </row>
    <row r="689" spans="1:8" x14ac:dyDescent="0.3">
      <c r="A689">
        <v>17</v>
      </c>
      <c r="B689" t="s">
        <v>34</v>
      </c>
      <c r="C689">
        <v>6</v>
      </c>
      <c r="D689" t="s">
        <v>21</v>
      </c>
      <c r="E689">
        <v>2011</v>
      </c>
      <c r="F689">
        <v>300</v>
      </c>
      <c r="G689">
        <v>104</v>
      </c>
      <c r="H689">
        <v>404</v>
      </c>
    </row>
    <row r="690" spans="1:8" x14ac:dyDescent="0.3">
      <c r="A690">
        <v>17</v>
      </c>
      <c r="B690" t="s">
        <v>34</v>
      </c>
      <c r="C690">
        <v>6</v>
      </c>
      <c r="D690" t="s">
        <v>21</v>
      </c>
      <c r="E690">
        <v>2012</v>
      </c>
      <c r="F690">
        <v>135</v>
      </c>
      <c r="G690">
        <v>35</v>
      </c>
      <c r="H690">
        <v>170</v>
      </c>
    </row>
    <row r="691" spans="1:8" x14ac:dyDescent="0.3">
      <c r="A691">
        <v>17</v>
      </c>
      <c r="B691" t="s">
        <v>34</v>
      </c>
      <c r="C691">
        <v>6</v>
      </c>
      <c r="D691" t="s">
        <v>21</v>
      </c>
      <c r="E691">
        <v>2013</v>
      </c>
      <c r="F691">
        <v>265</v>
      </c>
      <c r="G691">
        <v>75</v>
      </c>
      <c r="H691">
        <v>340</v>
      </c>
    </row>
    <row r="692" spans="1:8" x14ac:dyDescent="0.3">
      <c r="A692">
        <v>17</v>
      </c>
      <c r="B692" t="s">
        <v>34</v>
      </c>
      <c r="C692">
        <v>6</v>
      </c>
      <c r="D692" t="s">
        <v>21</v>
      </c>
      <c r="E692">
        <v>2014</v>
      </c>
      <c r="F692">
        <v>270</v>
      </c>
      <c r="G692">
        <v>42</v>
      </c>
      <c r="H692">
        <v>312</v>
      </c>
    </row>
    <row r="693" spans="1:8" x14ac:dyDescent="0.3">
      <c r="A693">
        <v>17</v>
      </c>
      <c r="B693" t="s">
        <v>34</v>
      </c>
      <c r="C693">
        <v>6</v>
      </c>
      <c r="D693" t="s">
        <v>21</v>
      </c>
      <c r="E693">
        <v>2015</v>
      </c>
      <c r="F693">
        <v>290</v>
      </c>
      <c r="G693" s="1" t="s">
        <v>10</v>
      </c>
      <c r="H693" s="1" t="s">
        <v>10</v>
      </c>
    </row>
    <row r="694" spans="1:8" x14ac:dyDescent="0.3">
      <c r="A694">
        <v>17</v>
      </c>
      <c r="B694" t="s">
        <v>34</v>
      </c>
      <c r="C694">
        <v>6</v>
      </c>
      <c r="D694" t="s">
        <v>21</v>
      </c>
      <c r="E694">
        <v>2016</v>
      </c>
      <c r="F694">
        <v>200</v>
      </c>
      <c r="G694" s="1" t="s">
        <v>10</v>
      </c>
      <c r="H694" s="1" t="s">
        <v>10</v>
      </c>
    </row>
    <row r="695" spans="1:8" x14ac:dyDescent="0.3">
      <c r="A695">
        <v>17</v>
      </c>
      <c r="B695" t="s">
        <v>34</v>
      </c>
      <c r="C695">
        <v>6</v>
      </c>
      <c r="D695" t="s">
        <v>21</v>
      </c>
      <c r="E695">
        <v>2017</v>
      </c>
      <c r="F695">
        <v>106</v>
      </c>
      <c r="G695" s="1" t="s">
        <v>10</v>
      </c>
      <c r="H695" s="1" t="s">
        <v>10</v>
      </c>
    </row>
    <row r="696" spans="1:8" x14ac:dyDescent="0.3">
      <c r="A696">
        <v>17</v>
      </c>
      <c r="B696" t="s">
        <v>34</v>
      </c>
      <c r="C696">
        <v>6</v>
      </c>
      <c r="D696" t="s">
        <v>21</v>
      </c>
      <c r="E696">
        <v>2018</v>
      </c>
      <c r="F696">
        <v>25</v>
      </c>
      <c r="G696" s="1" t="s">
        <v>10</v>
      </c>
      <c r="H696" s="1" t="s">
        <v>10</v>
      </c>
    </row>
    <row r="697" spans="1:8" x14ac:dyDescent="0.3">
      <c r="A697">
        <v>17</v>
      </c>
      <c r="B697" t="s">
        <v>34</v>
      </c>
      <c r="C697">
        <v>6</v>
      </c>
      <c r="D697" t="s">
        <v>21</v>
      </c>
      <c r="E697">
        <v>2019</v>
      </c>
      <c r="F697">
        <v>125</v>
      </c>
      <c r="G697" s="1" t="s">
        <v>10</v>
      </c>
      <c r="H697" s="1" t="s">
        <v>10</v>
      </c>
    </row>
    <row r="698" spans="1:8" x14ac:dyDescent="0.3">
      <c r="A698">
        <v>17</v>
      </c>
      <c r="B698" t="s">
        <v>34</v>
      </c>
      <c r="C698">
        <v>6</v>
      </c>
      <c r="D698" t="s">
        <v>21</v>
      </c>
      <c r="E698">
        <v>2020</v>
      </c>
      <c r="F698">
        <v>80</v>
      </c>
      <c r="G698" s="1" t="s">
        <v>10</v>
      </c>
      <c r="H698" s="1" t="s">
        <v>10</v>
      </c>
    </row>
    <row r="699" spans="1:8" x14ac:dyDescent="0.3">
      <c r="A699">
        <v>18</v>
      </c>
      <c r="B699" t="s">
        <v>35</v>
      </c>
      <c r="C699">
        <v>6</v>
      </c>
      <c r="D699" t="s">
        <v>21</v>
      </c>
      <c r="E699">
        <v>1980</v>
      </c>
      <c r="F699" t="s">
        <v>10</v>
      </c>
      <c r="G699" t="s">
        <v>10</v>
      </c>
      <c r="H699" t="s">
        <v>10</v>
      </c>
    </row>
    <row r="700" spans="1:8" x14ac:dyDescent="0.3">
      <c r="A700">
        <v>18</v>
      </c>
      <c r="B700" t="s">
        <v>35</v>
      </c>
      <c r="C700">
        <v>6</v>
      </c>
      <c r="D700" t="s">
        <v>21</v>
      </c>
      <c r="E700">
        <v>1981</v>
      </c>
      <c r="F700" t="s">
        <v>10</v>
      </c>
      <c r="G700" t="s">
        <v>10</v>
      </c>
      <c r="H700" t="s">
        <v>10</v>
      </c>
    </row>
    <row r="701" spans="1:8" x14ac:dyDescent="0.3">
      <c r="A701">
        <v>18</v>
      </c>
      <c r="B701" t="s">
        <v>35</v>
      </c>
      <c r="C701">
        <v>6</v>
      </c>
      <c r="D701" t="s">
        <v>21</v>
      </c>
      <c r="E701">
        <v>1982</v>
      </c>
      <c r="F701" t="s">
        <v>10</v>
      </c>
      <c r="G701" t="s">
        <v>10</v>
      </c>
      <c r="H701" t="s">
        <v>10</v>
      </c>
    </row>
    <row r="702" spans="1:8" x14ac:dyDescent="0.3">
      <c r="A702">
        <v>18</v>
      </c>
      <c r="B702" t="s">
        <v>35</v>
      </c>
      <c r="C702">
        <v>6</v>
      </c>
      <c r="D702" t="s">
        <v>21</v>
      </c>
      <c r="E702">
        <v>1983</v>
      </c>
      <c r="F702" t="s">
        <v>10</v>
      </c>
      <c r="G702" t="s">
        <v>10</v>
      </c>
      <c r="H702" t="s">
        <v>10</v>
      </c>
    </row>
    <row r="703" spans="1:8" x14ac:dyDescent="0.3">
      <c r="A703">
        <v>18</v>
      </c>
      <c r="B703" t="s">
        <v>35</v>
      </c>
      <c r="C703">
        <v>6</v>
      </c>
      <c r="D703" t="s">
        <v>21</v>
      </c>
      <c r="E703">
        <v>1984</v>
      </c>
      <c r="F703" t="s">
        <v>10</v>
      </c>
      <c r="G703" t="s">
        <v>10</v>
      </c>
      <c r="H703" t="s">
        <v>10</v>
      </c>
    </row>
    <row r="704" spans="1:8" x14ac:dyDescent="0.3">
      <c r="A704">
        <v>18</v>
      </c>
      <c r="B704" t="s">
        <v>35</v>
      </c>
      <c r="C704">
        <v>6</v>
      </c>
      <c r="D704" t="s">
        <v>21</v>
      </c>
      <c r="E704">
        <v>1985</v>
      </c>
      <c r="F704">
        <v>600</v>
      </c>
      <c r="G704">
        <v>500</v>
      </c>
      <c r="H704">
        <v>1100</v>
      </c>
    </row>
    <row r="705" spans="1:8" x14ac:dyDescent="0.3">
      <c r="A705">
        <v>18</v>
      </c>
      <c r="B705" t="s">
        <v>35</v>
      </c>
      <c r="C705">
        <v>6</v>
      </c>
      <c r="D705" t="s">
        <v>21</v>
      </c>
      <c r="E705">
        <v>1986</v>
      </c>
      <c r="F705">
        <v>575</v>
      </c>
      <c r="G705">
        <v>582</v>
      </c>
      <c r="H705">
        <v>1157</v>
      </c>
    </row>
    <row r="706" spans="1:8" x14ac:dyDescent="0.3">
      <c r="A706">
        <v>18</v>
      </c>
      <c r="B706" t="s">
        <v>35</v>
      </c>
      <c r="C706">
        <v>6</v>
      </c>
      <c r="D706" t="s">
        <v>21</v>
      </c>
      <c r="E706">
        <v>1987</v>
      </c>
      <c r="F706">
        <v>465</v>
      </c>
      <c r="G706">
        <v>295</v>
      </c>
      <c r="H706">
        <v>760</v>
      </c>
    </row>
    <row r="707" spans="1:8" x14ac:dyDescent="0.3">
      <c r="A707">
        <v>18</v>
      </c>
      <c r="B707" t="s">
        <v>35</v>
      </c>
      <c r="C707">
        <v>6</v>
      </c>
      <c r="D707" t="s">
        <v>21</v>
      </c>
      <c r="E707">
        <v>1988</v>
      </c>
      <c r="F707">
        <v>250</v>
      </c>
      <c r="G707">
        <v>154</v>
      </c>
      <c r="H707">
        <v>404</v>
      </c>
    </row>
    <row r="708" spans="1:8" x14ac:dyDescent="0.3">
      <c r="A708">
        <v>18</v>
      </c>
      <c r="B708" t="s">
        <v>35</v>
      </c>
      <c r="C708">
        <v>6</v>
      </c>
      <c r="D708" t="s">
        <v>21</v>
      </c>
      <c r="E708">
        <v>1989</v>
      </c>
      <c r="F708">
        <v>600</v>
      </c>
      <c r="G708">
        <v>356</v>
      </c>
      <c r="H708">
        <v>956</v>
      </c>
    </row>
    <row r="709" spans="1:8" x14ac:dyDescent="0.3">
      <c r="A709">
        <v>18</v>
      </c>
      <c r="B709" t="s">
        <v>35</v>
      </c>
      <c r="C709">
        <v>6</v>
      </c>
      <c r="D709" t="s">
        <v>21</v>
      </c>
      <c r="E709">
        <v>1990</v>
      </c>
      <c r="F709">
        <v>300</v>
      </c>
      <c r="G709">
        <v>220</v>
      </c>
      <c r="H709">
        <v>520</v>
      </c>
    </row>
    <row r="710" spans="1:8" x14ac:dyDescent="0.3">
      <c r="A710">
        <v>18</v>
      </c>
      <c r="B710" t="s">
        <v>35</v>
      </c>
      <c r="C710">
        <v>6</v>
      </c>
      <c r="D710" t="s">
        <v>21</v>
      </c>
      <c r="E710">
        <v>1991</v>
      </c>
      <c r="F710">
        <v>600</v>
      </c>
      <c r="G710">
        <v>364</v>
      </c>
      <c r="H710">
        <v>964</v>
      </c>
    </row>
    <row r="711" spans="1:8" x14ac:dyDescent="0.3">
      <c r="A711">
        <v>18</v>
      </c>
      <c r="B711" t="s">
        <v>35</v>
      </c>
      <c r="C711">
        <v>6</v>
      </c>
      <c r="D711" t="s">
        <v>21</v>
      </c>
      <c r="E711">
        <v>1992</v>
      </c>
      <c r="F711">
        <v>550</v>
      </c>
      <c r="G711">
        <v>358</v>
      </c>
      <c r="H711">
        <v>908</v>
      </c>
    </row>
    <row r="712" spans="1:8" x14ac:dyDescent="0.3">
      <c r="A712">
        <v>18</v>
      </c>
      <c r="B712" t="s">
        <v>35</v>
      </c>
      <c r="C712">
        <v>6</v>
      </c>
      <c r="D712" t="s">
        <v>21</v>
      </c>
      <c r="E712">
        <v>1993</v>
      </c>
      <c r="F712">
        <v>385</v>
      </c>
      <c r="G712">
        <v>201</v>
      </c>
      <c r="H712">
        <v>586</v>
      </c>
    </row>
    <row r="713" spans="1:8" x14ac:dyDescent="0.3">
      <c r="A713">
        <v>18</v>
      </c>
      <c r="B713" t="s">
        <v>35</v>
      </c>
      <c r="C713">
        <v>6</v>
      </c>
      <c r="D713" t="s">
        <v>21</v>
      </c>
      <c r="E713">
        <v>1994</v>
      </c>
      <c r="F713">
        <v>275</v>
      </c>
      <c r="G713">
        <v>180</v>
      </c>
      <c r="H713">
        <v>455</v>
      </c>
    </row>
    <row r="714" spans="1:8" x14ac:dyDescent="0.3">
      <c r="A714">
        <v>18</v>
      </c>
      <c r="B714" t="s">
        <v>35</v>
      </c>
      <c r="C714">
        <v>6</v>
      </c>
      <c r="D714" t="s">
        <v>21</v>
      </c>
      <c r="E714">
        <v>1995</v>
      </c>
      <c r="F714">
        <v>220</v>
      </c>
      <c r="G714">
        <v>66</v>
      </c>
      <c r="H714">
        <v>286</v>
      </c>
    </row>
    <row r="715" spans="1:8" x14ac:dyDescent="0.3">
      <c r="A715">
        <v>18</v>
      </c>
      <c r="B715" t="s">
        <v>35</v>
      </c>
      <c r="C715">
        <v>6</v>
      </c>
      <c r="D715" t="s">
        <v>21</v>
      </c>
      <c r="E715">
        <v>1996</v>
      </c>
      <c r="F715">
        <v>125</v>
      </c>
      <c r="G715">
        <v>101</v>
      </c>
      <c r="H715">
        <v>226</v>
      </c>
    </row>
    <row r="716" spans="1:8" x14ac:dyDescent="0.3">
      <c r="A716">
        <v>18</v>
      </c>
      <c r="B716" t="s">
        <v>35</v>
      </c>
      <c r="C716">
        <v>6</v>
      </c>
      <c r="D716" t="s">
        <v>21</v>
      </c>
      <c r="E716">
        <v>1997</v>
      </c>
      <c r="F716">
        <v>100</v>
      </c>
      <c r="G716">
        <v>80</v>
      </c>
      <c r="H716">
        <v>180</v>
      </c>
    </row>
    <row r="717" spans="1:8" x14ac:dyDescent="0.3">
      <c r="A717">
        <v>18</v>
      </c>
      <c r="B717" t="s">
        <v>35</v>
      </c>
      <c r="C717">
        <v>6</v>
      </c>
      <c r="D717" t="s">
        <v>21</v>
      </c>
      <c r="E717">
        <v>1998</v>
      </c>
      <c r="F717">
        <v>325</v>
      </c>
      <c r="G717">
        <v>58</v>
      </c>
      <c r="H717">
        <v>383</v>
      </c>
    </row>
    <row r="718" spans="1:8" x14ac:dyDescent="0.3">
      <c r="A718">
        <v>18</v>
      </c>
      <c r="B718" t="s">
        <v>35</v>
      </c>
      <c r="C718">
        <v>6</v>
      </c>
      <c r="D718" t="s">
        <v>21</v>
      </c>
      <c r="E718">
        <v>1999</v>
      </c>
      <c r="F718">
        <v>100</v>
      </c>
      <c r="G718">
        <v>18</v>
      </c>
      <c r="H718">
        <v>118</v>
      </c>
    </row>
    <row r="719" spans="1:8" x14ac:dyDescent="0.3">
      <c r="A719">
        <v>18</v>
      </c>
      <c r="B719" t="s">
        <v>35</v>
      </c>
      <c r="C719">
        <v>6</v>
      </c>
      <c r="D719" t="s">
        <v>21</v>
      </c>
      <c r="E719">
        <v>2000</v>
      </c>
      <c r="F719">
        <v>400</v>
      </c>
      <c r="G719">
        <v>47</v>
      </c>
      <c r="H719">
        <v>447</v>
      </c>
    </row>
    <row r="720" spans="1:8" x14ac:dyDescent="0.3">
      <c r="A720">
        <v>18</v>
      </c>
      <c r="B720" t="s">
        <v>35</v>
      </c>
      <c r="C720">
        <v>6</v>
      </c>
      <c r="D720" t="s">
        <v>21</v>
      </c>
      <c r="E720">
        <v>2001</v>
      </c>
      <c r="F720">
        <v>800</v>
      </c>
      <c r="G720">
        <v>192</v>
      </c>
      <c r="H720">
        <v>992</v>
      </c>
    </row>
    <row r="721" spans="1:8" x14ac:dyDescent="0.3">
      <c r="A721">
        <v>18</v>
      </c>
      <c r="B721" t="s">
        <v>35</v>
      </c>
      <c r="C721">
        <v>6</v>
      </c>
      <c r="D721" t="s">
        <v>21</v>
      </c>
      <c r="E721">
        <v>2002</v>
      </c>
      <c r="F721">
        <v>485</v>
      </c>
      <c r="G721">
        <v>78</v>
      </c>
      <c r="H721">
        <v>563</v>
      </c>
    </row>
    <row r="722" spans="1:8" x14ac:dyDescent="0.3">
      <c r="A722">
        <v>18</v>
      </c>
      <c r="B722" t="s">
        <v>35</v>
      </c>
      <c r="C722">
        <v>6</v>
      </c>
      <c r="D722" t="s">
        <v>21</v>
      </c>
      <c r="E722">
        <v>2003</v>
      </c>
      <c r="F722">
        <v>500</v>
      </c>
      <c r="G722">
        <v>112</v>
      </c>
      <c r="H722">
        <v>612</v>
      </c>
    </row>
    <row r="723" spans="1:8" x14ac:dyDescent="0.3">
      <c r="A723">
        <v>18</v>
      </c>
      <c r="B723" t="s">
        <v>35</v>
      </c>
      <c r="C723">
        <v>6</v>
      </c>
      <c r="D723" t="s">
        <v>21</v>
      </c>
      <c r="E723">
        <v>2004</v>
      </c>
      <c r="F723">
        <v>550</v>
      </c>
      <c r="G723">
        <v>188</v>
      </c>
      <c r="H723">
        <v>738</v>
      </c>
    </row>
    <row r="724" spans="1:8" x14ac:dyDescent="0.3">
      <c r="A724">
        <v>18</v>
      </c>
      <c r="B724" t="s">
        <v>35</v>
      </c>
      <c r="C724">
        <v>6</v>
      </c>
      <c r="D724" t="s">
        <v>21</v>
      </c>
      <c r="E724">
        <v>2005</v>
      </c>
      <c r="F724">
        <v>200</v>
      </c>
      <c r="G724">
        <v>52</v>
      </c>
      <c r="H724">
        <v>252</v>
      </c>
    </row>
    <row r="725" spans="1:8" x14ac:dyDescent="0.3">
      <c r="A725">
        <v>18</v>
      </c>
      <c r="B725" t="s">
        <v>35</v>
      </c>
      <c r="C725">
        <v>6</v>
      </c>
      <c r="D725" t="s">
        <v>21</v>
      </c>
      <c r="E725">
        <v>2006</v>
      </c>
      <c r="F725">
        <v>950</v>
      </c>
      <c r="G725">
        <v>194</v>
      </c>
      <c r="H725">
        <v>1144</v>
      </c>
    </row>
    <row r="726" spans="1:8" x14ac:dyDescent="0.3">
      <c r="A726">
        <v>18</v>
      </c>
      <c r="B726" t="s">
        <v>35</v>
      </c>
      <c r="C726">
        <v>6</v>
      </c>
      <c r="D726" t="s">
        <v>21</v>
      </c>
      <c r="E726">
        <v>2007</v>
      </c>
      <c r="F726">
        <v>350</v>
      </c>
      <c r="G726">
        <v>102</v>
      </c>
      <c r="H726">
        <v>452</v>
      </c>
    </row>
    <row r="727" spans="1:8" x14ac:dyDescent="0.3">
      <c r="A727">
        <v>18</v>
      </c>
      <c r="B727" t="s">
        <v>35</v>
      </c>
      <c r="C727">
        <v>6</v>
      </c>
      <c r="D727" t="s">
        <v>21</v>
      </c>
      <c r="E727">
        <v>2008</v>
      </c>
      <c r="F727">
        <v>320</v>
      </c>
      <c r="G727">
        <v>91</v>
      </c>
      <c r="H727">
        <v>411</v>
      </c>
    </row>
    <row r="728" spans="1:8" x14ac:dyDescent="0.3">
      <c r="A728">
        <v>18</v>
      </c>
      <c r="B728" t="s">
        <v>35</v>
      </c>
      <c r="C728">
        <v>6</v>
      </c>
      <c r="D728" t="s">
        <v>21</v>
      </c>
      <c r="E728">
        <v>2009</v>
      </c>
      <c r="F728">
        <v>1250</v>
      </c>
      <c r="G728">
        <v>452</v>
      </c>
      <c r="H728">
        <v>1702</v>
      </c>
    </row>
    <row r="729" spans="1:8" x14ac:dyDescent="0.3">
      <c r="A729">
        <v>18</v>
      </c>
      <c r="B729" t="s">
        <v>35</v>
      </c>
      <c r="C729">
        <v>6</v>
      </c>
      <c r="D729" t="s">
        <v>21</v>
      </c>
      <c r="E729">
        <v>2010</v>
      </c>
      <c r="F729">
        <v>400</v>
      </c>
      <c r="G729">
        <v>114</v>
      </c>
      <c r="H729">
        <v>514</v>
      </c>
    </row>
    <row r="730" spans="1:8" x14ac:dyDescent="0.3">
      <c r="A730">
        <v>18</v>
      </c>
      <c r="B730" t="s">
        <v>35</v>
      </c>
      <c r="C730">
        <v>6</v>
      </c>
      <c r="D730" t="s">
        <v>21</v>
      </c>
      <c r="E730">
        <v>2011</v>
      </c>
      <c r="F730">
        <v>400</v>
      </c>
      <c r="G730">
        <v>139</v>
      </c>
      <c r="H730">
        <v>539</v>
      </c>
    </row>
    <row r="731" spans="1:8" x14ac:dyDescent="0.3">
      <c r="A731">
        <v>18</v>
      </c>
      <c r="B731" t="s">
        <v>35</v>
      </c>
      <c r="C731">
        <v>6</v>
      </c>
      <c r="D731" t="s">
        <v>21</v>
      </c>
      <c r="E731">
        <v>2012</v>
      </c>
      <c r="F731">
        <v>660</v>
      </c>
      <c r="G731">
        <v>170</v>
      </c>
      <c r="H731">
        <v>830</v>
      </c>
    </row>
    <row r="732" spans="1:8" x14ac:dyDescent="0.3">
      <c r="A732">
        <v>18</v>
      </c>
      <c r="B732" t="s">
        <v>35</v>
      </c>
      <c r="C732">
        <v>6</v>
      </c>
      <c r="D732" t="s">
        <v>21</v>
      </c>
      <c r="E732">
        <v>2013</v>
      </c>
      <c r="F732">
        <v>400</v>
      </c>
      <c r="G732">
        <v>113</v>
      </c>
      <c r="H732">
        <v>513</v>
      </c>
    </row>
    <row r="733" spans="1:8" x14ac:dyDescent="0.3">
      <c r="A733">
        <v>18</v>
      </c>
      <c r="B733" t="s">
        <v>35</v>
      </c>
      <c r="C733">
        <v>6</v>
      </c>
      <c r="D733" t="s">
        <v>21</v>
      </c>
      <c r="E733">
        <v>2014</v>
      </c>
      <c r="F733" t="s">
        <v>10</v>
      </c>
      <c r="G733" t="s">
        <v>10</v>
      </c>
      <c r="H733" t="s">
        <v>10</v>
      </c>
    </row>
    <row r="734" spans="1:8" x14ac:dyDescent="0.3">
      <c r="A734">
        <v>18</v>
      </c>
      <c r="B734" t="s">
        <v>35</v>
      </c>
      <c r="C734">
        <v>6</v>
      </c>
      <c r="D734" t="s">
        <v>21</v>
      </c>
      <c r="E734">
        <v>2015</v>
      </c>
      <c r="F734" t="s">
        <v>10</v>
      </c>
      <c r="G734" t="s">
        <v>10</v>
      </c>
      <c r="H734" t="s">
        <v>10</v>
      </c>
    </row>
    <row r="735" spans="1:8" x14ac:dyDescent="0.3">
      <c r="A735">
        <v>18</v>
      </c>
      <c r="B735" t="s">
        <v>35</v>
      </c>
      <c r="C735">
        <v>6</v>
      </c>
      <c r="D735" t="s">
        <v>21</v>
      </c>
      <c r="E735">
        <v>2016</v>
      </c>
      <c r="F735" t="s">
        <v>10</v>
      </c>
      <c r="G735" t="s">
        <v>10</v>
      </c>
      <c r="H735" t="s">
        <v>10</v>
      </c>
    </row>
    <row r="736" spans="1:8" x14ac:dyDescent="0.3">
      <c r="A736">
        <v>18</v>
      </c>
      <c r="B736" t="s">
        <v>35</v>
      </c>
      <c r="C736">
        <v>6</v>
      </c>
      <c r="D736" t="s">
        <v>21</v>
      </c>
      <c r="E736">
        <v>2017</v>
      </c>
      <c r="F736" t="s">
        <v>10</v>
      </c>
      <c r="G736" t="s">
        <v>10</v>
      </c>
      <c r="H736" t="s">
        <v>10</v>
      </c>
    </row>
    <row r="737" spans="1:8" x14ac:dyDescent="0.3">
      <c r="A737">
        <v>18</v>
      </c>
      <c r="B737" t="s">
        <v>35</v>
      </c>
      <c r="C737">
        <v>6</v>
      </c>
      <c r="D737" t="s">
        <v>21</v>
      </c>
      <c r="E737">
        <v>2018</v>
      </c>
      <c r="F737" t="s">
        <v>10</v>
      </c>
      <c r="G737" t="s">
        <v>10</v>
      </c>
      <c r="H737" t="s">
        <v>10</v>
      </c>
    </row>
    <row r="738" spans="1:8" x14ac:dyDescent="0.3">
      <c r="A738">
        <v>18</v>
      </c>
      <c r="B738" t="s">
        <v>35</v>
      </c>
      <c r="C738">
        <v>6</v>
      </c>
      <c r="D738" t="s">
        <v>21</v>
      </c>
      <c r="E738">
        <v>2019</v>
      </c>
      <c r="F738" t="s">
        <v>10</v>
      </c>
      <c r="G738" t="s">
        <v>10</v>
      </c>
      <c r="H738" t="s">
        <v>10</v>
      </c>
    </row>
    <row r="739" spans="1:8" x14ac:dyDescent="0.3">
      <c r="A739">
        <v>18</v>
      </c>
      <c r="B739" t="s">
        <v>35</v>
      </c>
      <c r="C739">
        <v>6</v>
      </c>
      <c r="D739" t="s">
        <v>21</v>
      </c>
      <c r="E739">
        <v>2020</v>
      </c>
      <c r="F739" t="s">
        <v>10</v>
      </c>
      <c r="G739" t="s">
        <v>10</v>
      </c>
      <c r="H739" t="s">
        <v>10</v>
      </c>
    </row>
    <row r="740" spans="1:8" x14ac:dyDescent="0.3">
      <c r="A740">
        <v>19</v>
      </c>
      <c r="B740" t="s">
        <v>36</v>
      </c>
      <c r="C740">
        <v>6</v>
      </c>
      <c r="D740" t="s">
        <v>37</v>
      </c>
      <c r="E740">
        <v>1980</v>
      </c>
      <c r="F740">
        <v>125</v>
      </c>
      <c r="G740">
        <v>102</v>
      </c>
      <c r="H740">
        <v>227</v>
      </c>
    </row>
    <row r="741" spans="1:8" x14ac:dyDescent="0.3">
      <c r="A741">
        <v>19</v>
      </c>
      <c r="B741" t="s">
        <v>36</v>
      </c>
      <c r="C741">
        <v>6</v>
      </c>
      <c r="D741" t="s">
        <v>37</v>
      </c>
      <c r="E741">
        <v>1981</v>
      </c>
      <c r="F741">
        <v>200</v>
      </c>
      <c r="G741">
        <v>137</v>
      </c>
      <c r="H741">
        <v>337</v>
      </c>
    </row>
    <row r="742" spans="1:8" x14ac:dyDescent="0.3">
      <c r="A742">
        <v>19</v>
      </c>
      <c r="B742" t="s">
        <v>36</v>
      </c>
      <c r="C742">
        <v>6</v>
      </c>
      <c r="D742" t="s">
        <v>37</v>
      </c>
      <c r="E742">
        <v>1982</v>
      </c>
      <c r="F742">
        <v>350</v>
      </c>
      <c r="G742">
        <v>190</v>
      </c>
      <c r="H742">
        <v>540</v>
      </c>
    </row>
    <row r="743" spans="1:8" x14ac:dyDescent="0.3">
      <c r="A743">
        <v>19</v>
      </c>
      <c r="B743" t="s">
        <v>36</v>
      </c>
      <c r="C743">
        <v>6</v>
      </c>
      <c r="D743" t="s">
        <v>37</v>
      </c>
      <c r="E743">
        <v>1983</v>
      </c>
      <c r="F743">
        <v>200</v>
      </c>
      <c r="G743">
        <v>193</v>
      </c>
      <c r="H743">
        <v>393</v>
      </c>
    </row>
    <row r="744" spans="1:8" x14ac:dyDescent="0.3">
      <c r="A744">
        <v>19</v>
      </c>
      <c r="B744" t="s">
        <v>36</v>
      </c>
      <c r="C744">
        <v>6</v>
      </c>
      <c r="D744" t="s">
        <v>37</v>
      </c>
      <c r="E744">
        <v>1984</v>
      </c>
      <c r="F744">
        <v>400</v>
      </c>
      <c r="G744">
        <v>310</v>
      </c>
      <c r="H744">
        <v>710</v>
      </c>
    </row>
    <row r="745" spans="1:8" x14ac:dyDescent="0.3">
      <c r="A745">
        <v>19</v>
      </c>
      <c r="B745" t="s">
        <v>36</v>
      </c>
      <c r="C745">
        <v>6</v>
      </c>
      <c r="D745" t="s">
        <v>37</v>
      </c>
      <c r="E745">
        <v>1985</v>
      </c>
      <c r="F745">
        <v>700</v>
      </c>
      <c r="G745">
        <v>583</v>
      </c>
      <c r="H745">
        <v>1283</v>
      </c>
    </row>
    <row r="746" spans="1:8" x14ac:dyDescent="0.3">
      <c r="A746">
        <v>19</v>
      </c>
      <c r="B746" t="s">
        <v>36</v>
      </c>
      <c r="C746">
        <v>6</v>
      </c>
      <c r="D746" t="s">
        <v>37</v>
      </c>
      <c r="E746">
        <v>1986</v>
      </c>
      <c r="F746">
        <v>250</v>
      </c>
      <c r="G746">
        <v>253</v>
      </c>
      <c r="H746">
        <v>503</v>
      </c>
    </row>
    <row r="747" spans="1:8" x14ac:dyDescent="0.3">
      <c r="A747">
        <v>19</v>
      </c>
      <c r="B747" t="s">
        <v>36</v>
      </c>
      <c r="C747">
        <v>6</v>
      </c>
      <c r="D747" t="s">
        <v>37</v>
      </c>
      <c r="E747">
        <v>1987</v>
      </c>
      <c r="F747">
        <v>650</v>
      </c>
      <c r="G747">
        <v>412</v>
      </c>
      <c r="H747">
        <v>1062</v>
      </c>
    </row>
    <row r="748" spans="1:8" x14ac:dyDescent="0.3">
      <c r="A748">
        <v>19</v>
      </c>
      <c r="B748" t="s">
        <v>36</v>
      </c>
      <c r="C748">
        <v>6</v>
      </c>
      <c r="D748" t="s">
        <v>37</v>
      </c>
      <c r="E748">
        <v>1988</v>
      </c>
      <c r="F748">
        <v>350</v>
      </c>
      <c r="G748">
        <v>216</v>
      </c>
      <c r="H748">
        <v>566</v>
      </c>
    </row>
    <row r="749" spans="1:8" x14ac:dyDescent="0.3">
      <c r="A749">
        <v>19</v>
      </c>
      <c r="B749" t="s">
        <v>36</v>
      </c>
      <c r="C749">
        <v>6</v>
      </c>
      <c r="D749" t="s">
        <v>37</v>
      </c>
      <c r="E749">
        <v>1989</v>
      </c>
      <c r="F749">
        <v>875</v>
      </c>
      <c r="G749">
        <v>520</v>
      </c>
      <c r="H749">
        <v>1395</v>
      </c>
    </row>
    <row r="750" spans="1:8" x14ac:dyDescent="0.3">
      <c r="A750">
        <v>19</v>
      </c>
      <c r="B750" t="s">
        <v>36</v>
      </c>
      <c r="C750">
        <v>6</v>
      </c>
      <c r="D750" t="s">
        <v>37</v>
      </c>
      <c r="E750">
        <v>1990</v>
      </c>
      <c r="F750">
        <v>575</v>
      </c>
      <c r="G750">
        <v>421</v>
      </c>
      <c r="H750">
        <v>996</v>
      </c>
    </row>
    <row r="751" spans="1:8" x14ac:dyDescent="0.3">
      <c r="A751">
        <v>19</v>
      </c>
      <c r="B751" t="s">
        <v>36</v>
      </c>
      <c r="C751">
        <v>6</v>
      </c>
      <c r="D751" t="s">
        <v>37</v>
      </c>
      <c r="E751">
        <v>1991</v>
      </c>
      <c r="F751">
        <v>1300</v>
      </c>
      <c r="G751">
        <v>789</v>
      </c>
      <c r="H751">
        <v>2089</v>
      </c>
    </row>
    <row r="752" spans="1:8" x14ac:dyDescent="0.3">
      <c r="A752">
        <v>19</v>
      </c>
      <c r="B752" t="s">
        <v>36</v>
      </c>
      <c r="C752">
        <v>6</v>
      </c>
      <c r="D752" t="s">
        <v>37</v>
      </c>
      <c r="E752">
        <v>1992</v>
      </c>
      <c r="F752">
        <v>575</v>
      </c>
      <c r="G752">
        <v>374</v>
      </c>
      <c r="H752">
        <v>949</v>
      </c>
    </row>
    <row r="753" spans="1:8" x14ac:dyDescent="0.3">
      <c r="A753">
        <v>19</v>
      </c>
      <c r="B753" t="s">
        <v>36</v>
      </c>
      <c r="C753">
        <v>6</v>
      </c>
      <c r="D753" t="s">
        <v>37</v>
      </c>
      <c r="E753">
        <v>1993</v>
      </c>
      <c r="F753">
        <v>300</v>
      </c>
      <c r="G753">
        <v>156</v>
      </c>
      <c r="H753">
        <v>456</v>
      </c>
    </row>
    <row r="754" spans="1:8" x14ac:dyDescent="0.3">
      <c r="A754">
        <v>19</v>
      </c>
      <c r="B754" t="s">
        <v>36</v>
      </c>
      <c r="C754">
        <v>6</v>
      </c>
      <c r="D754" t="s">
        <v>37</v>
      </c>
      <c r="E754">
        <v>1994</v>
      </c>
      <c r="F754">
        <v>650</v>
      </c>
      <c r="G754">
        <v>426</v>
      </c>
      <c r="H754">
        <v>1076</v>
      </c>
    </row>
    <row r="755" spans="1:8" x14ac:dyDescent="0.3">
      <c r="A755">
        <v>19</v>
      </c>
      <c r="B755" t="s">
        <v>36</v>
      </c>
      <c r="C755">
        <v>6</v>
      </c>
      <c r="D755" t="s">
        <v>37</v>
      </c>
      <c r="E755">
        <v>1995</v>
      </c>
      <c r="F755">
        <v>550</v>
      </c>
      <c r="G755">
        <v>166</v>
      </c>
      <c r="H755">
        <v>716</v>
      </c>
    </row>
    <row r="756" spans="1:8" x14ac:dyDescent="0.3">
      <c r="A756">
        <v>19</v>
      </c>
      <c r="B756" t="s">
        <v>36</v>
      </c>
      <c r="C756">
        <v>6</v>
      </c>
      <c r="D756" t="s">
        <v>37</v>
      </c>
      <c r="E756">
        <v>1996</v>
      </c>
      <c r="F756">
        <v>400</v>
      </c>
      <c r="G756">
        <v>324</v>
      </c>
      <c r="H756">
        <v>724</v>
      </c>
    </row>
    <row r="757" spans="1:8" x14ac:dyDescent="0.3">
      <c r="A757">
        <v>19</v>
      </c>
      <c r="B757" t="s">
        <v>36</v>
      </c>
      <c r="C757">
        <v>6</v>
      </c>
      <c r="D757" t="s">
        <v>37</v>
      </c>
      <c r="E757">
        <v>1997</v>
      </c>
      <c r="F757">
        <v>350</v>
      </c>
      <c r="G757">
        <v>281</v>
      </c>
      <c r="H757">
        <v>631</v>
      </c>
    </row>
    <row r="758" spans="1:8" x14ac:dyDescent="0.3">
      <c r="A758">
        <v>19</v>
      </c>
      <c r="B758" t="s">
        <v>36</v>
      </c>
      <c r="C758">
        <v>6</v>
      </c>
      <c r="D758" t="s">
        <v>37</v>
      </c>
      <c r="E758">
        <v>1998</v>
      </c>
      <c r="F758">
        <v>1800</v>
      </c>
      <c r="G758">
        <v>324</v>
      </c>
      <c r="H758">
        <v>2124</v>
      </c>
    </row>
    <row r="759" spans="1:8" x14ac:dyDescent="0.3">
      <c r="A759">
        <v>19</v>
      </c>
      <c r="B759" t="s">
        <v>36</v>
      </c>
      <c r="C759">
        <v>6</v>
      </c>
      <c r="D759" t="s">
        <v>37</v>
      </c>
      <c r="E759">
        <v>1999</v>
      </c>
      <c r="F759">
        <v>50</v>
      </c>
      <c r="G759">
        <v>9</v>
      </c>
      <c r="H759">
        <v>59</v>
      </c>
    </row>
    <row r="760" spans="1:8" x14ac:dyDescent="0.3">
      <c r="A760">
        <v>19</v>
      </c>
      <c r="B760" t="s">
        <v>36</v>
      </c>
      <c r="C760">
        <v>6</v>
      </c>
      <c r="D760" t="s">
        <v>37</v>
      </c>
      <c r="E760">
        <v>2000</v>
      </c>
      <c r="F760">
        <v>1100</v>
      </c>
      <c r="G760">
        <v>130</v>
      </c>
      <c r="H760">
        <v>1230</v>
      </c>
    </row>
    <row r="761" spans="1:8" x14ac:dyDescent="0.3">
      <c r="A761">
        <v>19</v>
      </c>
      <c r="B761" t="s">
        <v>36</v>
      </c>
      <c r="C761">
        <v>6</v>
      </c>
      <c r="D761" t="s">
        <v>37</v>
      </c>
      <c r="E761">
        <v>2001</v>
      </c>
      <c r="F761">
        <v>1600</v>
      </c>
      <c r="G761">
        <v>384</v>
      </c>
      <c r="H761">
        <v>1984</v>
      </c>
    </row>
    <row r="762" spans="1:8" x14ac:dyDescent="0.3">
      <c r="A762">
        <v>19</v>
      </c>
      <c r="B762" t="s">
        <v>36</v>
      </c>
      <c r="C762">
        <v>6</v>
      </c>
      <c r="D762" t="s">
        <v>37</v>
      </c>
      <c r="E762">
        <v>2002</v>
      </c>
      <c r="F762">
        <v>1615</v>
      </c>
      <c r="G762">
        <v>260</v>
      </c>
      <c r="H762">
        <v>1875</v>
      </c>
    </row>
    <row r="763" spans="1:8" x14ac:dyDescent="0.3">
      <c r="A763">
        <v>19</v>
      </c>
      <c r="B763" t="s">
        <v>36</v>
      </c>
      <c r="C763">
        <v>6</v>
      </c>
      <c r="D763" t="s">
        <v>37</v>
      </c>
      <c r="E763">
        <v>2003</v>
      </c>
      <c r="F763">
        <v>1150</v>
      </c>
      <c r="G763">
        <v>257</v>
      </c>
      <c r="H763">
        <v>1407</v>
      </c>
    </row>
    <row r="764" spans="1:8" x14ac:dyDescent="0.3">
      <c r="A764">
        <v>19</v>
      </c>
      <c r="B764" t="s">
        <v>36</v>
      </c>
      <c r="C764">
        <v>6</v>
      </c>
      <c r="D764" t="s">
        <v>37</v>
      </c>
      <c r="E764">
        <v>2004</v>
      </c>
      <c r="F764">
        <v>3500</v>
      </c>
      <c r="G764">
        <v>1197</v>
      </c>
      <c r="H764">
        <v>4697</v>
      </c>
    </row>
    <row r="765" spans="1:8" x14ac:dyDescent="0.3">
      <c r="A765">
        <v>19</v>
      </c>
      <c r="B765" t="s">
        <v>36</v>
      </c>
      <c r="C765">
        <v>6</v>
      </c>
      <c r="D765" t="s">
        <v>37</v>
      </c>
      <c r="E765">
        <v>2005</v>
      </c>
      <c r="F765">
        <v>700</v>
      </c>
      <c r="G765">
        <v>183</v>
      </c>
      <c r="H765">
        <v>883</v>
      </c>
    </row>
    <row r="766" spans="1:8" x14ac:dyDescent="0.3">
      <c r="A766">
        <v>19</v>
      </c>
      <c r="B766" t="s">
        <v>36</v>
      </c>
      <c r="C766">
        <v>6</v>
      </c>
      <c r="D766" t="s">
        <v>37</v>
      </c>
      <c r="E766">
        <v>2006</v>
      </c>
      <c r="F766">
        <v>4900</v>
      </c>
      <c r="G766">
        <v>998</v>
      </c>
      <c r="H766">
        <v>5898</v>
      </c>
    </row>
    <row r="767" spans="1:8" x14ac:dyDescent="0.3">
      <c r="A767">
        <v>19</v>
      </c>
      <c r="B767" t="s">
        <v>36</v>
      </c>
      <c r="C767">
        <v>6</v>
      </c>
      <c r="D767" t="s">
        <v>37</v>
      </c>
      <c r="E767">
        <v>2007</v>
      </c>
      <c r="F767">
        <v>500</v>
      </c>
      <c r="G767">
        <v>146</v>
      </c>
      <c r="H767">
        <v>646</v>
      </c>
    </row>
    <row r="768" spans="1:8" x14ac:dyDescent="0.3">
      <c r="A768">
        <v>19</v>
      </c>
      <c r="B768" t="s">
        <v>36</v>
      </c>
      <c r="C768">
        <v>6</v>
      </c>
      <c r="D768" t="s">
        <v>37</v>
      </c>
      <c r="E768">
        <v>2008</v>
      </c>
      <c r="F768">
        <v>600</v>
      </c>
      <c r="G768">
        <v>171</v>
      </c>
      <c r="H768">
        <v>771</v>
      </c>
    </row>
    <row r="769" spans="1:8" x14ac:dyDescent="0.3">
      <c r="A769">
        <v>19</v>
      </c>
      <c r="B769" t="s">
        <v>36</v>
      </c>
      <c r="C769">
        <v>6</v>
      </c>
      <c r="D769" t="s">
        <v>37</v>
      </c>
      <c r="E769">
        <v>2009</v>
      </c>
      <c r="F769">
        <v>1850</v>
      </c>
      <c r="G769">
        <v>668</v>
      </c>
      <c r="H769">
        <v>2518</v>
      </c>
    </row>
    <row r="770" spans="1:8" x14ac:dyDescent="0.3">
      <c r="A770">
        <v>19</v>
      </c>
      <c r="B770" t="s">
        <v>36</v>
      </c>
      <c r="C770">
        <v>6</v>
      </c>
      <c r="D770" t="s">
        <v>37</v>
      </c>
      <c r="E770">
        <v>2010</v>
      </c>
      <c r="F770">
        <v>875</v>
      </c>
      <c r="G770">
        <v>250</v>
      </c>
      <c r="H770">
        <v>1125</v>
      </c>
    </row>
    <row r="771" spans="1:8" x14ac:dyDescent="0.3">
      <c r="A771">
        <v>19</v>
      </c>
      <c r="B771" t="s">
        <v>36</v>
      </c>
      <c r="C771">
        <v>6</v>
      </c>
      <c r="D771" t="s">
        <v>37</v>
      </c>
      <c r="E771">
        <v>2011</v>
      </c>
      <c r="F771">
        <v>1030</v>
      </c>
      <c r="G771">
        <v>357</v>
      </c>
      <c r="H771">
        <v>1387</v>
      </c>
    </row>
    <row r="772" spans="1:8" x14ac:dyDescent="0.3">
      <c r="A772">
        <v>19</v>
      </c>
      <c r="B772" t="s">
        <v>36</v>
      </c>
      <c r="C772">
        <v>6</v>
      </c>
      <c r="D772" t="s">
        <v>37</v>
      </c>
      <c r="E772">
        <v>2012</v>
      </c>
      <c r="F772">
        <v>860</v>
      </c>
      <c r="G772">
        <v>222</v>
      </c>
      <c r="H772">
        <v>1082</v>
      </c>
    </row>
    <row r="773" spans="1:8" x14ac:dyDescent="0.3">
      <c r="A773">
        <v>19</v>
      </c>
      <c r="B773" t="s">
        <v>36</v>
      </c>
      <c r="C773">
        <v>6</v>
      </c>
      <c r="D773" t="s">
        <v>37</v>
      </c>
      <c r="E773">
        <v>2013</v>
      </c>
      <c r="F773">
        <v>520</v>
      </c>
      <c r="G773">
        <v>147</v>
      </c>
      <c r="H773">
        <v>667</v>
      </c>
    </row>
    <row r="774" spans="1:8" x14ac:dyDescent="0.3">
      <c r="A774">
        <v>19</v>
      </c>
      <c r="B774" t="s">
        <v>36</v>
      </c>
      <c r="C774">
        <v>6</v>
      </c>
      <c r="D774" t="s">
        <v>37</v>
      </c>
      <c r="E774">
        <v>2014</v>
      </c>
      <c r="F774">
        <v>930</v>
      </c>
      <c r="G774">
        <v>144</v>
      </c>
      <c r="H774">
        <v>1074</v>
      </c>
    </row>
    <row r="775" spans="1:8" x14ac:dyDescent="0.3">
      <c r="A775">
        <v>19</v>
      </c>
      <c r="B775" t="s">
        <v>36</v>
      </c>
      <c r="C775">
        <v>6</v>
      </c>
      <c r="D775" t="s">
        <v>37</v>
      </c>
      <c r="E775">
        <v>2015</v>
      </c>
      <c r="F775" t="s">
        <v>10</v>
      </c>
      <c r="G775" t="s">
        <v>10</v>
      </c>
      <c r="H775" t="s">
        <v>10</v>
      </c>
    </row>
    <row r="776" spans="1:8" x14ac:dyDescent="0.3">
      <c r="A776">
        <v>19</v>
      </c>
      <c r="B776" t="s">
        <v>36</v>
      </c>
      <c r="C776">
        <v>6</v>
      </c>
      <c r="D776" t="s">
        <v>37</v>
      </c>
      <c r="E776">
        <v>2016</v>
      </c>
      <c r="F776">
        <v>950</v>
      </c>
      <c r="G776" s="1" t="s">
        <v>10</v>
      </c>
      <c r="H776" s="1" t="s">
        <v>10</v>
      </c>
    </row>
    <row r="777" spans="1:8" x14ac:dyDescent="0.3">
      <c r="A777">
        <v>19</v>
      </c>
      <c r="B777" t="s">
        <v>36</v>
      </c>
      <c r="C777">
        <v>6</v>
      </c>
      <c r="D777" t="s">
        <v>37</v>
      </c>
      <c r="E777">
        <v>2017</v>
      </c>
      <c r="F777" t="s">
        <v>10</v>
      </c>
      <c r="G777" t="s">
        <v>10</v>
      </c>
      <c r="H777" t="s">
        <v>10</v>
      </c>
    </row>
    <row r="778" spans="1:8" x14ac:dyDescent="0.3">
      <c r="A778">
        <v>19</v>
      </c>
      <c r="B778" t="s">
        <v>36</v>
      </c>
      <c r="C778">
        <v>6</v>
      </c>
      <c r="D778" t="s">
        <v>37</v>
      </c>
      <c r="E778">
        <v>2018</v>
      </c>
      <c r="F778">
        <v>550</v>
      </c>
      <c r="G778" s="1" t="s">
        <v>10</v>
      </c>
      <c r="H778" s="1" t="s">
        <v>10</v>
      </c>
    </row>
    <row r="779" spans="1:8" x14ac:dyDescent="0.3">
      <c r="A779">
        <v>19</v>
      </c>
      <c r="B779" t="s">
        <v>36</v>
      </c>
      <c r="C779">
        <v>6</v>
      </c>
      <c r="D779" t="s">
        <v>37</v>
      </c>
      <c r="E779">
        <v>2019</v>
      </c>
      <c r="F779">
        <v>80</v>
      </c>
      <c r="G779" s="1" t="s">
        <v>10</v>
      </c>
      <c r="H779" s="1" t="s">
        <v>10</v>
      </c>
    </row>
    <row r="780" spans="1:8" x14ac:dyDescent="0.3">
      <c r="A780">
        <v>19</v>
      </c>
      <c r="B780" t="s">
        <v>36</v>
      </c>
      <c r="C780">
        <v>6</v>
      </c>
      <c r="D780" t="s">
        <v>37</v>
      </c>
      <c r="E780">
        <v>2020</v>
      </c>
      <c r="F780" t="s">
        <v>10</v>
      </c>
      <c r="G780" t="s">
        <v>10</v>
      </c>
      <c r="H780" t="s">
        <v>10</v>
      </c>
    </row>
    <row r="781" spans="1:8" x14ac:dyDescent="0.3">
      <c r="A781">
        <v>20</v>
      </c>
      <c r="B781" t="s">
        <v>38</v>
      </c>
      <c r="C781">
        <v>6</v>
      </c>
      <c r="D781" t="s">
        <v>9</v>
      </c>
      <c r="E781">
        <v>1980</v>
      </c>
      <c r="F781" t="s">
        <v>10</v>
      </c>
      <c r="G781" t="s">
        <v>10</v>
      </c>
      <c r="H781" t="s">
        <v>10</v>
      </c>
    </row>
    <row r="782" spans="1:8" x14ac:dyDescent="0.3">
      <c r="A782">
        <v>20</v>
      </c>
      <c r="B782" t="s">
        <v>38</v>
      </c>
      <c r="C782">
        <v>6</v>
      </c>
      <c r="D782" t="s">
        <v>9</v>
      </c>
      <c r="E782">
        <v>1981</v>
      </c>
      <c r="F782">
        <v>200</v>
      </c>
      <c r="G782">
        <v>117</v>
      </c>
      <c r="H782">
        <v>317</v>
      </c>
    </row>
    <row r="783" spans="1:8" x14ac:dyDescent="0.3">
      <c r="A783">
        <v>20</v>
      </c>
      <c r="B783" t="s">
        <v>38</v>
      </c>
      <c r="C783">
        <v>6</v>
      </c>
      <c r="D783" t="s">
        <v>9</v>
      </c>
      <c r="E783">
        <v>1982</v>
      </c>
      <c r="F783">
        <v>600</v>
      </c>
      <c r="G783">
        <v>281</v>
      </c>
      <c r="H783">
        <v>881</v>
      </c>
    </row>
    <row r="784" spans="1:8" x14ac:dyDescent="0.3">
      <c r="A784">
        <v>20</v>
      </c>
      <c r="B784" t="s">
        <v>38</v>
      </c>
      <c r="C784">
        <v>6</v>
      </c>
      <c r="D784" t="s">
        <v>9</v>
      </c>
      <c r="E784">
        <v>1983</v>
      </c>
      <c r="F784" t="s">
        <v>10</v>
      </c>
      <c r="G784" t="s">
        <v>10</v>
      </c>
      <c r="H784" t="s">
        <v>10</v>
      </c>
    </row>
    <row r="785" spans="1:8" x14ac:dyDescent="0.3">
      <c r="A785">
        <v>20</v>
      </c>
      <c r="B785" t="s">
        <v>38</v>
      </c>
      <c r="C785">
        <v>6</v>
      </c>
      <c r="D785" t="s">
        <v>9</v>
      </c>
      <c r="E785">
        <v>1984</v>
      </c>
      <c r="F785">
        <v>250</v>
      </c>
      <c r="G785">
        <v>164</v>
      </c>
      <c r="H785">
        <v>414</v>
      </c>
    </row>
    <row r="786" spans="1:8" x14ac:dyDescent="0.3">
      <c r="A786">
        <v>20</v>
      </c>
      <c r="B786" t="s">
        <v>38</v>
      </c>
      <c r="C786">
        <v>6</v>
      </c>
      <c r="D786" t="s">
        <v>9</v>
      </c>
      <c r="E786">
        <v>1985</v>
      </c>
      <c r="F786">
        <v>500</v>
      </c>
      <c r="G786">
        <v>351</v>
      </c>
      <c r="H786">
        <v>851</v>
      </c>
    </row>
    <row r="787" spans="1:8" x14ac:dyDescent="0.3">
      <c r="A787">
        <v>20</v>
      </c>
      <c r="B787" t="s">
        <v>38</v>
      </c>
      <c r="C787">
        <v>6</v>
      </c>
      <c r="D787" t="s">
        <v>9</v>
      </c>
      <c r="E787">
        <v>1986</v>
      </c>
      <c r="F787">
        <v>500</v>
      </c>
      <c r="G787">
        <v>419</v>
      </c>
      <c r="H787">
        <v>919</v>
      </c>
    </row>
    <row r="788" spans="1:8" x14ac:dyDescent="0.3">
      <c r="A788">
        <v>20</v>
      </c>
      <c r="B788" t="s">
        <v>38</v>
      </c>
      <c r="C788">
        <v>6</v>
      </c>
      <c r="D788" t="s">
        <v>9</v>
      </c>
      <c r="E788">
        <v>1987</v>
      </c>
      <c r="F788">
        <v>300</v>
      </c>
      <c r="G788">
        <v>163</v>
      </c>
      <c r="H788">
        <v>463</v>
      </c>
    </row>
    <row r="789" spans="1:8" x14ac:dyDescent="0.3">
      <c r="A789">
        <v>20</v>
      </c>
      <c r="B789" t="s">
        <v>38</v>
      </c>
      <c r="C789">
        <v>6</v>
      </c>
      <c r="D789" t="s">
        <v>9</v>
      </c>
      <c r="E789">
        <v>1988</v>
      </c>
      <c r="F789" t="s">
        <v>10</v>
      </c>
      <c r="G789" t="s">
        <v>10</v>
      </c>
      <c r="H789" t="s">
        <v>10</v>
      </c>
    </row>
    <row r="790" spans="1:8" x14ac:dyDescent="0.3">
      <c r="A790">
        <v>20</v>
      </c>
      <c r="B790" t="s">
        <v>38</v>
      </c>
      <c r="C790">
        <v>6</v>
      </c>
      <c r="D790" t="s">
        <v>9</v>
      </c>
      <c r="E790">
        <v>1989</v>
      </c>
      <c r="F790" t="s">
        <v>10</v>
      </c>
      <c r="G790" t="s">
        <v>10</v>
      </c>
      <c r="H790" t="s">
        <v>10</v>
      </c>
    </row>
    <row r="791" spans="1:8" x14ac:dyDescent="0.3">
      <c r="A791">
        <v>20</v>
      </c>
      <c r="B791" t="s">
        <v>38</v>
      </c>
      <c r="C791">
        <v>6</v>
      </c>
      <c r="D791" t="s">
        <v>9</v>
      </c>
      <c r="E791">
        <v>1990</v>
      </c>
      <c r="F791" t="s">
        <v>10</v>
      </c>
      <c r="G791" t="s">
        <v>10</v>
      </c>
      <c r="H791" t="s">
        <v>10</v>
      </c>
    </row>
    <row r="792" spans="1:8" x14ac:dyDescent="0.3">
      <c r="A792">
        <v>20</v>
      </c>
      <c r="B792" t="s">
        <v>38</v>
      </c>
      <c r="C792">
        <v>6</v>
      </c>
      <c r="D792" t="s">
        <v>9</v>
      </c>
      <c r="E792">
        <v>1991</v>
      </c>
      <c r="F792" t="s">
        <v>10</v>
      </c>
      <c r="G792" t="s">
        <v>10</v>
      </c>
      <c r="H792" t="s">
        <v>10</v>
      </c>
    </row>
    <row r="793" spans="1:8" x14ac:dyDescent="0.3">
      <c r="A793">
        <v>20</v>
      </c>
      <c r="B793" t="s">
        <v>38</v>
      </c>
      <c r="C793">
        <v>6</v>
      </c>
      <c r="D793" t="s">
        <v>9</v>
      </c>
      <c r="E793">
        <v>1992</v>
      </c>
      <c r="F793" t="s">
        <v>10</v>
      </c>
      <c r="G793" t="s">
        <v>10</v>
      </c>
      <c r="H793" t="s">
        <v>10</v>
      </c>
    </row>
    <row r="794" spans="1:8" x14ac:dyDescent="0.3">
      <c r="A794">
        <v>20</v>
      </c>
      <c r="B794" t="s">
        <v>38</v>
      </c>
      <c r="C794">
        <v>6</v>
      </c>
      <c r="D794" t="s">
        <v>9</v>
      </c>
      <c r="E794">
        <v>1993</v>
      </c>
      <c r="F794" t="s">
        <v>10</v>
      </c>
      <c r="G794" t="s">
        <v>10</v>
      </c>
      <c r="H794" t="s">
        <v>10</v>
      </c>
    </row>
    <row r="795" spans="1:8" x14ac:dyDescent="0.3">
      <c r="A795">
        <v>20</v>
      </c>
      <c r="B795" t="s">
        <v>38</v>
      </c>
      <c r="C795">
        <v>6</v>
      </c>
      <c r="D795" t="s">
        <v>9</v>
      </c>
      <c r="E795">
        <v>1994</v>
      </c>
      <c r="F795" t="s">
        <v>10</v>
      </c>
      <c r="G795" t="s">
        <v>10</v>
      </c>
      <c r="H795" t="s">
        <v>10</v>
      </c>
    </row>
    <row r="796" spans="1:8" x14ac:dyDescent="0.3">
      <c r="A796">
        <v>20</v>
      </c>
      <c r="B796" t="s">
        <v>38</v>
      </c>
      <c r="C796">
        <v>6</v>
      </c>
      <c r="D796" t="s">
        <v>9</v>
      </c>
      <c r="E796">
        <v>1995</v>
      </c>
      <c r="F796">
        <v>31</v>
      </c>
      <c r="G796">
        <v>8</v>
      </c>
      <c r="H796">
        <v>39</v>
      </c>
    </row>
    <row r="797" spans="1:8" x14ac:dyDescent="0.3">
      <c r="A797">
        <v>20</v>
      </c>
      <c r="B797" t="s">
        <v>38</v>
      </c>
      <c r="C797">
        <v>6</v>
      </c>
      <c r="D797" t="s">
        <v>9</v>
      </c>
      <c r="E797">
        <v>1996</v>
      </c>
      <c r="F797">
        <v>150</v>
      </c>
      <c r="G797">
        <v>101</v>
      </c>
      <c r="H797">
        <v>251</v>
      </c>
    </row>
    <row r="798" spans="1:8" x14ac:dyDescent="0.3">
      <c r="A798">
        <v>20</v>
      </c>
      <c r="B798" t="s">
        <v>38</v>
      </c>
      <c r="C798">
        <v>6</v>
      </c>
      <c r="D798" t="s">
        <v>9</v>
      </c>
      <c r="E798">
        <v>1997</v>
      </c>
      <c r="F798">
        <v>100</v>
      </c>
      <c r="G798">
        <v>61</v>
      </c>
      <c r="H798">
        <v>161</v>
      </c>
    </row>
    <row r="799" spans="1:8" x14ac:dyDescent="0.3">
      <c r="A799">
        <v>20</v>
      </c>
      <c r="B799" t="s">
        <v>38</v>
      </c>
      <c r="C799">
        <v>6</v>
      </c>
      <c r="D799" t="s">
        <v>9</v>
      </c>
      <c r="E799">
        <v>1998</v>
      </c>
      <c r="F799">
        <v>360</v>
      </c>
      <c r="G799">
        <v>51</v>
      </c>
      <c r="H799">
        <v>411</v>
      </c>
    </row>
    <row r="800" spans="1:8" x14ac:dyDescent="0.3">
      <c r="A800">
        <v>20</v>
      </c>
      <c r="B800" t="s">
        <v>38</v>
      </c>
      <c r="C800">
        <v>6</v>
      </c>
      <c r="D800" t="s">
        <v>9</v>
      </c>
      <c r="E800">
        <v>1999</v>
      </c>
      <c r="F800">
        <v>300</v>
      </c>
      <c r="G800">
        <v>41</v>
      </c>
      <c r="H800">
        <v>341</v>
      </c>
    </row>
    <row r="801" spans="1:8" x14ac:dyDescent="0.3">
      <c r="A801">
        <v>20</v>
      </c>
      <c r="B801" t="s">
        <v>38</v>
      </c>
      <c r="C801">
        <v>6</v>
      </c>
      <c r="D801" t="s">
        <v>9</v>
      </c>
      <c r="E801">
        <v>2000</v>
      </c>
      <c r="F801">
        <v>425</v>
      </c>
      <c r="G801">
        <v>41</v>
      </c>
      <c r="H801">
        <v>466</v>
      </c>
    </row>
    <row r="802" spans="1:8" x14ac:dyDescent="0.3">
      <c r="A802">
        <v>20</v>
      </c>
      <c r="B802" t="s">
        <v>38</v>
      </c>
      <c r="C802">
        <v>6</v>
      </c>
      <c r="D802" t="s">
        <v>9</v>
      </c>
      <c r="E802">
        <v>2001</v>
      </c>
      <c r="F802">
        <v>1900</v>
      </c>
      <c r="G802">
        <v>350</v>
      </c>
      <c r="H802">
        <v>2250</v>
      </c>
    </row>
    <row r="803" spans="1:8" x14ac:dyDescent="0.3">
      <c r="A803">
        <v>20</v>
      </c>
      <c r="B803" t="s">
        <v>38</v>
      </c>
      <c r="C803">
        <v>6</v>
      </c>
      <c r="D803" t="s">
        <v>9</v>
      </c>
      <c r="E803">
        <v>2002</v>
      </c>
      <c r="F803">
        <v>600</v>
      </c>
      <c r="G803">
        <v>82</v>
      </c>
      <c r="H803">
        <v>682</v>
      </c>
    </row>
    <row r="804" spans="1:8" x14ac:dyDescent="0.3">
      <c r="A804">
        <v>20</v>
      </c>
      <c r="B804" t="s">
        <v>38</v>
      </c>
      <c r="C804">
        <v>6</v>
      </c>
      <c r="D804" t="s">
        <v>9</v>
      </c>
      <c r="E804">
        <v>2003</v>
      </c>
      <c r="F804">
        <v>800</v>
      </c>
      <c r="G804">
        <v>148</v>
      </c>
      <c r="H804">
        <v>948</v>
      </c>
    </row>
    <row r="805" spans="1:8" x14ac:dyDescent="0.3">
      <c r="A805">
        <v>20</v>
      </c>
      <c r="B805" t="s">
        <v>38</v>
      </c>
      <c r="C805">
        <v>6</v>
      </c>
      <c r="D805" t="s">
        <v>9</v>
      </c>
      <c r="E805">
        <v>2004</v>
      </c>
      <c r="F805">
        <v>650</v>
      </c>
      <c r="G805">
        <v>184</v>
      </c>
      <c r="H805">
        <v>834</v>
      </c>
    </row>
    <row r="806" spans="1:8" x14ac:dyDescent="0.3">
      <c r="A806">
        <v>20</v>
      </c>
      <c r="B806" t="s">
        <v>38</v>
      </c>
      <c r="C806">
        <v>6</v>
      </c>
      <c r="D806" t="s">
        <v>9</v>
      </c>
      <c r="E806">
        <v>2005</v>
      </c>
      <c r="F806" t="s">
        <v>10</v>
      </c>
      <c r="G806" t="s">
        <v>10</v>
      </c>
      <c r="H806" t="s">
        <v>10</v>
      </c>
    </row>
    <row r="807" spans="1:8" x14ac:dyDescent="0.3">
      <c r="A807">
        <v>20</v>
      </c>
      <c r="B807" t="s">
        <v>38</v>
      </c>
      <c r="C807">
        <v>6</v>
      </c>
      <c r="D807" t="s">
        <v>9</v>
      </c>
      <c r="E807">
        <v>2006</v>
      </c>
      <c r="F807" t="s">
        <v>10</v>
      </c>
      <c r="G807" t="s">
        <v>10</v>
      </c>
      <c r="H807" t="s">
        <v>10</v>
      </c>
    </row>
    <row r="808" spans="1:8" x14ac:dyDescent="0.3">
      <c r="A808">
        <v>20</v>
      </c>
      <c r="B808" t="s">
        <v>38</v>
      </c>
      <c r="C808">
        <v>6</v>
      </c>
      <c r="D808" t="s">
        <v>9</v>
      </c>
      <c r="E808">
        <v>2007</v>
      </c>
      <c r="F808" t="s">
        <v>10</v>
      </c>
      <c r="G808" t="s">
        <v>10</v>
      </c>
      <c r="H808" t="s">
        <v>10</v>
      </c>
    </row>
    <row r="809" spans="1:8" x14ac:dyDescent="0.3">
      <c r="A809">
        <v>20</v>
      </c>
      <c r="B809" t="s">
        <v>38</v>
      </c>
      <c r="C809">
        <v>6</v>
      </c>
      <c r="D809" t="s">
        <v>9</v>
      </c>
      <c r="E809">
        <v>2008</v>
      </c>
      <c r="F809">
        <v>500</v>
      </c>
      <c r="G809">
        <v>107</v>
      </c>
      <c r="H809">
        <v>607</v>
      </c>
    </row>
    <row r="810" spans="1:8" x14ac:dyDescent="0.3">
      <c r="A810">
        <v>20</v>
      </c>
      <c r="B810" t="s">
        <v>38</v>
      </c>
      <c r="C810">
        <v>6</v>
      </c>
      <c r="D810" t="s">
        <v>9</v>
      </c>
      <c r="E810">
        <v>2009</v>
      </c>
      <c r="F810">
        <v>1500</v>
      </c>
      <c r="G810">
        <v>397</v>
      </c>
      <c r="H810">
        <v>1897</v>
      </c>
    </row>
    <row r="811" spans="1:8" x14ac:dyDescent="0.3">
      <c r="A811">
        <v>20</v>
      </c>
      <c r="B811" t="s">
        <v>38</v>
      </c>
      <c r="C811">
        <v>6</v>
      </c>
      <c r="D811" t="s">
        <v>9</v>
      </c>
      <c r="E811">
        <v>2010</v>
      </c>
      <c r="F811" t="s">
        <v>10</v>
      </c>
      <c r="G811" t="s">
        <v>10</v>
      </c>
      <c r="H811" t="s">
        <v>10</v>
      </c>
    </row>
    <row r="812" spans="1:8" x14ac:dyDescent="0.3">
      <c r="A812">
        <v>20</v>
      </c>
      <c r="B812" t="s">
        <v>38</v>
      </c>
      <c r="C812">
        <v>6</v>
      </c>
      <c r="D812" t="s">
        <v>9</v>
      </c>
      <c r="E812">
        <v>2011</v>
      </c>
      <c r="F812">
        <v>770</v>
      </c>
      <c r="G812">
        <v>160</v>
      </c>
      <c r="H812">
        <v>930</v>
      </c>
    </row>
    <row r="813" spans="1:8" x14ac:dyDescent="0.3">
      <c r="A813">
        <v>20</v>
      </c>
      <c r="B813" t="s">
        <v>38</v>
      </c>
      <c r="C813">
        <v>6</v>
      </c>
      <c r="D813" t="s">
        <v>9</v>
      </c>
      <c r="E813">
        <v>2012</v>
      </c>
      <c r="F813">
        <v>425</v>
      </c>
      <c r="G813">
        <v>67</v>
      </c>
      <c r="H813">
        <v>492</v>
      </c>
    </row>
    <row r="814" spans="1:8" x14ac:dyDescent="0.3">
      <c r="A814">
        <v>20</v>
      </c>
      <c r="B814" t="s">
        <v>38</v>
      </c>
      <c r="C814">
        <v>6</v>
      </c>
      <c r="D814" t="s">
        <v>9</v>
      </c>
      <c r="E814">
        <v>2013</v>
      </c>
      <c r="F814">
        <v>586</v>
      </c>
      <c r="G814">
        <v>101</v>
      </c>
      <c r="H814">
        <v>687</v>
      </c>
    </row>
    <row r="815" spans="1:8" x14ac:dyDescent="0.3">
      <c r="A815">
        <v>20</v>
      </c>
      <c r="B815" t="s">
        <v>38</v>
      </c>
      <c r="C815">
        <v>6</v>
      </c>
      <c r="D815" t="s">
        <v>9</v>
      </c>
      <c r="E815">
        <v>2014</v>
      </c>
      <c r="F815" t="s">
        <v>10</v>
      </c>
      <c r="G815" t="s">
        <v>10</v>
      </c>
      <c r="H815" t="s">
        <v>10</v>
      </c>
    </row>
    <row r="816" spans="1:8" x14ac:dyDescent="0.3">
      <c r="A816">
        <v>20</v>
      </c>
      <c r="B816" t="s">
        <v>38</v>
      </c>
      <c r="C816">
        <v>6</v>
      </c>
      <c r="D816" t="s">
        <v>9</v>
      </c>
      <c r="E816">
        <v>2015</v>
      </c>
      <c r="F816">
        <v>350</v>
      </c>
      <c r="G816" s="1" t="s">
        <v>10</v>
      </c>
      <c r="H816" s="1" t="s">
        <v>10</v>
      </c>
    </row>
    <row r="817" spans="1:8" x14ac:dyDescent="0.3">
      <c r="A817">
        <v>20</v>
      </c>
      <c r="B817" t="s">
        <v>38</v>
      </c>
      <c r="C817">
        <v>6</v>
      </c>
      <c r="D817" t="s">
        <v>9</v>
      </c>
      <c r="E817">
        <v>2016</v>
      </c>
      <c r="F817">
        <v>550</v>
      </c>
      <c r="G817" s="1" t="s">
        <v>10</v>
      </c>
      <c r="H817" s="1" t="s">
        <v>10</v>
      </c>
    </row>
    <row r="818" spans="1:8" x14ac:dyDescent="0.3">
      <c r="A818">
        <v>20</v>
      </c>
      <c r="B818" t="s">
        <v>38</v>
      </c>
      <c r="C818">
        <v>6</v>
      </c>
      <c r="D818" t="s">
        <v>9</v>
      </c>
      <c r="E818">
        <v>2017</v>
      </c>
      <c r="F818" t="s">
        <v>10</v>
      </c>
      <c r="G818" t="s">
        <v>10</v>
      </c>
      <c r="H818" t="s">
        <v>10</v>
      </c>
    </row>
    <row r="819" spans="1:8" x14ac:dyDescent="0.3">
      <c r="A819">
        <v>20</v>
      </c>
      <c r="B819" t="s">
        <v>38</v>
      </c>
      <c r="C819">
        <v>6</v>
      </c>
      <c r="D819" t="s">
        <v>9</v>
      </c>
      <c r="E819">
        <v>2018</v>
      </c>
      <c r="F819">
        <v>95</v>
      </c>
      <c r="G819" s="1" t="s">
        <v>10</v>
      </c>
      <c r="H819" s="1" t="s">
        <v>10</v>
      </c>
    </row>
    <row r="820" spans="1:8" x14ac:dyDescent="0.3">
      <c r="A820">
        <v>20</v>
      </c>
      <c r="B820" t="s">
        <v>38</v>
      </c>
      <c r="C820">
        <v>6</v>
      </c>
      <c r="D820" t="s">
        <v>9</v>
      </c>
      <c r="E820">
        <v>2019</v>
      </c>
      <c r="F820" t="s">
        <v>10</v>
      </c>
      <c r="G820" t="s">
        <v>10</v>
      </c>
      <c r="H820" t="s">
        <v>10</v>
      </c>
    </row>
    <row r="821" spans="1:8" x14ac:dyDescent="0.3">
      <c r="A821">
        <v>20</v>
      </c>
      <c r="B821" t="s">
        <v>38</v>
      </c>
      <c r="C821">
        <v>6</v>
      </c>
      <c r="D821" t="s">
        <v>9</v>
      </c>
      <c r="E821">
        <v>2020</v>
      </c>
      <c r="F821" t="s">
        <v>10</v>
      </c>
      <c r="G821" t="s">
        <v>10</v>
      </c>
      <c r="H821" t="s">
        <v>10</v>
      </c>
    </row>
    <row r="822" spans="1:8" x14ac:dyDescent="0.3">
      <c r="A822">
        <v>21</v>
      </c>
      <c r="B822" t="s">
        <v>39</v>
      </c>
      <c r="C822">
        <v>6</v>
      </c>
      <c r="D822" t="s">
        <v>9</v>
      </c>
      <c r="E822">
        <v>1980</v>
      </c>
      <c r="F822" t="s">
        <v>10</v>
      </c>
      <c r="G822" t="s">
        <v>10</v>
      </c>
      <c r="H822" t="s">
        <v>10</v>
      </c>
    </row>
    <row r="823" spans="1:8" x14ac:dyDescent="0.3">
      <c r="A823">
        <v>21</v>
      </c>
      <c r="B823" t="s">
        <v>39</v>
      </c>
      <c r="C823">
        <v>6</v>
      </c>
      <c r="D823" t="s">
        <v>9</v>
      </c>
      <c r="E823">
        <v>1981</v>
      </c>
      <c r="F823">
        <v>100</v>
      </c>
      <c r="G823">
        <v>58</v>
      </c>
      <c r="H823">
        <v>158</v>
      </c>
    </row>
    <row r="824" spans="1:8" x14ac:dyDescent="0.3">
      <c r="A824">
        <v>21</v>
      </c>
      <c r="B824" t="s">
        <v>39</v>
      </c>
      <c r="C824">
        <v>6</v>
      </c>
      <c r="D824" t="s">
        <v>9</v>
      </c>
      <c r="E824">
        <v>1982</v>
      </c>
      <c r="F824">
        <v>75</v>
      </c>
      <c r="G824">
        <v>35</v>
      </c>
      <c r="H824">
        <v>110</v>
      </c>
    </row>
    <row r="825" spans="1:8" x14ac:dyDescent="0.3">
      <c r="A825">
        <v>21</v>
      </c>
      <c r="B825" t="s">
        <v>39</v>
      </c>
      <c r="C825">
        <v>6</v>
      </c>
      <c r="D825" t="s">
        <v>9</v>
      </c>
      <c r="E825">
        <v>1983</v>
      </c>
      <c r="F825" t="s">
        <v>10</v>
      </c>
      <c r="G825" t="s">
        <v>10</v>
      </c>
      <c r="H825" t="s">
        <v>10</v>
      </c>
    </row>
    <row r="826" spans="1:8" x14ac:dyDescent="0.3">
      <c r="A826">
        <v>21</v>
      </c>
      <c r="B826" t="s">
        <v>39</v>
      </c>
      <c r="C826">
        <v>6</v>
      </c>
      <c r="D826" t="s">
        <v>9</v>
      </c>
      <c r="E826">
        <v>1984</v>
      </c>
      <c r="F826">
        <v>100</v>
      </c>
      <c r="G826">
        <v>65</v>
      </c>
      <c r="H826">
        <v>165</v>
      </c>
    </row>
    <row r="827" spans="1:8" x14ac:dyDescent="0.3">
      <c r="A827">
        <v>21</v>
      </c>
      <c r="B827" t="s">
        <v>39</v>
      </c>
      <c r="C827">
        <v>6</v>
      </c>
      <c r="D827" t="s">
        <v>9</v>
      </c>
      <c r="E827">
        <v>1985</v>
      </c>
      <c r="F827">
        <v>75</v>
      </c>
      <c r="G827">
        <v>53</v>
      </c>
      <c r="H827">
        <v>128</v>
      </c>
    </row>
    <row r="828" spans="1:8" x14ac:dyDescent="0.3">
      <c r="A828">
        <v>21</v>
      </c>
      <c r="B828" t="s">
        <v>39</v>
      </c>
      <c r="C828">
        <v>6</v>
      </c>
      <c r="D828" t="s">
        <v>9</v>
      </c>
      <c r="E828">
        <v>1986</v>
      </c>
      <c r="F828">
        <v>300</v>
      </c>
      <c r="G828">
        <v>252</v>
      </c>
      <c r="H828">
        <v>552</v>
      </c>
    </row>
    <row r="829" spans="1:8" x14ac:dyDescent="0.3">
      <c r="A829">
        <v>21</v>
      </c>
      <c r="B829" t="s">
        <v>39</v>
      </c>
      <c r="C829">
        <v>6</v>
      </c>
      <c r="D829" t="s">
        <v>9</v>
      </c>
      <c r="E829">
        <v>1987</v>
      </c>
      <c r="F829">
        <v>250</v>
      </c>
      <c r="G829">
        <v>136</v>
      </c>
      <c r="H829">
        <v>386</v>
      </c>
    </row>
    <row r="830" spans="1:8" x14ac:dyDescent="0.3">
      <c r="A830">
        <v>21</v>
      </c>
      <c r="B830" t="s">
        <v>39</v>
      </c>
      <c r="C830">
        <v>6</v>
      </c>
      <c r="D830" t="s">
        <v>9</v>
      </c>
      <c r="E830">
        <v>1988</v>
      </c>
      <c r="F830" t="s">
        <v>10</v>
      </c>
      <c r="G830" t="s">
        <v>10</v>
      </c>
      <c r="H830" t="s">
        <v>10</v>
      </c>
    </row>
    <row r="831" spans="1:8" x14ac:dyDescent="0.3">
      <c r="A831">
        <v>21</v>
      </c>
      <c r="B831" t="s">
        <v>39</v>
      </c>
      <c r="C831">
        <v>6</v>
      </c>
      <c r="D831" t="s">
        <v>9</v>
      </c>
      <c r="E831">
        <v>1989</v>
      </c>
      <c r="F831" t="s">
        <v>10</v>
      </c>
      <c r="G831" t="s">
        <v>10</v>
      </c>
      <c r="H831" t="s">
        <v>10</v>
      </c>
    </row>
    <row r="832" spans="1:8" x14ac:dyDescent="0.3">
      <c r="A832">
        <v>21</v>
      </c>
      <c r="B832" t="s">
        <v>39</v>
      </c>
      <c r="C832">
        <v>6</v>
      </c>
      <c r="D832" t="s">
        <v>9</v>
      </c>
      <c r="E832">
        <v>1990</v>
      </c>
      <c r="F832" t="s">
        <v>10</v>
      </c>
      <c r="G832" t="s">
        <v>10</v>
      </c>
      <c r="H832" t="s">
        <v>10</v>
      </c>
    </row>
    <row r="833" spans="1:8" x14ac:dyDescent="0.3">
      <c r="A833">
        <v>21</v>
      </c>
      <c r="B833" t="s">
        <v>39</v>
      </c>
      <c r="C833">
        <v>6</v>
      </c>
      <c r="D833" t="s">
        <v>9</v>
      </c>
      <c r="E833">
        <v>1991</v>
      </c>
      <c r="F833" t="s">
        <v>10</v>
      </c>
      <c r="G833" t="s">
        <v>10</v>
      </c>
      <c r="H833" t="s">
        <v>10</v>
      </c>
    </row>
    <row r="834" spans="1:8" x14ac:dyDescent="0.3">
      <c r="A834">
        <v>21</v>
      </c>
      <c r="B834" t="s">
        <v>39</v>
      </c>
      <c r="C834">
        <v>6</v>
      </c>
      <c r="D834" t="s">
        <v>9</v>
      </c>
      <c r="E834">
        <v>1992</v>
      </c>
      <c r="F834" t="s">
        <v>10</v>
      </c>
      <c r="G834" t="s">
        <v>10</v>
      </c>
      <c r="H834" t="s">
        <v>10</v>
      </c>
    </row>
    <row r="835" spans="1:8" x14ac:dyDescent="0.3">
      <c r="A835">
        <v>21</v>
      </c>
      <c r="B835" t="s">
        <v>39</v>
      </c>
      <c r="C835">
        <v>6</v>
      </c>
      <c r="D835" t="s">
        <v>9</v>
      </c>
      <c r="E835">
        <v>1993</v>
      </c>
      <c r="F835" t="s">
        <v>10</v>
      </c>
      <c r="G835" t="s">
        <v>10</v>
      </c>
      <c r="H835" t="s">
        <v>10</v>
      </c>
    </row>
    <row r="836" spans="1:8" x14ac:dyDescent="0.3">
      <c r="A836">
        <v>21</v>
      </c>
      <c r="B836" t="s">
        <v>39</v>
      </c>
      <c r="C836">
        <v>6</v>
      </c>
      <c r="D836" t="s">
        <v>9</v>
      </c>
      <c r="E836">
        <v>1994</v>
      </c>
      <c r="F836" t="s">
        <v>10</v>
      </c>
      <c r="G836" t="s">
        <v>10</v>
      </c>
      <c r="H836" t="s">
        <v>10</v>
      </c>
    </row>
    <row r="837" spans="1:8" x14ac:dyDescent="0.3">
      <c r="A837">
        <v>21</v>
      </c>
      <c r="B837" t="s">
        <v>39</v>
      </c>
      <c r="C837">
        <v>6</v>
      </c>
      <c r="D837" t="s">
        <v>9</v>
      </c>
      <c r="E837">
        <v>1995</v>
      </c>
      <c r="F837">
        <v>60</v>
      </c>
      <c r="G837">
        <v>15</v>
      </c>
      <c r="H837">
        <v>75</v>
      </c>
    </row>
    <row r="838" spans="1:8" x14ac:dyDescent="0.3">
      <c r="A838">
        <v>21</v>
      </c>
      <c r="B838" t="s">
        <v>39</v>
      </c>
      <c r="C838">
        <v>6</v>
      </c>
      <c r="D838" t="s">
        <v>9</v>
      </c>
      <c r="E838">
        <v>1996</v>
      </c>
      <c r="F838">
        <v>60</v>
      </c>
      <c r="G838">
        <v>41</v>
      </c>
      <c r="H838">
        <v>101</v>
      </c>
    </row>
    <row r="839" spans="1:8" x14ac:dyDescent="0.3">
      <c r="A839">
        <v>21</v>
      </c>
      <c r="B839" t="s">
        <v>39</v>
      </c>
      <c r="C839">
        <v>6</v>
      </c>
      <c r="D839" t="s">
        <v>9</v>
      </c>
      <c r="E839">
        <v>1997</v>
      </c>
      <c r="F839">
        <v>60</v>
      </c>
      <c r="G839">
        <v>37</v>
      </c>
      <c r="H839">
        <v>97</v>
      </c>
    </row>
    <row r="840" spans="1:8" x14ac:dyDescent="0.3">
      <c r="A840">
        <v>21</v>
      </c>
      <c r="B840" t="s">
        <v>39</v>
      </c>
      <c r="C840">
        <v>6</v>
      </c>
      <c r="D840" t="s">
        <v>9</v>
      </c>
      <c r="E840">
        <v>1998</v>
      </c>
      <c r="F840">
        <v>120</v>
      </c>
      <c r="G840">
        <v>17</v>
      </c>
      <c r="H840">
        <v>137</v>
      </c>
    </row>
    <row r="841" spans="1:8" x14ac:dyDescent="0.3">
      <c r="A841">
        <v>21</v>
      </c>
      <c r="B841" t="s">
        <v>39</v>
      </c>
      <c r="C841">
        <v>6</v>
      </c>
      <c r="D841" t="s">
        <v>9</v>
      </c>
      <c r="E841">
        <v>1999</v>
      </c>
      <c r="F841">
        <v>25</v>
      </c>
      <c r="G841">
        <v>3</v>
      </c>
      <c r="H841">
        <v>28</v>
      </c>
    </row>
    <row r="842" spans="1:8" x14ac:dyDescent="0.3">
      <c r="A842">
        <v>21</v>
      </c>
      <c r="B842" t="s">
        <v>39</v>
      </c>
      <c r="C842">
        <v>6</v>
      </c>
      <c r="D842" t="s">
        <v>9</v>
      </c>
      <c r="E842">
        <v>2000</v>
      </c>
      <c r="F842">
        <v>250</v>
      </c>
      <c r="G842">
        <v>24</v>
      </c>
      <c r="H842">
        <v>274</v>
      </c>
    </row>
    <row r="843" spans="1:8" x14ac:dyDescent="0.3">
      <c r="A843">
        <v>21</v>
      </c>
      <c r="B843" t="s">
        <v>39</v>
      </c>
      <c r="C843">
        <v>6</v>
      </c>
      <c r="D843" t="s">
        <v>9</v>
      </c>
      <c r="E843">
        <v>2001</v>
      </c>
      <c r="F843">
        <v>2114</v>
      </c>
      <c r="G843">
        <v>390</v>
      </c>
      <c r="H843">
        <v>2504</v>
      </c>
    </row>
    <row r="844" spans="1:8" x14ac:dyDescent="0.3">
      <c r="A844">
        <v>21</v>
      </c>
      <c r="B844" t="s">
        <v>39</v>
      </c>
      <c r="C844">
        <v>6</v>
      </c>
      <c r="D844" t="s">
        <v>9</v>
      </c>
      <c r="E844">
        <v>2002</v>
      </c>
      <c r="F844">
        <v>813</v>
      </c>
      <c r="G844">
        <v>112</v>
      </c>
      <c r="H844">
        <v>925</v>
      </c>
    </row>
    <row r="845" spans="1:8" x14ac:dyDescent="0.3">
      <c r="A845">
        <v>21</v>
      </c>
      <c r="B845" t="s">
        <v>39</v>
      </c>
      <c r="C845">
        <v>6</v>
      </c>
      <c r="D845" t="s">
        <v>9</v>
      </c>
      <c r="E845">
        <v>2003</v>
      </c>
      <c r="F845">
        <v>1138</v>
      </c>
      <c r="G845">
        <v>210</v>
      </c>
      <c r="H845">
        <v>1348</v>
      </c>
    </row>
    <row r="846" spans="1:8" x14ac:dyDescent="0.3">
      <c r="A846">
        <v>21</v>
      </c>
      <c r="B846" t="s">
        <v>39</v>
      </c>
      <c r="C846">
        <v>6</v>
      </c>
      <c r="D846" t="s">
        <v>9</v>
      </c>
      <c r="E846">
        <v>2004</v>
      </c>
      <c r="F846">
        <v>582</v>
      </c>
      <c r="G846">
        <v>165</v>
      </c>
      <c r="H846">
        <v>747</v>
      </c>
    </row>
    <row r="847" spans="1:8" x14ac:dyDescent="0.3">
      <c r="A847">
        <v>21</v>
      </c>
      <c r="B847" t="s">
        <v>39</v>
      </c>
      <c r="C847">
        <v>6</v>
      </c>
      <c r="D847" t="s">
        <v>9</v>
      </c>
      <c r="E847">
        <v>2005</v>
      </c>
      <c r="F847">
        <v>878</v>
      </c>
      <c r="G847">
        <v>185</v>
      </c>
      <c r="H847">
        <v>1063</v>
      </c>
    </row>
    <row r="848" spans="1:8" x14ac:dyDescent="0.3">
      <c r="A848">
        <v>21</v>
      </c>
      <c r="B848" t="s">
        <v>39</v>
      </c>
      <c r="C848">
        <v>6</v>
      </c>
      <c r="D848" t="s">
        <v>9</v>
      </c>
      <c r="E848">
        <v>2006</v>
      </c>
      <c r="F848">
        <v>607</v>
      </c>
      <c r="G848">
        <v>103</v>
      </c>
      <c r="H848">
        <v>710</v>
      </c>
    </row>
    <row r="849" spans="1:8" x14ac:dyDescent="0.3">
      <c r="A849">
        <v>21</v>
      </c>
      <c r="B849" t="s">
        <v>39</v>
      </c>
      <c r="C849">
        <v>6</v>
      </c>
      <c r="D849" t="s">
        <v>9</v>
      </c>
      <c r="E849">
        <v>2007</v>
      </c>
      <c r="F849">
        <v>824</v>
      </c>
      <c r="G849">
        <v>181</v>
      </c>
      <c r="H849">
        <v>1005</v>
      </c>
    </row>
    <row r="850" spans="1:8" x14ac:dyDescent="0.3">
      <c r="A850">
        <v>21</v>
      </c>
      <c r="B850" t="s">
        <v>39</v>
      </c>
      <c r="C850">
        <v>6</v>
      </c>
      <c r="D850" t="s">
        <v>9</v>
      </c>
      <c r="E850">
        <v>2008</v>
      </c>
      <c r="F850">
        <v>1262</v>
      </c>
      <c r="G850">
        <v>270</v>
      </c>
      <c r="H850">
        <v>1532</v>
      </c>
    </row>
    <row r="851" spans="1:8" x14ac:dyDescent="0.3">
      <c r="A851">
        <v>21</v>
      </c>
      <c r="B851" t="s">
        <v>39</v>
      </c>
      <c r="C851">
        <v>6</v>
      </c>
      <c r="D851" t="s">
        <v>9</v>
      </c>
      <c r="E851">
        <v>2009</v>
      </c>
      <c r="F851" t="s">
        <v>10</v>
      </c>
      <c r="G851" t="s">
        <v>10</v>
      </c>
      <c r="H851" t="s">
        <v>10</v>
      </c>
    </row>
    <row r="852" spans="1:8" x14ac:dyDescent="0.3">
      <c r="A852">
        <v>21</v>
      </c>
      <c r="B852" t="s">
        <v>39</v>
      </c>
      <c r="C852">
        <v>6</v>
      </c>
      <c r="D852" t="s">
        <v>9</v>
      </c>
      <c r="E852">
        <v>2010</v>
      </c>
      <c r="F852">
        <v>525</v>
      </c>
      <c r="G852">
        <v>119</v>
      </c>
      <c r="H852">
        <v>644</v>
      </c>
    </row>
    <row r="853" spans="1:8" x14ac:dyDescent="0.3">
      <c r="A853">
        <v>21</v>
      </c>
      <c r="B853" t="s">
        <v>39</v>
      </c>
      <c r="C853">
        <v>6</v>
      </c>
      <c r="D853" t="s">
        <v>9</v>
      </c>
      <c r="E853">
        <v>2011</v>
      </c>
      <c r="F853">
        <v>1200</v>
      </c>
      <c r="G853">
        <v>249</v>
      </c>
      <c r="H853">
        <v>1449</v>
      </c>
    </row>
    <row r="854" spans="1:8" x14ac:dyDescent="0.3">
      <c r="A854">
        <v>21</v>
      </c>
      <c r="B854" t="s">
        <v>39</v>
      </c>
      <c r="C854">
        <v>6</v>
      </c>
      <c r="D854" t="s">
        <v>9</v>
      </c>
      <c r="E854">
        <v>2012</v>
      </c>
      <c r="F854">
        <v>640</v>
      </c>
      <c r="G854">
        <v>101</v>
      </c>
      <c r="H854">
        <v>741</v>
      </c>
    </row>
    <row r="855" spans="1:8" x14ac:dyDescent="0.3">
      <c r="A855">
        <v>21</v>
      </c>
      <c r="B855" t="s">
        <v>39</v>
      </c>
      <c r="C855">
        <v>6</v>
      </c>
      <c r="D855" t="s">
        <v>9</v>
      </c>
      <c r="E855">
        <v>2013</v>
      </c>
      <c r="F855">
        <v>570</v>
      </c>
      <c r="G855">
        <v>98</v>
      </c>
      <c r="H855">
        <v>668</v>
      </c>
    </row>
    <row r="856" spans="1:8" x14ac:dyDescent="0.3">
      <c r="A856">
        <v>21</v>
      </c>
      <c r="B856" t="s">
        <v>39</v>
      </c>
      <c r="C856">
        <v>6</v>
      </c>
      <c r="D856" t="s">
        <v>9</v>
      </c>
      <c r="E856">
        <v>2014</v>
      </c>
      <c r="F856">
        <v>350</v>
      </c>
      <c r="G856">
        <v>34</v>
      </c>
      <c r="H856">
        <v>384</v>
      </c>
    </row>
    <row r="857" spans="1:8" x14ac:dyDescent="0.3">
      <c r="A857">
        <v>21</v>
      </c>
      <c r="B857" t="s">
        <v>39</v>
      </c>
      <c r="C857">
        <v>6</v>
      </c>
      <c r="D857" t="s">
        <v>9</v>
      </c>
      <c r="E857">
        <v>2015</v>
      </c>
      <c r="F857">
        <v>540</v>
      </c>
      <c r="G857" s="1" t="s">
        <v>10</v>
      </c>
      <c r="H857" s="1" t="s">
        <v>10</v>
      </c>
    </row>
    <row r="858" spans="1:8" x14ac:dyDescent="0.3">
      <c r="A858">
        <v>21</v>
      </c>
      <c r="B858" t="s">
        <v>39</v>
      </c>
      <c r="C858">
        <v>6</v>
      </c>
      <c r="D858" t="s">
        <v>9</v>
      </c>
      <c r="E858">
        <v>2016</v>
      </c>
      <c r="F858">
        <v>750</v>
      </c>
      <c r="G858" s="1" t="s">
        <v>10</v>
      </c>
      <c r="H858" s="1" t="s">
        <v>10</v>
      </c>
    </row>
    <row r="859" spans="1:8" x14ac:dyDescent="0.3">
      <c r="A859">
        <v>21</v>
      </c>
      <c r="B859" t="s">
        <v>39</v>
      </c>
      <c r="C859">
        <v>6</v>
      </c>
      <c r="D859" t="s">
        <v>9</v>
      </c>
      <c r="E859">
        <v>2017</v>
      </c>
      <c r="F859" t="s">
        <v>10</v>
      </c>
      <c r="G859" s="1" t="s">
        <v>10</v>
      </c>
      <c r="H859" s="1" t="s">
        <v>10</v>
      </c>
    </row>
    <row r="860" spans="1:8" x14ac:dyDescent="0.3">
      <c r="A860">
        <v>21</v>
      </c>
      <c r="B860" t="s">
        <v>39</v>
      </c>
      <c r="C860">
        <v>6</v>
      </c>
      <c r="D860" t="s">
        <v>9</v>
      </c>
      <c r="E860">
        <v>2018</v>
      </c>
      <c r="F860">
        <v>60</v>
      </c>
      <c r="G860" s="1" t="s">
        <v>10</v>
      </c>
      <c r="H860" s="1" t="s">
        <v>10</v>
      </c>
    </row>
    <row r="861" spans="1:8" x14ac:dyDescent="0.3">
      <c r="A861">
        <v>21</v>
      </c>
      <c r="B861" t="s">
        <v>39</v>
      </c>
      <c r="C861">
        <v>6</v>
      </c>
      <c r="D861" t="s">
        <v>9</v>
      </c>
      <c r="E861">
        <v>2019</v>
      </c>
      <c r="F861">
        <v>60</v>
      </c>
      <c r="G861" s="1" t="s">
        <v>10</v>
      </c>
      <c r="H861" s="1" t="s">
        <v>10</v>
      </c>
    </row>
    <row r="862" spans="1:8" x14ac:dyDescent="0.3">
      <c r="A862">
        <v>21</v>
      </c>
      <c r="B862" t="s">
        <v>39</v>
      </c>
      <c r="C862">
        <v>6</v>
      </c>
      <c r="D862" t="s">
        <v>9</v>
      </c>
      <c r="E862">
        <v>2020</v>
      </c>
      <c r="F862">
        <v>310</v>
      </c>
      <c r="G862" s="1" t="s">
        <v>10</v>
      </c>
      <c r="H862" s="1" t="s">
        <v>10</v>
      </c>
    </row>
    <row r="863" spans="1:8" x14ac:dyDescent="0.3">
      <c r="A863">
        <v>22</v>
      </c>
      <c r="B863" t="s">
        <v>40</v>
      </c>
      <c r="C863">
        <v>6</v>
      </c>
      <c r="D863" t="s">
        <v>9</v>
      </c>
      <c r="E863">
        <v>1980</v>
      </c>
      <c r="F863">
        <v>210</v>
      </c>
      <c r="G863">
        <v>144</v>
      </c>
      <c r="H863">
        <v>354</v>
      </c>
    </row>
    <row r="864" spans="1:8" x14ac:dyDescent="0.3">
      <c r="A864">
        <v>22</v>
      </c>
      <c r="B864" t="s">
        <v>40</v>
      </c>
      <c r="C864">
        <v>6</v>
      </c>
      <c r="D864" t="s">
        <v>9</v>
      </c>
      <c r="E864">
        <v>1981</v>
      </c>
      <c r="F864">
        <v>150</v>
      </c>
      <c r="G864">
        <v>87</v>
      </c>
      <c r="H864">
        <v>237</v>
      </c>
    </row>
    <row r="865" spans="1:8" x14ac:dyDescent="0.3">
      <c r="A865">
        <v>22</v>
      </c>
      <c r="B865" t="s">
        <v>40</v>
      </c>
      <c r="C865">
        <v>6</v>
      </c>
      <c r="D865" t="s">
        <v>9</v>
      </c>
      <c r="E865">
        <v>1982</v>
      </c>
      <c r="F865">
        <v>400</v>
      </c>
      <c r="G865">
        <v>187</v>
      </c>
      <c r="H865">
        <v>587</v>
      </c>
    </row>
    <row r="866" spans="1:8" x14ac:dyDescent="0.3">
      <c r="A866">
        <v>22</v>
      </c>
      <c r="B866" t="s">
        <v>40</v>
      </c>
      <c r="C866">
        <v>6</v>
      </c>
      <c r="D866" t="s">
        <v>9</v>
      </c>
      <c r="E866">
        <v>1983</v>
      </c>
      <c r="F866">
        <v>150</v>
      </c>
      <c r="G866">
        <v>120</v>
      </c>
      <c r="H866">
        <v>270</v>
      </c>
    </row>
    <row r="867" spans="1:8" x14ac:dyDescent="0.3">
      <c r="A867">
        <v>22</v>
      </c>
      <c r="B867" t="s">
        <v>40</v>
      </c>
      <c r="C867">
        <v>6</v>
      </c>
      <c r="D867" t="s">
        <v>9</v>
      </c>
      <c r="E867">
        <v>1984</v>
      </c>
      <c r="F867">
        <v>400</v>
      </c>
      <c r="G867">
        <v>262</v>
      </c>
      <c r="H867">
        <v>662</v>
      </c>
    </row>
    <row r="868" spans="1:8" x14ac:dyDescent="0.3">
      <c r="A868">
        <v>22</v>
      </c>
      <c r="B868" t="s">
        <v>40</v>
      </c>
      <c r="C868">
        <v>6</v>
      </c>
      <c r="D868" t="s">
        <v>9</v>
      </c>
      <c r="E868">
        <v>1985</v>
      </c>
      <c r="F868">
        <v>300</v>
      </c>
      <c r="G868">
        <v>210</v>
      </c>
      <c r="H868">
        <v>510</v>
      </c>
    </row>
    <row r="869" spans="1:8" x14ac:dyDescent="0.3">
      <c r="A869">
        <v>22</v>
      </c>
      <c r="B869" t="s">
        <v>40</v>
      </c>
      <c r="C869">
        <v>6</v>
      </c>
      <c r="D869" t="s">
        <v>9</v>
      </c>
      <c r="E869">
        <v>1986</v>
      </c>
      <c r="F869">
        <v>215</v>
      </c>
      <c r="G869">
        <v>180</v>
      </c>
      <c r="H869">
        <v>395</v>
      </c>
    </row>
    <row r="870" spans="1:8" x14ac:dyDescent="0.3">
      <c r="A870">
        <v>22</v>
      </c>
      <c r="B870" t="s">
        <v>40</v>
      </c>
      <c r="C870">
        <v>6</v>
      </c>
      <c r="D870" t="s">
        <v>9</v>
      </c>
      <c r="E870">
        <v>1987</v>
      </c>
      <c r="F870">
        <v>150</v>
      </c>
      <c r="G870">
        <v>81</v>
      </c>
      <c r="H870">
        <v>231</v>
      </c>
    </row>
    <row r="871" spans="1:8" x14ac:dyDescent="0.3">
      <c r="A871">
        <v>22</v>
      </c>
      <c r="B871" t="s">
        <v>40</v>
      </c>
      <c r="C871">
        <v>6</v>
      </c>
      <c r="D871" t="s">
        <v>9</v>
      </c>
      <c r="E871">
        <v>1988</v>
      </c>
      <c r="F871">
        <v>250</v>
      </c>
      <c r="G871">
        <v>132</v>
      </c>
      <c r="H871">
        <v>382</v>
      </c>
    </row>
    <row r="872" spans="1:8" x14ac:dyDescent="0.3">
      <c r="A872">
        <v>22</v>
      </c>
      <c r="B872" t="s">
        <v>40</v>
      </c>
      <c r="C872">
        <v>6</v>
      </c>
      <c r="D872" t="s">
        <v>9</v>
      </c>
      <c r="E872">
        <v>1989</v>
      </c>
      <c r="F872">
        <v>300</v>
      </c>
      <c r="G872">
        <v>153</v>
      </c>
      <c r="H872">
        <v>453</v>
      </c>
    </row>
    <row r="873" spans="1:8" x14ac:dyDescent="0.3">
      <c r="A873">
        <v>22</v>
      </c>
      <c r="B873" t="s">
        <v>40</v>
      </c>
      <c r="C873">
        <v>6</v>
      </c>
      <c r="D873" t="s">
        <v>9</v>
      </c>
      <c r="E873">
        <v>1990</v>
      </c>
      <c r="F873">
        <v>125</v>
      </c>
      <c r="G873">
        <v>78</v>
      </c>
      <c r="H873">
        <v>203</v>
      </c>
    </row>
    <row r="874" spans="1:8" x14ac:dyDescent="0.3">
      <c r="A874">
        <v>22</v>
      </c>
      <c r="B874" t="s">
        <v>40</v>
      </c>
      <c r="C874">
        <v>6</v>
      </c>
      <c r="D874" t="s">
        <v>9</v>
      </c>
      <c r="E874">
        <v>1991</v>
      </c>
      <c r="F874">
        <v>250</v>
      </c>
      <c r="G874">
        <v>120</v>
      </c>
      <c r="H874">
        <v>370</v>
      </c>
    </row>
    <row r="875" spans="1:8" x14ac:dyDescent="0.3">
      <c r="A875">
        <v>22</v>
      </c>
      <c r="B875" t="s">
        <v>40</v>
      </c>
      <c r="C875">
        <v>6</v>
      </c>
      <c r="D875" t="s">
        <v>9</v>
      </c>
      <c r="E875">
        <v>1992</v>
      </c>
      <c r="F875">
        <v>350</v>
      </c>
      <c r="G875">
        <v>170</v>
      </c>
      <c r="H875">
        <v>520</v>
      </c>
    </row>
    <row r="876" spans="1:8" x14ac:dyDescent="0.3">
      <c r="A876">
        <v>22</v>
      </c>
      <c r="B876" t="s">
        <v>40</v>
      </c>
      <c r="C876">
        <v>6</v>
      </c>
      <c r="D876" t="s">
        <v>9</v>
      </c>
      <c r="E876">
        <v>1993</v>
      </c>
      <c r="F876">
        <v>275</v>
      </c>
      <c r="G876">
        <v>114</v>
      </c>
      <c r="H876">
        <v>389</v>
      </c>
    </row>
    <row r="877" spans="1:8" x14ac:dyDescent="0.3">
      <c r="A877">
        <v>22</v>
      </c>
      <c r="B877" t="s">
        <v>40</v>
      </c>
      <c r="C877">
        <v>6</v>
      </c>
      <c r="D877" t="s">
        <v>9</v>
      </c>
      <c r="E877">
        <v>1994</v>
      </c>
      <c r="F877">
        <v>400</v>
      </c>
      <c r="G877">
        <v>197</v>
      </c>
      <c r="H877">
        <v>597</v>
      </c>
    </row>
    <row r="878" spans="1:8" x14ac:dyDescent="0.3">
      <c r="A878">
        <v>22</v>
      </c>
      <c r="B878" t="s">
        <v>40</v>
      </c>
      <c r="C878">
        <v>6</v>
      </c>
      <c r="D878" t="s">
        <v>9</v>
      </c>
      <c r="E878">
        <v>1995</v>
      </c>
      <c r="F878">
        <v>270</v>
      </c>
      <c r="G878">
        <v>67</v>
      </c>
      <c r="H878">
        <v>337</v>
      </c>
    </row>
    <row r="879" spans="1:8" x14ac:dyDescent="0.3">
      <c r="A879">
        <v>22</v>
      </c>
      <c r="B879" t="s">
        <v>40</v>
      </c>
      <c r="C879">
        <v>6</v>
      </c>
      <c r="D879" t="s">
        <v>9</v>
      </c>
      <c r="E879">
        <v>1996</v>
      </c>
      <c r="F879">
        <v>200</v>
      </c>
      <c r="G879">
        <v>135</v>
      </c>
      <c r="H879">
        <v>335</v>
      </c>
    </row>
    <row r="880" spans="1:8" x14ac:dyDescent="0.3">
      <c r="A880">
        <v>22</v>
      </c>
      <c r="B880" t="s">
        <v>40</v>
      </c>
      <c r="C880">
        <v>6</v>
      </c>
      <c r="D880" t="s">
        <v>9</v>
      </c>
      <c r="E880">
        <v>1997</v>
      </c>
      <c r="F880">
        <v>165</v>
      </c>
      <c r="G880">
        <v>101</v>
      </c>
      <c r="H880">
        <v>266</v>
      </c>
    </row>
    <row r="881" spans="1:8" x14ac:dyDescent="0.3">
      <c r="A881">
        <v>22</v>
      </c>
      <c r="B881" t="s">
        <v>40</v>
      </c>
      <c r="C881">
        <v>6</v>
      </c>
      <c r="D881" t="s">
        <v>9</v>
      </c>
      <c r="E881">
        <v>1998</v>
      </c>
      <c r="F881">
        <v>700</v>
      </c>
      <c r="G881">
        <v>99</v>
      </c>
      <c r="H881">
        <v>799</v>
      </c>
    </row>
    <row r="882" spans="1:8" x14ac:dyDescent="0.3">
      <c r="A882">
        <v>22</v>
      </c>
      <c r="B882" t="s">
        <v>40</v>
      </c>
      <c r="C882">
        <v>6</v>
      </c>
      <c r="D882" t="s">
        <v>9</v>
      </c>
      <c r="E882">
        <v>1999</v>
      </c>
      <c r="F882">
        <v>120</v>
      </c>
      <c r="G882">
        <v>16</v>
      </c>
      <c r="H882">
        <v>136</v>
      </c>
    </row>
    <row r="883" spans="1:8" x14ac:dyDescent="0.3">
      <c r="A883">
        <v>22</v>
      </c>
      <c r="B883" t="s">
        <v>40</v>
      </c>
      <c r="C883">
        <v>6</v>
      </c>
      <c r="D883" t="s">
        <v>9</v>
      </c>
      <c r="E883">
        <v>2000</v>
      </c>
      <c r="F883">
        <v>250</v>
      </c>
      <c r="G883">
        <v>24</v>
      </c>
      <c r="H883">
        <v>274</v>
      </c>
    </row>
    <row r="884" spans="1:8" x14ac:dyDescent="0.3">
      <c r="A884">
        <v>22</v>
      </c>
      <c r="B884" t="s">
        <v>40</v>
      </c>
      <c r="C884">
        <v>6</v>
      </c>
      <c r="D884" t="s">
        <v>9</v>
      </c>
      <c r="E884">
        <v>2001</v>
      </c>
      <c r="F884">
        <v>600</v>
      </c>
      <c r="G884">
        <v>111</v>
      </c>
      <c r="H884">
        <v>711</v>
      </c>
    </row>
    <row r="885" spans="1:8" x14ac:dyDescent="0.3">
      <c r="A885">
        <v>22</v>
      </c>
      <c r="B885" t="s">
        <v>40</v>
      </c>
      <c r="C885">
        <v>6</v>
      </c>
      <c r="D885" t="s">
        <v>9</v>
      </c>
      <c r="E885">
        <v>2002</v>
      </c>
      <c r="F885">
        <v>1000</v>
      </c>
      <c r="G885">
        <v>137</v>
      </c>
      <c r="H885">
        <v>1137</v>
      </c>
    </row>
    <row r="886" spans="1:8" x14ac:dyDescent="0.3">
      <c r="A886">
        <v>22</v>
      </c>
      <c r="B886" t="s">
        <v>40</v>
      </c>
      <c r="C886">
        <v>6</v>
      </c>
      <c r="D886" t="s">
        <v>9</v>
      </c>
      <c r="E886">
        <v>2003</v>
      </c>
      <c r="F886">
        <v>450</v>
      </c>
      <c r="G886">
        <v>83</v>
      </c>
      <c r="H886">
        <v>533</v>
      </c>
    </row>
    <row r="887" spans="1:8" x14ac:dyDescent="0.3">
      <c r="A887">
        <v>22</v>
      </c>
      <c r="B887" t="s">
        <v>40</v>
      </c>
      <c r="C887">
        <v>6</v>
      </c>
      <c r="D887" t="s">
        <v>9</v>
      </c>
      <c r="E887">
        <v>2004</v>
      </c>
      <c r="F887" t="s">
        <v>10</v>
      </c>
      <c r="G887" t="s">
        <v>10</v>
      </c>
      <c r="H887" t="s">
        <v>10</v>
      </c>
    </row>
    <row r="888" spans="1:8" x14ac:dyDescent="0.3">
      <c r="A888">
        <v>22</v>
      </c>
      <c r="B888" t="s">
        <v>40</v>
      </c>
      <c r="C888">
        <v>6</v>
      </c>
      <c r="D888" t="s">
        <v>9</v>
      </c>
      <c r="E888">
        <v>2005</v>
      </c>
      <c r="F888" t="s">
        <v>10</v>
      </c>
      <c r="G888" t="s">
        <v>10</v>
      </c>
      <c r="H888" t="s">
        <v>10</v>
      </c>
    </row>
    <row r="889" spans="1:8" x14ac:dyDescent="0.3">
      <c r="A889">
        <v>22</v>
      </c>
      <c r="B889" t="s">
        <v>40</v>
      </c>
      <c r="C889">
        <v>6</v>
      </c>
      <c r="D889" t="s">
        <v>9</v>
      </c>
      <c r="E889">
        <v>2006</v>
      </c>
      <c r="F889" t="s">
        <v>10</v>
      </c>
      <c r="G889" t="s">
        <v>10</v>
      </c>
      <c r="H889" t="s">
        <v>10</v>
      </c>
    </row>
    <row r="890" spans="1:8" x14ac:dyDescent="0.3">
      <c r="A890">
        <v>22</v>
      </c>
      <c r="B890" t="s">
        <v>40</v>
      </c>
      <c r="C890">
        <v>6</v>
      </c>
      <c r="D890" t="s">
        <v>9</v>
      </c>
      <c r="E890">
        <v>2007</v>
      </c>
      <c r="F890" t="s">
        <v>10</v>
      </c>
      <c r="G890" t="s">
        <v>10</v>
      </c>
      <c r="H890" t="s">
        <v>10</v>
      </c>
    </row>
    <row r="891" spans="1:8" x14ac:dyDescent="0.3">
      <c r="A891">
        <v>22</v>
      </c>
      <c r="B891" t="s">
        <v>40</v>
      </c>
      <c r="C891">
        <v>6</v>
      </c>
      <c r="D891" t="s">
        <v>9</v>
      </c>
      <c r="E891">
        <v>2008</v>
      </c>
      <c r="F891" t="s">
        <v>10</v>
      </c>
      <c r="G891" t="s">
        <v>10</v>
      </c>
      <c r="H891" t="s">
        <v>10</v>
      </c>
    </row>
    <row r="892" spans="1:8" x14ac:dyDescent="0.3">
      <c r="A892">
        <v>22</v>
      </c>
      <c r="B892" t="s">
        <v>40</v>
      </c>
      <c r="C892">
        <v>6</v>
      </c>
      <c r="D892" t="s">
        <v>9</v>
      </c>
      <c r="E892">
        <v>2009</v>
      </c>
      <c r="F892" t="s">
        <v>10</v>
      </c>
      <c r="G892" t="s">
        <v>10</v>
      </c>
      <c r="H892" t="s">
        <v>10</v>
      </c>
    </row>
    <row r="893" spans="1:8" x14ac:dyDescent="0.3">
      <c r="A893">
        <v>22</v>
      </c>
      <c r="B893" t="s">
        <v>40</v>
      </c>
      <c r="C893">
        <v>6</v>
      </c>
      <c r="D893" t="s">
        <v>9</v>
      </c>
      <c r="E893">
        <v>2010</v>
      </c>
      <c r="F893" t="s">
        <v>10</v>
      </c>
      <c r="G893" t="s">
        <v>10</v>
      </c>
      <c r="H893" t="s">
        <v>10</v>
      </c>
    </row>
    <row r="894" spans="1:8" x14ac:dyDescent="0.3">
      <c r="A894">
        <v>22</v>
      </c>
      <c r="B894" t="s">
        <v>40</v>
      </c>
      <c r="C894">
        <v>6</v>
      </c>
      <c r="D894" t="s">
        <v>9</v>
      </c>
      <c r="E894">
        <v>2011</v>
      </c>
      <c r="F894" t="s">
        <v>10</v>
      </c>
      <c r="G894" t="s">
        <v>10</v>
      </c>
      <c r="H894" t="s">
        <v>10</v>
      </c>
    </row>
    <row r="895" spans="1:8" x14ac:dyDescent="0.3">
      <c r="A895">
        <v>22</v>
      </c>
      <c r="B895" t="s">
        <v>40</v>
      </c>
      <c r="C895">
        <v>6</v>
      </c>
      <c r="D895" t="s">
        <v>9</v>
      </c>
      <c r="E895">
        <v>2012</v>
      </c>
      <c r="F895" t="s">
        <v>10</v>
      </c>
      <c r="G895" t="s">
        <v>10</v>
      </c>
      <c r="H895" t="s">
        <v>10</v>
      </c>
    </row>
    <row r="896" spans="1:8" x14ac:dyDescent="0.3">
      <c r="A896">
        <v>22</v>
      </c>
      <c r="B896" t="s">
        <v>40</v>
      </c>
      <c r="C896">
        <v>6</v>
      </c>
      <c r="D896" t="s">
        <v>9</v>
      </c>
      <c r="E896">
        <v>2013</v>
      </c>
      <c r="F896" t="s">
        <v>10</v>
      </c>
      <c r="G896" t="s">
        <v>10</v>
      </c>
      <c r="H896" t="s">
        <v>10</v>
      </c>
    </row>
    <row r="897" spans="1:8" x14ac:dyDescent="0.3">
      <c r="A897">
        <v>22</v>
      </c>
      <c r="B897" t="s">
        <v>40</v>
      </c>
      <c r="C897">
        <v>6</v>
      </c>
      <c r="D897" t="s">
        <v>9</v>
      </c>
      <c r="E897">
        <v>2014</v>
      </c>
      <c r="F897" t="s">
        <v>10</v>
      </c>
      <c r="G897" t="s">
        <v>10</v>
      </c>
      <c r="H897" t="s">
        <v>10</v>
      </c>
    </row>
    <row r="898" spans="1:8" x14ac:dyDescent="0.3">
      <c r="A898">
        <v>22</v>
      </c>
      <c r="B898" t="s">
        <v>40</v>
      </c>
      <c r="C898">
        <v>6</v>
      </c>
      <c r="D898" t="s">
        <v>9</v>
      </c>
      <c r="E898">
        <v>2015</v>
      </c>
      <c r="F898" t="s">
        <v>10</v>
      </c>
      <c r="G898" t="s">
        <v>10</v>
      </c>
      <c r="H898" t="s">
        <v>10</v>
      </c>
    </row>
    <row r="899" spans="1:8" x14ac:dyDescent="0.3">
      <c r="A899">
        <v>22</v>
      </c>
      <c r="B899" t="s">
        <v>40</v>
      </c>
      <c r="C899">
        <v>6</v>
      </c>
      <c r="D899" t="s">
        <v>9</v>
      </c>
      <c r="E899">
        <v>2016</v>
      </c>
      <c r="F899" t="s">
        <v>10</v>
      </c>
      <c r="G899" t="s">
        <v>10</v>
      </c>
      <c r="H899" t="s">
        <v>10</v>
      </c>
    </row>
    <row r="900" spans="1:8" x14ac:dyDescent="0.3">
      <c r="A900">
        <v>22</v>
      </c>
      <c r="B900" t="s">
        <v>40</v>
      </c>
      <c r="C900">
        <v>6</v>
      </c>
      <c r="D900" t="s">
        <v>9</v>
      </c>
      <c r="E900">
        <v>2017</v>
      </c>
      <c r="F900" t="s">
        <v>10</v>
      </c>
      <c r="G900" t="s">
        <v>10</v>
      </c>
      <c r="H900" t="s">
        <v>10</v>
      </c>
    </row>
    <row r="901" spans="1:8" x14ac:dyDescent="0.3">
      <c r="A901">
        <v>22</v>
      </c>
      <c r="B901" t="s">
        <v>40</v>
      </c>
      <c r="C901">
        <v>6</v>
      </c>
      <c r="D901" t="s">
        <v>9</v>
      </c>
      <c r="E901">
        <v>2018</v>
      </c>
      <c r="F901" t="s">
        <v>10</v>
      </c>
      <c r="G901" t="s">
        <v>10</v>
      </c>
      <c r="H901" t="s">
        <v>10</v>
      </c>
    </row>
    <row r="902" spans="1:8" x14ac:dyDescent="0.3">
      <c r="A902">
        <v>22</v>
      </c>
      <c r="B902" t="s">
        <v>40</v>
      </c>
      <c r="C902">
        <v>6</v>
      </c>
      <c r="D902" t="s">
        <v>9</v>
      </c>
      <c r="E902">
        <v>2019</v>
      </c>
      <c r="F902">
        <v>358</v>
      </c>
      <c r="G902" s="1" t="s">
        <v>10</v>
      </c>
      <c r="H902" s="1" t="s">
        <v>10</v>
      </c>
    </row>
    <row r="903" spans="1:8" x14ac:dyDescent="0.3">
      <c r="A903">
        <v>22</v>
      </c>
      <c r="B903" t="s">
        <v>40</v>
      </c>
      <c r="C903">
        <v>6</v>
      </c>
      <c r="D903" t="s">
        <v>9</v>
      </c>
      <c r="E903">
        <v>2020</v>
      </c>
      <c r="F903" t="s">
        <v>10</v>
      </c>
      <c r="G903" t="s">
        <v>10</v>
      </c>
      <c r="H903" t="s">
        <v>10</v>
      </c>
    </row>
    <row r="904" spans="1:8" x14ac:dyDescent="0.3">
      <c r="A904">
        <v>23</v>
      </c>
      <c r="B904" t="s">
        <v>41</v>
      </c>
      <c r="C904">
        <v>6</v>
      </c>
      <c r="D904" t="s">
        <v>9</v>
      </c>
      <c r="E904">
        <v>1980</v>
      </c>
      <c r="F904">
        <v>50</v>
      </c>
      <c r="G904">
        <v>34</v>
      </c>
      <c r="H904">
        <v>84</v>
      </c>
    </row>
    <row r="905" spans="1:8" x14ac:dyDescent="0.3">
      <c r="A905">
        <v>23</v>
      </c>
      <c r="B905" t="s">
        <v>41</v>
      </c>
      <c r="C905">
        <v>6</v>
      </c>
      <c r="D905" t="s">
        <v>9</v>
      </c>
      <c r="E905">
        <v>1981</v>
      </c>
      <c r="F905">
        <v>200</v>
      </c>
      <c r="G905">
        <v>117</v>
      </c>
      <c r="H905">
        <v>317</v>
      </c>
    </row>
    <row r="906" spans="1:8" x14ac:dyDescent="0.3">
      <c r="A906">
        <v>23</v>
      </c>
      <c r="B906" t="s">
        <v>41</v>
      </c>
      <c r="C906">
        <v>6</v>
      </c>
      <c r="D906" t="s">
        <v>9</v>
      </c>
      <c r="E906">
        <v>1982</v>
      </c>
      <c r="F906">
        <v>400</v>
      </c>
      <c r="G906">
        <v>187</v>
      </c>
      <c r="H906">
        <v>587</v>
      </c>
    </row>
    <row r="907" spans="1:8" x14ac:dyDescent="0.3">
      <c r="A907">
        <v>23</v>
      </c>
      <c r="B907" t="s">
        <v>41</v>
      </c>
      <c r="C907">
        <v>6</v>
      </c>
      <c r="D907" t="s">
        <v>9</v>
      </c>
      <c r="E907">
        <v>1983</v>
      </c>
      <c r="F907">
        <v>100</v>
      </c>
      <c r="G907">
        <v>80</v>
      </c>
      <c r="H907">
        <v>180</v>
      </c>
    </row>
    <row r="908" spans="1:8" x14ac:dyDescent="0.3">
      <c r="A908">
        <v>23</v>
      </c>
      <c r="B908" t="s">
        <v>41</v>
      </c>
      <c r="C908">
        <v>6</v>
      </c>
      <c r="D908" t="s">
        <v>9</v>
      </c>
      <c r="E908">
        <v>1984</v>
      </c>
      <c r="F908">
        <v>300</v>
      </c>
      <c r="G908">
        <v>196</v>
      </c>
      <c r="H908">
        <v>496</v>
      </c>
    </row>
    <row r="909" spans="1:8" x14ac:dyDescent="0.3">
      <c r="A909">
        <v>23</v>
      </c>
      <c r="B909" t="s">
        <v>41</v>
      </c>
      <c r="C909">
        <v>6</v>
      </c>
      <c r="D909" t="s">
        <v>9</v>
      </c>
      <c r="E909">
        <v>1985</v>
      </c>
      <c r="F909">
        <v>225</v>
      </c>
      <c r="G909">
        <v>158</v>
      </c>
      <c r="H909">
        <v>383</v>
      </c>
    </row>
    <row r="910" spans="1:8" x14ac:dyDescent="0.3">
      <c r="A910">
        <v>23</v>
      </c>
      <c r="B910" t="s">
        <v>41</v>
      </c>
      <c r="C910">
        <v>6</v>
      </c>
      <c r="D910" t="s">
        <v>9</v>
      </c>
      <c r="E910">
        <v>1986</v>
      </c>
      <c r="F910">
        <v>55</v>
      </c>
      <c r="G910">
        <v>46</v>
      </c>
      <c r="H910">
        <v>101</v>
      </c>
    </row>
    <row r="911" spans="1:8" x14ac:dyDescent="0.3">
      <c r="A911">
        <v>23</v>
      </c>
      <c r="B911" t="s">
        <v>41</v>
      </c>
      <c r="C911">
        <v>6</v>
      </c>
      <c r="D911" t="s">
        <v>9</v>
      </c>
      <c r="E911">
        <v>1987</v>
      </c>
      <c r="F911">
        <v>150</v>
      </c>
      <c r="G911">
        <v>81</v>
      </c>
      <c r="H911">
        <v>231</v>
      </c>
    </row>
    <row r="912" spans="1:8" x14ac:dyDescent="0.3">
      <c r="A912">
        <v>23</v>
      </c>
      <c r="B912" t="s">
        <v>41</v>
      </c>
      <c r="C912">
        <v>6</v>
      </c>
      <c r="D912" t="s">
        <v>9</v>
      </c>
      <c r="E912">
        <v>1988</v>
      </c>
      <c r="F912">
        <v>300</v>
      </c>
      <c r="G912">
        <v>159</v>
      </c>
      <c r="H912">
        <v>459</v>
      </c>
    </row>
    <row r="913" spans="1:8" x14ac:dyDescent="0.3">
      <c r="A913">
        <v>23</v>
      </c>
      <c r="B913" t="s">
        <v>41</v>
      </c>
      <c r="C913">
        <v>6</v>
      </c>
      <c r="D913" t="s">
        <v>9</v>
      </c>
      <c r="E913">
        <v>1989</v>
      </c>
      <c r="F913">
        <v>200</v>
      </c>
      <c r="G913">
        <v>102</v>
      </c>
      <c r="H913">
        <v>302</v>
      </c>
    </row>
    <row r="914" spans="1:8" x14ac:dyDescent="0.3">
      <c r="A914">
        <v>23</v>
      </c>
      <c r="B914" t="s">
        <v>41</v>
      </c>
      <c r="C914">
        <v>6</v>
      </c>
      <c r="D914" t="s">
        <v>9</v>
      </c>
      <c r="E914">
        <v>1990</v>
      </c>
      <c r="F914">
        <v>125</v>
      </c>
      <c r="G914">
        <v>78</v>
      </c>
      <c r="H914">
        <v>203</v>
      </c>
    </row>
    <row r="915" spans="1:8" x14ac:dyDescent="0.3">
      <c r="A915">
        <v>23</v>
      </c>
      <c r="B915" t="s">
        <v>41</v>
      </c>
      <c r="C915">
        <v>6</v>
      </c>
      <c r="D915" t="s">
        <v>9</v>
      </c>
      <c r="E915">
        <v>1991</v>
      </c>
      <c r="F915">
        <v>225</v>
      </c>
      <c r="G915">
        <v>108</v>
      </c>
      <c r="H915">
        <v>333</v>
      </c>
    </row>
    <row r="916" spans="1:8" x14ac:dyDescent="0.3">
      <c r="A916">
        <v>23</v>
      </c>
      <c r="B916" t="s">
        <v>41</v>
      </c>
      <c r="C916">
        <v>6</v>
      </c>
      <c r="D916" t="s">
        <v>9</v>
      </c>
      <c r="E916">
        <v>1992</v>
      </c>
      <c r="F916">
        <v>300</v>
      </c>
      <c r="G916">
        <v>146</v>
      </c>
      <c r="H916">
        <v>446</v>
      </c>
    </row>
    <row r="917" spans="1:8" x14ac:dyDescent="0.3">
      <c r="A917">
        <v>23</v>
      </c>
      <c r="B917" t="s">
        <v>41</v>
      </c>
      <c r="C917">
        <v>6</v>
      </c>
      <c r="D917" t="s">
        <v>9</v>
      </c>
      <c r="E917">
        <v>1993</v>
      </c>
      <c r="F917">
        <v>340</v>
      </c>
      <c r="G917">
        <v>140</v>
      </c>
      <c r="H917">
        <v>480</v>
      </c>
    </row>
    <row r="918" spans="1:8" x14ac:dyDescent="0.3">
      <c r="A918">
        <v>23</v>
      </c>
      <c r="B918" t="s">
        <v>41</v>
      </c>
      <c r="C918">
        <v>6</v>
      </c>
      <c r="D918" t="s">
        <v>9</v>
      </c>
      <c r="E918">
        <v>1994</v>
      </c>
      <c r="F918">
        <v>500</v>
      </c>
      <c r="G918">
        <v>247</v>
      </c>
      <c r="H918">
        <v>747</v>
      </c>
    </row>
    <row r="919" spans="1:8" x14ac:dyDescent="0.3">
      <c r="A919">
        <v>23</v>
      </c>
      <c r="B919" t="s">
        <v>41</v>
      </c>
      <c r="C919">
        <v>6</v>
      </c>
      <c r="D919" t="s">
        <v>9</v>
      </c>
      <c r="E919">
        <v>1995</v>
      </c>
      <c r="F919">
        <v>225</v>
      </c>
      <c r="G919">
        <v>56</v>
      </c>
      <c r="H919">
        <v>281</v>
      </c>
    </row>
    <row r="920" spans="1:8" x14ac:dyDescent="0.3">
      <c r="A920">
        <v>23</v>
      </c>
      <c r="B920" t="s">
        <v>41</v>
      </c>
      <c r="C920">
        <v>6</v>
      </c>
      <c r="D920" t="s">
        <v>9</v>
      </c>
      <c r="E920">
        <v>1996</v>
      </c>
      <c r="F920">
        <v>175</v>
      </c>
      <c r="G920">
        <v>118</v>
      </c>
      <c r="H920">
        <v>293</v>
      </c>
    </row>
    <row r="921" spans="1:8" x14ac:dyDescent="0.3">
      <c r="A921">
        <v>23</v>
      </c>
      <c r="B921" t="s">
        <v>41</v>
      </c>
      <c r="C921">
        <v>6</v>
      </c>
      <c r="D921" t="s">
        <v>9</v>
      </c>
      <c r="E921">
        <v>1997</v>
      </c>
      <c r="F921">
        <v>275</v>
      </c>
      <c r="G921">
        <v>169</v>
      </c>
      <c r="H921">
        <v>444</v>
      </c>
    </row>
    <row r="922" spans="1:8" x14ac:dyDescent="0.3">
      <c r="A922">
        <v>23</v>
      </c>
      <c r="B922" t="s">
        <v>41</v>
      </c>
      <c r="C922">
        <v>6</v>
      </c>
      <c r="D922" t="s">
        <v>9</v>
      </c>
      <c r="E922">
        <v>1998</v>
      </c>
      <c r="F922">
        <v>650</v>
      </c>
      <c r="G922">
        <v>92</v>
      </c>
      <c r="H922">
        <v>742</v>
      </c>
    </row>
    <row r="923" spans="1:8" x14ac:dyDescent="0.3">
      <c r="A923">
        <v>23</v>
      </c>
      <c r="B923" t="s">
        <v>41</v>
      </c>
      <c r="C923">
        <v>6</v>
      </c>
      <c r="D923" t="s">
        <v>9</v>
      </c>
      <c r="E923">
        <v>1999</v>
      </c>
      <c r="F923">
        <v>250</v>
      </c>
      <c r="G923">
        <v>34</v>
      </c>
      <c r="H923">
        <v>284</v>
      </c>
    </row>
    <row r="924" spans="1:8" x14ac:dyDescent="0.3">
      <c r="A924">
        <v>23</v>
      </c>
      <c r="B924" t="s">
        <v>41</v>
      </c>
      <c r="C924">
        <v>6</v>
      </c>
      <c r="D924" t="s">
        <v>9</v>
      </c>
      <c r="E924">
        <v>2000</v>
      </c>
      <c r="F924">
        <v>300</v>
      </c>
      <c r="G924">
        <v>29</v>
      </c>
      <c r="H924">
        <v>329</v>
      </c>
    </row>
    <row r="925" spans="1:8" x14ac:dyDescent="0.3">
      <c r="A925">
        <v>23</v>
      </c>
      <c r="B925" t="s">
        <v>41</v>
      </c>
      <c r="C925">
        <v>6</v>
      </c>
      <c r="D925" t="s">
        <v>9</v>
      </c>
      <c r="E925">
        <v>2001</v>
      </c>
      <c r="F925">
        <v>450</v>
      </c>
      <c r="G925">
        <v>83</v>
      </c>
      <c r="H925">
        <v>533</v>
      </c>
    </row>
    <row r="926" spans="1:8" x14ac:dyDescent="0.3">
      <c r="A926">
        <v>23</v>
      </c>
      <c r="B926" t="s">
        <v>41</v>
      </c>
      <c r="C926">
        <v>6</v>
      </c>
      <c r="D926" t="s">
        <v>9</v>
      </c>
      <c r="E926">
        <v>2002</v>
      </c>
      <c r="F926">
        <v>700</v>
      </c>
      <c r="G926">
        <v>96</v>
      </c>
      <c r="H926">
        <v>796</v>
      </c>
    </row>
    <row r="927" spans="1:8" x14ac:dyDescent="0.3">
      <c r="A927">
        <v>23</v>
      </c>
      <c r="B927" t="s">
        <v>41</v>
      </c>
      <c r="C927">
        <v>6</v>
      </c>
      <c r="D927" t="s">
        <v>9</v>
      </c>
      <c r="E927">
        <v>2003</v>
      </c>
      <c r="F927">
        <v>450</v>
      </c>
      <c r="G927">
        <v>83</v>
      </c>
      <c r="H927">
        <v>533</v>
      </c>
    </row>
    <row r="928" spans="1:8" x14ac:dyDescent="0.3">
      <c r="A928">
        <v>23</v>
      </c>
      <c r="B928" t="s">
        <v>41</v>
      </c>
      <c r="C928">
        <v>6</v>
      </c>
      <c r="D928" t="s">
        <v>9</v>
      </c>
      <c r="E928">
        <v>2004</v>
      </c>
      <c r="F928" t="s">
        <v>10</v>
      </c>
      <c r="G928" t="s">
        <v>10</v>
      </c>
      <c r="H928" t="s">
        <v>10</v>
      </c>
    </row>
    <row r="929" spans="1:8" x14ac:dyDescent="0.3">
      <c r="A929">
        <v>23</v>
      </c>
      <c r="B929" t="s">
        <v>41</v>
      </c>
      <c r="C929">
        <v>6</v>
      </c>
      <c r="D929" t="s">
        <v>9</v>
      </c>
      <c r="E929">
        <v>2005</v>
      </c>
      <c r="F929" t="s">
        <v>10</v>
      </c>
      <c r="G929" t="s">
        <v>10</v>
      </c>
      <c r="H929" t="s">
        <v>10</v>
      </c>
    </row>
    <row r="930" spans="1:8" x14ac:dyDescent="0.3">
      <c r="A930">
        <v>23</v>
      </c>
      <c r="B930" t="s">
        <v>41</v>
      </c>
      <c r="C930">
        <v>6</v>
      </c>
      <c r="D930" t="s">
        <v>9</v>
      </c>
      <c r="E930">
        <v>2006</v>
      </c>
      <c r="F930" t="s">
        <v>10</v>
      </c>
      <c r="G930" t="s">
        <v>10</v>
      </c>
      <c r="H930" t="s">
        <v>10</v>
      </c>
    </row>
    <row r="931" spans="1:8" x14ac:dyDescent="0.3">
      <c r="A931">
        <v>23</v>
      </c>
      <c r="B931" t="s">
        <v>41</v>
      </c>
      <c r="C931">
        <v>6</v>
      </c>
      <c r="D931" t="s">
        <v>9</v>
      </c>
      <c r="E931">
        <v>2007</v>
      </c>
      <c r="F931" t="s">
        <v>10</v>
      </c>
      <c r="G931" t="s">
        <v>10</v>
      </c>
      <c r="H931" t="s">
        <v>10</v>
      </c>
    </row>
    <row r="932" spans="1:8" x14ac:dyDescent="0.3">
      <c r="A932">
        <v>23</v>
      </c>
      <c r="B932" t="s">
        <v>41</v>
      </c>
      <c r="C932">
        <v>6</v>
      </c>
      <c r="D932" t="s">
        <v>9</v>
      </c>
      <c r="E932">
        <v>2008</v>
      </c>
      <c r="F932" t="s">
        <v>10</v>
      </c>
      <c r="G932" t="s">
        <v>10</v>
      </c>
      <c r="H932" t="s">
        <v>10</v>
      </c>
    </row>
    <row r="933" spans="1:8" x14ac:dyDescent="0.3">
      <c r="A933">
        <v>23</v>
      </c>
      <c r="B933" t="s">
        <v>41</v>
      </c>
      <c r="C933">
        <v>6</v>
      </c>
      <c r="D933" t="s">
        <v>9</v>
      </c>
      <c r="E933">
        <v>2009</v>
      </c>
      <c r="F933" t="s">
        <v>10</v>
      </c>
      <c r="G933" t="s">
        <v>10</v>
      </c>
      <c r="H933" t="s">
        <v>10</v>
      </c>
    </row>
    <row r="934" spans="1:8" x14ac:dyDescent="0.3">
      <c r="A934">
        <v>23</v>
      </c>
      <c r="B934" t="s">
        <v>41</v>
      </c>
      <c r="C934">
        <v>6</v>
      </c>
      <c r="D934" t="s">
        <v>9</v>
      </c>
      <c r="E934">
        <v>2010</v>
      </c>
      <c r="F934" t="s">
        <v>10</v>
      </c>
      <c r="G934" t="s">
        <v>10</v>
      </c>
      <c r="H934" t="s">
        <v>10</v>
      </c>
    </row>
    <row r="935" spans="1:8" x14ac:dyDescent="0.3">
      <c r="A935">
        <v>23</v>
      </c>
      <c r="B935" t="s">
        <v>41</v>
      </c>
      <c r="C935">
        <v>6</v>
      </c>
      <c r="D935" t="s">
        <v>9</v>
      </c>
      <c r="E935">
        <v>2011</v>
      </c>
      <c r="F935" t="s">
        <v>10</v>
      </c>
      <c r="G935" t="s">
        <v>10</v>
      </c>
      <c r="H935" t="s">
        <v>10</v>
      </c>
    </row>
    <row r="936" spans="1:8" x14ac:dyDescent="0.3">
      <c r="A936">
        <v>23</v>
      </c>
      <c r="B936" t="s">
        <v>41</v>
      </c>
      <c r="C936">
        <v>6</v>
      </c>
      <c r="D936" t="s">
        <v>9</v>
      </c>
      <c r="E936">
        <v>2012</v>
      </c>
      <c r="F936" t="s">
        <v>10</v>
      </c>
      <c r="G936" t="s">
        <v>10</v>
      </c>
      <c r="H936" t="s">
        <v>10</v>
      </c>
    </row>
    <row r="937" spans="1:8" x14ac:dyDescent="0.3">
      <c r="A937">
        <v>23</v>
      </c>
      <c r="B937" t="s">
        <v>41</v>
      </c>
      <c r="C937">
        <v>6</v>
      </c>
      <c r="D937" t="s">
        <v>9</v>
      </c>
      <c r="E937">
        <v>2013</v>
      </c>
      <c r="F937" t="s">
        <v>10</v>
      </c>
      <c r="G937" t="s">
        <v>10</v>
      </c>
      <c r="H937" t="s">
        <v>10</v>
      </c>
    </row>
    <row r="938" spans="1:8" x14ac:dyDescent="0.3">
      <c r="A938">
        <v>23</v>
      </c>
      <c r="B938" t="s">
        <v>41</v>
      </c>
      <c r="C938">
        <v>6</v>
      </c>
      <c r="D938" t="s">
        <v>9</v>
      </c>
      <c r="E938">
        <v>2014</v>
      </c>
      <c r="F938" t="s">
        <v>10</v>
      </c>
      <c r="G938" t="s">
        <v>10</v>
      </c>
      <c r="H938" t="s">
        <v>10</v>
      </c>
    </row>
    <row r="939" spans="1:8" x14ac:dyDescent="0.3">
      <c r="A939">
        <v>23</v>
      </c>
      <c r="B939" t="s">
        <v>41</v>
      </c>
      <c r="C939">
        <v>6</v>
      </c>
      <c r="D939" t="s">
        <v>9</v>
      </c>
      <c r="E939">
        <v>2015</v>
      </c>
      <c r="F939" t="s">
        <v>10</v>
      </c>
      <c r="G939" t="s">
        <v>10</v>
      </c>
      <c r="H939" t="s">
        <v>10</v>
      </c>
    </row>
    <row r="940" spans="1:8" x14ac:dyDescent="0.3">
      <c r="A940">
        <v>23</v>
      </c>
      <c r="B940" t="s">
        <v>41</v>
      </c>
      <c r="C940">
        <v>6</v>
      </c>
      <c r="D940" t="s">
        <v>9</v>
      </c>
      <c r="E940">
        <v>2016</v>
      </c>
      <c r="F940" t="s">
        <v>10</v>
      </c>
      <c r="G940" t="s">
        <v>10</v>
      </c>
      <c r="H940" t="s">
        <v>10</v>
      </c>
    </row>
    <row r="941" spans="1:8" x14ac:dyDescent="0.3">
      <c r="A941">
        <v>23</v>
      </c>
      <c r="B941" t="s">
        <v>41</v>
      </c>
      <c r="C941">
        <v>6</v>
      </c>
      <c r="D941" t="s">
        <v>9</v>
      </c>
      <c r="E941">
        <v>2017</v>
      </c>
      <c r="F941" t="s">
        <v>10</v>
      </c>
      <c r="G941" t="s">
        <v>10</v>
      </c>
      <c r="H941" t="s">
        <v>10</v>
      </c>
    </row>
    <row r="942" spans="1:8" x14ac:dyDescent="0.3">
      <c r="A942">
        <v>23</v>
      </c>
      <c r="B942" t="s">
        <v>41</v>
      </c>
      <c r="C942">
        <v>6</v>
      </c>
      <c r="D942" t="s">
        <v>9</v>
      </c>
      <c r="E942">
        <v>2018</v>
      </c>
      <c r="F942" t="s">
        <v>10</v>
      </c>
      <c r="G942" t="s">
        <v>10</v>
      </c>
      <c r="H942" t="s">
        <v>10</v>
      </c>
    </row>
    <row r="943" spans="1:8" x14ac:dyDescent="0.3">
      <c r="A943">
        <v>23</v>
      </c>
      <c r="B943" t="s">
        <v>41</v>
      </c>
      <c r="C943">
        <v>6</v>
      </c>
      <c r="D943" t="s">
        <v>9</v>
      </c>
      <c r="E943">
        <v>2019</v>
      </c>
      <c r="F943">
        <v>790</v>
      </c>
      <c r="G943" s="1" t="s">
        <v>10</v>
      </c>
      <c r="H943" s="1" t="s">
        <v>10</v>
      </c>
    </row>
    <row r="944" spans="1:8" x14ac:dyDescent="0.3">
      <c r="A944">
        <v>23</v>
      </c>
      <c r="B944" t="s">
        <v>41</v>
      </c>
      <c r="C944">
        <v>6</v>
      </c>
      <c r="D944" t="s">
        <v>9</v>
      </c>
      <c r="E944">
        <v>2020</v>
      </c>
      <c r="F944" t="s">
        <v>10</v>
      </c>
      <c r="G944" t="s">
        <v>10</v>
      </c>
      <c r="H944" t="s">
        <v>10</v>
      </c>
    </row>
    <row r="945" spans="1:8" x14ac:dyDescent="0.3">
      <c r="A945">
        <v>24</v>
      </c>
      <c r="B945" t="s">
        <v>42</v>
      </c>
      <c r="C945">
        <v>6</v>
      </c>
      <c r="D945" t="s">
        <v>9</v>
      </c>
      <c r="E945">
        <v>1980</v>
      </c>
      <c r="F945">
        <v>50</v>
      </c>
      <c r="G945">
        <v>34</v>
      </c>
      <c r="H945">
        <v>84</v>
      </c>
    </row>
    <row r="946" spans="1:8" x14ac:dyDescent="0.3">
      <c r="A946">
        <v>24</v>
      </c>
      <c r="B946" t="s">
        <v>42</v>
      </c>
      <c r="C946">
        <v>6</v>
      </c>
      <c r="D946" t="s">
        <v>9</v>
      </c>
      <c r="E946">
        <v>1981</v>
      </c>
      <c r="F946">
        <v>200</v>
      </c>
      <c r="G946">
        <v>117</v>
      </c>
      <c r="H946">
        <v>317</v>
      </c>
    </row>
    <row r="947" spans="1:8" x14ac:dyDescent="0.3">
      <c r="A947">
        <v>24</v>
      </c>
      <c r="B947" t="s">
        <v>42</v>
      </c>
      <c r="C947">
        <v>6</v>
      </c>
      <c r="D947" t="s">
        <v>9</v>
      </c>
      <c r="E947">
        <v>1982</v>
      </c>
      <c r="F947">
        <v>200</v>
      </c>
      <c r="G947">
        <v>94</v>
      </c>
      <c r="H947">
        <v>294</v>
      </c>
    </row>
    <row r="948" spans="1:8" x14ac:dyDescent="0.3">
      <c r="A948">
        <v>24</v>
      </c>
      <c r="B948" t="s">
        <v>42</v>
      </c>
      <c r="C948">
        <v>6</v>
      </c>
      <c r="D948" t="s">
        <v>9</v>
      </c>
      <c r="E948">
        <v>1983</v>
      </c>
      <c r="F948">
        <v>100</v>
      </c>
      <c r="G948">
        <v>80</v>
      </c>
      <c r="H948">
        <v>180</v>
      </c>
    </row>
    <row r="949" spans="1:8" x14ac:dyDescent="0.3">
      <c r="A949">
        <v>24</v>
      </c>
      <c r="B949" t="s">
        <v>42</v>
      </c>
      <c r="C949">
        <v>6</v>
      </c>
      <c r="D949" t="s">
        <v>9</v>
      </c>
      <c r="E949">
        <v>1984</v>
      </c>
      <c r="F949">
        <v>250</v>
      </c>
      <c r="G949">
        <v>164</v>
      </c>
      <c r="H949">
        <v>414</v>
      </c>
    </row>
    <row r="950" spans="1:8" x14ac:dyDescent="0.3">
      <c r="A950">
        <v>24</v>
      </c>
      <c r="B950" t="s">
        <v>42</v>
      </c>
      <c r="C950">
        <v>6</v>
      </c>
      <c r="D950" t="s">
        <v>9</v>
      </c>
      <c r="E950">
        <v>1985</v>
      </c>
      <c r="F950">
        <v>425</v>
      </c>
      <c r="G950">
        <v>298</v>
      </c>
      <c r="H950">
        <v>723</v>
      </c>
    </row>
    <row r="951" spans="1:8" x14ac:dyDescent="0.3">
      <c r="A951">
        <v>24</v>
      </c>
      <c r="B951" t="s">
        <v>42</v>
      </c>
      <c r="C951">
        <v>6</v>
      </c>
      <c r="D951" t="s">
        <v>9</v>
      </c>
      <c r="E951">
        <v>1986</v>
      </c>
      <c r="F951">
        <v>300</v>
      </c>
      <c r="G951">
        <v>252</v>
      </c>
      <c r="H951">
        <v>552</v>
      </c>
    </row>
    <row r="952" spans="1:8" x14ac:dyDescent="0.3">
      <c r="A952">
        <v>24</v>
      </c>
      <c r="B952" t="s">
        <v>42</v>
      </c>
      <c r="C952">
        <v>6</v>
      </c>
      <c r="D952" t="s">
        <v>9</v>
      </c>
      <c r="E952">
        <v>1987</v>
      </c>
      <c r="F952">
        <v>125</v>
      </c>
      <c r="G952">
        <v>68</v>
      </c>
      <c r="H952">
        <v>193</v>
      </c>
    </row>
    <row r="953" spans="1:8" x14ac:dyDescent="0.3">
      <c r="A953">
        <v>24</v>
      </c>
      <c r="B953" t="s">
        <v>42</v>
      </c>
      <c r="C953">
        <v>6</v>
      </c>
      <c r="D953" t="s">
        <v>9</v>
      </c>
      <c r="E953">
        <v>1988</v>
      </c>
      <c r="F953">
        <v>250</v>
      </c>
      <c r="G953">
        <v>132</v>
      </c>
      <c r="H953">
        <v>382</v>
      </c>
    </row>
    <row r="954" spans="1:8" x14ac:dyDescent="0.3">
      <c r="A954">
        <v>24</v>
      </c>
      <c r="B954" t="s">
        <v>42</v>
      </c>
      <c r="C954">
        <v>6</v>
      </c>
      <c r="D954" t="s">
        <v>9</v>
      </c>
      <c r="E954">
        <v>1989</v>
      </c>
      <c r="F954">
        <v>250</v>
      </c>
      <c r="G954">
        <v>128</v>
      </c>
      <c r="H954">
        <v>378</v>
      </c>
    </row>
    <row r="955" spans="1:8" x14ac:dyDescent="0.3">
      <c r="A955">
        <v>24</v>
      </c>
      <c r="B955" t="s">
        <v>42</v>
      </c>
      <c r="C955">
        <v>6</v>
      </c>
      <c r="D955" t="s">
        <v>9</v>
      </c>
      <c r="E955">
        <v>1990</v>
      </c>
      <c r="F955">
        <v>300</v>
      </c>
      <c r="G955">
        <v>186</v>
      </c>
      <c r="H955">
        <v>486</v>
      </c>
    </row>
    <row r="956" spans="1:8" x14ac:dyDescent="0.3">
      <c r="A956">
        <v>24</v>
      </c>
      <c r="B956" t="s">
        <v>42</v>
      </c>
      <c r="C956">
        <v>6</v>
      </c>
      <c r="D956" t="s">
        <v>9</v>
      </c>
      <c r="E956">
        <v>1991</v>
      </c>
      <c r="F956">
        <v>350</v>
      </c>
      <c r="G956">
        <v>168</v>
      </c>
      <c r="H956">
        <v>518</v>
      </c>
    </row>
    <row r="957" spans="1:8" x14ac:dyDescent="0.3">
      <c r="A957">
        <v>24</v>
      </c>
      <c r="B957" t="s">
        <v>42</v>
      </c>
      <c r="C957">
        <v>6</v>
      </c>
      <c r="D957" t="s">
        <v>9</v>
      </c>
      <c r="E957">
        <v>1992</v>
      </c>
      <c r="F957">
        <v>475</v>
      </c>
      <c r="G957">
        <v>231</v>
      </c>
      <c r="H957">
        <v>706</v>
      </c>
    </row>
    <row r="958" spans="1:8" x14ac:dyDescent="0.3">
      <c r="A958">
        <v>24</v>
      </c>
      <c r="B958" t="s">
        <v>42</v>
      </c>
      <c r="C958">
        <v>6</v>
      </c>
      <c r="D958" t="s">
        <v>9</v>
      </c>
      <c r="E958">
        <v>1993</v>
      </c>
      <c r="F958">
        <v>325</v>
      </c>
      <c r="G958">
        <v>134</v>
      </c>
      <c r="H958">
        <v>459</v>
      </c>
    </row>
    <row r="959" spans="1:8" x14ac:dyDescent="0.3">
      <c r="A959">
        <v>24</v>
      </c>
      <c r="B959" t="s">
        <v>42</v>
      </c>
      <c r="C959">
        <v>6</v>
      </c>
      <c r="D959" t="s">
        <v>9</v>
      </c>
      <c r="E959">
        <v>1994</v>
      </c>
      <c r="F959">
        <v>450</v>
      </c>
      <c r="G959">
        <v>222</v>
      </c>
      <c r="H959">
        <v>672</v>
      </c>
    </row>
    <row r="960" spans="1:8" x14ac:dyDescent="0.3">
      <c r="A960">
        <v>24</v>
      </c>
      <c r="B960" t="s">
        <v>42</v>
      </c>
      <c r="C960">
        <v>6</v>
      </c>
      <c r="D960" t="s">
        <v>9</v>
      </c>
      <c r="E960">
        <v>1995</v>
      </c>
      <c r="F960">
        <v>175</v>
      </c>
      <c r="G960">
        <v>43</v>
      </c>
      <c r="H960">
        <v>218</v>
      </c>
    </row>
    <row r="961" spans="1:8" x14ac:dyDescent="0.3">
      <c r="A961">
        <v>24</v>
      </c>
      <c r="B961" t="s">
        <v>42</v>
      </c>
      <c r="C961">
        <v>6</v>
      </c>
      <c r="D961" t="s">
        <v>9</v>
      </c>
      <c r="E961">
        <v>1996</v>
      </c>
      <c r="F961" t="s">
        <v>10</v>
      </c>
      <c r="G961" t="s">
        <v>10</v>
      </c>
      <c r="H961" t="s">
        <v>10</v>
      </c>
    </row>
    <row r="962" spans="1:8" x14ac:dyDescent="0.3">
      <c r="A962">
        <v>24</v>
      </c>
      <c r="B962" t="s">
        <v>42</v>
      </c>
      <c r="C962">
        <v>6</v>
      </c>
      <c r="D962" t="s">
        <v>9</v>
      </c>
      <c r="E962">
        <v>1997</v>
      </c>
      <c r="F962">
        <v>160</v>
      </c>
      <c r="G962">
        <v>98</v>
      </c>
      <c r="H962">
        <v>258</v>
      </c>
    </row>
    <row r="963" spans="1:8" x14ac:dyDescent="0.3">
      <c r="A963">
        <v>24</v>
      </c>
      <c r="B963" t="s">
        <v>42</v>
      </c>
      <c r="C963">
        <v>6</v>
      </c>
      <c r="D963" t="s">
        <v>9</v>
      </c>
      <c r="E963">
        <v>1998</v>
      </c>
      <c r="F963">
        <v>800</v>
      </c>
      <c r="G963">
        <v>113</v>
      </c>
      <c r="H963">
        <v>913</v>
      </c>
    </row>
    <row r="964" spans="1:8" x14ac:dyDescent="0.3">
      <c r="A964">
        <v>24</v>
      </c>
      <c r="B964" t="s">
        <v>42</v>
      </c>
      <c r="C964">
        <v>6</v>
      </c>
      <c r="D964" t="s">
        <v>9</v>
      </c>
      <c r="E964">
        <v>1999</v>
      </c>
      <c r="F964">
        <v>120</v>
      </c>
      <c r="G964">
        <v>16</v>
      </c>
      <c r="H964">
        <v>136</v>
      </c>
    </row>
    <row r="965" spans="1:8" x14ac:dyDescent="0.3">
      <c r="A965">
        <v>24</v>
      </c>
      <c r="B965" t="s">
        <v>42</v>
      </c>
      <c r="C965">
        <v>6</v>
      </c>
      <c r="D965" t="s">
        <v>9</v>
      </c>
      <c r="E965">
        <v>2000</v>
      </c>
      <c r="F965">
        <v>550</v>
      </c>
      <c r="G965">
        <v>53</v>
      </c>
      <c r="H965">
        <v>603</v>
      </c>
    </row>
    <row r="966" spans="1:8" x14ac:dyDescent="0.3">
      <c r="A966">
        <v>24</v>
      </c>
      <c r="B966" t="s">
        <v>42</v>
      </c>
      <c r="C966">
        <v>6</v>
      </c>
      <c r="D966" t="s">
        <v>9</v>
      </c>
      <c r="E966">
        <v>2001</v>
      </c>
      <c r="F966">
        <v>900</v>
      </c>
      <c r="G966">
        <v>166</v>
      </c>
      <c r="H966">
        <v>1066</v>
      </c>
    </row>
    <row r="967" spans="1:8" x14ac:dyDescent="0.3">
      <c r="A967">
        <v>24</v>
      </c>
      <c r="B967" t="s">
        <v>42</v>
      </c>
      <c r="C967">
        <v>6</v>
      </c>
      <c r="D967" t="s">
        <v>9</v>
      </c>
      <c r="E967">
        <v>2002</v>
      </c>
      <c r="F967">
        <v>1500</v>
      </c>
      <c r="G967">
        <v>206</v>
      </c>
      <c r="H967">
        <v>1706</v>
      </c>
    </row>
    <row r="968" spans="1:8" x14ac:dyDescent="0.3">
      <c r="A968">
        <v>24</v>
      </c>
      <c r="B968" t="s">
        <v>42</v>
      </c>
      <c r="C968">
        <v>6</v>
      </c>
      <c r="D968" t="s">
        <v>9</v>
      </c>
      <c r="E968">
        <v>2003</v>
      </c>
      <c r="F968">
        <v>460</v>
      </c>
      <c r="G968">
        <v>85</v>
      </c>
      <c r="H968">
        <v>545</v>
      </c>
    </row>
    <row r="969" spans="1:8" x14ac:dyDescent="0.3">
      <c r="A969">
        <v>24</v>
      </c>
      <c r="B969" t="s">
        <v>42</v>
      </c>
      <c r="C969">
        <v>6</v>
      </c>
      <c r="D969" t="s">
        <v>9</v>
      </c>
      <c r="E969">
        <v>2004</v>
      </c>
      <c r="F969">
        <v>1000</v>
      </c>
      <c r="G969">
        <v>283</v>
      </c>
      <c r="H969">
        <v>1283</v>
      </c>
    </row>
    <row r="970" spans="1:8" x14ac:dyDescent="0.3">
      <c r="A970">
        <v>24</v>
      </c>
      <c r="B970" t="s">
        <v>42</v>
      </c>
      <c r="C970">
        <v>6</v>
      </c>
      <c r="D970" t="s">
        <v>9</v>
      </c>
      <c r="E970">
        <v>2005</v>
      </c>
      <c r="F970" t="s">
        <v>10</v>
      </c>
      <c r="G970" t="s">
        <v>10</v>
      </c>
      <c r="H970" t="s">
        <v>10</v>
      </c>
    </row>
    <row r="971" spans="1:8" x14ac:dyDescent="0.3">
      <c r="A971">
        <v>24</v>
      </c>
      <c r="B971" t="s">
        <v>42</v>
      </c>
      <c r="C971">
        <v>6</v>
      </c>
      <c r="D971" t="s">
        <v>9</v>
      </c>
      <c r="E971">
        <v>2006</v>
      </c>
      <c r="F971" t="s">
        <v>10</v>
      </c>
      <c r="G971" t="s">
        <v>10</v>
      </c>
      <c r="H971" t="s">
        <v>10</v>
      </c>
    </row>
    <row r="972" spans="1:8" x14ac:dyDescent="0.3">
      <c r="A972">
        <v>24</v>
      </c>
      <c r="B972" t="s">
        <v>42</v>
      </c>
      <c r="C972">
        <v>6</v>
      </c>
      <c r="D972" t="s">
        <v>9</v>
      </c>
      <c r="E972">
        <v>2007</v>
      </c>
      <c r="F972" t="s">
        <v>10</v>
      </c>
      <c r="G972" t="s">
        <v>10</v>
      </c>
      <c r="H972" t="s">
        <v>10</v>
      </c>
    </row>
    <row r="973" spans="1:8" x14ac:dyDescent="0.3">
      <c r="A973">
        <v>24</v>
      </c>
      <c r="B973" t="s">
        <v>42</v>
      </c>
      <c r="C973">
        <v>6</v>
      </c>
      <c r="D973" t="s">
        <v>9</v>
      </c>
      <c r="E973">
        <v>2008</v>
      </c>
      <c r="F973">
        <v>350</v>
      </c>
      <c r="G973">
        <v>75</v>
      </c>
      <c r="H973">
        <v>425</v>
      </c>
    </row>
    <row r="974" spans="1:8" x14ac:dyDescent="0.3">
      <c r="A974">
        <v>24</v>
      </c>
      <c r="B974" t="s">
        <v>42</v>
      </c>
      <c r="C974">
        <v>6</v>
      </c>
      <c r="D974" t="s">
        <v>9</v>
      </c>
      <c r="E974">
        <v>2009</v>
      </c>
      <c r="F974" t="s">
        <v>10</v>
      </c>
      <c r="G974" t="s">
        <v>10</v>
      </c>
      <c r="H974" t="s">
        <v>10</v>
      </c>
    </row>
    <row r="975" spans="1:8" x14ac:dyDescent="0.3">
      <c r="A975">
        <v>24</v>
      </c>
      <c r="B975" t="s">
        <v>42</v>
      </c>
      <c r="C975">
        <v>6</v>
      </c>
      <c r="D975" t="s">
        <v>9</v>
      </c>
      <c r="E975">
        <v>2010</v>
      </c>
      <c r="F975" t="s">
        <v>10</v>
      </c>
      <c r="G975" t="s">
        <v>10</v>
      </c>
      <c r="H975" t="s">
        <v>10</v>
      </c>
    </row>
    <row r="976" spans="1:8" x14ac:dyDescent="0.3">
      <c r="A976">
        <v>24</v>
      </c>
      <c r="B976" t="s">
        <v>42</v>
      </c>
      <c r="C976">
        <v>6</v>
      </c>
      <c r="D976" t="s">
        <v>9</v>
      </c>
      <c r="E976">
        <v>2011</v>
      </c>
      <c r="F976" t="s">
        <v>10</v>
      </c>
      <c r="G976" t="s">
        <v>10</v>
      </c>
      <c r="H976" t="s">
        <v>10</v>
      </c>
    </row>
    <row r="977" spans="1:8" x14ac:dyDescent="0.3">
      <c r="A977">
        <v>24</v>
      </c>
      <c r="B977" t="s">
        <v>42</v>
      </c>
      <c r="C977">
        <v>6</v>
      </c>
      <c r="D977" t="s">
        <v>9</v>
      </c>
      <c r="E977">
        <v>2012</v>
      </c>
      <c r="F977" t="s">
        <v>10</v>
      </c>
      <c r="G977" t="s">
        <v>10</v>
      </c>
      <c r="H977" t="s">
        <v>10</v>
      </c>
    </row>
    <row r="978" spans="1:8" x14ac:dyDescent="0.3">
      <c r="A978">
        <v>24</v>
      </c>
      <c r="B978" t="s">
        <v>42</v>
      </c>
      <c r="C978">
        <v>6</v>
      </c>
      <c r="D978" t="s">
        <v>9</v>
      </c>
      <c r="E978">
        <v>2013</v>
      </c>
      <c r="F978" t="s">
        <v>10</v>
      </c>
      <c r="G978" t="s">
        <v>10</v>
      </c>
      <c r="H978" t="s">
        <v>10</v>
      </c>
    </row>
    <row r="979" spans="1:8" x14ac:dyDescent="0.3">
      <c r="A979">
        <v>24</v>
      </c>
      <c r="B979" t="s">
        <v>42</v>
      </c>
      <c r="C979">
        <v>6</v>
      </c>
      <c r="D979" t="s">
        <v>9</v>
      </c>
      <c r="E979">
        <v>2014</v>
      </c>
      <c r="F979" t="s">
        <v>10</v>
      </c>
      <c r="G979" t="s">
        <v>10</v>
      </c>
      <c r="H979" t="s">
        <v>10</v>
      </c>
    </row>
    <row r="980" spans="1:8" x14ac:dyDescent="0.3">
      <c r="A980">
        <v>24</v>
      </c>
      <c r="B980" t="s">
        <v>42</v>
      </c>
      <c r="C980">
        <v>6</v>
      </c>
      <c r="D980" t="s">
        <v>9</v>
      </c>
      <c r="E980">
        <v>2015</v>
      </c>
      <c r="F980" t="s">
        <v>10</v>
      </c>
      <c r="G980" t="s">
        <v>10</v>
      </c>
      <c r="H980" t="s">
        <v>10</v>
      </c>
    </row>
    <row r="981" spans="1:8" x14ac:dyDescent="0.3">
      <c r="A981">
        <v>24</v>
      </c>
      <c r="B981" t="s">
        <v>42</v>
      </c>
      <c r="C981">
        <v>6</v>
      </c>
      <c r="D981" t="s">
        <v>9</v>
      </c>
      <c r="E981">
        <v>2016</v>
      </c>
      <c r="F981" t="s">
        <v>10</v>
      </c>
      <c r="G981" t="s">
        <v>10</v>
      </c>
      <c r="H981" t="s">
        <v>10</v>
      </c>
    </row>
    <row r="982" spans="1:8" x14ac:dyDescent="0.3">
      <c r="A982">
        <v>24</v>
      </c>
      <c r="B982" t="s">
        <v>42</v>
      </c>
      <c r="C982">
        <v>6</v>
      </c>
      <c r="D982" t="s">
        <v>9</v>
      </c>
      <c r="E982">
        <v>2017</v>
      </c>
      <c r="F982" t="s">
        <v>10</v>
      </c>
      <c r="G982" t="s">
        <v>10</v>
      </c>
      <c r="H982" t="s">
        <v>10</v>
      </c>
    </row>
    <row r="983" spans="1:8" x14ac:dyDescent="0.3">
      <c r="A983">
        <v>24</v>
      </c>
      <c r="B983" t="s">
        <v>42</v>
      </c>
      <c r="C983">
        <v>6</v>
      </c>
      <c r="D983" t="s">
        <v>9</v>
      </c>
      <c r="E983">
        <v>2018</v>
      </c>
      <c r="F983" t="s">
        <v>10</v>
      </c>
      <c r="G983" t="s">
        <v>10</v>
      </c>
      <c r="H983" t="s">
        <v>10</v>
      </c>
    </row>
    <row r="984" spans="1:8" x14ac:dyDescent="0.3">
      <c r="A984">
        <v>24</v>
      </c>
      <c r="B984" t="s">
        <v>42</v>
      </c>
      <c r="C984">
        <v>6</v>
      </c>
      <c r="D984" t="s">
        <v>9</v>
      </c>
      <c r="E984">
        <v>2019</v>
      </c>
      <c r="F984">
        <v>280</v>
      </c>
      <c r="G984" s="1" t="s">
        <v>10</v>
      </c>
      <c r="H984" s="1" t="s">
        <v>10</v>
      </c>
    </row>
    <row r="985" spans="1:8" x14ac:dyDescent="0.3">
      <c r="A985">
        <v>24</v>
      </c>
      <c r="B985" t="s">
        <v>42</v>
      </c>
      <c r="C985">
        <v>6</v>
      </c>
      <c r="D985" t="s">
        <v>9</v>
      </c>
      <c r="E985">
        <v>2020</v>
      </c>
      <c r="F985" t="s">
        <v>10</v>
      </c>
      <c r="G985" t="s">
        <v>10</v>
      </c>
      <c r="H985" t="s">
        <v>10</v>
      </c>
    </row>
    <row r="986" spans="1:8" x14ac:dyDescent="0.3">
      <c r="A986">
        <v>25</v>
      </c>
      <c r="B986" t="s">
        <v>43</v>
      </c>
      <c r="C986">
        <v>7</v>
      </c>
      <c r="D986" t="s">
        <v>21</v>
      </c>
      <c r="E986">
        <v>1980</v>
      </c>
      <c r="F986" t="s">
        <v>10</v>
      </c>
      <c r="G986" t="s">
        <v>10</v>
      </c>
      <c r="H986" t="s">
        <v>10</v>
      </c>
    </row>
    <row r="987" spans="1:8" x14ac:dyDescent="0.3">
      <c r="A987">
        <v>25</v>
      </c>
      <c r="B987" t="s">
        <v>43</v>
      </c>
      <c r="C987">
        <v>7</v>
      </c>
      <c r="D987" t="s">
        <v>21</v>
      </c>
      <c r="E987">
        <v>1981</v>
      </c>
      <c r="F987" t="s">
        <v>10</v>
      </c>
      <c r="G987" t="s">
        <v>10</v>
      </c>
      <c r="H987" t="s">
        <v>10</v>
      </c>
    </row>
    <row r="988" spans="1:8" x14ac:dyDescent="0.3">
      <c r="A988">
        <v>25</v>
      </c>
      <c r="B988" t="s">
        <v>43</v>
      </c>
      <c r="C988">
        <v>7</v>
      </c>
      <c r="D988" t="s">
        <v>21</v>
      </c>
      <c r="E988">
        <v>1982</v>
      </c>
      <c r="F988">
        <v>400</v>
      </c>
      <c r="G988">
        <v>217</v>
      </c>
      <c r="H988">
        <v>617</v>
      </c>
    </row>
    <row r="989" spans="1:8" x14ac:dyDescent="0.3">
      <c r="A989">
        <v>25</v>
      </c>
      <c r="B989" t="s">
        <v>43</v>
      </c>
      <c r="C989">
        <v>7</v>
      </c>
      <c r="D989" t="s">
        <v>21</v>
      </c>
      <c r="E989">
        <v>1983</v>
      </c>
      <c r="F989" t="s">
        <v>10</v>
      </c>
      <c r="G989" t="s">
        <v>10</v>
      </c>
      <c r="H989" t="s">
        <v>10</v>
      </c>
    </row>
    <row r="990" spans="1:8" x14ac:dyDescent="0.3">
      <c r="A990">
        <v>25</v>
      </c>
      <c r="B990" t="s">
        <v>43</v>
      </c>
      <c r="C990">
        <v>7</v>
      </c>
      <c r="D990" t="s">
        <v>21</v>
      </c>
      <c r="E990">
        <v>1984</v>
      </c>
      <c r="F990">
        <v>30</v>
      </c>
      <c r="G990">
        <v>23</v>
      </c>
      <c r="H990">
        <v>53</v>
      </c>
    </row>
    <row r="991" spans="1:8" x14ac:dyDescent="0.3">
      <c r="A991">
        <v>25</v>
      </c>
      <c r="B991" t="s">
        <v>43</v>
      </c>
      <c r="C991">
        <v>7</v>
      </c>
      <c r="D991" t="s">
        <v>21</v>
      </c>
      <c r="E991">
        <v>1985</v>
      </c>
      <c r="F991">
        <v>600</v>
      </c>
      <c r="G991">
        <v>500</v>
      </c>
      <c r="H991">
        <v>1100</v>
      </c>
    </row>
    <row r="992" spans="1:8" x14ac:dyDescent="0.3">
      <c r="A992">
        <v>25</v>
      </c>
      <c r="B992" t="s">
        <v>43</v>
      </c>
      <c r="C992">
        <v>7</v>
      </c>
      <c r="D992" t="s">
        <v>21</v>
      </c>
      <c r="E992">
        <v>1986</v>
      </c>
      <c r="F992">
        <v>80</v>
      </c>
      <c r="G992">
        <v>81</v>
      </c>
      <c r="H992">
        <v>161</v>
      </c>
    </row>
    <row r="993" spans="1:8" x14ac:dyDescent="0.3">
      <c r="A993">
        <v>25</v>
      </c>
      <c r="B993" t="s">
        <v>43</v>
      </c>
      <c r="C993">
        <v>7</v>
      </c>
      <c r="D993" t="s">
        <v>21</v>
      </c>
      <c r="E993">
        <v>1987</v>
      </c>
      <c r="F993">
        <v>39</v>
      </c>
      <c r="G993">
        <v>25</v>
      </c>
      <c r="H993">
        <v>64</v>
      </c>
    </row>
    <row r="994" spans="1:8" x14ac:dyDescent="0.3">
      <c r="A994">
        <v>25</v>
      </c>
      <c r="B994" t="s">
        <v>43</v>
      </c>
      <c r="C994">
        <v>7</v>
      </c>
      <c r="D994" t="s">
        <v>21</v>
      </c>
      <c r="E994">
        <v>1988</v>
      </c>
      <c r="F994">
        <v>175</v>
      </c>
      <c r="G994">
        <v>108</v>
      </c>
      <c r="H994">
        <v>283</v>
      </c>
    </row>
    <row r="995" spans="1:8" x14ac:dyDescent="0.3">
      <c r="A995">
        <v>25</v>
      </c>
      <c r="B995" t="s">
        <v>43</v>
      </c>
      <c r="C995">
        <v>7</v>
      </c>
      <c r="D995" t="s">
        <v>21</v>
      </c>
      <c r="E995">
        <v>1989</v>
      </c>
      <c r="F995">
        <v>125</v>
      </c>
      <c r="G995">
        <v>74</v>
      </c>
      <c r="H995">
        <v>199</v>
      </c>
    </row>
    <row r="996" spans="1:8" x14ac:dyDescent="0.3">
      <c r="A996">
        <v>25</v>
      </c>
      <c r="B996" t="s">
        <v>43</v>
      </c>
      <c r="C996">
        <v>7</v>
      </c>
      <c r="D996" t="s">
        <v>21</v>
      </c>
      <c r="E996">
        <v>1990</v>
      </c>
      <c r="F996" t="s">
        <v>10</v>
      </c>
      <c r="G996" t="s">
        <v>10</v>
      </c>
      <c r="H996" t="s">
        <v>10</v>
      </c>
    </row>
    <row r="997" spans="1:8" x14ac:dyDescent="0.3">
      <c r="A997">
        <v>25</v>
      </c>
      <c r="B997" t="s">
        <v>43</v>
      </c>
      <c r="C997">
        <v>7</v>
      </c>
      <c r="D997" t="s">
        <v>21</v>
      </c>
      <c r="E997">
        <v>1991</v>
      </c>
      <c r="F997">
        <v>560</v>
      </c>
      <c r="G997">
        <v>340</v>
      </c>
      <c r="H997">
        <v>900</v>
      </c>
    </row>
    <row r="998" spans="1:8" x14ac:dyDescent="0.3">
      <c r="A998">
        <v>25</v>
      </c>
      <c r="B998" t="s">
        <v>43</v>
      </c>
      <c r="C998">
        <v>7</v>
      </c>
      <c r="D998" t="s">
        <v>21</v>
      </c>
      <c r="E998">
        <v>1992</v>
      </c>
      <c r="F998">
        <v>500</v>
      </c>
      <c r="G998">
        <v>326</v>
      </c>
      <c r="H998">
        <v>826</v>
      </c>
    </row>
    <row r="999" spans="1:8" x14ac:dyDescent="0.3">
      <c r="A999">
        <v>25</v>
      </c>
      <c r="B999" t="s">
        <v>43</v>
      </c>
      <c r="C999">
        <v>7</v>
      </c>
      <c r="D999" t="s">
        <v>21</v>
      </c>
      <c r="E999">
        <v>1993</v>
      </c>
      <c r="F999">
        <v>300</v>
      </c>
      <c r="G999">
        <v>156</v>
      </c>
      <c r="H999">
        <v>456</v>
      </c>
    </row>
    <row r="1000" spans="1:8" x14ac:dyDescent="0.3">
      <c r="A1000">
        <v>25</v>
      </c>
      <c r="B1000" t="s">
        <v>43</v>
      </c>
      <c r="C1000">
        <v>7</v>
      </c>
      <c r="D1000" t="s">
        <v>21</v>
      </c>
      <c r="E1000">
        <v>1994</v>
      </c>
      <c r="F1000" t="s">
        <v>10</v>
      </c>
      <c r="G1000" t="s">
        <v>10</v>
      </c>
      <c r="H1000" t="s">
        <v>10</v>
      </c>
    </row>
    <row r="1001" spans="1:8" x14ac:dyDescent="0.3">
      <c r="A1001">
        <v>25</v>
      </c>
      <c r="B1001" t="s">
        <v>43</v>
      </c>
      <c r="C1001">
        <v>7</v>
      </c>
      <c r="D1001" t="s">
        <v>21</v>
      </c>
      <c r="E1001">
        <v>1995</v>
      </c>
      <c r="F1001" t="s">
        <v>10</v>
      </c>
      <c r="G1001" t="s">
        <v>10</v>
      </c>
      <c r="H1001" t="s">
        <v>10</v>
      </c>
    </row>
    <row r="1002" spans="1:8" x14ac:dyDescent="0.3">
      <c r="A1002">
        <v>25</v>
      </c>
      <c r="B1002" t="s">
        <v>43</v>
      </c>
      <c r="C1002">
        <v>7</v>
      </c>
      <c r="D1002" t="s">
        <v>21</v>
      </c>
      <c r="E1002">
        <v>1996</v>
      </c>
      <c r="F1002" t="s">
        <v>10</v>
      </c>
      <c r="G1002" t="s">
        <v>10</v>
      </c>
      <c r="H1002" t="s">
        <v>10</v>
      </c>
    </row>
    <row r="1003" spans="1:8" x14ac:dyDescent="0.3">
      <c r="A1003">
        <v>25</v>
      </c>
      <c r="B1003" t="s">
        <v>43</v>
      </c>
      <c r="C1003">
        <v>7</v>
      </c>
      <c r="D1003" t="s">
        <v>21</v>
      </c>
      <c r="E1003">
        <v>1997</v>
      </c>
      <c r="F1003" t="s">
        <v>10</v>
      </c>
      <c r="G1003" t="s">
        <v>10</v>
      </c>
      <c r="H1003" t="s">
        <v>10</v>
      </c>
    </row>
    <row r="1004" spans="1:8" x14ac:dyDescent="0.3">
      <c r="A1004">
        <v>25</v>
      </c>
      <c r="B1004" t="s">
        <v>43</v>
      </c>
      <c r="C1004">
        <v>7</v>
      </c>
      <c r="D1004" t="s">
        <v>21</v>
      </c>
      <c r="E1004">
        <v>1998</v>
      </c>
      <c r="F1004">
        <v>4000</v>
      </c>
      <c r="G1004">
        <v>720</v>
      </c>
      <c r="H1004">
        <v>4720</v>
      </c>
    </row>
    <row r="1005" spans="1:8" x14ac:dyDescent="0.3">
      <c r="A1005">
        <v>25</v>
      </c>
      <c r="B1005" t="s">
        <v>43</v>
      </c>
      <c r="C1005">
        <v>7</v>
      </c>
      <c r="D1005" t="s">
        <v>21</v>
      </c>
      <c r="E1005">
        <v>1999</v>
      </c>
      <c r="F1005">
        <v>1700</v>
      </c>
      <c r="G1005">
        <v>307</v>
      </c>
      <c r="H1005">
        <v>2007</v>
      </c>
    </row>
    <row r="1006" spans="1:8" x14ac:dyDescent="0.3">
      <c r="A1006">
        <v>25</v>
      </c>
      <c r="B1006" t="s">
        <v>43</v>
      </c>
      <c r="C1006">
        <v>7</v>
      </c>
      <c r="D1006" t="s">
        <v>21</v>
      </c>
      <c r="E1006">
        <v>2000</v>
      </c>
      <c r="F1006">
        <v>1250</v>
      </c>
      <c r="G1006">
        <v>147</v>
      </c>
      <c r="H1006">
        <v>1397</v>
      </c>
    </row>
    <row r="1007" spans="1:8" x14ac:dyDescent="0.3">
      <c r="A1007">
        <v>25</v>
      </c>
      <c r="B1007" t="s">
        <v>43</v>
      </c>
      <c r="C1007">
        <v>7</v>
      </c>
      <c r="D1007" t="s">
        <v>21</v>
      </c>
      <c r="E1007">
        <v>2001</v>
      </c>
      <c r="F1007">
        <v>1250</v>
      </c>
      <c r="G1007">
        <v>300</v>
      </c>
      <c r="H1007">
        <v>1550</v>
      </c>
    </row>
    <row r="1008" spans="1:8" x14ac:dyDescent="0.3">
      <c r="A1008">
        <v>25</v>
      </c>
      <c r="B1008" t="s">
        <v>43</v>
      </c>
      <c r="C1008">
        <v>7</v>
      </c>
      <c r="D1008" t="s">
        <v>21</v>
      </c>
      <c r="E1008">
        <v>2002</v>
      </c>
      <c r="F1008">
        <v>2000</v>
      </c>
      <c r="G1008">
        <v>323</v>
      </c>
      <c r="H1008">
        <v>2323</v>
      </c>
    </row>
    <row r="1009" spans="1:8" x14ac:dyDescent="0.3">
      <c r="A1009">
        <v>25</v>
      </c>
      <c r="B1009" t="s">
        <v>43</v>
      </c>
      <c r="C1009">
        <v>7</v>
      </c>
      <c r="D1009" t="s">
        <v>21</v>
      </c>
      <c r="E1009">
        <v>2003</v>
      </c>
      <c r="F1009">
        <v>2000</v>
      </c>
      <c r="G1009">
        <v>447</v>
      </c>
      <c r="H1009">
        <v>2447</v>
      </c>
    </row>
    <row r="1010" spans="1:8" x14ac:dyDescent="0.3">
      <c r="A1010">
        <v>25</v>
      </c>
      <c r="B1010" t="s">
        <v>43</v>
      </c>
      <c r="C1010">
        <v>7</v>
      </c>
      <c r="D1010" t="s">
        <v>21</v>
      </c>
      <c r="E1010">
        <v>2004</v>
      </c>
      <c r="F1010">
        <v>1700</v>
      </c>
      <c r="G1010">
        <v>582</v>
      </c>
      <c r="H1010">
        <v>2282</v>
      </c>
    </row>
    <row r="1011" spans="1:8" x14ac:dyDescent="0.3">
      <c r="A1011">
        <v>25</v>
      </c>
      <c r="B1011" t="s">
        <v>43</v>
      </c>
      <c r="C1011">
        <v>7</v>
      </c>
      <c r="D1011" t="s">
        <v>21</v>
      </c>
      <c r="E1011">
        <v>2005</v>
      </c>
      <c r="F1011">
        <v>1500</v>
      </c>
      <c r="G1011">
        <v>392</v>
      </c>
      <c r="H1011">
        <v>1892</v>
      </c>
    </row>
    <row r="1012" spans="1:8" x14ac:dyDescent="0.3">
      <c r="A1012">
        <v>25</v>
      </c>
      <c r="B1012" t="s">
        <v>43</v>
      </c>
      <c r="C1012">
        <v>7</v>
      </c>
      <c r="D1012" t="s">
        <v>21</v>
      </c>
      <c r="E1012">
        <v>2006</v>
      </c>
      <c r="F1012">
        <v>1000</v>
      </c>
      <c r="G1012">
        <v>204</v>
      </c>
      <c r="H1012">
        <v>1204</v>
      </c>
    </row>
    <row r="1013" spans="1:8" x14ac:dyDescent="0.3">
      <c r="A1013">
        <v>25</v>
      </c>
      <c r="B1013" t="s">
        <v>43</v>
      </c>
      <c r="C1013">
        <v>7</v>
      </c>
      <c r="D1013" t="s">
        <v>21</v>
      </c>
      <c r="E1013">
        <v>2007</v>
      </c>
      <c r="F1013">
        <v>550</v>
      </c>
      <c r="G1013">
        <v>161</v>
      </c>
      <c r="H1013">
        <v>711</v>
      </c>
    </row>
    <row r="1014" spans="1:8" x14ac:dyDescent="0.3">
      <c r="A1014">
        <v>25</v>
      </c>
      <c r="B1014" t="s">
        <v>43</v>
      </c>
      <c r="C1014">
        <v>7</v>
      </c>
      <c r="D1014" t="s">
        <v>21</v>
      </c>
      <c r="E1014">
        <v>2008</v>
      </c>
      <c r="F1014">
        <v>850</v>
      </c>
      <c r="G1014">
        <v>243</v>
      </c>
      <c r="H1014">
        <v>1093</v>
      </c>
    </row>
    <row r="1015" spans="1:8" x14ac:dyDescent="0.3">
      <c r="A1015">
        <v>25</v>
      </c>
      <c r="B1015" t="s">
        <v>43</v>
      </c>
      <c r="C1015">
        <v>7</v>
      </c>
      <c r="D1015" t="s">
        <v>21</v>
      </c>
      <c r="E1015">
        <v>2009</v>
      </c>
      <c r="F1015">
        <v>1300</v>
      </c>
      <c r="G1015">
        <v>470</v>
      </c>
      <c r="H1015">
        <v>1770</v>
      </c>
    </row>
    <row r="1016" spans="1:8" x14ac:dyDescent="0.3">
      <c r="A1016">
        <v>25</v>
      </c>
      <c r="B1016" t="s">
        <v>43</v>
      </c>
      <c r="C1016">
        <v>7</v>
      </c>
      <c r="D1016" t="s">
        <v>21</v>
      </c>
      <c r="E1016">
        <v>2010</v>
      </c>
      <c r="F1016">
        <v>1300</v>
      </c>
      <c r="G1016">
        <v>372</v>
      </c>
      <c r="H1016">
        <v>1672</v>
      </c>
    </row>
    <row r="1017" spans="1:8" x14ac:dyDescent="0.3">
      <c r="A1017">
        <v>25</v>
      </c>
      <c r="B1017" t="s">
        <v>43</v>
      </c>
      <c r="C1017">
        <v>7</v>
      </c>
      <c r="D1017" t="s">
        <v>21</v>
      </c>
      <c r="E1017">
        <v>2011</v>
      </c>
      <c r="F1017">
        <v>2500</v>
      </c>
      <c r="G1017">
        <v>867</v>
      </c>
      <c r="H1017">
        <v>3367</v>
      </c>
    </row>
    <row r="1018" spans="1:8" x14ac:dyDescent="0.3">
      <c r="A1018">
        <v>25</v>
      </c>
      <c r="B1018" t="s">
        <v>43</v>
      </c>
      <c r="C1018">
        <v>7</v>
      </c>
      <c r="D1018" t="s">
        <v>21</v>
      </c>
      <c r="E1018">
        <v>2012</v>
      </c>
      <c r="F1018">
        <v>2000</v>
      </c>
      <c r="G1018">
        <v>516</v>
      </c>
      <c r="H1018">
        <v>2516</v>
      </c>
    </row>
    <row r="1019" spans="1:8" x14ac:dyDescent="0.3">
      <c r="A1019">
        <v>25</v>
      </c>
      <c r="B1019" t="s">
        <v>43</v>
      </c>
      <c r="C1019">
        <v>7</v>
      </c>
      <c r="D1019" t="s">
        <v>21</v>
      </c>
      <c r="E1019">
        <v>2013</v>
      </c>
      <c r="F1019">
        <v>900</v>
      </c>
      <c r="G1019">
        <v>254</v>
      </c>
      <c r="H1019">
        <v>1154</v>
      </c>
    </row>
    <row r="1020" spans="1:8" x14ac:dyDescent="0.3">
      <c r="A1020">
        <v>25</v>
      </c>
      <c r="B1020" t="s">
        <v>43</v>
      </c>
      <c r="C1020">
        <v>7</v>
      </c>
      <c r="D1020" t="s">
        <v>21</v>
      </c>
      <c r="E1020">
        <v>2014</v>
      </c>
      <c r="F1020">
        <v>2200</v>
      </c>
      <c r="G1020">
        <v>340</v>
      </c>
      <c r="H1020">
        <v>2540</v>
      </c>
    </row>
    <row r="1021" spans="1:8" x14ac:dyDescent="0.3">
      <c r="A1021">
        <v>25</v>
      </c>
      <c r="B1021" t="s">
        <v>43</v>
      </c>
      <c r="C1021">
        <v>7</v>
      </c>
      <c r="D1021" t="s">
        <v>21</v>
      </c>
      <c r="E1021">
        <v>2015</v>
      </c>
      <c r="F1021">
        <v>2000</v>
      </c>
      <c r="G1021" s="1" t="s">
        <v>10</v>
      </c>
      <c r="H1021" s="1" t="s">
        <v>10</v>
      </c>
    </row>
    <row r="1022" spans="1:8" x14ac:dyDescent="0.3">
      <c r="A1022">
        <v>25</v>
      </c>
      <c r="B1022" t="s">
        <v>43</v>
      </c>
      <c r="C1022">
        <v>7</v>
      </c>
      <c r="D1022" t="s">
        <v>21</v>
      </c>
      <c r="E1022">
        <v>2016</v>
      </c>
      <c r="F1022" t="s">
        <v>10</v>
      </c>
      <c r="G1022" s="1" t="s">
        <v>10</v>
      </c>
      <c r="H1022" s="1" t="s">
        <v>10</v>
      </c>
    </row>
    <row r="1023" spans="1:8" x14ac:dyDescent="0.3">
      <c r="A1023">
        <v>25</v>
      </c>
      <c r="B1023" t="s">
        <v>43</v>
      </c>
      <c r="C1023">
        <v>7</v>
      </c>
      <c r="D1023" t="s">
        <v>21</v>
      </c>
      <c r="E1023">
        <v>2017</v>
      </c>
      <c r="F1023">
        <v>1200</v>
      </c>
      <c r="G1023" s="1" t="s">
        <v>10</v>
      </c>
      <c r="H1023" s="1" t="s">
        <v>10</v>
      </c>
    </row>
    <row r="1024" spans="1:8" x14ac:dyDescent="0.3">
      <c r="A1024">
        <v>25</v>
      </c>
      <c r="B1024" t="s">
        <v>43</v>
      </c>
      <c r="C1024">
        <v>7</v>
      </c>
      <c r="D1024" t="s">
        <v>21</v>
      </c>
      <c r="E1024">
        <v>2018</v>
      </c>
      <c r="F1024">
        <v>1000</v>
      </c>
      <c r="G1024" s="1" t="s">
        <v>10</v>
      </c>
      <c r="H1024" s="1" t="s">
        <v>10</v>
      </c>
    </row>
    <row r="1025" spans="1:8" x14ac:dyDescent="0.3">
      <c r="A1025">
        <v>25</v>
      </c>
      <c r="B1025" t="s">
        <v>43</v>
      </c>
      <c r="C1025">
        <v>7</v>
      </c>
      <c r="D1025" t="s">
        <v>21</v>
      </c>
      <c r="E1025">
        <v>2019</v>
      </c>
      <c r="F1025">
        <v>460</v>
      </c>
      <c r="G1025" s="1" t="s">
        <v>10</v>
      </c>
      <c r="H1025" s="1" t="s">
        <v>10</v>
      </c>
    </row>
    <row r="1026" spans="1:8" x14ac:dyDescent="0.3">
      <c r="A1026">
        <v>25</v>
      </c>
      <c r="B1026" t="s">
        <v>43</v>
      </c>
      <c r="C1026">
        <v>7</v>
      </c>
      <c r="D1026" t="s">
        <v>21</v>
      </c>
      <c r="E1026">
        <v>2020</v>
      </c>
      <c r="F1026">
        <v>500</v>
      </c>
      <c r="G1026" s="1" t="s">
        <v>10</v>
      </c>
      <c r="H1026" s="1" t="s">
        <v>10</v>
      </c>
    </row>
    <row r="1027" spans="1:8" x14ac:dyDescent="0.3">
      <c r="A1027">
        <v>26</v>
      </c>
      <c r="B1027" t="s">
        <v>44</v>
      </c>
      <c r="C1027">
        <v>7</v>
      </c>
      <c r="D1027" t="s">
        <v>21</v>
      </c>
      <c r="E1027">
        <v>1980</v>
      </c>
      <c r="F1027" t="s">
        <v>10</v>
      </c>
      <c r="G1027" t="s">
        <v>10</v>
      </c>
      <c r="H1027" t="s">
        <v>10</v>
      </c>
    </row>
    <row r="1028" spans="1:8" x14ac:dyDescent="0.3">
      <c r="A1028">
        <v>26</v>
      </c>
      <c r="B1028" t="s">
        <v>44</v>
      </c>
      <c r="C1028">
        <v>7</v>
      </c>
      <c r="D1028" t="s">
        <v>21</v>
      </c>
      <c r="E1028">
        <v>1981</v>
      </c>
      <c r="F1028" t="s">
        <v>10</v>
      </c>
      <c r="G1028" t="s">
        <v>10</v>
      </c>
      <c r="H1028" t="s">
        <v>10</v>
      </c>
    </row>
    <row r="1029" spans="1:8" x14ac:dyDescent="0.3">
      <c r="A1029">
        <v>26</v>
      </c>
      <c r="B1029" t="s">
        <v>44</v>
      </c>
      <c r="C1029">
        <v>7</v>
      </c>
      <c r="D1029" t="s">
        <v>21</v>
      </c>
      <c r="E1029">
        <v>1982</v>
      </c>
      <c r="F1029">
        <v>350</v>
      </c>
      <c r="G1029">
        <v>190</v>
      </c>
      <c r="H1029">
        <v>540</v>
      </c>
    </row>
    <row r="1030" spans="1:8" x14ac:dyDescent="0.3">
      <c r="A1030">
        <v>26</v>
      </c>
      <c r="B1030" t="s">
        <v>44</v>
      </c>
      <c r="C1030">
        <v>7</v>
      </c>
      <c r="D1030" t="s">
        <v>21</v>
      </c>
      <c r="E1030">
        <v>1983</v>
      </c>
      <c r="F1030" t="s">
        <v>10</v>
      </c>
      <c r="G1030" t="s">
        <v>10</v>
      </c>
      <c r="H1030" t="s">
        <v>10</v>
      </c>
    </row>
    <row r="1031" spans="1:8" x14ac:dyDescent="0.3">
      <c r="A1031">
        <v>26</v>
      </c>
      <c r="B1031" t="s">
        <v>44</v>
      </c>
      <c r="C1031">
        <v>7</v>
      </c>
      <c r="D1031" t="s">
        <v>21</v>
      </c>
      <c r="E1031">
        <v>1984</v>
      </c>
      <c r="F1031">
        <v>60</v>
      </c>
      <c r="G1031">
        <v>46</v>
      </c>
      <c r="H1031">
        <v>106</v>
      </c>
    </row>
    <row r="1032" spans="1:8" x14ac:dyDescent="0.3">
      <c r="A1032">
        <v>26</v>
      </c>
      <c r="B1032" t="s">
        <v>44</v>
      </c>
      <c r="C1032">
        <v>7</v>
      </c>
      <c r="D1032" t="s">
        <v>21</v>
      </c>
      <c r="E1032">
        <v>1985</v>
      </c>
      <c r="F1032">
        <v>385</v>
      </c>
      <c r="G1032">
        <v>321</v>
      </c>
      <c r="H1032">
        <v>706</v>
      </c>
    </row>
    <row r="1033" spans="1:8" x14ac:dyDescent="0.3">
      <c r="A1033">
        <v>26</v>
      </c>
      <c r="B1033" t="s">
        <v>44</v>
      </c>
      <c r="C1033">
        <v>7</v>
      </c>
      <c r="D1033" t="s">
        <v>21</v>
      </c>
      <c r="E1033">
        <v>1986</v>
      </c>
      <c r="F1033">
        <v>90</v>
      </c>
      <c r="G1033">
        <v>91</v>
      </c>
      <c r="H1033">
        <v>181</v>
      </c>
    </row>
    <row r="1034" spans="1:8" x14ac:dyDescent="0.3">
      <c r="A1034">
        <v>26</v>
      </c>
      <c r="B1034" t="s">
        <v>44</v>
      </c>
      <c r="C1034">
        <v>7</v>
      </c>
      <c r="D1034" t="s">
        <v>21</v>
      </c>
      <c r="E1034">
        <v>1987</v>
      </c>
      <c r="F1034" t="s">
        <v>10</v>
      </c>
      <c r="G1034" t="s">
        <v>10</v>
      </c>
      <c r="H1034" t="s">
        <v>10</v>
      </c>
    </row>
    <row r="1035" spans="1:8" x14ac:dyDescent="0.3">
      <c r="A1035">
        <v>26</v>
      </c>
      <c r="B1035" t="s">
        <v>44</v>
      </c>
      <c r="C1035">
        <v>7</v>
      </c>
      <c r="D1035" t="s">
        <v>21</v>
      </c>
      <c r="E1035">
        <v>1988</v>
      </c>
      <c r="F1035">
        <v>150</v>
      </c>
      <c r="G1035">
        <v>93</v>
      </c>
      <c r="H1035">
        <v>243</v>
      </c>
    </row>
    <row r="1036" spans="1:8" x14ac:dyDescent="0.3">
      <c r="A1036">
        <v>26</v>
      </c>
      <c r="B1036" t="s">
        <v>44</v>
      </c>
      <c r="C1036">
        <v>7</v>
      </c>
      <c r="D1036" t="s">
        <v>21</v>
      </c>
      <c r="E1036">
        <v>1989</v>
      </c>
      <c r="F1036" t="s">
        <v>10</v>
      </c>
      <c r="G1036" t="s">
        <v>10</v>
      </c>
      <c r="H1036" t="s">
        <v>10</v>
      </c>
    </row>
    <row r="1037" spans="1:8" x14ac:dyDescent="0.3">
      <c r="A1037">
        <v>26</v>
      </c>
      <c r="B1037" t="s">
        <v>44</v>
      </c>
      <c r="C1037">
        <v>7</v>
      </c>
      <c r="D1037" t="s">
        <v>21</v>
      </c>
      <c r="E1037">
        <v>1990</v>
      </c>
      <c r="F1037">
        <v>300</v>
      </c>
      <c r="G1037">
        <v>220</v>
      </c>
      <c r="H1037">
        <v>520</v>
      </c>
    </row>
    <row r="1038" spans="1:8" x14ac:dyDescent="0.3">
      <c r="A1038">
        <v>26</v>
      </c>
      <c r="B1038" t="s">
        <v>44</v>
      </c>
      <c r="C1038">
        <v>7</v>
      </c>
      <c r="D1038" t="s">
        <v>21</v>
      </c>
      <c r="E1038">
        <v>1991</v>
      </c>
      <c r="F1038">
        <v>355</v>
      </c>
      <c r="G1038">
        <v>215</v>
      </c>
      <c r="H1038">
        <v>570</v>
      </c>
    </row>
    <row r="1039" spans="1:8" x14ac:dyDescent="0.3">
      <c r="A1039">
        <v>26</v>
      </c>
      <c r="B1039" t="s">
        <v>44</v>
      </c>
      <c r="C1039">
        <v>7</v>
      </c>
      <c r="D1039" t="s">
        <v>21</v>
      </c>
      <c r="E1039">
        <v>1992</v>
      </c>
      <c r="F1039">
        <v>600</v>
      </c>
      <c r="G1039">
        <v>391</v>
      </c>
      <c r="H1039">
        <v>991</v>
      </c>
    </row>
    <row r="1040" spans="1:8" x14ac:dyDescent="0.3">
      <c r="A1040">
        <v>26</v>
      </c>
      <c r="B1040" t="s">
        <v>44</v>
      </c>
      <c r="C1040">
        <v>7</v>
      </c>
      <c r="D1040" t="s">
        <v>21</v>
      </c>
      <c r="E1040">
        <v>1993</v>
      </c>
      <c r="F1040">
        <v>700</v>
      </c>
      <c r="G1040">
        <v>365</v>
      </c>
      <c r="H1040">
        <v>1065</v>
      </c>
    </row>
    <row r="1041" spans="1:8" x14ac:dyDescent="0.3">
      <c r="A1041">
        <v>26</v>
      </c>
      <c r="B1041" t="s">
        <v>44</v>
      </c>
      <c r="C1041">
        <v>7</v>
      </c>
      <c r="D1041" t="s">
        <v>21</v>
      </c>
      <c r="E1041">
        <v>1994</v>
      </c>
      <c r="F1041" t="s">
        <v>10</v>
      </c>
      <c r="G1041" t="s">
        <v>10</v>
      </c>
      <c r="H1041" t="s">
        <v>10</v>
      </c>
    </row>
    <row r="1042" spans="1:8" x14ac:dyDescent="0.3">
      <c r="A1042">
        <v>26</v>
      </c>
      <c r="B1042" t="s">
        <v>44</v>
      </c>
      <c r="C1042">
        <v>7</v>
      </c>
      <c r="D1042" t="s">
        <v>21</v>
      </c>
      <c r="E1042">
        <v>1995</v>
      </c>
      <c r="F1042" t="s">
        <v>10</v>
      </c>
      <c r="G1042" t="s">
        <v>10</v>
      </c>
      <c r="H1042" t="s">
        <v>10</v>
      </c>
    </row>
    <row r="1043" spans="1:8" x14ac:dyDescent="0.3">
      <c r="A1043">
        <v>26</v>
      </c>
      <c r="B1043" t="s">
        <v>44</v>
      </c>
      <c r="C1043">
        <v>7</v>
      </c>
      <c r="D1043" t="s">
        <v>21</v>
      </c>
      <c r="E1043">
        <v>1996</v>
      </c>
      <c r="F1043" t="s">
        <v>10</v>
      </c>
      <c r="G1043" t="s">
        <v>10</v>
      </c>
      <c r="H1043" t="s">
        <v>10</v>
      </c>
    </row>
    <row r="1044" spans="1:8" x14ac:dyDescent="0.3">
      <c r="A1044">
        <v>26</v>
      </c>
      <c r="B1044" t="s">
        <v>44</v>
      </c>
      <c r="C1044">
        <v>7</v>
      </c>
      <c r="D1044" t="s">
        <v>21</v>
      </c>
      <c r="E1044">
        <v>1997</v>
      </c>
      <c r="F1044" t="s">
        <v>10</v>
      </c>
      <c r="G1044" t="s">
        <v>10</v>
      </c>
      <c r="H1044" t="s">
        <v>10</v>
      </c>
    </row>
    <row r="1045" spans="1:8" x14ac:dyDescent="0.3">
      <c r="A1045">
        <v>26</v>
      </c>
      <c r="B1045" t="s">
        <v>44</v>
      </c>
      <c r="C1045">
        <v>7</v>
      </c>
      <c r="D1045" t="s">
        <v>21</v>
      </c>
      <c r="E1045">
        <v>1998</v>
      </c>
      <c r="F1045">
        <v>750</v>
      </c>
      <c r="G1045">
        <v>135</v>
      </c>
      <c r="H1045">
        <v>885</v>
      </c>
    </row>
    <row r="1046" spans="1:8" x14ac:dyDescent="0.3">
      <c r="A1046">
        <v>26</v>
      </c>
      <c r="B1046" t="s">
        <v>44</v>
      </c>
      <c r="C1046">
        <v>7</v>
      </c>
      <c r="D1046" t="s">
        <v>21</v>
      </c>
      <c r="E1046">
        <v>1999</v>
      </c>
      <c r="F1046">
        <v>850</v>
      </c>
      <c r="G1046">
        <v>154</v>
      </c>
      <c r="H1046">
        <v>1004</v>
      </c>
    </row>
    <row r="1047" spans="1:8" x14ac:dyDescent="0.3">
      <c r="A1047">
        <v>26</v>
      </c>
      <c r="B1047" t="s">
        <v>44</v>
      </c>
      <c r="C1047">
        <v>7</v>
      </c>
      <c r="D1047" t="s">
        <v>21</v>
      </c>
      <c r="E1047">
        <v>2000</v>
      </c>
      <c r="F1047">
        <v>500</v>
      </c>
      <c r="G1047">
        <v>59</v>
      </c>
      <c r="H1047">
        <v>559</v>
      </c>
    </row>
    <row r="1048" spans="1:8" x14ac:dyDescent="0.3">
      <c r="A1048">
        <v>26</v>
      </c>
      <c r="B1048" t="s">
        <v>44</v>
      </c>
      <c r="C1048">
        <v>7</v>
      </c>
      <c r="D1048" t="s">
        <v>21</v>
      </c>
      <c r="E1048">
        <v>2001</v>
      </c>
      <c r="F1048">
        <v>600</v>
      </c>
      <c r="G1048">
        <v>144</v>
      </c>
      <c r="H1048">
        <v>744</v>
      </c>
    </row>
    <row r="1049" spans="1:8" x14ac:dyDescent="0.3">
      <c r="A1049">
        <v>26</v>
      </c>
      <c r="B1049" t="s">
        <v>44</v>
      </c>
      <c r="C1049">
        <v>7</v>
      </c>
      <c r="D1049" t="s">
        <v>21</v>
      </c>
      <c r="E1049">
        <v>2002</v>
      </c>
      <c r="F1049">
        <v>1800</v>
      </c>
      <c r="G1049">
        <v>290</v>
      </c>
      <c r="H1049">
        <v>2090</v>
      </c>
    </row>
    <row r="1050" spans="1:8" x14ac:dyDescent="0.3">
      <c r="A1050">
        <v>26</v>
      </c>
      <c r="B1050" t="s">
        <v>44</v>
      </c>
      <c r="C1050">
        <v>7</v>
      </c>
      <c r="D1050" t="s">
        <v>21</v>
      </c>
      <c r="E1050">
        <v>2003</v>
      </c>
      <c r="F1050">
        <v>400</v>
      </c>
      <c r="G1050">
        <v>89</v>
      </c>
      <c r="H1050">
        <v>489</v>
      </c>
    </row>
    <row r="1051" spans="1:8" x14ac:dyDescent="0.3">
      <c r="A1051">
        <v>26</v>
      </c>
      <c r="B1051" t="s">
        <v>44</v>
      </c>
      <c r="C1051">
        <v>7</v>
      </c>
      <c r="D1051" t="s">
        <v>21</v>
      </c>
      <c r="E1051">
        <v>2004</v>
      </c>
      <c r="F1051">
        <v>700</v>
      </c>
      <c r="G1051">
        <v>239</v>
      </c>
      <c r="H1051">
        <v>939</v>
      </c>
    </row>
    <row r="1052" spans="1:8" x14ac:dyDescent="0.3">
      <c r="A1052">
        <v>26</v>
      </c>
      <c r="B1052" t="s">
        <v>44</v>
      </c>
      <c r="C1052">
        <v>7</v>
      </c>
      <c r="D1052" t="s">
        <v>21</v>
      </c>
      <c r="E1052">
        <v>2005</v>
      </c>
      <c r="F1052">
        <v>950</v>
      </c>
      <c r="G1052">
        <v>248</v>
      </c>
      <c r="H1052">
        <v>1198</v>
      </c>
    </row>
    <row r="1053" spans="1:8" x14ac:dyDescent="0.3">
      <c r="A1053">
        <v>26</v>
      </c>
      <c r="B1053" t="s">
        <v>44</v>
      </c>
      <c r="C1053">
        <v>7</v>
      </c>
      <c r="D1053" t="s">
        <v>21</v>
      </c>
      <c r="E1053">
        <v>2006</v>
      </c>
      <c r="F1053">
        <v>700</v>
      </c>
      <c r="G1053">
        <v>143</v>
      </c>
      <c r="H1053">
        <v>843</v>
      </c>
    </row>
    <row r="1054" spans="1:8" x14ac:dyDescent="0.3">
      <c r="A1054">
        <v>26</v>
      </c>
      <c r="B1054" t="s">
        <v>44</v>
      </c>
      <c r="C1054">
        <v>7</v>
      </c>
      <c r="D1054" t="s">
        <v>21</v>
      </c>
      <c r="E1054">
        <v>2007</v>
      </c>
      <c r="F1054" t="s">
        <v>10</v>
      </c>
      <c r="G1054" t="s">
        <v>10</v>
      </c>
      <c r="H1054" t="s">
        <v>10</v>
      </c>
    </row>
    <row r="1055" spans="1:8" x14ac:dyDescent="0.3">
      <c r="A1055">
        <v>26</v>
      </c>
      <c r="B1055" t="s">
        <v>44</v>
      </c>
      <c r="C1055">
        <v>7</v>
      </c>
      <c r="D1055" t="s">
        <v>21</v>
      </c>
      <c r="E1055">
        <v>2008</v>
      </c>
      <c r="F1055">
        <v>650</v>
      </c>
      <c r="G1055">
        <v>186</v>
      </c>
      <c r="H1055">
        <v>836</v>
      </c>
    </row>
    <row r="1056" spans="1:8" x14ac:dyDescent="0.3">
      <c r="A1056">
        <v>26</v>
      </c>
      <c r="B1056" t="s">
        <v>44</v>
      </c>
      <c r="C1056">
        <v>7</v>
      </c>
      <c r="D1056" t="s">
        <v>21</v>
      </c>
      <c r="E1056">
        <v>2009</v>
      </c>
      <c r="F1056">
        <v>550</v>
      </c>
      <c r="G1056">
        <v>199</v>
      </c>
      <c r="H1056">
        <v>749</v>
      </c>
    </row>
    <row r="1057" spans="1:8" x14ac:dyDescent="0.3">
      <c r="A1057">
        <v>26</v>
      </c>
      <c r="B1057" t="s">
        <v>44</v>
      </c>
      <c r="C1057">
        <v>7</v>
      </c>
      <c r="D1057" t="s">
        <v>21</v>
      </c>
      <c r="E1057">
        <v>2010</v>
      </c>
      <c r="F1057">
        <v>600</v>
      </c>
      <c r="G1057">
        <v>172</v>
      </c>
      <c r="H1057">
        <v>772</v>
      </c>
    </row>
    <row r="1058" spans="1:8" x14ac:dyDescent="0.3">
      <c r="A1058">
        <v>26</v>
      </c>
      <c r="B1058" t="s">
        <v>44</v>
      </c>
      <c r="C1058">
        <v>7</v>
      </c>
      <c r="D1058" t="s">
        <v>21</v>
      </c>
      <c r="E1058">
        <v>2011</v>
      </c>
      <c r="F1058">
        <v>1900</v>
      </c>
      <c r="G1058">
        <v>659</v>
      </c>
      <c r="H1058">
        <v>2559</v>
      </c>
    </row>
    <row r="1059" spans="1:8" x14ac:dyDescent="0.3">
      <c r="A1059">
        <v>26</v>
      </c>
      <c r="B1059" t="s">
        <v>44</v>
      </c>
      <c r="C1059">
        <v>7</v>
      </c>
      <c r="D1059" t="s">
        <v>21</v>
      </c>
      <c r="E1059">
        <v>2012</v>
      </c>
      <c r="F1059">
        <v>700</v>
      </c>
      <c r="G1059">
        <v>180</v>
      </c>
      <c r="H1059">
        <v>880</v>
      </c>
    </row>
    <row r="1060" spans="1:8" x14ac:dyDescent="0.3">
      <c r="A1060">
        <v>26</v>
      </c>
      <c r="B1060" t="s">
        <v>44</v>
      </c>
      <c r="C1060">
        <v>7</v>
      </c>
      <c r="D1060" t="s">
        <v>21</v>
      </c>
      <c r="E1060">
        <v>2013</v>
      </c>
      <c r="F1060">
        <v>580</v>
      </c>
      <c r="G1060">
        <v>164</v>
      </c>
      <c r="H1060">
        <v>744</v>
      </c>
    </row>
    <row r="1061" spans="1:8" x14ac:dyDescent="0.3">
      <c r="A1061">
        <v>26</v>
      </c>
      <c r="B1061" t="s">
        <v>44</v>
      </c>
      <c r="C1061">
        <v>7</v>
      </c>
      <c r="D1061" t="s">
        <v>21</v>
      </c>
      <c r="E1061">
        <v>2014</v>
      </c>
      <c r="F1061">
        <v>1400</v>
      </c>
      <c r="G1061">
        <v>216</v>
      </c>
      <c r="H1061">
        <v>1616</v>
      </c>
    </row>
    <row r="1062" spans="1:8" x14ac:dyDescent="0.3">
      <c r="A1062">
        <v>26</v>
      </c>
      <c r="B1062" t="s">
        <v>44</v>
      </c>
      <c r="C1062">
        <v>7</v>
      </c>
      <c r="D1062" t="s">
        <v>21</v>
      </c>
      <c r="E1062">
        <v>2015</v>
      </c>
      <c r="F1062">
        <v>750</v>
      </c>
      <c r="G1062" t="s">
        <v>10</v>
      </c>
      <c r="H1062" t="s">
        <v>10</v>
      </c>
    </row>
    <row r="1063" spans="1:8" x14ac:dyDescent="0.3">
      <c r="A1063">
        <v>26</v>
      </c>
      <c r="B1063" t="s">
        <v>44</v>
      </c>
      <c r="C1063">
        <v>7</v>
      </c>
      <c r="D1063" t="s">
        <v>21</v>
      </c>
      <c r="E1063">
        <v>2016</v>
      </c>
      <c r="F1063" t="s">
        <v>10</v>
      </c>
      <c r="G1063" t="s">
        <v>10</v>
      </c>
      <c r="H1063" t="s">
        <v>10</v>
      </c>
    </row>
    <row r="1064" spans="1:8" x14ac:dyDescent="0.3">
      <c r="A1064">
        <v>26</v>
      </c>
      <c r="B1064" t="s">
        <v>44</v>
      </c>
      <c r="C1064">
        <v>7</v>
      </c>
      <c r="D1064" t="s">
        <v>21</v>
      </c>
      <c r="E1064">
        <v>2017</v>
      </c>
      <c r="F1064" t="s">
        <v>10</v>
      </c>
      <c r="G1064" t="s">
        <v>10</v>
      </c>
      <c r="H1064" t="s">
        <v>10</v>
      </c>
    </row>
    <row r="1065" spans="1:8" x14ac:dyDescent="0.3">
      <c r="A1065">
        <v>26</v>
      </c>
      <c r="B1065" t="s">
        <v>44</v>
      </c>
      <c r="C1065">
        <v>7</v>
      </c>
      <c r="D1065" t="s">
        <v>21</v>
      </c>
      <c r="E1065">
        <v>2018</v>
      </c>
      <c r="F1065">
        <v>400</v>
      </c>
      <c r="G1065" s="1" t="s">
        <v>10</v>
      </c>
      <c r="H1065" s="1" t="s">
        <v>10</v>
      </c>
    </row>
    <row r="1066" spans="1:8" x14ac:dyDescent="0.3">
      <c r="A1066">
        <v>26</v>
      </c>
      <c r="B1066" t="s">
        <v>44</v>
      </c>
      <c r="C1066">
        <v>7</v>
      </c>
      <c r="D1066" t="s">
        <v>21</v>
      </c>
      <c r="E1066">
        <v>2019</v>
      </c>
      <c r="F1066">
        <v>460</v>
      </c>
      <c r="G1066" s="1" t="s">
        <v>10</v>
      </c>
      <c r="H1066" s="1" t="s">
        <v>10</v>
      </c>
    </row>
    <row r="1067" spans="1:8" x14ac:dyDescent="0.3">
      <c r="A1067">
        <v>26</v>
      </c>
      <c r="B1067" t="s">
        <v>44</v>
      </c>
      <c r="C1067">
        <v>7</v>
      </c>
      <c r="D1067" t="s">
        <v>21</v>
      </c>
      <c r="E1067">
        <v>2020</v>
      </c>
      <c r="F1067">
        <v>275</v>
      </c>
      <c r="G1067" s="1" t="s">
        <v>10</v>
      </c>
      <c r="H1067" s="1" t="s">
        <v>10</v>
      </c>
    </row>
    <row r="1068" spans="1:8" x14ac:dyDescent="0.3">
      <c r="A1068">
        <v>27</v>
      </c>
      <c r="B1068" t="s">
        <v>45</v>
      </c>
      <c r="C1068">
        <v>8</v>
      </c>
      <c r="D1068" t="s">
        <v>21</v>
      </c>
      <c r="E1068">
        <v>1980</v>
      </c>
      <c r="F1068">
        <v>1000</v>
      </c>
      <c r="G1068">
        <v>813</v>
      </c>
      <c r="H1068">
        <v>1813</v>
      </c>
    </row>
    <row r="1069" spans="1:8" x14ac:dyDescent="0.3">
      <c r="A1069">
        <v>27</v>
      </c>
      <c r="B1069" t="s">
        <v>45</v>
      </c>
      <c r="C1069">
        <v>8</v>
      </c>
      <c r="D1069" t="s">
        <v>21</v>
      </c>
      <c r="E1069">
        <v>1981</v>
      </c>
      <c r="F1069">
        <v>1400</v>
      </c>
      <c r="G1069">
        <v>957</v>
      </c>
      <c r="H1069">
        <v>2357</v>
      </c>
    </row>
    <row r="1070" spans="1:8" x14ac:dyDescent="0.3">
      <c r="A1070">
        <v>27</v>
      </c>
      <c r="B1070" t="s">
        <v>45</v>
      </c>
      <c r="C1070">
        <v>8</v>
      </c>
      <c r="D1070" t="s">
        <v>21</v>
      </c>
      <c r="E1070">
        <v>1982</v>
      </c>
      <c r="F1070">
        <v>1550</v>
      </c>
      <c r="G1070">
        <v>840</v>
      </c>
      <c r="H1070">
        <v>2390</v>
      </c>
    </row>
    <row r="1071" spans="1:8" x14ac:dyDescent="0.3">
      <c r="A1071">
        <v>27</v>
      </c>
      <c r="B1071" t="s">
        <v>45</v>
      </c>
      <c r="C1071">
        <v>8</v>
      </c>
      <c r="D1071" t="s">
        <v>21</v>
      </c>
      <c r="E1071">
        <v>1983</v>
      </c>
      <c r="F1071">
        <v>1200</v>
      </c>
      <c r="G1071">
        <v>1157</v>
      </c>
      <c r="H1071">
        <v>2357</v>
      </c>
    </row>
    <row r="1072" spans="1:8" x14ac:dyDescent="0.3">
      <c r="A1072">
        <v>27</v>
      </c>
      <c r="B1072" t="s">
        <v>45</v>
      </c>
      <c r="C1072">
        <v>8</v>
      </c>
      <c r="D1072" t="s">
        <v>21</v>
      </c>
      <c r="E1072">
        <v>1984</v>
      </c>
      <c r="F1072">
        <v>2250</v>
      </c>
      <c r="G1072">
        <v>1742</v>
      </c>
      <c r="H1072">
        <v>3992</v>
      </c>
    </row>
    <row r="1073" spans="1:8" x14ac:dyDescent="0.3">
      <c r="A1073">
        <v>27</v>
      </c>
      <c r="B1073" t="s">
        <v>45</v>
      </c>
      <c r="C1073">
        <v>8</v>
      </c>
      <c r="D1073" t="s">
        <v>21</v>
      </c>
      <c r="E1073">
        <v>1985</v>
      </c>
      <c r="F1073">
        <v>1000</v>
      </c>
      <c r="G1073">
        <v>834</v>
      </c>
      <c r="H1073">
        <v>1834</v>
      </c>
    </row>
    <row r="1074" spans="1:8" x14ac:dyDescent="0.3">
      <c r="A1074">
        <v>27</v>
      </c>
      <c r="B1074" t="s">
        <v>45</v>
      </c>
      <c r="C1074">
        <v>8</v>
      </c>
      <c r="D1074" t="s">
        <v>21</v>
      </c>
      <c r="E1074">
        <v>1986</v>
      </c>
      <c r="F1074">
        <v>270</v>
      </c>
      <c r="G1074">
        <v>273</v>
      </c>
      <c r="H1074">
        <v>543</v>
      </c>
    </row>
    <row r="1075" spans="1:8" x14ac:dyDescent="0.3">
      <c r="A1075">
        <v>27</v>
      </c>
      <c r="B1075" t="s">
        <v>45</v>
      </c>
      <c r="C1075">
        <v>8</v>
      </c>
      <c r="D1075" t="s">
        <v>21</v>
      </c>
      <c r="E1075">
        <v>1987</v>
      </c>
      <c r="F1075">
        <v>1140</v>
      </c>
      <c r="G1075">
        <v>723</v>
      </c>
      <c r="H1075">
        <v>1863</v>
      </c>
    </row>
    <row r="1076" spans="1:8" x14ac:dyDescent="0.3">
      <c r="A1076">
        <v>27</v>
      </c>
      <c r="B1076" t="s">
        <v>45</v>
      </c>
      <c r="C1076">
        <v>8</v>
      </c>
      <c r="D1076" t="s">
        <v>21</v>
      </c>
      <c r="E1076">
        <v>1988</v>
      </c>
      <c r="F1076">
        <v>2000</v>
      </c>
      <c r="G1076">
        <v>1236</v>
      </c>
      <c r="H1076">
        <v>3236</v>
      </c>
    </row>
    <row r="1077" spans="1:8" x14ac:dyDescent="0.3">
      <c r="A1077">
        <v>27</v>
      </c>
      <c r="B1077" t="s">
        <v>45</v>
      </c>
      <c r="C1077">
        <v>8</v>
      </c>
      <c r="D1077" t="s">
        <v>21</v>
      </c>
      <c r="E1077">
        <v>1989</v>
      </c>
      <c r="F1077">
        <v>1300</v>
      </c>
      <c r="G1077">
        <v>772</v>
      </c>
      <c r="H1077">
        <v>2072</v>
      </c>
    </row>
    <row r="1078" spans="1:8" x14ac:dyDescent="0.3">
      <c r="A1078">
        <v>27</v>
      </c>
      <c r="B1078" t="s">
        <v>45</v>
      </c>
      <c r="C1078">
        <v>8</v>
      </c>
      <c r="D1078" t="s">
        <v>21</v>
      </c>
      <c r="E1078">
        <v>1990</v>
      </c>
      <c r="F1078">
        <v>5000</v>
      </c>
      <c r="G1078">
        <v>3661</v>
      </c>
      <c r="H1078">
        <v>8661</v>
      </c>
    </row>
    <row r="1079" spans="1:8" x14ac:dyDescent="0.3">
      <c r="A1079">
        <v>27</v>
      </c>
      <c r="B1079" t="s">
        <v>45</v>
      </c>
      <c r="C1079">
        <v>8</v>
      </c>
      <c r="D1079" t="s">
        <v>21</v>
      </c>
      <c r="E1079">
        <v>1991</v>
      </c>
      <c r="F1079">
        <v>3000</v>
      </c>
      <c r="G1079">
        <v>1820</v>
      </c>
      <c r="H1079">
        <v>4820</v>
      </c>
    </row>
    <row r="1080" spans="1:8" x14ac:dyDescent="0.3">
      <c r="A1080">
        <v>27</v>
      </c>
      <c r="B1080" t="s">
        <v>45</v>
      </c>
      <c r="C1080">
        <v>8</v>
      </c>
      <c r="D1080" t="s">
        <v>21</v>
      </c>
      <c r="E1080">
        <v>1992</v>
      </c>
      <c r="F1080">
        <v>1000</v>
      </c>
      <c r="G1080">
        <v>651</v>
      </c>
      <c r="H1080">
        <v>1651</v>
      </c>
    </row>
    <row r="1081" spans="1:8" x14ac:dyDescent="0.3">
      <c r="A1081">
        <v>27</v>
      </c>
      <c r="B1081" t="s">
        <v>45</v>
      </c>
      <c r="C1081">
        <v>8</v>
      </c>
      <c r="D1081" t="s">
        <v>21</v>
      </c>
      <c r="E1081">
        <v>1993</v>
      </c>
      <c r="F1081">
        <v>700</v>
      </c>
      <c r="G1081">
        <v>365</v>
      </c>
      <c r="H1081">
        <v>1065</v>
      </c>
    </row>
    <row r="1082" spans="1:8" x14ac:dyDescent="0.3">
      <c r="A1082">
        <v>27</v>
      </c>
      <c r="B1082" t="s">
        <v>45</v>
      </c>
      <c r="C1082">
        <v>8</v>
      </c>
      <c r="D1082" t="s">
        <v>21</v>
      </c>
      <c r="E1082">
        <v>1994</v>
      </c>
      <c r="F1082" t="s">
        <v>10</v>
      </c>
      <c r="G1082" t="s">
        <v>10</v>
      </c>
      <c r="H1082" t="s">
        <v>10</v>
      </c>
    </row>
    <row r="1083" spans="1:8" x14ac:dyDescent="0.3">
      <c r="A1083">
        <v>27</v>
      </c>
      <c r="B1083" t="s">
        <v>45</v>
      </c>
      <c r="C1083">
        <v>8</v>
      </c>
      <c r="D1083" t="s">
        <v>21</v>
      </c>
      <c r="E1083">
        <v>1995</v>
      </c>
      <c r="F1083">
        <v>1000</v>
      </c>
      <c r="G1083">
        <v>301</v>
      </c>
      <c r="H1083">
        <v>1301</v>
      </c>
    </row>
    <row r="1084" spans="1:8" x14ac:dyDescent="0.3">
      <c r="A1084">
        <v>27</v>
      </c>
      <c r="B1084" t="s">
        <v>45</v>
      </c>
      <c r="C1084">
        <v>8</v>
      </c>
      <c r="D1084" t="s">
        <v>21</v>
      </c>
      <c r="E1084">
        <v>1996</v>
      </c>
      <c r="F1084">
        <v>3000</v>
      </c>
      <c r="G1084">
        <v>2427</v>
      </c>
      <c r="H1084">
        <v>5427</v>
      </c>
    </row>
    <row r="1085" spans="1:8" x14ac:dyDescent="0.3">
      <c r="A1085">
        <v>27</v>
      </c>
      <c r="B1085" t="s">
        <v>45</v>
      </c>
      <c r="C1085">
        <v>8</v>
      </c>
      <c r="D1085" t="s">
        <v>21</v>
      </c>
      <c r="E1085">
        <v>1997</v>
      </c>
      <c r="F1085" t="s">
        <v>10</v>
      </c>
      <c r="G1085" t="s">
        <v>10</v>
      </c>
      <c r="H1085" t="s">
        <v>10</v>
      </c>
    </row>
    <row r="1086" spans="1:8" x14ac:dyDescent="0.3">
      <c r="A1086">
        <v>27</v>
      </c>
      <c r="B1086" t="s">
        <v>45</v>
      </c>
      <c r="C1086">
        <v>8</v>
      </c>
      <c r="D1086" t="s">
        <v>21</v>
      </c>
      <c r="E1086">
        <v>1998</v>
      </c>
      <c r="F1086">
        <v>2000</v>
      </c>
      <c r="G1086">
        <v>360</v>
      </c>
      <c r="H1086">
        <v>2360</v>
      </c>
    </row>
    <row r="1087" spans="1:8" x14ac:dyDescent="0.3">
      <c r="A1087">
        <v>27</v>
      </c>
      <c r="B1087" t="s">
        <v>45</v>
      </c>
      <c r="C1087">
        <v>8</v>
      </c>
      <c r="D1087" t="s">
        <v>21</v>
      </c>
      <c r="E1087">
        <v>1999</v>
      </c>
      <c r="F1087">
        <v>2500</v>
      </c>
      <c r="G1087">
        <v>451</v>
      </c>
      <c r="H1087">
        <v>2951</v>
      </c>
    </row>
    <row r="1088" spans="1:8" x14ac:dyDescent="0.3">
      <c r="A1088">
        <v>27</v>
      </c>
      <c r="B1088" t="s">
        <v>45</v>
      </c>
      <c r="C1088">
        <v>8</v>
      </c>
      <c r="D1088" t="s">
        <v>21</v>
      </c>
      <c r="E1088">
        <v>2000</v>
      </c>
      <c r="F1088">
        <v>2750</v>
      </c>
      <c r="G1088">
        <v>324</v>
      </c>
      <c r="H1088">
        <v>3074</v>
      </c>
    </row>
    <row r="1089" spans="1:8" x14ac:dyDescent="0.3">
      <c r="A1089">
        <v>27</v>
      </c>
      <c r="B1089" t="s">
        <v>45</v>
      </c>
      <c r="C1089">
        <v>8</v>
      </c>
      <c r="D1089" t="s">
        <v>21</v>
      </c>
      <c r="E1089">
        <v>2001</v>
      </c>
      <c r="F1089">
        <v>8500</v>
      </c>
      <c r="G1089">
        <v>2039</v>
      </c>
      <c r="H1089">
        <v>10539</v>
      </c>
    </row>
    <row r="1090" spans="1:8" x14ac:dyDescent="0.3">
      <c r="A1090">
        <v>27</v>
      </c>
      <c r="B1090" t="s">
        <v>45</v>
      </c>
      <c r="C1090">
        <v>8</v>
      </c>
      <c r="D1090" t="s">
        <v>21</v>
      </c>
      <c r="E1090">
        <v>2002</v>
      </c>
      <c r="F1090">
        <v>9210</v>
      </c>
      <c r="G1090">
        <v>1486</v>
      </c>
      <c r="H1090">
        <v>10696</v>
      </c>
    </row>
    <row r="1091" spans="1:8" x14ac:dyDescent="0.3">
      <c r="A1091">
        <v>27</v>
      </c>
      <c r="B1091" t="s">
        <v>45</v>
      </c>
      <c r="C1091">
        <v>8</v>
      </c>
      <c r="D1091" t="s">
        <v>21</v>
      </c>
      <c r="E1091">
        <v>2003</v>
      </c>
      <c r="F1091">
        <v>5900</v>
      </c>
      <c r="G1091">
        <v>1320</v>
      </c>
      <c r="H1091">
        <v>7220</v>
      </c>
    </row>
    <row r="1092" spans="1:8" x14ac:dyDescent="0.3">
      <c r="A1092">
        <v>27</v>
      </c>
      <c r="B1092" t="s">
        <v>45</v>
      </c>
      <c r="C1092">
        <v>8</v>
      </c>
      <c r="D1092" t="s">
        <v>21</v>
      </c>
      <c r="E1092">
        <v>2004</v>
      </c>
      <c r="F1092">
        <v>5200</v>
      </c>
      <c r="G1092">
        <v>1779</v>
      </c>
      <c r="H1092">
        <v>6979</v>
      </c>
    </row>
    <row r="1093" spans="1:8" x14ac:dyDescent="0.3">
      <c r="A1093">
        <v>27</v>
      </c>
      <c r="B1093" t="s">
        <v>45</v>
      </c>
      <c r="C1093">
        <v>8</v>
      </c>
      <c r="D1093" t="s">
        <v>21</v>
      </c>
      <c r="E1093">
        <v>2005</v>
      </c>
      <c r="F1093">
        <v>4100</v>
      </c>
      <c r="G1093">
        <v>1070</v>
      </c>
      <c r="H1093">
        <v>5170</v>
      </c>
    </row>
    <row r="1094" spans="1:8" x14ac:dyDescent="0.3">
      <c r="A1094">
        <v>27</v>
      </c>
      <c r="B1094" t="s">
        <v>45</v>
      </c>
      <c r="C1094">
        <v>8</v>
      </c>
      <c r="D1094" t="s">
        <v>21</v>
      </c>
      <c r="E1094">
        <v>2006</v>
      </c>
      <c r="F1094">
        <v>3300</v>
      </c>
      <c r="G1094">
        <v>672</v>
      </c>
      <c r="H1094">
        <v>3972</v>
      </c>
    </row>
    <row r="1095" spans="1:8" x14ac:dyDescent="0.3">
      <c r="A1095">
        <v>27</v>
      </c>
      <c r="B1095" t="s">
        <v>45</v>
      </c>
      <c r="C1095">
        <v>8</v>
      </c>
      <c r="D1095" t="s">
        <v>21</v>
      </c>
      <c r="E1095">
        <v>2007</v>
      </c>
      <c r="F1095">
        <v>1100</v>
      </c>
      <c r="G1095">
        <v>321</v>
      </c>
      <c r="H1095">
        <v>1421</v>
      </c>
    </row>
    <row r="1096" spans="1:8" x14ac:dyDescent="0.3">
      <c r="A1096">
        <v>27</v>
      </c>
      <c r="B1096" t="s">
        <v>45</v>
      </c>
      <c r="C1096">
        <v>8</v>
      </c>
      <c r="D1096" t="s">
        <v>21</v>
      </c>
      <c r="E1096">
        <v>2008</v>
      </c>
      <c r="F1096">
        <v>1400</v>
      </c>
      <c r="G1096">
        <v>400</v>
      </c>
      <c r="H1096">
        <v>1800</v>
      </c>
    </row>
    <row r="1097" spans="1:8" x14ac:dyDescent="0.3">
      <c r="A1097">
        <v>27</v>
      </c>
      <c r="B1097" t="s">
        <v>45</v>
      </c>
      <c r="C1097">
        <v>8</v>
      </c>
      <c r="D1097" t="s">
        <v>21</v>
      </c>
      <c r="E1097">
        <v>2009</v>
      </c>
      <c r="F1097">
        <v>5500</v>
      </c>
      <c r="G1097">
        <v>1987</v>
      </c>
      <c r="H1097">
        <v>7487</v>
      </c>
    </row>
    <row r="1098" spans="1:8" x14ac:dyDescent="0.3">
      <c r="A1098">
        <v>27</v>
      </c>
      <c r="B1098" t="s">
        <v>45</v>
      </c>
      <c r="C1098">
        <v>8</v>
      </c>
      <c r="D1098" t="s">
        <v>21</v>
      </c>
      <c r="E1098">
        <v>2010</v>
      </c>
      <c r="F1098">
        <v>4000</v>
      </c>
      <c r="G1098">
        <v>1144</v>
      </c>
      <c r="H1098">
        <v>5144</v>
      </c>
    </row>
    <row r="1099" spans="1:8" x14ac:dyDescent="0.3">
      <c r="A1099">
        <v>27</v>
      </c>
      <c r="B1099" t="s">
        <v>45</v>
      </c>
      <c r="C1099">
        <v>8</v>
      </c>
      <c r="D1099" t="s">
        <v>21</v>
      </c>
      <c r="E1099">
        <v>2011</v>
      </c>
      <c r="F1099">
        <v>4000</v>
      </c>
      <c r="G1099">
        <v>1387</v>
      </c>
      <c r="H1099">
        <v>5387</v>
      </c>
    </row>
    <row r="1100" spans="1:8" x14ac:dyDescent="0.3">
      <c r="A1100">
        <v>27</v>
      </c>
      <c r="B1100" t="s">
        <v>45</v>
      </c>
      <c r="C1100">
        <v>8</v>
      </c>
      <c r="D1100" t="s">
        <v>21</v>
      </c>
      <c r="E1100">
        <v>2012</v>
      </c>
      <c r="F1100">
        <v>4300</v>
      </c>
      <c r="G1100">
        <v>1108</v>
      </c>
      <c r="H1100">
        <v>5408</v>
      </c>
    </row>
    <row r="1101" spans="1:8" x14ac:dyDescent="0.3">
      <c r="A1101">
        <v>27</v>
      </c>
      <c r="B1101" t="s">
        <v>45</v>
      </c>
      <c r="C1101">
        <v>8</v>
      </c>
      <c r="D1101" t="s">
        <v>21</v>
      </c>
      <c r="E1101">
        <v>2013</v>
      </c>
      <c r="F1101">
        <v>4000</v>
      </c>
      <c r="G1101">
        <v>1130</v>
      </c>
      <c r="H1101">
        <v>5130</v>
      </c>
    </row>
    <row r="1102" spans="1:8" x14ac:dyDescent="0.3">
      <c r="A1102">
        <v>27</v>
      </c>
      <c r="B1102" t="s">
        <v>45</v>
      </c>
      <c r="C1102">
        <v>8</v>
      </c>
      <c r="D1102" t="s">
        <v>21</v>
      </c>
      <c r="E1102">
        <v>2014</v>
      </c>
      <c r="F1102">
        <v>6300</v>
      </c>
      <c r="G1102">
        <v>974</v>
      </c>
      <c r="H1102">
        <v>7274</v>
      </c>
    </row>
    <row r="1103" spans="1:8" x14ac:dyDescent="0.3">
      <c r="A1103">
        <v>27</v>
      </c>
      <c r="B1103" t="s">
        <v>45</v>
      </c>
      <c r="C1103">
        <v>8</v>
      </c>
      <c r="D1103" t="s">
        <v>21</v>
      </c>
      <c r="E1103">
        <v>2015</v>
      </c>
      <c r="F1103">
        <v>3800</v>
      </c>
      <c r="G1103" s="1" t="s">
        <v>10</v>
      </c>
      <c r="H1103" s="1" t="s">
        <v>10</v>
      </c>
    </row>
    <row r="1104" spans="1:8" x14ac:dyDescent="0.3">
      <c r="A1104">
        <v>27</v>
      </c>
      <c r="B1104" t="s">
        <v>45</v>
      </c>
      <c r="C1104">
        <v>8</v>
      </c>
      <c r="D1104" t="s">
        <v>21</v>
      </c>
      <c r="E1104">
        <v>2016</v>
      </c>
      <c r="F1104" t="s">
        <v>10</v>
      </c>
      <c r="G1104" t="s">
        <v>10</v>
      </c>
      <c r="H1104" t="s">
        <v>10</v>
      </c>
    </row>
    <row r="1105" spans="1:8" x14ac:dyDescent="0.3">
      <c r="A1105">
        <v>27</v>
      </c>
      <c r="B1105" t="s">
        <v>45</v>
      </c>
      <c r="C1105">
        <v>8</v>
      </c>
      <c r="D1105" t="s">
        <v>21</v>
      </c>
      <c r="E1105">
        <v>2017</v>
      </c>
      <c r="F1105" t="s">
        <v>10</v>
      </c>
      <c r="G1105" t="s">
        <v>10</v>
      </c>
      <c r="H1105" t="s">
        <v>10</v>
      </c>
    </row>
    <row r="1106" spans="1:8" x14ac:dyDescent="0.3">
      <c r="A1106">
        <v>27</v>
      </c>
      <c r="B1106" t="s">
        <v>45</v>
      </c>
      <c r="C1106">
        <v>8</v>
      </c>
      <c r="D1106" t="s">
        <v>21</v>
      </c>
      <c r="E1106">
        <v>2018</v>
      </c>
      <c r="F1106">
        <v>1725</v>
      </c>
      <c r="G1106" s="1" t="s">
        <v>10</v>
      </c>
      <c r="H1106" s="1" t="s">
        <v>10</v>
      </c>
    </row>
    <row r="1107" spans="1:8" x14ac:dyDescent="0.3">
      <c r="A1107">
        <v>27</v>
      </c>
      <c r="B1107" t="s">
        <v>45</v>
      </c>
      <c r="C1107">
        <v>8</v>
      </c>
      <c r="D1107" t="s">
        <v>21</v>
      </c>
      <c r="E1107">
        <v>2019</v>
      </c>
      <c r="F1107">
        <v>1000</v>
      </c>
      <c r="G1107" s="1" t="s">
        <v>10</v>
      </c>
      <c r="H1107" s="1" t="s">
        <v>10</v>
      </c>
    </row>
    <row r="1108" spans="1:8" x14ac:dyDescent="0.3">
      <c r="A1108">
        <v>27</v>
      </c>
      <c r="B1108" t="s">
        <v>45</v>
      </c>
      <c r="C1108">
        <v>8</v>
      </c>
      <c r="D1108" t="s">
        <v>21</v>
      </c>
      <c r="E1108">
        <v>2020</v>
      </c>
      <c r="F1108">
        <v>600</v>
      </c>
      <c r="G1108" s="1" t="s">
        <v>10</v>
      </c>
      <c r="H1108" s="1" t="s">
        <v>10</v>
      </c>
    </row>
    <row r="1109" spans="1:8" x14ac:dyDescent="0.3">
      <c r="A1109">
        <v>28</v>
      </c>
      <c r="B1109" t="s">
        <v>46</v>
      </c>
      <c r="C1109">
        <v>8</v>
      </c>
      <c r="D1109" t="s">
        <v>21</v>
      </c>
      <c r="E1109">
        <v>1980</v>
      </c>
      <c r="F1109">
        <v>500</v>
      </c>
      <c r="G1109">
        <v>407</v>
      </c>
      <c r="H1109">
        <v>907</v>
      </c>
    </row>
    <row r="1110" spans="1:8" x14ac:dyDescent="0.3">
      <c r="A1110">
        <v>28</v>
      </c>
      <c r="B1110" t="s">
        <v>46</v>
      </c>
      <c r="C1110">
        <v>8</v>
      </c>
      <c r="D1110" t="s">
        <v>21</v>
      </c>
      <c r="E1110">
        <v>1981</v>
      </c>
      <c r="F1110">
        <v>200</v>
      </c>
      <c r="G1110">
        <v>137</v>
      </c>
      <c r="H1110">
        <v>337</v>
      </c>
    </row>
    <row r="1111" spans="1:8" x14ac:dyDescent="0.3">
      <c r="A1111">
        <v>28</v>
      </c>
      <c r="B1111" t="s">
        <v>46</v>
      </c>
      <c r="C1111">
        <v>8</v>
      </c>
      <c r="D1111" t="s">
        <v>21</v>
      </c>
      <c r="E1111">
        <v>1982</v>
      </c>
      <c r="F1111">
        <v>250</v>
      </c>
      <c r="G1111">
        <v>136</v>
      </c>
      <c r="H1111">
        <v>386</v>
      </c>
    </row>
    <row r="1112" spans="1:8" x14ac:dyDescent="0.3">
      <c r="A1112">
        <v>28</v>
      </c>
      <c r="B1112" t="s">
        <v>46</v>
      </c>
      <c r="C1112">
        <v>8</v>
      </c>
      <c r="D1112" t="s">
        <v>21</v>
      </c>
      <c r="E1112">
        <v>1983</v>
      </c>
      <c r="F1112">
        <v>750</v>
      </c>
      <c r="G1112">
        <v>723</v>
      </c>
      <c r="H1112">
        <v>1473</v>
      </c>
    </row>
    <row r="1113" spans="1:8" x14ac:dyDescent="0.3">
      <c r="A1113">
        <v>28</v>
      </c>
      <c r="B1113" t="s">
        <v>46</v>
      </c>
      <c r="C1113">
        <v>8</v>
      </c>
      <c r="D1113" t="s">
        <v>21</v>
      </c>
      <c r="E1113">
        <v>1984</v>
      </c>
      <c r="F1113">
        <v>500</v>
      </c>
      <c r="G1113">
        <v>387</v>
      </c>
      <c r="H1113">
        <v>887</v>
      </c>
    </row>
    <row r="1114" spans="1:8" x14ac:dyDescent="0.3">
      <c r="A1114">
        <v>28</v>
      </c>
      <c r="B1114" t="s">
        <v>46</v>
      </c>
      <c r="C1114">
        <v>8</v>
      </c>
      <c r="D1114" t="s">
        <v>21</v>
      </c>
      <c r="E1114">
        <v>1985</v>
      </c>
      <c r="F1114">
        <v>75</v>
      </c>
      <c r="G1114">
        <v>63</v>
      </c>
      <c r="H1114">
        <v>138</v>
      </c>
    </row>
    <row r="1115" spans="1:8" x14ac:dyDescent="0.3">
      <c r="A1115">
        <v>28</v>
      </c>
      <c r="B1115" t="s">
        <v>46</v>
      </c>
      <c r="C1115">
        <v>8</v>
      </c>
      <c r="D1115" t="s">
        <v>21</v>
      </c>
      <c r="E1115">
        <v>1986</v>
      </c>
      <c r="F1115" t="s">
        <v>10</v>
      </c>
      <c r="G1115" t="s">
        <v>10</v>
      </c>
      <c r="H1115" t="s">
        <v>10</v>
      </c>
    </row>
    <row r="1116" spans="1:8" x14ac:dyDescent="0.3">
      <c r="A1116">
        <v>28</v>
      </c>
      <c r="B1116" t="s">
        <v>46</v>
      </c>
      <c r="C1116">
        <v>8</v>
      </c>
      <c r="D1116" t="s">
        <v>21</v>
      </c>
      <c r="E1116">
        <v>1987</v>
      </c>
      <c r="F1116" t="s">
        <v>10</v>
      </c>
      <c r="G1116" t="s">
        <v>10</v>
      </c>
      <c r="H1116" t="s">
        <v>10</v>
      </c>
    </row>
    <row r="1117" spans="1:8" x14ac:dyDescent="0.3">
      <c r="A1117">
        <v>28</v>
      </c>
      <c r="B1117" t="s">
        <v>46</v>
      </c>
      <c r="C1117">
        <v>8</v>
      </c>
      <c r="D1117" t="s">
        <v>21</v>
      </c>
      <c r="E1117">
        <v>1988</v>
      </c>
      <c r="F1117" t="s">
        <v>10</v>
      </c>
      <c r="G1117" t="s">
        <v>10</v>
      </c>
      <c r="H1117" t="s">
        <v>10</v>
      </c>
    </row>
    <row r="1118" spans="1:8" x14ac:dyDescent="0.3">
      <c r="A1118">
        <v>28</v>
      </c>
      <c r="B1118" t="s">
        <v>46</v>
      </c>
      <c r="C1118">
        <v>8</v>
      </c>
      <c r="D1118" t="s">
        <v>21</v>
      </c>
      <c r="E1118">
        <v>1989</v>
      </c>
      <c r="F1118" t="s">
        <v>10</v>
      </c>
      <c r="G1118" t="s">
        <v>10</v>
      </c>
      <c r="H1118" t="s">
        <v>10</v>
      </c>
    </row>
    <row r="1119" spans="1:8" x14ac:dyDescent="0.3">
      <c r="A1119">
        <v>28</v>
      </c>
      <c r="B1119" t="s">
        <v>46</v>
      </c>
      <c r="C1119">
        <v>8</v>
      </c>
      <c r="D1119" t="s">
        <v>21</v>
      </c>
      <c r="E1119">
        <v>1990</v>
      </c>
      <c r="F1119" t="s">
        <v>10</v>
      </c>
      <c r="G1119" t="s">
        <v>10</v>
      </c>
      <c r="H1119" t="s">
        <v>10</v>
      </c>
    </row>
    <row r="1120" spans="1:8" x14ac:dyDescent="0.3">
      <c r="A1120">
        <v>28</v>
      </c>
      <c r="B1120" t="s">
        <v>46</v>
      </c>
      <c r="C1120">
        <v>8</v>
      </c>
      <c r="D1120" t="s">
        <v>21</v>
      </c>
      <c r="E1120">
        <v>1991</v>
      </c>
      <c r="F1120">
        <v>1100</v>
      </c>
      <c r="G1120">
        <v>667</v>
      </c>
      <c r="H1120">
        <v>1767</v>
      </c>
    </row>
    <row r="1121" spans="1:8" x14ac:dyDescent="0.3">
      <c r="A1121">
        <v>28</v>
      </c>
      <c r="B1121" t="s">
        <v>46</v>
      </c>
      <c r="C1121">
        <v>8</v>
      </c>
      <c r="D1121" t="s">
        <v>21</v>
      </c>
      <c r="E1121">
        <v>1992</v>
      </c>
      <c r="F1121">
        <v>200</v>
      </c>
      <c r="G1121">
        <v>130</v>
      </c>
      <c r="H1121">
        <v>330</v>
      </c>
    </row>
    <row r="1122" spans="1:8" x14ac:dyDescent="0.3">
      <c r="A1122">
        <v>28</v>
      </c>
      <c r="B1122" t="s">
        <v>46</v>
      </c>
      <c r="C1122">
        <v>8</v>
      </c>
      <c r="D1122" t="s">
        <v>21</v>
      </c>
      <c r="E1122">
        <v>1993</v>
      </c>
      <c r="F1122" t="s">
        <v>10</v>
      </c>
      <c r="G1122" t="s">
        <v>10</v>
      </c>
      <c r="H1122" t="s">
        <v>10</v>
      </c>
    </row>
    <row r="1123" spans="1:8" x14ac:dyDescent="0.3">
      <c r="A1123">
        <v>28</v>
      </c>
      <c r="B1123" t="s">
        <v>46</v>
      </c>
      <c r="C1123">
        <v>8</v>
      </c>
      <c r="D1123" t="s">
        <v>21</v>
      </c>
      <c r="E1123">
        <v>1994</v>
      </c>
      <c r="F1123" t="s">
        <v>10</v>
      </c>
      <c r="G1123" t="s">
        <v>10</v>
      </c>
      <c r="H1123" t="s">
        <v>10</v>
      </c>
    </row>
    <row r="1124" spans="1:8" x14ac:dyDescent="0.3">
      <c r="A1124">
        <v>28</v>
      </c>
      <c r="B1124" t="s">
        <v>46</v>
      </c>
      <c r="C1124">
        <v>8</v>
      </c>
      <c r="D1124" t="s">
        <v>21</v>
      </c>
      <c r="E1124">
        <v>1995</v>
      </c>
      <c r="F1124" t="s">
        <v>10</v>
      </c>
      <c r="G1124" t="s">
        <v>10</v>
      </c>
      <c r="H1124" t="s">
        <v>10</v>
      </c>
    </row>
    <row r="1125" spans="1:8" x14ac:dyDescent="0.3">
      <c r="A1125">
        <v>28</v>
      </c>
      <c r="B1125" t="s">
        <v>46</v>
      </c>
      <c r="C1125">
        <v>8</v>
      </c>
      <c r="D1125" t="s">
        <v>21</v>
      </c>
      <c r="E1125">
        <v>1996</v>
      </c>
      <c r="F1125" t="s">
        <v>10</v>
      </c>
      <c r="G1125" t="s">
        <v>10</v>
      </c>
      <c r="H1125" t="s">
        <v>10</v>
      </c>
    </row>
    <row r="1126" spans="1:8" x14ac:dyDescent="0.3">
      <c r="A1126">
        <v>28</v>
      </c>
      <c r="B1126" t="s">
        <v>46</v>
      </c>
      <c r="C1126">
        <v>8</v>
      </c>
      <c r="D1126" t="s">
        <v>21</v>
      </c>
      <c r="E1126">
        <v>1997</v>
      </c>
      <c r="F1126" t="s">
        <v>10</v>
      </c>
      <c r="G1126" t="s">
        <v>10</v>
      </c>
      <c r="H1126" t="s">
        <v>10</v>
      </c>
    </row>
    <row r="1127" spans="1:8" x14ac:dyDescent="0.3">
      <c r="A1127">
        <v>28</v>
      </c>
      <c r="B1127" t="s">
        <v>46</v>
      </c>
      <c r="C1127">
        <v>8</v>
      </c>
      <c r="D1127" t="s">
        <v>21</v>
      </c>
      <c r="E1127">
        <v>1998</v>
      </c>
      <c r="F1127">
        <v>200</v>
      </c>
      <c r="G1127">
        <v>36</v>
      </c>
      <c r="H1127">
        <v>236</v>
      </c>
    </row>
    <row r="1128" spans="1:8" x14ac:dyDescent="0.3">
      <c r="A1128">
        <v>28</v>
      </c>
      <c r="B1128" t="s">
        <v>46</v>
      </c>
      <c r="C1128">
        <v>8</v>
      </c>
      <c r="D1128" t="s">
        <v>21</v>
      </c>
      <c r="E1128">
        <v>1999</v>
      </c>
      <c r="F1128" t="s">
        <v>10</v>
      </c>
      <c r="G1128" t="s">
        <v>10</v>
      </c>
      <c r="H1128" t="s">
        <v>10</v>
      </c>
    </row>
    <row r="1129" spans="1:8" x14ac:dyDescent="0.3">
      <c r="A1129">
        <v>28</v>
      </c>
      <c r="B1129" t="s">
        <v>46</v>
      </c>
      <c r="C1129">
        <v>8</v>
      </c>
      <c r="D1129" t="s">
        <v>21</v>
      </c>
      <c r="E1129">
        <v>2000</v>
      </c>
      <c r="F1129" t="s">
        <v>10</v>
      </c>
      <c r="G1129" t="s">
        <v>10</v>
      </c>
      <c r="H1129" t="s">
        <v>10</v>
      </c>
    </row>
    <row r="1130" spans="1:8" x14ac:dyDescent="0.3">
      <c r="A1130">
        <v>28</v>
      </c>
      <c r="B1130" t="s">
        <v>46</v>
      </c>
      <c r="C1130">
        <v>8</v>
      </c>
      <c r="D1130" t="s">
        <v>21</v>
      </c>
      <c r="E1130">
        <v>2001</v>
      </c>
      <c r="F1130" t="s">
        <v>10</v>
      </c>
      <c r="G1130" t="s">
        <v>10</v>
      </c>
      <c r="H1130" t="s">
        <v>10</v>
      </c>
    </row>
    <row r="1131" spans="1:8" x14ac:dyDescent="0.3">
      <c r="A1131">
        <v>28</v>
      </c>
      <c r="B1131" t="s">
        <v>46</v>
      </c>
      <c r="C1131">
        <v>8</v>
      </c>
      <c r="D1131" t="s">
        <v>21</v>
      </c>
      <c r="E1131">
        <v>2002</v>
      </c>
      <c r="F1131">
        <v>1800</v>
      </c>
      <c r="G1131">
        <v>290</v>
      </c>
      <c r="H1131">
        <v>2090</v>
      </c>
    </row>
    <row r="1132" spans="1:8" x14ac:dyDescent="0.3">
      <c r="A1132">
        <v>28</v>
      </c>
      <c r="B1132" t="s">
        <v>46</v>
      </c>
      <c r="C1132">
        <v>8</v>
      </c>
      <c r="D1132" t="s">
        <v>21</v>
      </c>
      <c r="E1132">
        <v>2003</v>
      </c>
      <c r="F1132">
        <v>1050</v>
      </c>
      <c r="G1132">
        <v>235</v>
      </c>
      <c r="H1132">
        <v>1285</v>
      </c>
    </row>
    <row r="1133" spans="1:8" x14ac:dyDescent="0.3">
      <c r="A1133">
        <v>28</v>
      </c>
      <c r="B1133" t="s">
        <v>46</v>
      </c>
      <c r="C1133">
        <v>8</v>
      </c>
      <c r="D1133" t="s">
        <v>21</v>
      </c>
      <c r="E1133">
        <v>2004</v>
      </c>
      <c r="F1133">
        <v>1200</v>
      </c>
      <c r="G1133">
        <v>411</v>
      </c>
      <c r="H1133">
        <v>1611</v>
      </c>
    </row>
    <row r="1134" spans="1:8" x14ac:dyDescent="0.3">
      <c r="A1134">
        <v>28</v>
      </c>
      <c r="B1134" t="s">
        <v>46</v>
      </c>
      <c r="C1134">
        <v>8</v>
      </c>
      <c r="D1134" t="s">
        <v>21</v>
      </c>
      <c r="E1134">
        <v>2005</v>
      </c>
      <c r="F1134">
        <v>900</v>
      </c>
      <c r="G1134">
        <v>235</v>
      </c>
      <c r="H1134">
        <v>1135</v>
      </c>
    </row>
    <row r="1135" spans="1:8" x14ac:dyDescent="0.3">
      <c r="A1135">
        <v>28</v>
      </c>
      <c r="B1135" t="s">
        <v>46</v>
      </c>
      <c r="C1135">
        <v>8</v>
      </c>
      <c r="D1135" t="s">
        <v>21</v>
      </c>
      <c r="E1135">
        <v>2006</v>
      </c>
      <c r="F1135">
        <v>540</v>
      </c>
      <c r="G1135">
        <v>110</v>
      </c>
      <c r="H1135">
        <v>650</v>
      </c>
    </row>
    <row r="1136" spans="1:8" x14ac:dyDescent="0.3">
      <c r="A1136">
        <v>28</v>
      </c>
      <c r="B1136" t="s">
        <v>46</v>
      </c>
      <c r="C1136">
        <v>8</v>
      </c>
      <c r="D1136" t="s">
        <v>21</v>
      </c>
      <c r="E1136">
        <v>2007</v>
      </c>
      <c r="F1136">
        <v>850</v>
      </c>
      <c r="G1136">
        <v>248</v>
      </c>
      <c r="H1136">
        <v>1098</v>
      </c>
    </row>
    <row r="1137" spans="1:8" x14ac:dyDescent="0.3">
      <c r="A1137">
        <v>28</v>
      </c>
      <c r="B1137" t="s">
        <v>46</v>
      </c>
      <c r="C1137">
        <v>8</v>
      </c>
      <c r="D1137" t="s">
        <v>21</v>
      </c>
      <c r="E1137">
        <v>2008</v>
      </c>
      <c r="F1137">
        <v>500</v>
      </c>
      <c r="G1137">
        <v>143</v>
      </c>
      <c r="H1137">
        <v>643</v>
      </c>
    </row>
    <row r="1138" spans="1:8" x14ac:dyDescent="0.3">
      <c r="A1138">
        <v>28</v>
      </c>
      <c r="B1138" t="s">
        <v>46</v>
      </c>
      <c r="C1138">
        <v>8</v>
      </c>
      <c r="D1138" t="s">
        <v>21</v>
      </c>
      <c r="E1138">
        <v>2009</v>
      </c>
      <c r="F1138">
        <v>1100</v>
      </c>
      <c r="G1138">
        <v>397</v>
      </c>
      <c r="H1138">
        <v>1497</v>
      </c>
    </row>
    <row r="1139" spans="1:8" x14ac:dyDescent="0.3">
      <c r="A1139">
        <v>28</v>
      </c>
      <c r="B1139" t="s">
        <v>46</v>
      </c>
      <c r="C1139">
        <v>8</v>
      </c>
      <c r="D1139" t="s">
        <v>21</v>
      </c>
      <c r="E1139">
        <v>2010</v>
      </c>
      <c r="F1139">
        <v>570</v>
      </c>
      <c r="G1139">
        <v>163</v>
      </c>
      <c r="H1139">
        <v>733</v>
      </c>
    </row>
    <row r="1140" spans="1:8" x14ac:dyDescent="0.3">
      <c r="A1140">
        <v>28</v>
      </c>
      <c r="B1140" t="s">
        <v>46</v>
      </c>
      <c r="C1140">
        <v>8</v>
      </c>
      <c r="D1140" t="s">
        <v>21</v>
      </c>
      <c r="E1140">
        <v>2011</v>
      </c>
      <c r="F1140">
        <v>1500</v>
      </c>
      <c r="G1140">
        <v>520</v>
      </c>
      <c r="H1140">
        <v>2020</v>
      </c>
    </row>
    <row r="1141" spans="1:8" x14ac:dyDescent="0.3">
      <c r="A1141">
        <v>28</v>
      </c>
      <c r="B1141" t="s">
        <v>46</v>
      </c>
      <c r="C1141">
        <v>8</v>
      </c>
      <c r="D1141" t="s">
        <v>21</v>
      </c>
      <c r="E1141">
        <v>2012</v>
      </c>
      <c r="F1141">
        <v>1300</v>
      </c>
      <c r="G1141">
        <v>335</v>
      </c>
      <c r="H1141">
        <v>1635</v>
      </c>
    </row>
    <row r="1142" spans="1:8" x14ac:dyDescent="0.3">
      <c r="A1142">
        <v>28</v>
      </c>
      <c r="B1142" t="s">
        <v>46</v>
      </c>
      <c r="C1142">
        <v>8</v>
      </c>
      <c r="D1142" t="s">
        <v>21</v>
      </c>
      <c r="E1142">
        <v>2013</v>
      </c>
      <c r="F1142">
        <v>700</v>
      </c>
      <c r="G1142">
        <v>198</v>
      </c>
      <c r="H1142">
        <v>898</v>
      </c>
    </row>
    <row r="1143" spans="1:8" x14ac:dyDescent="0.3">
      <c r="A1143">
        <v>28</v>
      </c>
      <c r="B1143" t="s">
        <v>46</v>
      </c>
      <c r="C1143">
        <v>8</v>
      </c>
      <c r="D1143" t="s">
        <v>21</v>
      </c>
      <c r="E1143">
        <v>2014</v>
      </c>
      <c r="F1143">
        <v>1325</v>
      </c>
      <c r="G1143">
        <v>205</v>
      </c>
      <c r="H1143">
        <v>1530</v>
      </c>
    </row>
    <row r="1144" spans="1:8" x14ac:dyDescent="0.3">
      <c r="A1144">
        <v>28</v>
      </c>
      <c r="B1144" t="s">
        <v>46</v>
      </c>
      <c r="C1144">
        <v>8</v>
      </c>
      <c r="D1144" t="s">
        <v>21</v>
      </c>
      <c r="E1144">
        <v>2015</v>
      </c>
      <c r="F1144">
        <v>1350</v>
      </c>
      <c r="G1144" s="1" t="s">
        <v>10</v>
      </c>
      <c r="H1144" s="1" t="s">
        <v>10</v>
      </c>
    </row>
    <row r="1145" spans="1:8" x14ac:dyDescent="0.3">
      <c r="A1145">
        <v>28</v>
      </c>
      <c r="B1145" t="s">
        <v>46</v>
      </c>
      <c r="C1145">
        <v>8</v>
      </c>
      <c r="D1145" t="s">
        <v>21</v>
      </c>
      <c r="E1145">
        <v>2016</v>
      </c>
      <c r="F1145" t="s">
        <v>10</v>
      </c>
      <c r="G1145" t="s">
        <v>10</v>
      </c>
      <c r="H1145" t="s">
        <v>10</v>
      </c>
    </row>
    <row r="1146" spans="1:8" x14ac:dyDescent="0.3">
      <c r="A1146">
        <v>28</v>
      </c>
      <c r="B1146" t="s">
        <v>46</v>
      </c>
      <c r="C1146">
        <v>8</v>
      </c>
      <c r="D1146" t="s">
        <v>21</v>
      </c>
      <c r="E1146">
        <v>2017</v>
      </c>
      <c r="F1146" t="s">
        <v>10</v>
      </c>
      <c r="G1146" t="s">
        <v>10</v>
      </c>
      <c r="H1146" t="s">
        <v>10</v>
      </c>
    </row>
    <row r="1147" spans="1:8" x14ac:dyDescent="0.3">
      <c r="A1147">
        <v>28</v>
      </c>
      <c r="B1147" t="s">
        <v>46</v>
      </c>
      <c r="C1147">
        <v>8</v>
      </c>
      <c r="D1147" t="s">
        <v>21</v>
      </c>
      <c r="E1147">
        <v>2018</v>
      </c>
      <c r="F1147">
        <v>130</v>
      </c>
      <c r="G1147" s="1" t="s">
        <v>10</v>
      </c>
      <c r="H1147" s="1" t="s">
        <v>10</v>
      </c>
    </row>
    <row r="1148" spans="1:8" x14ac:dyDescent="0.3">
      <c r="A1148">
        <v>28</v>
      </c>
      <c r="B1148" t="s">
        <v>46</v>
      </c>
      <c r="C1148">
        <v>8</v>
      </c>
      <c r="D1148" t="s">
        <v>21</v>
      </c>
      <c r="E1148">
        <v>2019</v>
      </c>
      <c r="F1148">
        <v>350</v>
      </c>
      <c r="G1148" s="1" t="s">
        <v>10</v>
      </c>
      <c r="H1148" s="1" t="s">
        <v>10</v>
      </c>
    </row>
    <row r="1149" spans="1:8" x14ac:dyDescent="0.3">
      <c r="A1149">
        <v>28</v>
      </c>
      <c r="B1149" t="s">
        <v>46</v>
      </c>
      <c r="C1149">
        <v>8</v>
      </c>
      <c r="D1149" t="s">
        <v>21</v>
      </c>
      <c r="E1149">
        <v>2020</v>
      </c>
      <c r="F1149">
        <v>450</v>
      </c>
      <c r="G1149" s="1" t="s">
        <v>10</v>
      </c>
      <c r="H1149" s="1" t="s">
        <v>10</v>
      </c>
    </row>
    <row r="1150" spans="1:8" x14ac:dyDescent="0.3">
      <c r="A1150">
        <v>29</v>
      </c>
      <c r="B1150" t="s">
        <v>47</v>
      </c>
      <c r="C1150">
        <v>8</v>
      </c>
      <c r="D1150" t="s">
        <v>21</v>
      </c>
      <c r="E1150">
        <v>1980</v>
      </c>
      <c r="F1150">
        <v>50</v>
      </c>
      <c r="G1150">
        <v>41</v>
      </c>
      <c r="H1150">
        <v>91</v>
      </c>
    </row>
    <row r="1151" spans="1:8" x14ac:dyDescent="0.3">
      <c r="A1151">
        <v>29</v>
      </c>
      <c r="B1151" t="s">
        <v>47</v>
      </c>
      <c r="C1151">
        <v>8</v>
      </c>
      <c r="D1151" t="s">
        <v>21</v>
      </c>
      <c r="E1151">
        <v>1981</v>
      </c>
      <c r="F1151" t="s">
        <v>10</v>
      </c>
      <c r="G1151" t="s">
        <v>10</v>
      </c>
      <c r="H1151" t="s">
        <v>10</v>
      </c>
    </row>
    <row r="1152" spans="1:8" x14ac:dyDescent="0.3">
      <c r="A1152">
        <v>29</v>
      </c>
      <c r="B1152" t="s">
        <v>47</v>
      </c>
      <c r="C1152">
        <v>8</v>
      </c>
      <c r="D1152" t="s">
        <v>21</v>
      </c>
      <c r="E1152">
        <v>1982</v>
      </c>
      <c r="F1152" t="s">
        <v>10</v>
      </c>
      <c r="G1152" t="s">
        <v>10</v>
      </c>
      <c r="H1152" t="s">
        <v>10</v>
      </c>
    </row>
    <row r="1153" spans="1:8" x14ac:dyDescent="0.3">
      <c r="A1153">
        <v>29</v>
      </c>
      <c r="B1153" t="s">
        <v>47</v>
      </c>
      <c r="C1153">
        <v>8</v>
      </c>
      <c r="D1153" t="s">
        <v>21</v>
      </c>
      <c r="E1153">
        <v>1983</v>
      </c>
      <c r="F1153">
        <v>75</v>
      </c>
      <c r="G1153">
        <v>72</v>
      </c>
      <c r="H1153">
        <v>147</v>
      </c>
    </row>
    <row r="1154" spans="1:8" x14ac:dyDescent="0.3">
      <c r="A1154">
        <v>29</v>
      </c>
      <c r="B1154" t="s">
        <v>47</v>
      </c>
      <c r="C1154">
        <v>8</v>
      </c>
      <c r="D1154" t="s">
        <v>21</v>
      </c>
      <c r="E1154">
        <v>1984</v>
      </c>
      <c r="F1154">
        <v>200</v>
      </c>
      <c r="G1154">
        <v>155</v>
      </c>
      <c r="H1154">
        <v>355</v>
      </c>
    </row>
    <row r="1155" spans="1:8" x14ac:dyDescent="0.3">
      <c r="A1155">
        <v>29</v>
      </c>
      <c r="B1155" t="s">
        <v>47</v>
      </c>
      <c r="C1155">
        <v>8</v>
      </c>
      <c r="D1155" t="s">
        <v>21</v>
      </c>
      <c r="E1155">
        <v>1985</v>
      </c>
      <c r="F1155">
        <v>100</v>
      </c>
      <c r="G1155">
        <v>83</v>
      </c>
      <c r="H1155">
        <v>183</v>
      </c>
    </row>
    <row r="1156" spans="1:8" x14ac:dyDescent="0.3">
      <c r="A1156">
        <v>29</v>
      </c>
      <c r="B1156" t="s">
        <v>47</v>
      </c>
      <c r="C1156">
        <v>8</v>
      </c>
      <c r="D1156" t="s">
        <v>21</v>
      </c>
      <c r="E1156">
        <v>1986</v>
      </c>
      <c r="F1156" t="s">
        <v>10</v>
      </c>
      <c r="G1156" t="s">
        <v>10</v>
      </c>
      <c r="H1156" t="s">
        <v>10</v>
      </c>
    </row>
    <row r="1157" spans="1:8" x14ac:dyDescent="0.3">
      <c r="A1157">
        <v>29</v>
      </c>
      <c r="B1157" t="s">
        <v>47</v>
      </c>
      <c r="C1157">
        <v>8</v>
      </c>
      <c r="D1157" t="s">
        <v>21</v>
      </c>
      <c r="E1157">
        <v>1987</v>
      </c>
      <c r="F1157">
        <v>250</v>
      </c>
      <c r="G1157">
        <v>158</v>
      </c>
      <c r="H1157">
        <v>408</v>
      </c>
    </row>
    <row r="1158" spans="1:8" x14ac:dyDescent="0.3">
      <c r="A1158">
        <v>29</v>
      </c>
      <c r="B1158" t="s">
        <v>47</v>
      </c>
      <c r="C1158">
        <v>8</v>
      </c>
      <c r="D1158" t="s">
        <v>21</v>
      </c>
      <c r="E1158">
        <v>1988</v>
      </c>
      <c r="F1158" t="s">
        <v>10</v>
      </c>
      <c r="G1158" t="s">
        <v>10</v>
      </c>
      <c r="H1158" t="s">
        <v>10</v>
      </c>
    </row>
    <row r="1159" spans="1:8" x14ac:dyDescent="0.3">
      <c r="A1159">
        <v>29</v>
      </c>
      <c r="B1159" t="s">
        <v>47</v>
      </c>
      <c r="C1159">
        <v>8</v>
      </c>
      <c r="D1159" t="s">
        <v>21</v>
      </c>
      <c r="E1159">
        <v>1989</v>
      </c>
      <c r="F1159" t="s">
        <v>10</v>
      </c>
      <c r="G1159" t="s">
        <v>10</v>
      </c>
      <c r="H1159" t="s">
        <v>10</v>
      </c>
    </row>
    <row r="1160" spans="1:8" x14ac:dyDescent="0.3">
      <c r="A1160">
        <v>29</v>
      </c>
      <c r="B1160" t="s">
        <v>47</v>
      </c>
      <c r="C1160">
        <v>8</v>
      </c>
      <c r="D1160" t="s">
        <v>21</v>
      </c>
      <c r="E1160">
        <v>1990</v>
      </c>
      <c r="F1160" t="s">
        <v>10</v>
      </c>
      <c r="G1160" t="s">
        <v>10</v>
      </c>
      <c r="H1160" t="s">
        <v>10</v>
      </c>
    </row>
    <row r="1161" spans="1:8" x14ac:dyDescent="0.3">
      <c r="A1161">
        <v>29</v>
      </c>
      <c r="B1161" t="s">
        <v>47</v>
      </c>
      <c r="C1161">
        <v>8</v>
      </c>
      <c r="D1161" t="s">
        <v>21</v>
      </c>
      <c r="E1161">
        <v>1991</v>
      </c>
      <c r="F1161">
        <v>375</v>
      </c>
      <c r="G1161">
        <v>228</v>
      </c>
      <c r="H1161">
        <v>603</v>
      </c>
    </row>
    <row r="1162" spans="1:8" x14ac:dyDescent="0.3">
      <c r="A1162">
        <v>29</v>
      </c>
      <c r="B1162" t="s">
        <v>47</v>
      </c>
      <c r="C1162">
        <v>8</v>
      </c>
      <c r="D1162" t="s">
        <v>21</v>
      </c>
      <c r="E1162">
        <v>1992</v>
      </c>
      <c r="F1162" t="s">
        <v>10</v>
      </c>
      <c r="G1162" t="s">
        <v>10</v>
      </c>
      <c r="H1162" t="s">
        <v>10</v>
      </c>
    </row>
    <row r="1163" spans="1:8" x14ac:dyDescent="0.3">
      <c r="A1163">
        <v>29</v>
      </c>
      <c r="B1163" t="s">
        <v>47</v>
      </c>
      <c r="C1163">
        <v>8</v>
      </c>
      <c r="D1163" t="s">
        <v>21</v>
      </c>
      <c r="E1163">
        <v>1993</v>
      </c>
      <c r="F1163">
        <v>38</v>
      </c>
      <c r="G1163">
        <v>20</v>
      </c>
      <c r="H1163">
        <v>58</v>
      </c>
    </row>
    <row r="1164" spans="1:8" x14ac:dyDescent="0.3">
      <c r="A1164">
        <v>29</v>
      </c>
      <c r="B1164" t="s">
        <v>47</v>
      </c>
      <c r="C1164">
        <v>8</v>
      </c>
      <c r="D1164" t="s">
        <v>21</v>
      </c>
      <c r="E1164">
        <v>1994</v>
      </c>
      <c r="F1164" t="s">
        <v>10</v>
      </c>
      <c r="G1164" t="s">
        <v>10</v>
      </c>
      <c r="H1164" t="s">
        <v>10</v>
      </c>
    </row>
    <row r="1165" spans="1:8" x14ac:dyDescent="0.3">
      <c r="A1165">
        <v>29</v>
      </c>
      <c r="B1165" t="s">
        <v>47</v>
      </c>
      <c r="C1165">
        <v>8</v>
      </c>
      <c r="D1165" t="s">
        <v>21</v>
      </c>
      <c r="E1165">
        <v>1995</v>
      </c>
      <c r="F1165" t="s">
        <v>10</v>
      </c>
      <c r="G1165" t="s">
        <v>10</v>
      </c>
      <c r="H1165" t="s">
        <v>10</v>
      </c>
    </row>
    <row r="1166" spans="1:8" x14ac:dyDescent="0.3">
      <c r="A1166">
        <v>29</v>
      </c>
      <c r="B1166" t="s">
        <v>47</v>
      </c>
      <c r="C1166">
        <v>8</v>
      </c>
      <c r="D1166" t="s">
        <v>21</v>
      </c>
      <c r="E1166">
        <v>1996</v>
      </c>
      <c r="F1166" t="s">
        <v>10</v>
      </c>
      <c r="G1166" t="s">
        <v>10</v>
      </c>
      <c r="H1166" t="s">
        <v>10</v>
      </c>
    </row>
    <row r="1167" spans="1:8" x14ac:dyDescent="0.3">
      <c r="A1167">
        <v>29</v>
      </c>
      <c r="B1167" t="s">
        <v>47</v>
      </c>
      <c r="C1167">
        <v>8</v>
      </c>
      <c r="D1167" t="s">
        <v>21</v>
      </c>
      <c r="E1167">
        <v>1997</v>
      </c>
      <c r="F1167" t="s">
        <v>10</v>
      </c>
      <c r="G1167" t="s">
        <v>10</v>
      </c>
      <c r="H1167" t="s">
        <v>10</v>
      </c>
    </row>
    <row r="1168" spans="1:8" x14ac:dyDescent="0.3">
      <c r="A1168">
        <v>29</v>
      </c>
      <c r="B1168" t="s">
        <v>47</v>
      </c>
      <c r="C1168">
        <v>8</v>
      </c>
      <c r="D1168" t="s">
        <v>21</v>
      </c>
      <c r="E1168">
        <v>1998</v>
      </c>
      <c r="F1168">
        <v>200</v>
      </c>
      <c r="G1168">
        <v>36</v>
      </c>
      <c r="H1168">
        <v>236</v>
      </c>
    </row>
    <row r="1169" spans="1:8" x14ac:dyDescent="0.3">
      <c r="A1169">
        <v>29</v>
      </c>
      <c r="B1169" t="s">
        <v>47</v>
      </c>
      <c r="C1169">
        <v>8</v>
      </c>
      <c r="D1169" t="s">
        <v>21</v>
      </c>
      <c r="E1169">
        <v>1999</v>
      </c>
      <c r="F1169" t="s">
        <v>10</v>
      </c>
      <c r="G1169" t="s">
        <v>10</v>
      </c>
      <c r="H1169" t="s">
        <v>10</v>
      </c>
    </row>
    <row r="1170" spans="1:8" x14ac:dyDescent="0.3">
      <c r="A1170">
        <v>29</v>
      </c>
      <c r="B1170" t="s">
        <v>47</v>
      </c>
      <c r="C1170">
        <v>8</v>
      </c>
      <c r="D1170" t="s">
        <v>21</v>
      </c>
      <c r="E1170">
        <v>2000</v>
      </c>
      <c r="F1170">
        <v>100</v>
      </c>
      <c r="G1170">
        <v>12</v>
      </c>
      <c r="H1170">
        <v>112</v>
      </c>
    </row>
    <row r="1171" spans="1:8" x14ac:dyDescent="0.3">
      <c r="A1171">
        <v>29</v>
      </c>
      <c r="B1171" t="s">
        <v>47</v>
      </c>
      <c r="C1171">
        <v>8</v>
      </c>
      <c r="D1171" t="s">
        <v>21</v>
      </c>
      <c r="E1171">
        <v>2001</v>
      </c>
      <c r="F1171">
        <v>250</v>
      </c>
      <c r="G1171">
        <v>60</v>
      </c>
      <c r="H1171">
        <v>310</v>
      </c>
    </row>
    <row r="1172" spans="1:8" x14ac:dyDescent="0.3">
      <c r="A1172">
        <v>29</v>
      </c>
      <c r="B1172" t="s">
        <v>47</v>
      </c>
      <c r="C1172">
        <v>8</v>
      </c>
      <c r="D1172" t="s">
        <v>21</v>
      </c>
      <c r="E1172">
        <v>2002</v>
      </c>
      <c r="F1172">
        <v>160</v>
      </c>
      <c r="G1172">
        <v>26</v>
      </c>
      <c r="H1172">
        <v>186</v>
      </c>
    </row>
    <row r="1173" spans="1:8" x14ac:dyDescent="0.3">
      <c r="A1173">
        <v>29</v>
      </c>
      <c r="B1173" t="s">
        <v>47</v>
      </c>
      <c r="C1173">
        <v>8</v>
      </c>
      <c r="D1173" t="s">
        <v>21</v>
      </c>
      <c r="E1173">
        <v>2003</v>
      </c>
      <c r="F1173">
        <v>270</v>
      </c>
      <c r="G1173">
        <v>60</v>
      </c>
      <c r="H1173">
        <v>330</v>
      </c>
    </row>
    <row r="1174" spans="1:8" x14ac:dyDescent="0.3">
      <c r="A1174">
        <v>29</v>
      </c>
      <c r="B1174" t="s">
        <v>47</v>
      </c>
      <c r="C1174">
        <v>8</v>
      </c>
      <c r="D1174" t="s">
        <v>21</v>
      </c>
      <c r="E1174">
        <v>2004</v>
      </c>
      <c r="F1174">
        <v>500</v>
      </c>
      <c r="G1174">
        <v>171</v>
      </c>
      <c r="H1174">
        <v>671</v>
      </c>
    </row>
    <row r="1175" spans="1:8" x14ac:dyDescent="0.3">
      <c r="A1175">
        <v>29</v>
      </c>
      <c r="B1175" t="s">
        <v>47</v>
      </c>
      <c r="C1175">
        <v>8</v>
      </c>
      <c r="D1175" t="s">
        <v>21</v>
      </c>
      <c r="E1175">
        <v>2005</v>
      </c>
      <c r="F1175">
        <v>250</v>
      </c>
      <c r="G1175">
        <v>65</v>
      </c>
      <c r="H1175">
        <v>315</v>
      </c>
    </row>
    <row r="1176" spans="1:8" x14ac:dyDescent="0.3">
      <c r="A1176">
        <v>29</v>
      </c>
      <c r="B1176" t="s">
        <v>47</v>
      </c>
      <c r="C1176">
        <v>8</v>
      </c>
      <c r="D1176" t="s">
        <v>21</v>
      </c>
      <c r="E1176">
        <v>2006</v>
      </c>
      <c r="F1176">
        <v>100</v>
      </c>
      <c r="G1176">
        <v>20</v>
      </c>
      <c r="H1176">
        <v>120</v>
      </c>
    </row>
    <row r="1177" spans="1:8" x14ac:dyDescent="0.3">
      <c r="A1177">
        <v>29</v>
      </c>
      <c r="B1177" t="s">
        <v>47</v>
      </c>
      <c r="C1177">
        <v>8</v>
      </c>
      <c r="D1177" t="s">
        <v>21</v>
      </c>
      <c r="E1177">
        <v>2007</v>
      </c>
      <c r="F1177">
        <v>100</v>
      </c>
      <c r="G1177">
        <v>29</v>
      </c>
      <c r="H1177">
        <v>129</v>
      </c>
    </row>
    <row r="1178" spans="1:8" x14ac:dyDescent="0.3">
      <c r="A1178">
        <v>29</v>
      </c>
      <c r="B1178" t="s">
        <v>47</v>
      </c>
      <c r="C1178">
        <v>8</v>
      </c>
      <c r="D1178" t="s">
        <v>21</v>
      </c>
      <c r="E1178">
        <v>2008</v>
      </c>
      <c r="F1178" t="s">
        <v>10</v>
      </c>
      <c r="G1178" t="s">
        <v>10</v>
      </c>
      <c r="H1178" t="s">
        <v>10</v>
      </c>
    </row>
    <row r="1179" spans="1:8" x14ac:dyDescent="0.3">
      <c r="A1179">
        <v>29</v>
      </c>
      <c r="B1179" t="s">
        <v>47</v>
      </c>
      <c r="C1179">
        <v>8</v>
      </c>
      <c r="D1179" t="s">
        <v>21</v>
      </c>
      <c r="E1179">
        <v>2009</v>
      </c>
      <c r="F1179">
        <v>400</v>
      </c>
      <c r="G1179">
        <v>144</v>
      </c>
      <c r="H1179">
        <v>544</v>
      </c>
    </row>
    <row r="1180" spans="1:8" x14ac:dyDescent="0.3">
      <c r="A1180">
        <v>29</v>
      </c>
      <c r="B1180" t="s">
        <v>47</v>
      </c>
      <c r="C1180">
        <v>8</v>
      </c>
      <c r="D1180" t="s">
        <v>21</v>
      </c>
      <c r="E1180">
        <v>2010</v>
      </c>
      <c r="F1180">
        <v>200</v>
      </c>
      <c r="G1180">
        <v>57</v>
      </c>
      <c r="H1180">
        <v>257</v>
      </c>
    </row>
    <row r="1181" spans="1:8" x14ac:dyDescent="0.3">
      <c r="A1181">
        <v>29</v>
      </c>
      <c r="B1181" t="s">
        <v>47</v>
      </c>
      <c r="C1181">
        <v>8</v>
      </c>
      <c r="D1181" t="s">
        <v>21</v>
      </c>
      <c r="E1181">
        <v>2011</v>
      </c>
      <c r="F1181">
        <v>100</v>
      </c>
      <c r="G1181">
        <v>35</v>
      </c>
      <c r="H1181">
        <v>135</v>
      </c>
    </row>
    <row r="1182" spans="1:8" x14ac:dyDescent="0.3">
      <c r="A1182">
        <v>29</v>
      </c>
      <c r="B1182" t="s">
        <v>47</v>
      </c>
      <c r="C1182">
        <v>8</v>
      </c>
      <c r="D1182" t="s">
        <v>21</v>
      </c>
      <c r="E1182">
        <v>2012</v>
      </c>
      <c r="F1182">
        <v>100</v>
      </c>
      <c r="G1182">
        <v>26</v>
      </c>
      <c r="H1182">
        <v>126</v>
      </c>
    </row>
    <row r="1183" spans="1:8" x14ac:dyDescent="0.3">
      <c r="A1183">
        <v>29</v>
      </c>
      <c r="B1183" t="s">
        <v>47</v>
      </c>
      <c r="C1183">
        <v>8</v>
      </c>
      <c r="D1183" t="s">
        <v>21</v>
      </c>
      <c r="E1183">
        <v>2013</v>
      </c>
      <c r="F1183">
        <v>180</v>
      </c>
      <c r="G1183">
        <v>51</v>
      </c>
      <c r="H1183">
        <v>231</v>
      </c>
    </row>
    <row r="1184" spans="1:8" x14ac:dyDescent="0.3">
      <c r="A1184">
        <v>29</v>
      </c>
      <c r="B1184" t="s">
        <v>47</v>
      </c>
      <c r="C1184">
        <v>8</v>
      </c>
      <c r="D1184" t="s">
        <v>21</v>
      </c>
      <c r="E1184">
        <v>2014</v>
      </c>
      <c r="F1184">
        <v>200</v>
      </c>
      <c r="G1184">
        <v>31</v>
      </c>
      <c r="H1184">
        <v>231</v>
      </c>
    </row>
    <row r="1185" spans="1:8" x14ac:dyDescent="0.3">
      <c r="A1185">
        <v>29</v>
      </c>
      <c r="B1185" t="s">
        <v>47</v>
      </c>
      <c r="C1185">
        <v>8</v>
      </c>
      <c r="D1185" t="s">
        <v>21</v>
      </c>
      <c r="E1185">
        <v>2015</v>
      </c>
      <c r="F1185">
        <v>290</v>
      </c>
      <c r="G1185" s="1" t="s">
        <v>10</v>
      </c>
      <c r="H1185" s="1" t="s">
        <v>10</v>
      </c>
    </row>
    <row r="1186" spans="1:8" x14ac:dyDescent="0.3">
      <c r="A1186">
        <v>29</v>
      </c>
      <c r="B1186" t="s">
        <v>47</v>
      </c>
      <c r="C1186">
        <v>8</v>
      </c>
      <c r="D1186" t="s">
        <v>21</v>
      </c>
      <c r="E1186">
        <v>2016</v>
      </c>
      <c r="F1186" t="s">
        <v>10</v>
      </c>
      <c r="G1186" t="s">
        <v>10</v>
      </c>
      <c r="H1186" t="s">
        <v>10</v>
      </c>
    </row>
    <row r="1187" spans="1:8" x14ac:dyDescent="0.3">
      <c r="A1187">
        <v>29</v>
      </c>
      <c r="B1187" t="s">
        <v>47</v>
      </c>
      <c r="C1187">
        <v>8</v>
      </c>
      <c r="D1187" t="s">
        <v>21</v>
      </c>
      <c r="E1187">
        <v>2017</v>
      </c>
      <c r="F1187" t="s">
        <v>10</v>
      </c>
      <c r="G1187" t="s">
        <v>10</v>
      </c>
      <c r="H1187" t="s">
        <v>10</v>
      </c>
    </row>
    <row r="1188" spans="1:8" x14ac:dyDescent="0.3">
      <c r="A1188">
        <v>29</v>
      </c>
      <c r="B1188" t="s">
        <v>47</v>
      </c>
      <c r="C1188">
        <v>8</v>
      </c>
      <c r="D1188" t="s">
        <v>21</v>
      </c>
      <c r="E1188">
        <v>2018</v>
      </c>
      <c r="F1188">
        <v>35</v>
      </c>
      <c r="G1188" s="1" t="s">
        <v>10</v>
      </c>
      <c r="H1188" s="1" t="s">
        <v>10</v>
      </c>
    </row>
    <row r="1189" spans="1:8" x14ac:dyDescent="0.3">
      <c r="A1189">
        <v>29</v>
      </c>
      <c r="B1189" t="s">
        <v>47</v>
      </c>
      <c r="C1189">
        <v>8</v>
      </c>
      <c r="D1189" t="s">
        <v>21</v>
      </c>
      <c r="E1189">
        <v>2019</v>
      </c>
      <c r="F1189">
        <v>115</v>
      </c>
      <c r="G1189" s="1" t="s">
        <v>10</v>
      </c>
      <c r="H1189" s="1" t="s">
        <v>10</v>
      </c>
    </row>
    <row r="1190" spans="1:8" x14ac:dyDescent="0.3">
      <c r="A1190">
        <v>29</v>
      </c>
      <c r="B1190" t="s">
        <v>47</v>
      </c>
      <c r="C1190">
        <v>8</v>
      </c>
      <c r="D1190" t="s">
        <v>21</v>
      </c>
      <c r="E1190">
        <v>2020</v>
      </c>
      <c r="F1190">
        <v>500</v>
      </c>
      <c r="G1190" s="1" t="s">
        <v>10</v>
      </c>
      <c r="H1190" s="1" t="s">
        <v>10</v>
      </c>
    </row>
    <row r="1191" spans="1:8" x14ac:dyDescent="0.3">
      <c r="A1191">
        <v>30</v>
      </c>
      <c r="B1191" t="s">
        <v>48</v>
      </c>
      <c r="C1191">
        <v>8</v>
      </c>
      <c r="D1191" t="s">
        <v>49</v>
      </c>
      <c r="E1191">
        <v>1980</v>
      </c>
      <c r="F1191">
        <v>12500</v>
      </c>
      <c r="G1191">
        <v>10564</v>
      </c>
      <c r="H1191">
        <v>23064</v>
      </c>
    </row>
    <row r="1192" spans="1:8" x14ac:dyDescent="0.3">
      <c r="A1192">
        <v>30</v>
      </c>
      <c r="B1192" t="s">
        <v>48</v>
      </c>
      <c r="C1192">
        <v>8</v>
      </c>
      <c r="D1192" t="s">
        <v>49</v>
      </c>
      <c r="E1192">
        <v>1981</v>
      </c>
      <c r="F1192">
        <v>10000</v>
      </c>
      <c r="G1192">
        <v>7085</v>
      </c>
      <c r="H1192">
        <v>17085</v>
      </c>
    </row>
    <row r="1193" spans="1:8" x14ac:dyDescent="0.3">
      <c r="A1193">
        <v>30</v>
      </c>
      <c r="B1193" t="s">
        <v>48</v>
      </c>
      <c r="C1193">
        <v>8</v>
      </c>
      <c r="D1193" t="s">
        <v>49</v>
      </c>
      <c r="E1193">
        <v>1982</v>
      </c>
      <c r="F1193">
        <v>6000</v>
      </c>
      <c r="G1193">
        <v>3360</v>
      </c>
      <c r="H1193">
        <v>9360</v>
      </c>
    </row>
    <row r="1194" spans="1:8" x14ac:dyDescent="0.3">
      <c r="A1194">
        <v>30</v>
      </c>
      <c r="B1194" t="s">
        <v>48</v>
      </c>
      <c r="C1194">
        <v>8</v>
      </c>
      <c r="D1194" t="s">
        <v>49</v>
      </c>
      <c r="E1194">
        <v>1983</v>
      </c>
      <c r="F1194">
        <v>25000</v>
      </c>
      <c r="G1194">
        <v>25135</v>
      </c>
      <c r="H1194">
        <v>50135</v>
      </c>
    </row>
    <row r="1195" spans="1:8" x14ac:dyDescent="0.3">
      <c r="A1195">
        <v>30</v>
      </c>
      <c r="B1195" t="s">
        <v>48</v>
      </c>
      <c r="C1195">
        <v>8</v>
      </c>
      <c r="D1195" t="s">
        <v>49</v>
      </c>
      <c r="E1195">
        <v>1984</v>
      </c>
      <c r="F1195">
        <v>45000</v>
      </c>
      <c r="G1195">
        <v>36175</v>
      </c>
      <c r="H1195">
        <v>81175</v>
      </c>
    </row>
    <row r="1196" spans="1:8" x14ac:dyDescent="0.3">
      <c r="A1196">
        <v>30</v>
      </c>
      <c r="B1196" t="s">
        <v>48</v>
      </c>
      <c r="C1196">
        <v>8</v>
      </c>
      <c r="D1196" t="s">
        <v>49</v>
      </c>
      <c r="E1196">
        <v>1985</v>
      </c>
      <c r="F1196">
        <v>15000</v>
      </c>
      <c r="G1196">
        <v>12996</v>
      </c>
      <c r="H1196">
        <v>27996</v>
      </c>
    </row>
    <row r="1197" spans="1:8" x14ac:dyDescent="0.3">
      <c r="A1197">
        <v>30</v>
      </c>
      <c r="B1197" t="s">
        <v>48</v>
      </c>
      <c r="C1197">
        <v>8</v>
      </c>
      <c r="D1197" t="s">
        <v>49</v>
      </c>
      <c r="E1197">
        <v>1986</v>
      </c>
      <c r="F1197">
        <v>29500</v>
      </c>
      <c r="G1197">
        <v>31165</v>
      </c>
      <c r="H1197">
        <v>60665</v>
      </c>
    </row>
    <row r="1198" spans="1:8" x14ac:dyDescent="0.3">
      <c r="A1198">
        <v>30</v>
      </c>
      <c r="B1198" t="s">
        <v>48</v>
      </c>
      <c r="C1198">
        <v>8</v>
      </c>
      <c r="D1198" t="s">
        <v>49</v>
      </c>
      <c r="E1198">
        <v>1987</v>
      </c>
      <c r="F1198">
        <v>7495</v>
      </c>
      <c r="G1198">
        <v>4917</v>
      </c>
      <c r="H1198">
        <v>12412</v>
      </c>
    </row>
    <row r="1199" spans="1:8" x14ac:dyDescent="0.3">
      <c r="A1199">
        <v>30</v>
      </c>
      <c r="B1199" t="s">
        <v>48</v>
      </c>
      <c r="C1199">
        <v>8</v>
      </c>
      <c r="D1199" t="s">
        <v>49</v>
      </c>
      <c r="E1199">
        <v>1988</v>
      </c>
      <c r="F1199">
        <v>20000</v>
      </c>
      <c r="G1199">
        <v>12783</v>
      </c>
      <c r="H1199">
        <v>32783</v>
      </c>
    </row>
    <row r="1200" spans="1:8" x14ac:dyDescent="0.3">
      <c r="A1200">
        <v>30</v>
      </c>
      <c r="B1200" t="s">
        <v>48</v>
      </c>
      <c r="C1200">
        <v>8</v>
      </c>
      <c r="D1200" t="s">
        <v>49</v>
      </c>
      <c r="E1200">
        <v>1989</v>
      </c>
      <c r="F1200">
        <v>12000</v>
      </c>
      <c r="G1200">
        <v>7373</v>
      </c>
      <c r="H1200">
        <v>19373</v>
      </c>
    </row>
    <row r="1201" spans="1:8" x14ac:dyDescent="0.3">
      <c r="A1201">
        <v>30</v>
      </c>
      <c r="B1201" t="s">
        <v>48</v>
      </c>
      <c r="C1201">
        <v>8</v>
      </c>
      <c r="D1201" t="s">
        <v>49</v>
      </c>
      <c r="E1201">
        <v>1990</v>
      </c>
      <c r="F1201">
        <v>21000</v>
      </c>
      <c r="G1201">
        <v>15949</v>
      </c>
      <c r="H1201">
        <v>36949</v>
      </c>
    </row>
    <row r="1202" spans="1:8" x14ac:dyDescent="0.3">
      <c r="A1202">
        <v>30</v>
      </c>
      <c r="B1202" t="s">
        <v>48</v>
      </c>
      <c r="C1202">
        <v>8</v>
      </c>
      <c r="D1202" t="s">
        <v>49</v>
      </c>
      <c r="E1202">
        <v>1991</v>
      </c>
      <c r="F1202">
        <v>21000</v>
      </c>
      <c r="G1202">
        <v>13095</v>
      </c>
      <c r="H1202">
        <v>34095</v>
      </c>
    </row>
    <row r="1203" spans="1:8" x14ac:dyDescent="0.3">
      <c r="A1203">
        <v>30</v>
      </c>
      <c r="B1203" t="s">
        <v>48</v>
      </c>
      <c r="C1203">
        <v>8</v>
      </c>
      <c r="D1203" t="s">
        <v>49</v>
      </c>
      <c r="E1203">
        <v>1992</v>
      </c>
      <c r="F1203">
        <v>15000</v>
      </c>
      <c r="G1203">
        <v>10001</v>
      </c>
      <c r="H1203">
        <v>25001</v>
      </c>
    </row>
    <row r="1204" spans="1:8" x14ac:dyDescent="0.3">
      <c r="A1204">
        <v>30</v>
      </c>
      <c r="B1204" t="s">
        <v>48</v>
      </c>
      <c r="C1204">
        <v>8</v>
      </c>
      <c r="D1204" t="s">
        <v>49</v>
      </c>
      <c r="E1204">
        <v>1993</v>
      </c>
      <c r="F1204">
        <v>15000</v>
      </c>
      <c r="G1204">
        <v>8021</v>
      </c>
      <c r="H1204">
        <v>23021</v>
      </c>
    </row>
    <row r="1205" spans="1:8" x14ac:dyDescent="0.3">
      <c r="A1205">
        <v>30</v>
      </c>
      <c r="B1205" t="s">
        <v>48</v>
      </c>
      <c r="C1205">
        <v>8</v>
      </c>
      <c r="D1205" t="s">
        <v>49</v>
      </c>
      <c r="E1205">
        <v>1994</v>
      </c>
      <c r="F1205">
        <v>20000</v>
      </c>
      <c r="G1205">
        <v>13437</v>
      </c>
      <c r="H1205">
        <v>33437</v>
      </c>
    </row>
    <row r="1206" spans="1:8" x14ac:dyDescent="0.3">
      <c r="A1206">
        <v>30</v>
      </c>
      <c r="B1206" t="s">
        <v>48</v>
      </c>
      <c r="C1206">
        <v>8</v>
      </c>
      <c r="D1206" t="s">
        <v>49</v>
      </c>
      <c r="E1206">
        <v>1995</v>
      </c>
      <c r="F1206">
        <v>30000</v>
      </c>
      <c r="G1206">
        <v>9229</v>
      </c>
      <c r="H1206">
        <v>39229</v>
      </c>
    </row>
    <row r="1207" spans="1:8" x14ac:dyDescent="0.3">
      <c r="A1207">
        <v>30</v>
      </c>
      <c r="B1207" t="s">
        <v>48</v>
      </c>
      <c r="C1207">
        <v>8</v>
      </c>
      <c r="D1207" t="s">
        <v>49</v>
      </c>
      <c r="E1207">
        <v>1996</v>
      </c>
      <c r="F1207">
        <v>10000</v>
      </c>
      <c r="G1207">
        <v>8396</v>
      </c>
      <c r="H1207">
        <v>18396</v>
      </c>
    </row>
    <row r="1208" spans="1:8" x14ac:dyDescent="0.3">
      <c r="A1208">
        <v>30</v>
      </c>
      <c r="B1208" t="s">
        <v>48</v>
      </c>
      <c r="C1208">
        <v>8</v>
      </c>
      <c r="D1208" t="s">
        <v>49</v>
      </c>
      <c r="E1208">
        <v>1997</v>
      </c>
      <c r="F1208">
        <v>10000</v>
      </c>
      <c r="G1208">
        <v>8305</v>
      </c>
      <c r="H1208">
        <v>18305</v>
      </c>
    </row>
    <row r="1209" spans="1:8" x14ac:dyDescent="0.3">
      <c r="A1209">
        <v>30</v>
      </c>
      <c r="B1209" t="s">
        <v>48</v>
      </c>
      <c r="C1209">
        <v>8</v>
      </c>
      <c r="D1209" t="s">
        <v>49</v>
      </c>
      <c r="E1209">
        <v>1998</v>
      </c>
      <c r="F1209">
        <v>80000</v>
      </c>
      <c r="G1209">
        <v>15171</v>
      </c>
      <c r="H1209">
        <v>95171</v>
      </c>
    </row>
    <row r="1210" spans="1:8" x14ac:dyDescent="0.3">
      <c r="A1210">
        <v>30</v>
      </c>
      <c r="B1210" t="s">
        <v>48</v>
      </c>
      <c r="C1210">
        <v>8</v>
      </c>
      <c r="D1210" t="s">
        <v>49</v>
      </c>
      <c r="E1210">
        <v>1999</v>
      </c>
      <c r="F1210">
        <v>29000</v>
      </c>
      <c r="G1210">
        <v>5511</v>
      </c>
      <c r="H1210">
        <v>34511</v>
      </c>
    </row>
    <row r="1211" spans="1:8" x14ac:dyDescent="0.3">
      <c r="A1211">
        <v>30</v>
      </c>
      <c r="B1211" t="s">
        <v>48</v>
      </c>
      <c r="C1211">
        <v>8</v>
      </c>
      <c r="D1211" t="s">
        <v>49</v>
      </c>
      <c r="E1211">
        <v>2000</v>
      </c>
      <c r="F1211">
        <v>24500</v>
      </c>
      <c r="G1211">
        <v>3119</v>
      </c>
      <c r="H1211">
        <v>27619</v>
      </c>
    </row>
    <row r="1212" spans="1:8" x14ac:dyDescent="0.3">
      <c r="A1212">
        <v>30</v>
      </c>
      <c r="B1212" t="s">
        <v>48</v>
      </c>
      <c r="C1212">
        <v>8</v>
      </c>
      <c r="D1212" t="s">
        <v>49</v>
      </c>
      <c r="E1212">
        <v>2001</v>
      </c>
      <c r="F1212">
        <v>83500</v>
      </c>
      <c r="G1212">
        <v>21226</v>
      </c>
      <c r="H1212">
        <v>104726</v>
      </c>
    </row>
    <row r="1213" spans="1:8" x14ac:dyDescent="0.3">
      <c r="A1213">
        <v>30</v>
      </c>
      <c r="B1213" t="s">
        <v>48</v>
      </c>
      <c r="C1213">
        <v>8</v>
      </c>
      <c r="D1213" t="s">
        <v>49</v>
      </c>
      <c r="E1213">
        <v>2002</v>
      </c>
      <c r="F1213">
        <v>29000</v>
      </c>
      <c r="G1213">
        <v>5048</v>
      </c>
      <c r="H1213">
        <v>34048</v>
      </c>
    </row>
    <row r="1214" spans="1:8" x14ac:dyDescent="0.3">
      <c r="A1214">
        <v>30</v>
      </c>
      <c r="B1214" t="s">
        <v>48</v>
      </c>
      <c r="C1214">
        <v>8</v>
      </c>
      <c r="D1214" t="s">
        <v>49</v>
      </c>
      <c r="E1214">
        <v>2003</v>
      </c>
      <c r="F1214">
        <v>33500</v>
      </c>
      <c r="G1214">
        <v>7962</v>
      </c>
      <c r="H1214">
        <v>41462</v>
      </c>
    </row>
    <row r="1215" spans="1:8" x14ac:dyDescent="0.3">
      <c r="A1215">
        <v>30</v>
      </c>
      <c r="B1215" t="s">
        <v>48</v>
      </c>
      <c r="C1215">
        <v>8</v>
      </c>
      <c r="D1215" t="s">
        <v>49</v>
      </c>
      <c r="E1215">
        <v>2004</v>
      </c>
      <c r="F1215">
        <v>30000</v>
      </c>
      <c r="G1215">
        <v>10760</v>
      </c>
      <c r="H1215">
        <v>40760</v>
      </c>
    </row>
    <row r="1216" spans="1:8" x14ac:dyDescent="0.3">
      <c r="A1216">
        <v>30</v>
      </c>
      <c r="B1216" t="s">
        <v>48</v>
      </c>
      <c r="C1216">
        <v>8</v>
      </c>
      <c r="D1216" t="s">
        <v>49</v>
      </c>
      <c r="E1216">
        <v>2005</v>
      </c>
      <c r="F1216">
        <v>14000</v>
      </c>
      <c r="G1216">
        <v>3865</v>
      </c>
      <c r="H1216">
        <v>17865</v>
      </c>
    </row>
    <row r="1217" spans="1:8" x14ac:dyDescent="0.3">
      <c r="A1217">
        <v>30</v>
      </c>
      <c r="B1217" t="s">
        <v>48</v>
      </c>
      <c r="C1217">
        <v>8</v>
      </c>
      <c r="D1217" t="s">
        <v>49</v>
      </c>
      <c r="E1217">
        <v>2006</v>
      </c>
      <c r="F1217">
        <v>8300</v>
      </c>
      <c r="G1217">
        <v>1803</v>
      </c>
      <c r="H1217">
        <v>10103</v>
      </c>
    </row>
    <row r="1218" spans="1:8" x14ac:dyDescent="0.3">
      <c r="A1218">
        <v>30</v>
      </c>
      <c r="B1218" t="s">
        <v>48</v>
      </c>
      <c r="C1218">
        <v>8</v>
      </c>
      <c r="D1218" t="s">
        <v>49</v>
      </c>
      <c r="E1218">
        <v>2007</v>
      </c>
      <c r="F1218">
        <v>17000</v>
      </c>
      <c r="G1218">
        <v>5225</v>
      </c>
      <c r="H1218">
        <v>22225</v>
      </c>
    </row>
    <row r="1219" spans="1:8" x14ac:dyDescent="0.3">
      <c r="A1219">
        <v>30</v>
      </c>
      <c r="B1219" t="s">
        <v>48</v>
      </c>
      <c r="C1219">
        <v>8</v>
      </c>
      <c r="D1219" t="s">
        <v>49</v>
      </c>
      <c r="E1219">
        <v>2008</v>
      </c>
      <c r="F1219" t="s">
        <v>10</v>
      </c>
      <c r="G1219" t="s">
        <v>10</v>
      </c>
      <c r="H1219" t="s">
        <v>10</v>
      </c>
    </row>
    <row r="1220" spans="1:8" x14ac:dyDescent="0.3">
      <c r="A1220">
        <v>30</v>
      </c>
      <c r="B1220" t="s">
        <v>48</v>
      </c>
      <c r="C1220">
        <v>8</v>
      </c>
      <c r="D1220" t="s">
        <v>49</v>
      </c>
      <c r="E1220">
        <v>2009</v>
      </c>
      <c r="F1220" t="s">
        <v>10</v>
      </c>
      <c r="G1220" t="s">
        <v>10</v>
      </c>
      <c r="H1220" t="s">
        <v>10</v>
      </c>
    </row>
    <row r="1221" spans="1:8" x14ac:dyDescent="0.3">
      <c r="A1221">
        <v>30</v>
      </c>
      <c r="B1221" t="s">
        <v>48</v>
      </c>
      <c r="C1221">
        <v>8</v>
      </c>
      <c r="D1221" t="s">
        <v>49</v>
      </c>
      <c r="E1221">
        <v>2010</v>
      </c>
      <c r="F1221" t="s">
        <v>10</v>
      </c>
      <c r="G1221" t="s">
        <v>10</v>
      </c>
      <c r="H1221" t="s">
        <v>10</v>
      </c>
    </row>
    <row r="1222" spans="1:8" x14ac:dyDescent="0.3">
      <c r="A1222">
        <v>30</v>
      </c>
      <c r="B1222" t="s">
        <v>48</v>
      </c>
      <c r="C1222">
        <v>8</v>
      </c>
      <c r="D1222" t="s">
        <v>49</v>
      </c>
      <c r="E1222">
        <v>2011</v>
      </c>
      <c r="F1222" t="s">
        <v>10</v>
      </c>
      <c r="G1222" t="s">
        <v>10</v>
      </c>
      <c r="H1222" t="s">
        <v>10</v>
      </c>
    </row>
    <row r="1223" spans="1:8" x14ac:dyDescent="0.3">
      <c r="A1223">
        <v>30</v>
      </c>
      <c r="B1223" t="s">
        <v>48</v>
      </c>
      <c r="C1223">
        <v>8</v>
      </c>
      <c r="D1223" t="s">
        <v>49</v>
      </c>
      <c r="E1223">
        <v>2012</v>
      </c>
      <c r="F1223" t="s">
        <v>10</v>
      </c>
      <c r="G1223" t="s">
        <v>10</v>
      </c>
      <c r="H1223" t="s">
        <v>10</v>
      </c>
    </row>
    <row r="1224" spans="1:8" x14ac:dyDescent="0.3">
      <c r="A1224">
        <v>30</v>
      </c>
      <c r="B1224" t="s">
        <v>48</v>
      </c>
      <c r="C1224">
        <v>8</v>
      </c>
      <c r="D1224" t="s">
        <v>49</v>
      </c>
      <c r="E1224">
        <v>2013</v>
      </c>
      <c r="F1224" t="s">
        <v>10</v>
      </c>
      <c r="G1224" t="s">
        <v>10</v>
      </c>
      <c r="H1224" t="s">
        <v>10</v>
      </c>
    </row>
    <row r="1225" spans="1:8" x14ac:dyDescent="0.3">
      <c r="A1225">
        <v>30</v>
      </c>
      <c r="B1225" t="s">
        <v>48</v>
      </c>
      <c r="C1225">
        <v>8</v>
      </c>
      <c r="D1225" t="s">
        <v>49</v>
      </c>
      <c r="E1225">
        <v>2014</v>
      </c>
      <c r="F1225" t="s">
        <v>10</v>
      </c>
      <c r="G1225" t="s">
        <v>10</v>
      </c>
      <c r="H1225" t="s">
        <v>10</v>
      </c>
    </row>
    <row r="1226" spans="1:8" x14ac:dyDescent="0.3">
      <c r="A1226">
        <v>30</v>
      </c>
      <c r="B1226" t="s">
        <v>48</v>
      </c>
      <c r="C1226">
        <v>8</v>
      </c>
      <c r="D1226" t="s">
        <v>49</v>
      </c>
      <c r="E1226">
        <v>2015</v>
      </c>
      <c r="F1226" t="s">
        <v>10</v>
      </c>
      <c r="G1226" t="s">
        <v>10</v>
      </c>
      <c r="H1226" t="s">
        <v>10</v>
      </c>
    </row>
    <row r="1227" spans="1:8" x14ac:dyDescent="0.3">
      <c r="A1227">
        <v>30</v>
      </c>
      <c r="B1227" t="s">
        <v>48</v>
      </c>
      <c r="C1227">
        <v>8</v>
      </c>
      <c r="D1227" t="s">
        <v>49</v>
      </c>
      <c r="E1227">
        <v>2016</v>
      </c>
      <c r="F1227" t="s">
        <v>10</v>
      </c>
      <c r="G1227" t="s">
        <v>10</v>
      </c>
      <c r="H1227" t="s">
        <v>10</v>
      </c>
    </row>
    <row r="1228" spans="1:8" x14ac:dyDescent="0.3">
      <c r="A1228">
        <v>30</v>
      </c>
      <c r="B1228" t="s">
        <v>48</v>
      </c>
      <c r="C1228">
        <v>8</v>
      </c>
      <c r="D1228" t="s">
        <v>49</v>
      </c>
      <c r="E1228">
        <v>2017</v>
      </c>
      <c r="F1228" t="s">
        <v>10</v>
      </c>
      <c r="G1228" t="s">
        <v>10</v>
      </c>
      <c r="H1228" t="s">
        <v>10</v>
      </c>
    </row>
    <row r="1229" spans="1:8" x14ac:dyDescent="0.3">
      <c r="A1229">
        <v>30</v>
      </c>
      <c r="B1229" t="s">
        <v>48</v>
      </c>
      <c r="C1229">
        <v>8</v>
      </c>
      <c r="D1229" t="s">
        <v>49</v>
      </c>
      <c r="E1229">
        <v>2018</v>
      </c>
      <c r="F1229" t="s">
        <v>10</v>
      </c>
      <c r="G1229" t="s">
        <v>10</v>
      </c>
      <c r="H1229" t="s">
        <v>10</v>
      </c>
    </row>
    <row r="1230" spans="1:8" x14ac:dyDescent="0.3">
      <c r="A1230">
        <v>30</v>
      </c>
      <c r="B1230" t="s">
        <v>48</v>
      </c>
      <c r="C1230">
        <v>8</v>
      </c>
      <c r="D1230" t="s">
        <v>49</v>
      </c>
      <c r="E1230">
        <v>2019</v>
      </c>
      <c r="F1230" t="s">
        <v>10</v>
      </c>
      <c r="G1230" t="s">
        <v>10</v>
      </c>
      <c r="H1230" t="s">
        <v>10</v>
      </c>
    </row>
    <row r="1231" spans="1:8" x14ac:dyDescent="0.3">
      <c r="A1231">
        <v>30</v>
      </c>
      <c r="B1231" t="s">
        <v>48</v>
      </c>
      <c r="C1231">
        <v>8</v>
      </c>
      <c r="D1231" t="s">
        <v>49</v>
      </c>
      <c r="E1231">
        <v>2020</v>
      </c>
      <c r="F1231" t="s">
        <v>10</v>
      </c>
      <c r="G1231" t="s">
        <v>10</v>
      </c>
      <c r="H1231" t="s">
        <v>10</v>
      </c>
    </row>
    <row r="1232" spans="1:8" x14ac:dyDescent="0.3">
      <c r="A1232">
        <v>31</v>
      </c>
      <c r="B1232" t="s">
        <v>50</v>
      </c>
      <c r="C1232">
        <v>8</v>
      </c>
      <c r="D1232" t="s">
        <v>49</v>
      </c>
      <c r="E1232">
        <v>1980</v>
      </c>
      <c r="F1232">
        <v>100</v>
      </c>
      <c r="G1232">
        <v>85</v>
      </c>
      <c r="H1232">
        <v>185</v>
      </c>
    </row>
    <row r="1233" spans="1:8" x14ac:dyDescent="0.3">
      <c r="A1233">
        <v>31</v>
      </c>
      <c r="B1233" t="s">
        <v>50</v>
      </c>
      <c r="C1233">
        <v>8</v>
      </c>
      <c r="D1233" t="s">
        <v>49</v>
      </c>
      <c r="E1233">
        <v>1981</v>
      </c>
      <c r="F1233" t="s">
        <v>10</v>
      </c>
      <c r="G1233" t="s">
        <v>10</v>
      </c>
      <c r="H1233" t="s">
        <v>10</v>
      </c>
    </row>
    <row r="1234" spans="1:8" x14ac:dyDescent="0.3">
      <c r="A1234">
        <v>31</v>
      </c>
      <c r="B1234" t="s">
        <v>50</v>
      </c>
      <c r="C1234">
        <v>8</v>
      </c>
      <c r="D1234" t="s">
        <v>49</v>
      </c>
      <c r="E1234">
        <v>1982</v>
      </c>
      <c r="F1234">
        <v>65</v>
      </c>
      <c r="G1234">
        <v>36</v>
      </c>
      <c r="H1234">
        <v>101</v>
      </c>
    </row>
    <row r="1235" spans="1:8" x14ac:dyDescent="0.3">
      <c r="A1235">
        <v>31</v>
      </c>
      <c r="B1235" t="s">
        <v>50</v>
      </c>
      <c r="C1235">
        <v>8</v>
      </c>
      <c r="D1235" t="s">
        <v>49</v>
      </c>
      <c r="E1235">
        <v>1983</v>
      </c>
      <c r="F1235">
        <v>150</v>
      </c>
      <c r="G1235">
        <v>151</v>
      </c>
      <c r="H1235">
        <v>301</v>
      </c>
    </row>
    <row r="1236" spans="1:8" x14ac:dyDescent="0.3">
      <c r="A1236">
        <v>31</v>
      </c>
      <c r="B1236" t="s">
        <v>50</v>
      </c>
      <c r="C1236">
        <v>8</v>
      </c>
      <c r="D1236" t="s">
        <v>49</v>
      </c>
      <c r="E1236">
        <v>1984</v>
      </c>
      <c r="F1236" t="s">
        <v>10</v>
      </c>
      <c r="G1236" t="s">
        <v>10</v>
      </c>
      <c r="H1236" t="s">
        <v>10</v>
      </c>
    </row>
    <row r="1237" spans="1:8" x14ac:dyDescent="0.3">
      <c r="A1237">
        <v>31</v>
      </c>
      <c r="B1237" t="s">
        <v>50</v>
      </c>
      <c r="C1237">
        <v>8</v>
      </c>
      <c r="D1237" t="s">
        <v>49</v>
      </c>
      <c r="E1237">
        <v>1985</v>
      </c>
      <c r="F1237" t="s">
        <v>10</v>
      </c>
      <c r="G1237" t="s">
        <v>10</v>
      </c>
      <c r="H1237" t="s">
        <v>10</v>
      </c>
    </row>
    <row r="1238" spans="1:8" x14ac:dyDescent="0.3">
      <c r="A1238">
        <v>31</v>
      </c>
      <c r="B1238" t="s">
        <v>50</v>
      </c>
      <c r="C1238">
        <v>8</v>
      </c>
      <c r="D1238" t="s">
        <v>49</v>
      </c>
      <c r="E1238">
        <v>1986</v>
      </c>
      <c r="F1238" t="s">
        <v>10</v>
      </c>
      <c r="G1238" t="s">
        <v>10</v>
      </c>
      <c r="H1238" t="s">
        <v>10</v>
      </c>
    </row>
    <row r="1239" spans="1:8" x14ac:dyDescent="0.3">
      <c r="A1239">
        <v>31</v>
      </c>
      <c r="B1239" t="s">
        <v>50</v>
      </c>
      <c r="C1239">
        <v>8</v>
      </c>
      <c r="D1239" t="s">
        <v>49</v>
      </c>
      <c r="E1239">
        <v>1987</v>
      </c>
      <c r="F1239" t="s">
        <v>10</v>
      </c>
      <c r="G1239" t="s">
        <v>10</v>
      </c>
      <c r="H1239" t="s">
        <v>10</v>
      </c>
    </row>
    <row r="1240" spans="1:8" x14ac:dyDescent="0.3">
      <c r="A1240">
        <v>31</v>
      </c>
      <c r="B1240" t="s">
        <v>50</v>
      </c>
      <c r="C1240">
        <v>8</v>
      </c>
      <c r="D1240" t="s">
        <v>49</v>
      </c>
      <c r="E1240">
        <v>1988</v>
      </c>
      <c r="F1240" t="s">
        <v>10</v>
      </c>
      <c r="G1240" t="s">
        <v>10</v>
      </c>
      <c r="H1240" t="s">
        <v>10</v>
      </c>
    </row>
    <row r="1241" spans="1:8" x14ac:dyDescent="0.3">
      <c r="A1241">
        <v>31</v>
      </c>
      <c r="B1241" t="s">
        <v>50</v>
      </c>
      <c r="C1241">
        <v>8</v>
      </c>
      <c r="D1241" t="s">
        <v>49</v>
      </c>
      <c r="E1241">
        <v>1989</v>
      </c>
      <c r="F1241" t="s">
        <v>10</v>
      </c>
      <c r="G1241" t="s">
        <v>10</v>
      </c>
      <c r="H1241" t="s">
        <v>10</v>
      </c>
    </row>
    <row r="1242" spans="1:8" x14ac:dyDescent="0.3">
      <c r="A1242">
        <v>31</v>
      </c>
      <c r="B1242" t="s">
        <v>50</v>
      </c>
      <c r="C1242">
        <v>8</v>
      </c>
      <c r="D1242" t="s">
        <v>49</v>
      </c>
      <c r="E1242">
        <v>1990</v>
      </c>
      <c r="F1242" t="s">
        <v>10</v>
      </c>
      <c r="G1242" t="s">
        <v>10</v>
      </c>
      <c r="H1242" t="s">
        <v>10</v>
      </c>
    </row>
    <row r="1243" spans="1:8" x14ac:dyDescent="0.3">
      <c r="A1243">
        <v>31</v>
      </c>
      <c r="B1243" t="s">
        <v>50</v>
      </c>
      <c r="C1243">
        <v>8</v>
      </c>
      <c r="D1243" t="s">
        <v>49</v>
      </c>
      <c r="E1243">
        <v>1991</v>
      </c>
      <c r="F1243" t="s">
        <v>10</v>
      </c>
      <c r="G1243" t="s">
        <v>10</v>
      </c>
      <c r="H1243" t="s">
        <v>10</v>
      </c>
    </row>
    <row r="1244" spans="1:8" x14ac:dyDescent="0.3">
      <c r="A1244">
        <v>31</v>
      </c>
      <c r="B1244" t="s">
        <v>50</v>
      </c>
      <c r="C1244">
        <v>8</v>
      </c>
      <c r="D1244" t="s">
        <v>49</v>
      </c>
      <c r="E1244">
        <v>1992</v>
      </c>
      <c r="F1244" t="s">
        <v>10</v>
      </c>
      <c r="G1244" t="s">
        <v>10</v>
      </c>
      <c r="H1244" t="s">
        <v>10</v>
      </c>
    </row>
    <row r="1245" spans="1:8" x14ac:dyDescent="0.3">
      <c r="A1245">
        <v>31</v>
      </c>
      <c r="B1245" t="s">
        <v>50</v>
      </c>
      <c r="C1245">
        <v>8</v>
      </c>
      <c r="D1245" t="s">
        <v>49</v>
      </c>
      <c r="E1245">
        <v>1993</v>
      </c>
      <c r="F1245" t="s">
        <v>10</v>
      </c>
      <c r="G1245" t="s">
        <v>10</v>
      </c>
      <c r="H1245" t="s">
        <v>10</v>
      </c>
    </row>
    <row r="1246" spans="1:8" x14ac:dyDescent="0.3">
      <c r="A1246">
        <v>31</v>
      </c>
      <c r="B1246" t="s">
        <v>50</v>
      </c>
      <c r="C1246">
        <v>8</v>
      </c>
      <c r="D1246" t="s">
        <v>49</v>
      </c>
      <c r="E1246">
        <v>1994</v>
      </c>
      <c r="F1246" t="s">
        <v>10</v>
      </c>
      <c r="G1246" t="s">
        <v>10</v>
      </c>
      <c r="H1246" t="s">
        <v>10</v>
      </c>
    </row>
    <row r="1247" spans="1:8" x14ac:dyDescent="0.3">
      <c r="A1247">
        <v>31</v>
      </c>
      <c r="B1247" t="s">
        <v>50</v>
      </c>
      <c r="C1247">
        <v>8</v>
      </c>
      <c r="D1247" t="s">
        <v>49</v>
      </c>
      <c r="E1247">
        <v>1995</v>
      </c>
      <c r="F1247" t="s">
        <v>10</v>
      </c>
      <c r="G1247" t="s">
        <v>10</v>
      </c>
      <c r="H1247" t="s">
        <v>10</v>
      </c>
    </row>
    <row r="1248" spans="1:8" x14ac:dyDescent="0.3">
      <c r="A1248">
        <v>31</v>
      </c>
      <c r="B1248" t="s">
        <v>50</v>
      </c>
      <c r="C1248">
        <v>8</v>
      </c>
      <c r="D1248" t="s">
        <v>49</v>
      </c>
      <c r="E1248">
        <v>1996</v>
      </c>
      <c r="F1248" t="s">
        <v>10</v>
      </c>
      <c r="G1248" t="s">
        <v>10</v>
      </c>
      <c r="H1248" t="s">
        <v>10</v>
      </c>
    </row>
    <row r="1249" spans="1:8" x14ac:dyDescent="0.3">
      <c r="A1249">
        <v>31</v>
      </c>
      <c r="B1249" t="s">
        <v>50</v>
      </c>
      <c r="C1249">
        <v>8</v>
      </c>
      <c r="D1249" t="s">
        <v>49</v>
      </c>
      <c r="E1249">
        <v>1997</v>
      </c>
      <c r="F1249" t="s">
        <v>10</v>
      </c>
      <c r="G1249" t="s">
        <v>10</v>
      </c>
      <c r="H1249" t="s">
        <v>10</v>
      </c>
    </row>
    <row r="1250" spans="1:8" x14ac:dyDescent="0.3">
      <c r="A1250">
        <v>31</v>
      </c>
      <c r="B1250" t="s">
        <v>50</v>
      </c>
      <c r="C1250">
        <v>8</v>
      </c>
      <c r="D1250" t="s">
        <v>49</v>
      </c>
      <c r="E1250">
        <v>1998</v>
      </c>
      <c r="F1250">
        <v>1000</v>
      </c>
      <c r="G1250">
        <v>190</v>
      </c>
      <c r="H1250">
        <v>1190</v>
      </c>
    </row>
    <row r="1251" spans="1:8" x14ac:dyDescent="0.3">
      <c r="A1251">
        <v>31</v>
      </c>
      <c r="B1251" t="s">
        <v>50</v>
      </c>
      <c r="C1251">
        <v>8</v>
      </c>
      <c r="D1251" t="s">
        <v>49</v>
      </c>
      <c r="E1251">
        <v>1999</v>
      </c>
      <c r="F1251">
        <v>1000</v>
      </c>
      <c r="G1251">
        <v>190</v>
      </c>
      <c r="H1251">
        <v>1190</v>
      </c>
    </row>
    <row r="1252" spans="1:8" x14ac:dyDescent="0.3">
      <c r="A1252">
        <v>31</v>
      </c>
      <c r="B1252" t="s">
        <v>50</v>
      </c>
      <c r="C1252">
        <v>8</v>
      </c>
      <c r="D1252" t="s">
        <v>49</v>
      </c>
      <c r="E1252">
        <v>2000</v>
      </c>
      <c r="F1252">
        <v>500</v>
      </c>
      <c r="G1252">
        <v>64</v>
      </c>
      <c r="H1252">
        <v>564</v>
      </c>
    </row>
    <row r="1253" spans="1:8" x14ac:dyDescent="0.3">
      <c r="A1253">
        <v>31</v>
      </c>
      <c r="B1253" t="s">
        <v>50</v>
      </c>
      <c r="C1253">
        <v>8</v>
      </c>
      <c r="D1253" t="s">
        <v>49</v>
      </c>
      <c r="E1253">
        <v>2001</v>
      </c>
      <c r="F1253">
        <v>1500</v>
      </c>
      <c r="G1253">
        <v>381</v>
      </c>
      <c r="H1253">
        <v>1881</v>
      </c>
    </row>
    <row r="1254" spans="1:8" x14ac:dyDescent="0.3">
      <c r="A1254">
        <v>31</v>
      </c>
      <c r="B1254" t="s">
        <v>50</v>
      </c>
      <c r="C1254">
        <v>8</v>
      </c>
      <c r="D1254" t="s">
        <v>49</v>
      </c>
      <c r="E1254">
        <v>2002</v>
      </c>
      <c r="F1254">
        <v>1000</v>
      </c>
      <c r="G1254">
        <v>174</v>
      </c>
      <c r="H1254">
        <v>1174</v>
      </c>
    </row>
    <row r="1255" spans="1:8" x14ac:dyDescent="0.3">
      <c r="A1255">
        <v>31</v>
      </c>
      <c r="B1255" t="s">
        <v>50</v>
      </c>
      <c r="C1255">
        <v>8</v>
      </c>
      <c r="D1255" t="s">
        <v>49</v>
      </c>
      <c r="E1255">
        <v>2003</v>
      </c>
      <c r="F1255">
        <v>1500</v>
      </c>
      <c r="G1255">
        <v>356</v>
      </c>
      <c r="H1255">
        <v>1856</v>
      </c>
    </row>
    <row r="1256" spans="1:8" x14ac:dyDescent="0.3">
      <c r="A1256">
        <v>31</v>
      </c>
      <c r="B1256" t="s">
        <v>50</v>
      </c>
      <c r="C1256">
        <v>8</v>
      </c>
      <c r="D1256" t="s">
        <v>49</v>
      </c>
      <c r="E1256">
        <v>2004</v>
      </c>
      <c r="F1256">
        <v>1000</v>
      </c>
      <c r="G1256">
        <v>359</v>
      </c>
      <c r="H1256">
        <v>1359</v>
      </c>
    </row>
    <row r="1257" spans="1:8" x14ac:dyDescent="0.3">
      <c r="A1257">
        <v>31</v>
      </c>
      <c r="B1257" t="s">
        <v>50</v>
      </c>
      <c r="C1257">
        <v>8</v>
      </c>
      <c r="D1257" t="s">
        <v>49</v>
      </c>
      <c r="E1257">
        <v>2005</v>
      </c>
      <c r="F1257">
        <v>250</v>
      </c>
      <c r="G1257">
        <v>69</v>
      </c>
      <c r="H1257">
        <v>319</v>
      </c>
    </row>
    <row r="1258" spans="1:8" x14ac:dyDescent="0.3">
      <c r="A1258">
        <v>31</v>
      </c>
      <c r="B1258" t="s">
        <v>50</v>
      </c>
      <c r="C1258">
        <v>8</v>
      </c>
      <c r="D1258" t="s">
        <v>49</v>
      </c>
      <c r="E1258">
        <v>2006</v>
      </c>
      <c r="F1258" t="s">
        <v>10</v>
      </c>
      <c r="G1258" t="s">
        <v>10</v>
      </c>
      <c r="H1258" t="s">
        <v>10</v>
      </c>
    </row>
    <row r="1259" spans="1:8" x14ac:dyDescent="0.3">
      <c r="A1259">
        <v>31</v>
      </c>
      <c r="B1259" t="s">
        <v>50</v>
      </c>
      <c r="C1259">
        <v>8</v>
      </c>
      <c r="D1259" t="s">
        <v>49</v>
      </c>
      <c r="E1259">
        <v>2007</v>
      </c>
      <c r="F1259" t="s">
        <v>10</v>
      </c>
      <c r="G1259" t="s">
        <v>10</v>
      </c>
      <c r="H1259" t="s">
        <v>10</v>
      </c>
    </row>
    <row r="1260" spans="1:8" x14ac:dyDescent="0.3">
      <c r="A1260">
        <v>31</v>
      </c>
      <c r="B1260" t="s">
        <v>50</v>
      </c>
      <c r="C1260">
        <v>8</v>
      </c>
      <c r="D1260" t="s">
        <v>49</v>
      </c>
      <c r="E1260">
        <v>2008</v>
      </c>
      <c r="F1260">
        <v>160</v>
      </c>
      <c r="G1260">
        <v>48</v>
      </c>
      <c r="H1260">
        <v>208</v>
      </c>
    </row>
    <row r="1261" spans="1:8" x14ac:dyDescent="0.3">
      <c r="A1261">
        <v>31</v>
      </c>
      <c r="B1261" t="s">
        <v>50</v>
      </c>
      <c r="C1261">
        <v>8</v>
      </c>
      <c r="D1261" t="s">
        <v>49</v>
      </c>
      <c r="E1261">
        <v>2009</v>
      </c>
      <c r="F1261">
        <v>1800</v>
      </c>
      <c r="G1261">
        <v>681</v>
      </c>
      <c r="H1261">
        <v>2481</v>
      </c>
    </row>
    <row r="1262" spans="1:8" x14ac:dyDescent="0.3">
      <c r="A1262">
        <v>31</v>
      </c>
      <c r="B1262" t="s">
        <v>50</v>
      </c>
      <c r="C1262">
        <v>8</v>
      </c>
      <c r="D1262" t="s">
        <v>49</v>
      </c>
      <c r="E1262">
        <v>2010</v>
      </c>
      <c r="F1262">
        <v>650</v>
      </c>
      <c r="G1262">
        <v>196</v>
      </c>
      <c r="H1262">
        <v>846</v>
      </c>
    </row>
    <row r="1263" spans="1:8" x14ac:dyDescent="0.3">
      <c r="A1263">
        <v>31</v>
      </c>
      <c r="B1263" t="s">
        <v>50</v>
      </c>
      <c r="C1263">
        <v>8</v>
      </c>
      <c r="D1263" t="s">
        <v>49</v>
      </c>
      <c r="E1263">
        <v>2011</v>
      </c>
      <c r="F1263">
        <v>1000</v>
      </c>
      <c r="G1263">
        <v>347</v>
      </c>
      <c r="H1263">
        <v>1347</v>
      </c>
    </row>
    <row r="1264" spans="1:8" x14ac:dyDescent="0.3">
      <c r="A1264">
        <v>31</v>
      </c>
      <c r="B1264" t="s">
        <v>50</v>
      </c>
      <c r="C1264">
        <v>8</v>
      </c>
      <c r="D1264" t="s">
        <v>49</v>
      </c>
      <c r="E1264">
        <v>2012</v>
      </c>
      <c r="F1264">
        <v>500</v>
      </c>
      <c r="G1264">
        <v>129</v>
      </c>
      <c r="H1264">
        <v>629</v>
      </c>
    </row>
    <row r="1265" spans="1:8" x14ac:dyDescent="0.3">
      <c r="A1265">
        <v>31</v>
      </c>
      <c r="B1265" t="s">
        <v>50</v>
      </c>
      <c r="C1265">
        <v>8</v>
      </c>
      <c r="D1265" t="s">
        <v>49</v>
      </c>
      <c r="E1265">
        <v>2013</v>
      </c>
      <c r="F1265">
        <v>1800</v>
      </c>
      <c r="G1265">
        <v>508</v>
      </c>
      <c r="H1265">
        <v>2308</v>
      </c>
    </row>
    <row r="1266" spans="1:8" x14ac:dyDescent="0.3">
      <c r="A1266">
        <v>31</v>
      </c>
      <c r="B1266" t="s">
        <v>50</v>
      </c>
      <c r="C1266">
        <v>8</v>
      </c>
      <c r="D1266" t="s">
        <v>49</v>
      </c>
      <c r="E1266">
        <v>2014</v>
      </c>
      <c r="F1266">
        <v>452</v>
      </c>
      <c r="G1266">
        <v>70</v>
      </c>
      <c r="H1266">
        <v>522</v>
      </c>
    </row>
    <row r="1267" spans="1:8" x14ac:dyDescent="0.3">
      <c r="A1267">
        <v>31</v>
      </c>
      <c r="B1267" t="s">
        <v>50</v>
      </c>
      <c r="C1267">
        <v>8</v>
      </c>
      <c r="D1267" t="s">
        <v>49</v>
      </c>
      <c r="E1267">
        <v>2015</v>
      </c>
      <c r="F1267">
        <v>654</v>
      </c>
      <c r="G1267" s="1" t="s">
        <v>10</v>
      </c>
      <c r="H1267" s="1" t="s">
        <v>10</v>
      </c>
    </row>
    <row r="1268" spans="1:8" x14ac:dyDescent="0.3">
      <c r="A1268">
        <v>31</v>
      </c>
      <c r="B1268" t="s">
        <v>50</v>
      </c>
      <c r="C1268">
        <v>8</v>
      </c>
      <c r="D1268" t="s">
        <v>49</v>
      </c>
      <c r="E1268">
        <v>2016</v>
      </c>
      <c r="F1268">
        <v>120</v>
      </c>
      <c r="G1268" s="1" t="s">
        <v>10</v>
      </c>
      <c r="H1268" s="1" t="s">
        <v>10</v>
      </c>
    </row>
    <row r="1269" spans="1:8" x14ac:dyDescent="0.3">
      <c r="A1269">
        <v>31</v>
      </c>
      <c r="B1269" t="s">
        <v>50</v>
      </c>
      <c r="C1269">
        <v>8</v>
      </c>
      <c r="D1269" t="s">
        <v>49</v>
      </c>
      <c r="E1269">
        <v>2017</v>
      </c>
      <c r="F1269">
        <v>1100</v>
      </c>
      <c r="G1269" s="1" t="s">
        <v>10</v>
      </c>
      <c r="H1269" s="1" t="s">
        <v>10</v>
      </c>
    </row>
    <row r="1270" spans="1:8" x14ac:dyDescent="0.3">
      <c r="A1270">
        <v>31</v>
      </c>
      <c r="B1270" t="s">
        <v>50</v>
      </c>
      <c r="C1270">
        <v>8</v>
      </c>
      <c r="D1270" t="s">
        <v>49</v>
      </c>
      <c r="E1270">
        <v>2018</v>
      </c>
      <c r="F1270">
        <v>264</v>
      </c>
      <c r="G1270" s="1" t="s">
        <v>10</v>
      </c>
      <c r="H1270" s="1" t="s">
        <v>10</v>
      </c>
    </row>
    <row r="1271" spans="1:8" x14ac:dyDescent="0.3">
      <c r="A1271">
        <v>31</v>
      </c>
      <c r="B1271" t="s">
        <v>50</v>
      </c>
      <c r="C1271">
        <v>8</v>
      </c>
      <c r="D1271" t="s">
        <v>49</v>
      </c>
      <c r="E1271">
        <v>2019</v>
      </c>
      <c r="F1271">
        <v>760</v>
      </c>
      <c r="G1271" s="1" t="s">
        <v>10</v>
      </c>
      <c r="H1271" s="1" t="s">
        <v>10</v>
      </c>
    </row>
    <row r="1272" spans="1:8" x14ac:dyDescent="0.3">
      <c r="A1272">
        <v>31</v>
      </c>
      <c r="B1272" t="s">
        <v>50</v>
      </c>
      <c r="C1272">
        <v>8</v>
      </c>
      <c r="D1272" t="s">
        <v>49</v>
      </c>
      <c r="E1272">
        <v>2020</v>
      </c>
      <c r="F1272">
        <v>100</v>
      </c>
      <c r="G1272" s="1" t="s">
        <v>10</v>
      </c>
      <c r="H1272" s="1" t="s">
        <v>10</v>
      </c>
    </row>
    <row r="1273" spans="1:8" x14ac:dyDescent="0.3">
      <c r="A1273">
        <v>32</v>
      </c>
      <c r="B1273" t="s">
        <v>51</v>
      </c>
      <c r="C1273">
        <v>9</v>
      </c>
      <c r="D1273" t="s">
        <v>52</v>
      </c>
      <c r="E1273">
        <v>1980</v>
      </c>
      <c r="F1273">
        <v>300</v>
      </c>
      <c r="G1273">
        <v>161</v>
      </c>
      <c r="H1273">
        <v>461</v>
      </c>
    </row>
    <row r="1274" spans="1:8" x14ac:dyDescent="0.3">
      <c r="A1274">
        <v>32</v>
      </c>
      <c r="B1274" t="s">
        <v>51</v>
      </c>
      <c r="C1274">
        <v>9</v>
      </c>
      <c r="D1274" t="s">
        <v>52</v>
      </c>
      <c r="E1274">
        <v>1981</v>
      </c>
      <c r="F1274">
        <v>450</v>
      </c>
      <c r="G1274">
        <v>208</v>
      </c>
      <c r="H1274">
        <v>658</v>
      </c>
    </row>
    <row r="1275" spans="1:8" x14ac:dyDescent="0.3">
      <c r="A1275">
        <v>32</v>
      </c>
      <c r="B1275" t="s">
        <v>51</v>
      </c>
      <c r="C1275">
        <v>9</v>
      </c>
      <c r="D1275" t="s">
        <v>52</v>
      </c>
      <c r="E1275">
        <v>1982</v>
      </c>
      <c r="F1275">
        <v>1000</v>
      </c>
      <c r="G1275">
        <v>377</v>
      </c>
      <c r="H1275">
        <v>1377</v>
      </c>
    </row>
    <row r="1276" spans="1:8" x14ac:dyDescent="0.3">
      <c r="A1276">
        <v>32</v>
      </c>
      <c r="B1276" t="s">
        <v>51</v>
      </c>
      <c r="C1276">
        <v>9</v>
      </c>
      <c r="D1276" t="s">
        <v>52</v>
      </c>
      <c r="E1276">
        <v>1983</v>
      </c>
      <c r="F1276">
        <v>2500</v>
      </c>
      <c r="G1276">
        <v>1548</v>
      </c>
      <c r="H1276">
        <v>4048</v>
      </c>
    </row>
    <row r="1277" spans="1:8" x14ac:dyDescent="0.3">
      <c r="A1277">
        <v>32</v>
      </c>
      <c r="B1277" t="s">
        <v>51</v>
      </c>
      <c r="C1277">
        <v>9</v>
      </c>
      <c r="D1277" t="s">
        <v>52</v>
      </c>
      <c r="E1277">
        <v>1984</v>
      </c>
      <c r="F1277">
        <v>2500</v>
      </c>
      <c r="G1277">
        <v>1287</v>
      </c>
      <c r="H1277">
        <v>3787</v>
      </c>
    </row>
    <row r="1278" spans="1:8" x14ac:dyDescent="0.3">
      <c r="A1278">
        <v>32</v>
      </c>
      <c r="B1278" t="s">
        <v>51</v>
      </c>
      <c r="C1278">
        <v>9</v>
      </c>
      <c r="D1278" t="s">
        <v>52</v>
      </c>
      <c r="E1278">
        <v>1985</v>
      </c>
      <c r="F1278">
        <v>400</v>
      </c>
      <c r="G1278">
        <v>219</v>
      </c>
      <c r="H1278">
        <v>619</v>
      </c>
    </row>
    <row r="1279" spans="1:8" x14ac:dyDescent="0.3">
      <c r="A1279">
        <v>32</v>
      </c>
      <c r="B1279" t="s">
        <v>51</v>
      </c>
      <c r="C1279">
        <v>9</v>
      </c>
      <c r="D1279" t="s">
        <v>52</v>
      </c>
      <c r="E1279">
        <v>1986</v>
      </c>
      <c r="F1279">
        <v>200</v>
      </c>
      <c r="G1279">
        <v>129</v>
      </c>
      <c r="H1279">
        <v>329</v>
      </c>
    </row>
    <row r="1280" spans="1:8" x14ac:dyDescent="0.3">
      <c r="A1280">
        <v>32</v>
      </c>
      <c r="B1280" t="s">
        <v>51</v>
      </c>
      <c r="C1280">
        <v>9</v>
      </c>
      <c r="D1280" t="s">
        <v>52</v>
      </c>
      <c r="E1280">
        <v>1987</v>
      </c>
      <c r="F1280" t="s">
        <v>10</v>
      </c>
      <c r="G1280" t="s">
        <v>10</v>
      </c>
      <c r="H1280" t="s">
        <v>10</v>
      </c>
    </row>
    <row r="1281" spans="1:8" x14ac:dyDescent="0.3">
      <c r="A1281">
        <v>32</v>
      </c>
      <c r="B1281" t="s">
        <v>51</v>
      </c>
      <c r="C1281">
        <v>9</v>
      </c>
      <c r="D1281" t="s">
        <v>52</v>
      </c>
      <c r="E1281">
        <v>1988</v>
      </c>
      <c r="F1281">
        <v>550</v>
      </c>
      <c r="G1281">
        <v>233</v>
      </c>
      <c r="H1281">
        <v>783</v>
      </c>
    </row>
    <row r="1282" spans="1:8" x14ac:dyDescent="0.3">
      <c r="A1282">
        <v>32</v>
      </c>
      <c r="B1282" t="s">
        <v>51</v>
      </c>
      <c r="C1282">
        <v>9</v>
      </c>
      <c r="D1282" t="s">
        <v>52</v>
      </c>
      <c r="E1282">
        <v>1989</v>
      </c>
      <c r="F1282" t="s">
        <v>10</v>
      </c>
      <c r="G1282" t="s">
        <v>10</v>
      </c>
      <c r="H1282" t="s">
        <v>10</v>
      </c>
    </row>
    <row r="1283" spans="1:8" x14ac:dyDescent="0.3">
      <c r="A1283">
        <v>32</v>
      </c>
      <c r="B1283" t="s">
        <v>51</v>
      </c>
      <c r="C1283">
        <v>9</v>
      </c>
      <c r="D1283" t="s">
        <v>52</v>
      </c>
      <c r="E1283">
        <v>1990</v>
      </c>
      <c r="F1283">
        <v>500</v>
      </c>
      <c r="G1283">
        <v>245</v>
      </c>
      <c r="H1283">
        <v>745</v>
      </c>
    </row>
    <row r="1284" spans="1:8" x14ac:dyDescent="0.3">
      <c r="A1284">
        <v>32</v>
      </c>
      <c r="B1284" t="s">
        <v>51</v>
      </c>
      <c r="C1284">
        <v>9</v>
      </c>
      <c r="D1284" t="s">
        <v>52</v>
      </c>
      <c r="E1284">
        <v>1991</v>
      </c>
      <c r="F1284" t="s">
        <v>10</v>
      </c>
      <c r="G1284" t="s">
        <v>10</v>
      </c>
      <c r="H1284" t="s">
        <v>10</v>
      </c>
    </row>
    <row r="1285" spans="1:8" x14ac:dyDescent="0.3">
      <c r="A1285">
        <v>32</v>
      </c>
      <c r="B1285" t="s">
        <v>51</v>
      </c>
      <c r="C1285">
        <v>9</v>
      </c>
      <c r="D1285" t="s">
        <v>52</v>
      </c>
      <c r="E1285">
        <v>1992</v>
      </c>
      <c r="F1285" t="s">
        <v>10</v>
      </c>
      <c r="G1285" t="s">
        <v>10</v>
      </c>
      <c r="H1285" t="s">
        <v>10</v>
      </c>
    </row>
    <row r="1286" spans="1:8" x14ac:dyDescent="0.3">
      <c r="A1286">
        <v>32</v>
      </c>
      <c r="B1286" t="s">
        <v>51</v>
      </c>
      <c r="C1286">
        <v>9</v>
      </c>
      <c r="D1286" t="s">
        <v>52</v>
      </c>
      <c r="E1286">
        <v>1993</v>
      </c>
      <c r="F1286" t="s">
        <v>10</v>
      </c>
      <c r="G1286" t="s">
        <v>10</v>
      </c>
      <c r="H1286" t="s">
        <v>10</v>
      </c>
    </row>
    <row r="1287" spans="1:8" x14ac:dyDescent="0.3">
      <c r="A1287">
        <v>32</v>
      </c>
      <c r="B1287" t="s">
        <v>51</v>
      </c>
      <c r="C1287">
        <v>9</v>
      </c>
      <c r="D1287" t="s">
        <v>52</v>
      </c>
      <c r="E1287">
        <v>1994</v>
      </c>
      <c r="F1287" t="s">
        <v>10</v>
      </c>
      <c r="G1287" t="s">
        <v>10</v>
      </c>
      <c r="H1287" t="s">
        <v>10</v>
      </c>
    </row>
    <row r="1288" spans="1:8" x14ac:dyDescent="0.3">
      <c r="A1288">
        <v>32</v>
      </c>
      <c r="B1288" t="s">
        <v>51</v>
      </c>
      <c r="C1288">
        <v>9</v>
      </c>
      <c r="D1288" t="s">
        <v>52</v>
      </c>
      <c r="E1288">
        <v>1995</v>
      </c>
      <c r="F1288" t="s">
        <v>10</v>
      </c>
      <c r="G1288" t="s">
        <v>10</v>
      </c>
      <c r="H1288" t="s">
        <v>10</v>
      </c>
    </row>
    <row r="1289" spans="1:8" x14ac:dyDescent="0.3">
      <c r="A1289">
        <v>32</v>
      </c>
      <c r="B1289" t="s">
        <v>51</v>
      </c>
      <c r="C1289">
        <v>9</v>
      </c>
      <c r="D1289" t="s">
        <v>52</v>
      </c>
      <c r="E1289">
        <v>1996</v>
      </c>
      <c r="F1289" t="s">
        <v>10</v>
      </c>
      <c r="G1289" t="s">
        <v>10</v>
      </c>
      <c r="H1289" t="s">
        <v>10</v>
      </c>
    </row>
    <row r="1290" spans="1:8" x14ac:dyDescent="0.3">
      <c r="A1290">
        <v>32</v>
      </c>
      <c r="B1290" t="s">
        <v>51</v>
      </c>
      <c r="C1290">
        <v>9</v>
      </c>
      <c r="D1290" t="s">
        <v>52</v>
      </c>
      <c r="E1290">
        <v>1997</v>
      </c>
      <c r="F1290" t="s">
        <v>10</v>
      </c>
      <c r="G1290" t="s">
        <v>10</v>
      </c>
      <c r="H1290" t="s">
        <v>10</v>
      </c>
    </row>
    <row r="1291" spans="1:8" x14ac:dyDescent="0.3">
      <c r="A1291">
        <v>32</v>
      </c>
      <c r="B1291" t="s">
        <v>51</v>
      </c>
      <c r="C1291">
        <v>9</v>
      </c>
      <c r="D1291" t="s">
        <v>52</v>
      </c>
      <c r="E1291">
        <v>1998</v>
      </c>
      <c r="F1291">
        <v>2180</v>
      </c>
      <c r="G1291">
        <v>208</v>
      </c>
      <c r="H1291">
        <v>2388</v>
      </c>
    </row>
    <row r="1292" spans="1:8" x14ac:dyDescent="0.3">
      <c r="A1292">
        <v>32</v>
      </c>
      <c r="B1292" t="s">
        <v>51</v>
      </c>
      <c r="C1292">
        <v>9</v>
      </c>
      <c r="D1292" t="s">
        <v>52</v>
      </c>
      <c r="E1292">
        <v>1999</v>
      </c>
      <c r="F1292">
        <v>3000</v>
      </c>
      <c r="G1292">
        <v>261</v>
      </c>
      <c r="H1292">
        <v>3261</v>
      </c>
    </row>
    <row r="1293" spans="1:8" x14ac:dyDescent="0.3">
      <c r="A1293">
        <v>32</v>
      </c>
      <c r="B1293" t="s">
        <v>51</v>
      </c>
      <c r="C1293">
        <v>9</v>
      </c>
      <c r="D1293" t="s">
        <v>52</v>
      </c>
      <c r="E1293">
        <v>2000</v>
      </c>
      <c r="F1293">
        <v>1100</v>
      </c>
      <c r="G1293">
        <v>72</v>
      </c>
      <c r="H1293">
        <v>1172</v>
      </c>
    </row>
    <row r="1294" spans="1:8" x14ac:dyDescent="0.3">
      <c r="A1294">
        <v>32</v>
      </c>
      <c r="B1294" t="s">
        <v>51</v>
      </c>
      <c r="C1294">
        <v>9</v>
      </c>
      <c r="D1294" t="s">
        <v>52</v>
      </c>
      <c r="E1294">
        <v>2001</v>
      </c>
      <c r="F1294" t="s">
        <v>10</v>
      </c>
      <c r="G1294" t="s">
        <v>10</v>
      </c>
      <c r="H1294" t="s">
        <v>10</v>
      </c>
    </row>
    <row r="1295" spans="1:8" x14ac:dyDescent="0.3">
      <c r="A1295">
        <v>32</v>
      </c>
      <c r="B1295" t="s">
        <v>51</v>
      </c>
      <c r="C1295">
        <v>9</v>
      </c>
      <c r="D1295" t="s">
        <v>52</v>
      </c>
      <c r="E1295">
        <v>2002</v>
      </c>
      <c r="F1295">
        <v>1200</v>
      </c>
      <c r="G1295">
        <v>116</v>
      </c>
      <c r="H1295">
        <v>1316</v>
      </c>
    </row>
    <row r="1296" spans="1:8" x14ac:dyDescent="0.3">
      <c r="A1296">
        <v>32</v>
      </c>
      <c r="B1296" t="s">
        <v>51</v>
      </c>
      <c r="C1296">
        <v>9</v>
      </c>
      <c r="D1296" t="s">
        <v>52</v>
      </c>
      <c r="E1296">
        <v>2003</v>
      </c>
      <c r="F1296" t="s">
        <v>10</v>
      </c>
      <c r="G1296" t="s">
        <v>10</v>
      </c>
      <c r="H1296" t="s">
        <v>10</v>
      </c>
    </row>
    <row r="1297" spans="1:8" x14ac:dyDescent="0.3">
      <c r="A1297">
        <v>32</v>
      </c>
      <c r="B1297" t="s">
        <v>51</v>
      </c>
      <c r="C1297">
        <v>9</v>
      </c>
      <c r="D1297" t="s">
        <v>52</v>
      </c>
      <c r="E1297">
        <v>2004</v>
      </c>
      <c r="F1297">
        <v>2000</v>
      </c>
      <c r="G1297">
        <v>415</v>
      </c>
      <c r="H1297">
        <v>2415</v>
      </c>
    </row>
    <row r="1298" spans="1:8" x14ac:dyDescent="0.3">
      <c r="A1298">
        <v>32</v>
      </c>
      <c r="B1298" t="s">
        <v>51</v>
      </c>
      <c r="C1298">
        <v>9</v>
      </c>
      <c r="D1298" t="s">
        <v>52</v>
      </c>
      <c r="E1298">
        <v>2005</v>
      </c>
      <c r="F1298">
        <v>2000</v>
      </c>
      <c r="G1298">
        <v>289</v>
      </c>
      <c r="H1298">
        <v>2289</v>
      </c>
    </row>
    <row r="1299" spans="1:8" x14ac:dyDescent="0.3">
      <c r="A1299">
        <v>32</v>
      </c>
      <c r="B1299" t="s">
        <v>51</v>
      </c>
      <c r="C1299">
        <v>9</v>
      </c>
      <c r="D1299" t="s">
        <v>52</v>
      </c>
      <c r="E1299">
        <v>2006</v>
      </c>
      <c r="F1299" t="s">
        <v>10</v>
      </c>
      <c r="G1299" t="s">
        <v>10</v>
      </c>
      <c r="H1299" t="s">
        <v>10</v>
      </c>
    </row>
    <row r="1300" spans="1:8" x14ac:dyDescent="0.3">
      <c r="A1300">
        <v>32</v>
      </c>
      <c r="B1300" t="s">
        <v>51</v>
      </c>
      <c r="C1300">
        <v>9</v>
      </c>
      <c r="D1300" t="s">
        <v>52</v>
      </c>
      <c r="E1300">
        <v>2007</v>
      </c>
      <c r="F1300">
        <v>1000</v>
      </c>
      <c r="G1300">
        <v>136</v>
      </c>
      <c r="H1300">
        <v>1136</v>
      </c>
    </row>
    <row r="1301" spans="1:8" x14ac:dyDescent="0.3">
      <c r="A1301">
        <v>32</v>
      </c>
      <c r="B1301" t="s">
        <v>51</v>
      </c>
      <c r="C1301">
        <v>9</v>
      </c>
      <c r="D1301" t="s">
        <v>52</v>
      </c>
      <c r="E1301">
        <v>2008</v>
      </c>
      <c r="F1301">
        <v>1000</v>
      </c>
      <c r="G1301">
        <v>131</v>
      </c>
      <c r="H1301">
        <v>1131</v>
      </c>
    </row>
    <row r="1302" spans="1:8" x14ac:dyDescent="0.3">
      <c r="A1302">
        <v>32</v>
      </c>
      <c r="B1302" t="s">
        <v>51</v>
      </c>
      <c r="C1302">
        <v>9</v>
      </c>
      <c r="D1302" t="s">
        <v>52</v>
      </c>
      <c r="E1302">
        <v>2009</v>
      </c>
      <c r="F1302">
        <v>11000</v>
      </c>
      <c r="G1302">
        <v>1778</v>
      </c>
      <c r="H1302">
        <v>12778</v>
      </c>
    </row>
    <row r="1303" spans="1:8" x14ac:dyDescent="0.3">
      <c r="A1303">
        <v>32</v>
      </c>
      <c r="B1303" t="s">
        <v>51</v>
      </c>
      <c r="C1303">
        <v>9</v>
      </c>
      <c r="D1303" t="s">
        <v>52</v>
      </c>
      <c r="E1303">
        <v>2010</v>
      </c>
      <c r="F1303">
        <v>2000</v>
      </c>
      <c r="G1303">
        <v>304</v>
      </c>
      <c r="H1303">
        <v>2304</v>
      </c>
    </row>
    <row r="1304" spans="1:8" x14ac:dyDescent="0.3">
      <c r="A1304">
        <v>32</v>
      </c>
      <c r="B1304" t="s">
        <v>51</v>
      </c>
      <c r="C1304">
        <v>9</v>
      </c>
      <c r="D1304" t="s">
        <v>52</v>
      </c>
      <c r="E1304">
        <v>2011</v>
      </c>
      <c r="F1304">
        <v>3500</v>
      </c>
      <c r="G1304">
        <v>480</v>
      </c>
      <c r="H1304">
        <v>3980</v>
      </c>
    </row>
    <row r="1305" spans="1:8" x14ac:dyDescent="0.3">
      <c r="A1305">
        <v>32</v>
      </c>
      <c r="B1305" t="s">
        <v>51</v>
      </c>
      <c r="C1305">
        <v>9</v>
      </c>
      <c r="D1305" t="s">
        <v>52</v>
      </c>
      <c r="E1305">
        <v>2012</v>
      </c>
      <c r="F1305">
        <v>2500</v>
      </c>
      <c r="G1305">
        <v>227</v>
      </c>
      <c r="H1305">
        <v>2727</v>
      </c>
    </row>
    <row r="1306" spans="1:8" x14ac:dyDescent="0.3">
      <c r="A1306">
        <v>32</v>
      </c>
      <c r="B1306" t="s">
        <v>51</v>
      </c>
      <c r="C1306">
        <v>9</v>
      </c>
      <c r="D1306" t="s">
        <v>52</v>
      </c>
      <c r="E1306">
        <v>2013</v>
      </c>
      <c r="F1306">
        <v>1200</v>
      </c>
      <c r="G1306">
        <v>124</v>
      </c>
      <c r="H1306">
        <v>1324</v>
      </c>
    </row>
    <row r="1307" spans="1:8" x14ac:dyDescent="0.3">
      <c r="A1307">
        <v>32</v>
      </c>
      <c r="B1307" t="s">
        <v>51</v>
      </c>
      <c r="C1307">
        <v>9</v>
      </c>
      <c r="D1307" t="s">
        <v>52</v>
      </c>
      <c r="E1307">
        <v>2014</v>
      </c>
      <c r="F1307" t="s">
        <v>10</v>
      </c>
      <c r="G1307" t="s">
        <v>10</v>
      </c>
      <c r="H1307" t="s">
        <v>10</v>
      </c>
    </row>
    <row r="1308" spans="1:8" x14ac:dyDescent="0.3">
      <c r="A1308">
        <v>32</v>
      </c>
      <c r="B1308" t="s">
        <v>51</v>
      </c>
      <c r="C1308">
        <v>9</v>
      </c>
      <c r="D1308" t="s">
        <v>52</v>
      </c>
      <c r="E1308">
        <v>2015</v>
      </c>
      <c r="F1308" t="s">
        <v>10</v>
      </c>
      <c r="G1308" t="s">
        <v>10</v>
      </c>
      <c r="H1308" t="s">
        <v>10</v>
      </c>
    </row>
    <row r="1309" spans="1:8" x14ac:dyDescent="0.3">
      <c r="A1309">
        <v>32</v>
      </c>
      <c r="B1309" t="s">
        <v>51</v>
      </c>
      <c r="C1309">
        <v>9</v>
      </c>
      <c r="D1309" t="s">
        <v>52</v>
      </c>
      <c r="E1309">
        <v>2016</v>
      </c>
      <c r="F1309" t="s">
        <v>10</v>
      </c>
      <c r="G1309" t="s">
        <v>10</v>
      </c>
      <c r="H1309" t="s">
        <v>10</v>
      </c>
    </row>
    <row r="1310" spans="1:8" x14ac:dyDescent="0.3">
      <c r="A1310">
        <v>32</v>
      </c>
      <c r="B1310" t="s">
        <v>51</v>
      </c>
      <c r="C1310">
        <v>9</v>
      </c>
      <c r="D1310" t="s">
        <v>52</v>
      </c>
      <c r="E1310">
        <v>2017</v>
      </c>
      <c r="F1310" t="s">
        <v>10</v>
      </c>
      <c r="G1310" t="s">
        <v>10</v>
      </c>
      <c r="H1310" t="s">
        <v>10</v>
      </c>
    </row>
    <row r="1311" spans="1:8" x14ac:dyDescent="0.3">
      <c r="A1311">
        <v>32</v>
      </c>
      <c r="B1311" t="s">
        <v>51</v>
      </c>
      <c r="C1311">
        <v>9</v>
      </c>
      <c r="D1311" t="s">
        <v>52</v>
      </c>
      <c r="E1311">
        <v>2018</v>
      </c>
      <c r="F1311" t="s">
        <v>10</v>
      </c>
      <c r="G1311" t="s">
        <v>10</v>
      </c>
      <c r="H1311" t="s">
        <v>10</v>
      </c>
    </row>
    <row r="1312" spans="1:8" x14ac:dyDescent="0.3">
      <c r="A1312">
        <v>32</v>
      </c>
      <c r="B1312" t="s">
        <v>51</v>
      </c>
      <c r="C1312">
        <v>9</v>
      </c>
      <c r="D1312" t="s">
        <v>52</v>
      </c>
      <c r="E1312">
        <v>2019</v>
      </c>
      <c r="F1312" t="s">
        <v>10</v>
      </c>
      <c r="G1312" t="s">
        <v>10</v>
      </c>
      <c r="H1312" t="s">
        <v>10</v>
      </c>
    </row>
    <row r="1313" spans="1:8" x14ac:dyDescent="0.3">
      <c r="A1313">
        <v>32</v>
      </c>
      <c r="B1313" t="s">
        <v>51</v>
      </c>
      <c r="C1313">
        <v>9</v>
      </c>
      <c r="D1313" t="s">
        <v>52</v>
      </c>
      <c r="E1313">
        <v>2020</v>
      </c>
      <c r="F1313" t="s">
        <v>10</v>
      </c>
      <c r="G1313" t="s">
        <v>10</v>
      </c>
      <c r="H1313" t="s">
        <v>10</v>
      </c>
    </row>
    <row r="1314" spans="1:8" x14ac:dyDescent="0.3">
      <c r="A1314">
        <v>33</v>
      </c>
      <c r="B1314" t="s">
        <v>54</v>
      </c>
      <c r="C1314">
        <v>10</v>
      </c>
      <c r="D1314" t="s">
        <v>55</v>
      </c>
      <c r="E1314">
        <v>1980</v>
      </c>
      <c r="F1314" t="s">
        <v>10</v>
      </c>
      <c r="G1314" t="s">
        <v>10</v>
      </c>
      <c r="H1314" t="s">
        <v>10</v>
      </c>
    </row>
    <row r="1315" spans="1:8" x14ac:dyDescent="0.3">
      <c r="A1315">
        <v>33</v>
      </c>
      <c r="B1315" t="s">
        <v>54</v>
      </c>
      <c r="C1315">
        <v>10</v>
      </c>
      <c r="D1315" t="s">
        <v>55</v>
      </c>
      <c r="E1315">
        <v>1981</v>
      </c>
      <c r="F1315" t="s">
        <v>10</v>
      </c>
      <c r="G1315" t="s">
        <v>10</v>
      </c>
      <c r="H1315" t="s">
        <v>10</v>
      </c>
    </row>
    <row r="1316" spans="1:8" x14ac:dyDescent="0.3">
      <c r="A1316">
        <v>33</v>
      </c>
      <c r="B1316" t="s">
        <v>54</v>
      </c>
      <c r="C1316">
        <v>10</v>
      </c>
      <c r="D1316" t="s">
        <v>55</v>
      </c>
      <c r="E1316">
        <v>1982</v>
      </c>
      <c r="F1316" t="s">
        <v>10</v>
      </c>
      <c r="G1316" t="s">
        <v>10</v>
      </c>
      <c r="H1316" t="s">
        <v>10</v>
      </c>
    </row>
    <row r="1317" spans="1:8" x14ac:dyDescent="0.3">
      <c r="A1317">
        <v>33</v>
      </c>
      <c r="B1317" t="s">
        <v>54</v>
      </c>
      <c r="C1317">
        <v>10</v>
      </c>
      <c r="D1317" t="s">
        <v>55</v>
      </c>
      <c r="E1317">
        <v>1983</v>
      </c>
      <c r="F1317" t="s">
        <v>10</v>
      </c>
      <c r="G1317" t="s">
        <v>10</v>
      </c>
      <c r="H1317" t="s">
        <v>10</v>
      </c>
    </row>
    <row r="1318" spans="1:8" x14ac:dyDescent="0.3">
      <c r="A1318">
        <v>33</v>
      </c>
      <c r="B1318" t="s">
        <v>54</v>
      </c>
      <c r="C1318">
        <v>10</v>
      </c>
      <c r="D1318" t="s">
        <v>55</v>
      </c>
      <c r="E1318">
        <v>1984</v>
      </c>
      <c r="F1318" t="s">
        <v>10</v>
      </c>
      <c r="G1318" t="s">
        <v>10</v>
      </c>
      <c r="H1318" t="s">
        <v>10</v>
      </c>
    </row>
    <row r="1319" spans="1:8" x14ac:dyDescent="0.3">
      <c r="A1319">
        <v>33</v>
      </c>
      <c r="B1319" t="s">
        <v>54</v>
      </c>
      <c r="C1319">
        <v>10</v>
      </c>
      <c r="D1319" t="s">
        <v>55</v>
      </c>
      <c r="E1319">
        <v>1985</v>
      </c>
      <c r="F1319" t="s">
        <v>10</v>
      </c>
      <c r="G1319" t="s">
        <v>10</v>
      </c>
      <c r="H1319" t="s">
        <v>10</v>
      </c>
    </row>
    <row r="1320" spans="1:8" x14ac:dyDescent="0.3">
      <c r="A1320">
        <v>33</v>
      </c>
      <c r="B1320" t="s">
        <v>54</v>
      </c>
      <c r="C1320">
        <v>10</v>
      </c>
      <c r="D1320" t="s">
        <v>55</v>
      </c>
      <c r="E1320">
        <v>1986</v>
      </c>
      <c r="F1320" t="s">
        <v>10</v>
      </c>
      <c r="G1320" t="s">
        <v>10</v>
      </c>
      <c r="H1320" t="s">
        <v>10</v>
      </c>
    </row>
    <row r="1321" spans="1:8" x14ac:dyDescent="0.3">
      <c r="A1321">
        <v>33</v>
      </c>
      <c r="B1321" t="s">
        <v>54</v>
      </c>
      <c r="C1321">
        <v>10</v>
      </c>
      <c r="D1321" t="s">
        <v>55</v>
      </c>
      <c r="E1321">
        <v>1987</v>
      </c>
      <c r="F1321" t="s">
        <v>10</v>
      </c>
      <c r="G1321" t="s">
        <v>10</v>
      </c>
      <c r="H1321" t="s">
        <v>10</v>
      </c>
    </row>
    <row r="1322" spans="1:8" x14ac:dyDescent="0.3">
      <c r="A1322">
        <v>33</v>
      </c>
      <c r="B1322" t="s">
        <v>54</v>
      </c>
      <c r="C1322">
        <v>10</v>
      </c>
      <c r="D1322" t="s">
        <v>55</v>
      </c>
      <c r="E1322">
        <v>1988</v>
      </c>
      <c r="F1322" t="s">
        <v>10</v>
      </c>
      <c r="G1322" t="s">
        <v>10</v>
      </c>
      <c r="H1322" t="s">
        <v>10</v>
      </c>
    </row>
    <row r="1323" spans="1:8" x14ac:dyDescent="0.3">
      <c r="A1323">
        <v>33</v>
      </c>
      <c r="B1323" t="s">
        <v>54</v>
      </c>
      <c r="C1323">
        <v>10</v>
      </c>
      <c r="D1323" t="s">
        <v>55</v>
      </c>
      <c r="E1323">
        <v>1989</v>
      </c>
      <c r="F1323" t="s">
        <v>10</v>
      </c>
      <c r="G1323" t="s">
        <v>10</v>
      </c>
      <c r="H1323" t="s">
        <v>10</v>
      </c>
    </row>
    <row r="1324" spans="1:8" x14ac:dyDescent="0.3">
      <c r="A1324">
        <v>33</v>
      </c>
      <c r="B1324" t="s">
        <v>54</v>
      </c>
      <c r="C1324">
        <v>10</v>
      </c>
      <c r="D1324" t="s">
        <v>55</v>
      </c>
      <c r="E1324">
        <v>1990</v>
      </c>
      <c r="F1324" t="s">
        <v>10</v>
      </c>
      <c r="G1324" t="s">
        <v>10</v>
      </c>
      <c r="H1324" t="s">
        <v>10</v>
      </c>
    </row>
    <row r="1325" spans="1:8" x14ac:dyDescent="0.3">
      <c r="A1325">
        <v>33</v>
      </c>
      <c r="B1325" t="s">
        <v>54</v>
      </c>
      <c r="C1325">
        <v>10</v>
      </c>
      <c r="D1325" t="s">
        <v>55</v>
      </c>
      <c r="E1325">
        <v>1991</v>
      </c>
      <c r="F1325" t="s">
        <v>10</v>
      </c>
      <c r="G1325" t="s">
        <v>10</v>
      </c>
      <c r="H1325" t="s">
        <v>10</v>
      </c>
    </row>
    <row r="1326" spans="1:8" x14ac:dyDescent="0.3">
      <c r="A1326">
        <v>33</v>
      </c>
      <c r="B1326" t="s">
        <v>54</v>
      </c>
      <c r="C1326">
        <v>10</v>
      </c>
      <c r="D1326" t="s">
        <v>55</v>
      </c>
      <c r="E1326">
        <v>1992</v>
      </c>
      <c r="F1326" t="s">
        <v>10</v>
      </c>
      <c r="G1326" t="s">
        <v>10</v>
      </c>
      <c r="H1326" t="s">
        <v>10</v>
      </c>
    </row>
    <row r="1327" spans="1:8" x14ac:dyDescent="0.3">
      <c r="A1327">
        <v>33</v>
      </c>
      <c r="B1327" t="s">
        <v>54</v>
      </c>
      <c r="C1327">
        <v>10</v>
      </c>
      <c r="D1327" t="s">
        <v>55</v>
      </c>
      <c r="E1327">
        <v>1993</v>
      </c>
      <c r="F1327" t="s">
        <v>10</v>
      </c>
      <c r="G1327" t="s">
        <v>10</v>
      </c>
      <c r="H1327" t="s">
        <v>10</v>
      </c>
    </row>
    <row r="1328" spans="1:8" x14ac:dyDescent="0.3">
      <c r="A1328">
        <v>33</v>
      </c>
      <c r="B1328" t="s">
        <v>54</v>
      </c>
      <c r="C1328">
        <v>10</v>
      </c>
      <c r="D1328" t="s">
        <v>55</v>
      </c>
      <c r="E1328">
        <v>1994</v>
      </c>
      <c r="F1328" t="s">
        <v>10</v>
      </c>
      <c r="G1328" t="s">
        <v>10</v>
      </c>
      <c r="H1328" t="s">
        <v>10</v>
      </c>
    </row>
    <row r="1329" spans="1:8" x14ac:dyDescent="0.3">
      <c r="A1329">
        <v>33</v>
      </c>
      <c r="B1329" t="s">
        <v>54</v>
      </c>
      <c r="C1329">
        <v>10</v>
      </c>
      <c r="D1329" t="s">
        <v>55</v>
      </c>
      <c r="E1329">
        <v>1995</v>
      </c>
      <c r="F1329" t="s">
        <v>10</v>
      </c>
      <c r="G1329" t="s">
        <v>10</v>
      </c>
      <c r="H1329" t="s">
        <v>10</v>
      </c>
    </row>
    <row r="1330" spans="1:8" x14ac:dyDescent="0.3">
      <c r="A1330">
        <v>33</v>
      </c>
      <c r="B1330" t="s">
        <v>54</v>
      </c>
      <c r="C1330">
        <v>10</v>
      </c>
      <c r="D1330" t="s">
        <v>55</v>
      </c>
      <c r="E1330">
        <v>1996</v>
      </c>
      <c r="F1330" t="s">
        <v>10</v>
      </c>
      <c r="G1330" t="s">
        <v>10</v>
      </c>
      <c r="H1330" t="s">
        <v>10</v>
      </c>
    </row>
    <row r="1331" spans="1:8" x14ac:dyDescent="0.3">
      <c r="A1331">
        <v>33</v>
      </c>
      <c r="B1331" t="s">
        <v>54</v>
      </c>
      <c r="C1331">
        <v>10</v>
      </c>
      <c r="D1331" t="s">
        <v>55</v>
      </c>
      <c r="E1331">
        <v>1997</v>
      </c>
      <c r="F1331" t="s">
        <v>10</v>
      </c>
      <c r="G1331" t="s">
        <v>10</v>
      </c>
      <c r="H1331" t="s">
        <v>10</v>
      </c>
    </row>
    <row r="1332" spans="1:8" x14ac:dyDescent="0.3">
      <c r="A1332">
        <v>33</v>
      </c>
      <c r="B1332" t="s">
        <v>54</v>
      </c>
      <c r="C1332">
        <v>10</v>
      </c>
      <c r="D1332" t="s">
        <v>55</v>
      </c>
      <c r="E1332">
        <v>1998</v>
      </c>
      <c r="F1332">
        <v>6500</v>
      </c>
      <c r="G1332">
        <v>619</v>
      </c>
      <c r="H1332">
        <v>7119</v>
      </c>
    </row>
    <row r="1333" spans="1:8" x14ac:dyDescent="0.3">
      <c r="A1333">
        <v>33</v>
      </c>
      <c r="B1333" t="s">
        <v>54</v>
      </c>
      <c r="C1333">
        <v>10</v>
      </c>
      <c r="D1333" t="s">
        <v>55</v>
      </c>
      <c r="E1333">
        <v>1999</v>
      </c>
      <c r="F1333">
        <v>4600</v>
      </c>
      <c r="G1333">
        <v>400</v>
      </c>
      <c r="H1333">
        <v>5000</v>
      </c>
    </row>
    <row r="1334" spans="1:8" x14ac:dyDescent="0.3">
      <c r="A1334">
        <v>33</v>
      </c>
      <c r="B1334" t="s">
        <v>54</v>
      </c>
      <c r="C1334">
        <v>10</v>
      </c>
      <c r="D1334" t="s">
        <v>55</v>
      </c>
      <c r="E1334">
        <v>2000</v>
      </c>
      <c r="F1334">
        <v>9700</v>
      </c>
      <c r="G1334">
        <v>634</v>
      </c>
      <c r="H1334">
        <v>10334</v>
      </c>
    </row>
    <row r="1335" spans="1:8" x14ac:dyDescent="0.3">
      <c r="A1335">
        <v>33</v>
      </c>
      <c r="B1335" t="s">
        <v>54</v>
      </c>
      <c r="C1335">
        <v>10</v>
      </c>
      <c r="D1335" t="s">
        <v>55</v>
      </c>
      <c r="E1335">
        <v>2001</v>
      </c>
      <c r="F1335">
        <v>10650</v>
      </c>
      <c r="G1335">
        <v>1232</v>
      </c>
      <c r="H1335">
        <v>11882</v>
      </c>
    </row>
    <row r="1336" spans="1:8" x14ac:dyDescent="0.3">
      <c r="A1336">
        <v>33</v>
      </c>
      <c r="B1336" t="s">
        <v>54</v>
      </c>
      <c r="C1336">
        <v>10</v>
      </c>
      <c r="D1336" t="s">
        <v>55</v>
      </c>
      <c r="E1336">
        <v>2002</v>
      </c>
      <c r="F1336">
        <v>15000</v>
      </c>
      <c r="G1336">
        <v>1447</v>
      </c>
      <c r="H1336">
        <v>16447</v>
      </c>
    </row>
    <row r="1337" spans="1:8" x14ac:dyDescent="0.3">
      <c r="A1337">
        <v>33</v>
      </c>
      <c r="B1337" t="s">
        <v>54</v>
      </c>
      <c r="C1337">
        <v>10</v>
      </c>
      <c r="D1337" t="s">
        <v>55</v>
      </c>
      <c r="E1337">
        <v>2003</v>
      </c>
      <c r="F1337">
        <v>23700</v>
      </c>
      <c r="G1337">
        <v>3073</v>
      </c>
      <c r="H1337">
        <v>26773</v>
      </c>
    </row>
    <row r="1338" spans="1:8" x14ac:dyDescent="0.3">
      <c r="A1338">
        <v>33</v>
      </c>
      <c r="B1338" t="s">
        <v>54</v>
      </c>
      <c r="C1338">
        <v>10</v>
      </c>
      <c r="D1338" t="s">
        <v>55</v>
      </c>
      <c r="E1338">
        <v>2004</v>
      </c>
      <c r="F1338">
        <v>13900</v>
      </c>
      <c r="G1338">
        <v>2884</v>
      </c>
      <c r="H1338">
        <v>16784</v>
      </c>
    </row>
    <row r="1339" spans="1:8" x14ac:dyDescent="0.3">
      <c r="A1339">
        <v>33</v>
      </c>
      <c r="B1339" t="s">
        <v>54</v>
      </c>
      <c r="C1339">
        <v>10</v>
      </c>
      <c r="D1339" t="s">
        <v>55</v>
      </c>
      <c r="E1339">
        <v>2005</v>
      </c>
      <c r="F1339">
        <v>19900</v>
      </c>
      <c r="G1339">
        <v>2874</v>
      </c>
      <c r="H1339">
        <v>22774</v>
      </c>
    </row>
    <row r="1340" spans="1:8" x14ac:dyDescent="0.3">
      <c r="A1340">
        <v>33</v>
      </c>
      <c r="B1340" t="s">
        <v>54</v>
      </c>
      <c r="C1340">
        <v>10</v>
      </c>
      <c r="D1340" t="s">
        <v>55</v>
      </c>
      <c r="E1340">
        <v>2006</v>
      </c>
      <c r="F1340">
        <v>3420</v>
      </c>
      <c r="G1340">
        <v>405</v>
      </c>
      <c r="H1340">
        <v>3825</v>
      </c>
    </row>
    <row r="1341" spans="1:8" x14ac:dyDescent="0.3">
      <c r="A1341">
        <v>33</v>
      </c>
      <c r="B1341" t="s">
        <v>54</v>
      </c>
      <c r="C1341">
        <v>10</v>
      </c>
      <c r="D1341" t="s">
        <v>55</v>
      </c>
      <c r="E1341">
        <v>2007</v>
      </c>
      <c r="F1341">
        <v>7700</v>
      </c>
      <c r="G1341">
        <v>1047</v>
      </c>
      <c r="H1341">
        <v>8747</v>
      </c>
    </row>
    <row r="1342" spans="1:8" x14ac:dyDescent="0.3">
      <c r="A1342">
        <v>33</v>
      </c>
      <c r="B1342" t="s">
        <v>54</v>
      </c>
      <c r="C1342">
        <v>10</v>
      </c>
      <c r="D1342" t="s">
        <v>55</v>
      </c>
      <c r="E1342">
        <v>2008</v>
      </c>
      <c r="F1342">
        <v>6303</v>
      </c>
      <c r="G1342">
        <v>829</v>
      </c>
      <c r="H1342">
        <v>7132</v>
      </c>
    </row>
    <row r="1343" spans="1:8" x14ac:dyDescent="0.3">
      <c r="A1343">
        <v>33</v>
      </c>
      <c r="B1343" t="s">
        <v>54</v>
      </c>
      <c r="C1343">
        <v>10</v>
      </c>
      <c r="D1343" t="s">
        <v>55</v>
      </c>
      <c r="E1343">
        <v>2009</v>
      </c>
      <c r="F1343">
        <v>12488</v>
      </c>
      <c r="G1343">
        <v>2019</v>
      </c>
      <c r="H1343">
        <v>14507</v>
      </c>
    </row>
    <row r="1344" spans="1:8" x14ac:dyDescent="0.3">
      <c r="A1344">
        <v>33</v>
      </c>
      <c r="B1344" t="s">
        <v>54</v>
      </c>
      <c r="C1344">
        <v>10</v>
      </c>
      <c r="D1344" t="s">
        <v>55</v>
      </c>
      <c r="E1344">
        <v>2010</v>
      </c>
      <c r="F1344">
        <v>10290</v>
      </c>
      <c r="G1344">
        <v>1565</v>
      </c>
      <c r="H1344">
        <v>11855</v>
      </c>
    </row>
    <row r="1345" spans="1:8" x14ac:dyDescent="0.3">
      <c r="A1345">
        <v>33</v>
      </c>
      <c r="B1345" t="s">
        <v>54</v>
      </c>
      <c r="C1345">
        <v>10</v>
      </c>
      <c r="D1345" t="s">
        <v>55</v>
      </c>
      <c r="E1345">
        <v>2011</v>
      </c>
      <c r="F1345">
        <v>6106</v>
      </c>
      <c r="G1345">
        <v>838</v>
      </c>
      <c r="H1345">
        <v>6944</v>
      </c>
    </row>
    <row r="1346" spans="1:8" x14ac:dyDescent="0.3">
      <c r="A1346">
        <v>33</v>
      </c>
      <c r="B1346" t="s">
        <v>54</v>
      </c>
      <c r="C1346">
        <v>10</v>
      </c>
      <c r="D1346" t="s">
        <v>55</v>
      </c>
      <c r="E1346">
        <v>2012</v>
      </c>
      <c r="F1346">
        <v>2360</v>
      </c>
      <c r="G1346">
        <v>214</v>
      </c>
      <c r="H1346">
        <v>2574</v>
      </c>
    </row>
    <row r="1347" spans="1:8" x14ac:dyDescent="0.3">
      <c r="A1347">
        <v>33</v>
      </c>
      <c r="B1347" t="s">
        <v>54</v>
      </c>
      <c r="C1347">
        <v>10</v>
      </c>
      <c r="D1347" t="s">
        <v>55</v>
      </c>
      <c r="E1347">
        <v>2013</v>
      </c>
      <c r="F1347">
        <v>9500</v>
      </c>
      <c r="G1347">
        <v>981</v>
      </c>
      <c r="H1347">
        <v>10481</v>
      </c>
    </row>
    <row r="1348" spans="1:8" x14ac:dyDescent="0.3">
      <c r="A1348">
        <v>33</v>
      </c>
      <c r="B1348" t="s">
        <v>54</v>
      </c>
      <c r="C1348">
        <v>10</v>
      </c>
      <c r="D1348" t="s">
        <v>55</v>
      </c>
      <c r="E1348">
        <v>2014</v>
      </c>
      <c r="F1348">
        <v>6892</v>
      </c>
      <c r="G1348">
        <v>391</v>
      </c>
      <c r="H1348">
        <v>7283</v>
      </c>
    </row>
    <row r="1349" spans="1:8" x14ac:dyDescent="0.3">
      <c r="A1349">
        <v>33</v>
      </c>
      <c r="B1349" t="s">
        <v>54</v>
      </c>
      <c r="C1349">
        <v>10</v>
      </c>
      <c r="D1349" t="s">
        <v>55</v>
      </c>
      <c r="E1349">
        <v>2015</v>
      </c>
      <c r="F1349" t="s">
        <v>10</v>
      </c>
      <c r="G1349" s="1" t="s">
        <v>10</v>
      </c>
      <c r="H1349" s="1" t="s">
        <v>10</v>
      </c>
    </row>
    <row r="1350" spans="1:8" x14ac:dyDescent="0.3">
      <c r="A1350">
        <v>33</v>
      </c>
      <c r="B1350" t="s">
        <v>54</v>
      </c>
      <c r="C1350">
        <v>10</v>
      </c>
      <c r="D1350" t="s">
        <v>55</v>
      </c>
      <c r="E1350">
        <v>2016</v>
      </c>
      <c r="F1350" t="s">
        <v>10</v>
      </c>
      <c r="G1350" s="1" t="s">
        <v>10</v>
      </c>
      <c r="H1350" s="1" t="s">
        <v>10</v>
      </c>
    </row>
    <row r="1351" spans="1:8" x14ac:dyDescent="0.3">
      <c r="A1351">
        <v>33</v>
      </c>
      <c r="B1351" t="s">
        <v>54</v>
      </c>
      <c r="C1351">
        <v>10</v>
      </c>
      <c r="D1351" t="s">
        <v>55</v>
      </c>
      <c r="E1351">
        <v>2017</v>
      </c>
      <c r="F1351" t="s">
        <v>10</v>
      </c>
      <c r="G1351" s="1" t="s">
        <v>10</v>
      </c>
      <c r="H1351" s="1" t="s">
        <v>10</v>
      </c>
    </row>
    <row r="1352" spans="1:8" x14ac:dyDescent="0.3">
      <c r="A1352">
        <v>33</v>
      </c>
      <c r="B1352" t="s">
        <v>54</v>
      </c>
      <c r="C1352">
        <v>10</v>
      </c>
      <c r="D1352" t="s">
        <v>55</v>
      </c>
      <c r="E1352">
        <v>2018</v>
      </c>
      <c r="F1352" t="s">
        <v>10</v>
      </c>
      <c r="G1352" s="1" t="s">
        <v>10</v>
      </c>
      <c r="H1352" s="1" t="s">
        <v>10</v>
      </c>
    </row>
    <row r="1353" spans="1:8" x14ac:dyDescent="0.3">
      <c r="A1353">
        <v>33</v>
      </c>
      <c r="B1353" t="s">
        <v>54</v>
      </c>
      <c r="C1353">
        <v>10</v>
      </c>
      <c r="D1353" t="s">
        <v>55</v>
      </c>
      <c r="E1353">
        <v>2019</v>
      </c>
      <c r="F1353" t="s">
        <v>10</v>
      </c>
      <c r="G1353" s="1" t="s">
        <v>10</v>
      </c>
      <c r="H1353" s="1" t="s">
        <v>10</v>
      </c>
    </row>
    <row r="1354" spans="1:8" x14ac:dyDescent="0.3">
      <c r="A1354">
        <v>33</v>
      </c>
      <c r="B1354" t="s">
        <v>54</v>
      </c>
      <c r="C1354">
        <v>10</v>
      </c>
      <c r="D1354" t="s">
        <v>55</v>
      </c>
      <c r="E1354">
        <v>2020</v>
      </c>
      <c r="F1354" t="s">
        <v>10</v>
      </c>
      <c r="G1354" s="1" t="s">
        <v>10</v>
      </c>
      <c r="H1354" s="1" t="s">
        <v>10</v>
      </c>
    </row>
    <row r="1355" spans="1:8" x14ac:dyDescent="0.3">
      <c r="A1355">
        <v>34</v>
      </c>
      <c r="B1355" t="s">
        <v>56</v>
      </c>
      <c r="C1355">
        <v>4</v>
      </c>
      <c r="D1355" t="s">
        <v>57</v>
      </c>
      <c r="E1355">
        <v>1980</v>
      </c>
      <c r="F1355">
        <v>1500</v>
      </c>
      <c r="G1355" s="1" t="s">
        <v>10</v>
      </c>
      <c r="H1355" s="1" t="s">
        <v>10</v>
      </c>
    </row>
    <row r="1356" spans="1:8" x14ac:dyDescent="0.3">
      <c r="A1356">
        <v>34</v>
      </c>
      <c r="B1356" t="s">
        <v>56</v>
      </c>
      <c r="C1356">
        <v>4</v>
      </c>
      <c r="D1356" t="s">
        <v>57</v>
      </c>
      <c r="E1356">
        <v>1981</v>
      </c>
      <c r="F1356">
        <v>2000</v>
      </c>
      <c r="G1356" s="1" t="s">
        <v>10</v>
      </c>
      <c r="H1356" s="1" t="s">
        <v>10</v>
      </c>
    </row>
    <row r="1357" spans="1:8" x14ac:dyDescent="0.3">
      <c r="A1357">
        <v>34</v>
      </c>
      <c r="B1357" t="s">
        <v>56</v>
      </c>
      <c r="C1357">
        <v>4</v>
      </c>
      <c r="D1357" t="s">
        <v>57</v>
      </c>
      <c r="E1357">
        <v>1982</v>
      </c>
      <c r="F1357">
        <v>750</v>
      </c>
      <c r="G1357" s="1" t="s">
        <v>10</v>
      </c>
      <c r="H1357" s="1" t="s">
        <v>10</v>
      </c>
    </row>
    <row r="1358" spans="1:8" x14ac:dyDescent="0.3">
      <c r="A1358">
        <v>34</v>
      </c>
      <c r="B1358" t="s">
        <v>56</v>
      </c>
      <c r="C1358">
        <v>4</v>
      </c>
      <c r="D1358" t="s">
        <v>57</v>
      </c>
      <c r="E1358">
        <v>1983</v>
      </c>
      <c r="F1358">
        <v>1000</v>
      </c>
      <c r="G1358" s="1" t="s">
        <v>10</v>
      </c>
      <c r="H1358" s="1" t="s">
        <v>10</v>
      </c>
    </row>
    <row r="1359" spans="1:8" x14ac:dyDescent="0.3">
      <c r="A1359">
        <v>34</v>
      </c>
      <c r="B1359" t="s">
        <v>56</v>
      </c>
      <c r="C1359">
        <v>4</v>
      </c>
      <c r="D1359" t="s">
        <v>57</v>
      </c>
      <c r="E1359">
        <v>1984</v>
      </c>
      <c r="F1359">
        <v>1200</v>
      </c>
      <c r="G1359" s="1" t="s">
        <v>10</v>
      </c>
      <c r="H1359" s="1" t="s">
        <v>10</v>
      </c>
    </row>
    <row r="1360" spans="1:8" x14ac:dyDescent="0.3">
      <c r="A1360">
        <v>34</v>
      </c>
      <c r="B1360" t="s">
        <v>56</v>
      </c>
      <c r="C1360">
        <v>4</v>
      </c>
      <c r="D1360" t="s">
        <v>57</v>
      </c>
      <c r="E1360">
        <v>1985</v>
      </c>
      <c r="F1360">
        <v>1000</v>
      </c>
      <c r="G1360" s="1" t="s">
        <v>10</v>
      </c>
      <c r="H1360" s="1" t="s">
        <v>10</v>
      </c>
    </row>
    <row r="1361" spans="1:8" x14ac:dyDescent="0.3">
      <c r="A1361">
        <v>34</v>
      </c>
      <c r="B1361" t="s">
        <v>56</v>
      </c>
      <c r="C1361">
        <v>4</v>
      </c>
      <c r="D1361" t="s">
        <v>57</v>
      </c>
      <c r="E1361">
        <v>1986</v>
      </c>
      <c r="F1361">
        <v>3000</v>
      </c>
      <c r="G1361" s="1" t="s">
        <v>10</v>
      </c>
      <c r="H1361" s="1" t="s">
        <v>10</v>
      </c>
    </row>
    <row r="1362" spans="1:8" x14ac:dyDescent="0.3">
      <c r="A1362">
        <v>34</v>
      </c>
      <c r="B1362" t="s">
        <v>56</v>
      </c>
      <c r="C1362">
        <v>4</v>
      </c>
      <c r="D1362" t="s">
        <v>57</v>
      </c>
      <c r="E1362">
        <v>1987</v>
      </c>
      <c r="F1362" t="s">
        <v>10</v>
      </c>
      <c r="G1362" s="1" t="s">
        <v>10</v>
      </c>
      <c r="H1362" s="1" t="s">
        <v>10</v>
      </c>
    </row>
    <row r="1363" spans="1:8" x14ac:dyDescent="0.3">
      <c r="A1363">
        <v>34</v>
      </c>
      <c r="B1363" t="s">
        <v>56</v>
      </c>
      <c r="C1363">
        <v>4</v>
      </c>
      <c r="D1363" t="s">
        <v>57</v>
      </c>
      <c r="E1363">
        <v>1988</v>
      </c>
      <c r="F1363">
        <v>300</v>
      </c>
      <c r="G1363" s="1" t="s">
        <v>10</v>
      </c>
      <c r="H1363" s="1" t="s">
        <v>10</v>
      </c>
    </row>
    <row r="1364" spans="1:8" x14ac:dyDescent="0.3">
      <c r="A1364">
        <v>34</v>
      </c>
      <c r="B1364" t="s">
        <v>56</v>
      </c>
      <c r="C1364">
        <v>4</v>
      </c>
      <c r="D1364" t="s">
        <v>57</v>
      </c>
      <c r="E1364">
        <v>1989</v>
      </c>
      <c r="F1364">
        <v>400</v>
      </c>
      <c r="G1364" s="1" t="s">
        <v>10</v>
      </c>
      <c r="H1364" s="1" t="s">
        <v>10</v>
      </c>
    </row>
    <row r="1365" spans="1:8" x14ac:dyDescent="0.3">
      <c r="A1365">
        <v>34</v>
      </c>
      <c r="B1365" t="s">
        <v>56</v>
      </c>
      <c r="C1365">
        <v>4</v>
      </c>
      <c r="D1365" t="s">
        <v>57</v>
      </c>
      <c r="E1365">
        <v>1990</v>
      </c>
      <c r="F1365">
        <v>3500</v>
      </c>
      <c r="G1365" s="1" t="s">
        <v>10</v>
      </c>
      <c r="H1365" s="1" t="s">
        <v>10</v>
      </c>
    </row>
    <row r="1366" spans="1:8" x14ac:dyDescent="0.3">
      <c r="A1366">
        <v>34</v>
      </c>
      <c r="B1366" t="s">
        <v>56</v>
      </c>
      <c r="C1366">
        <v>4</v>
      </c>
      <c r="D1366" t="s">
        <v>57</v>
      </c>
      <c r="E1366">
        <v>1991</v>
      </c>
      <c r="F1366">
        <v>3000</v>
      </c>
      <c r="G1366" s="1" t="s">
        <v>10</v>
      </c>
      <c r="H1366" s="1" t="s">
        <v>10</v>
      </c>
    </row>
    <row r="1367" spans="1:8" x14ac:dyDescent="0.3">
      <c r="A1367">
        <v>34</v>
      </c>
      <c r="B1367" t="s">
        <v>56</v>
      </c>
      <c r="C1367">
        <v>4</v>
      </c>
      <c r="D1367" t="s">
        <v>57</v>
      </c>
      <c r="E1367">
        <v>1992</v>
      </c>
      <c r="F1367">
        <v>4000</v>
      </c>
      <c r="G1367" s="1" t="s">
        <v>10</v>
      </c>
      <c r="H1367" s="1" t="s">
        <v>10</v>
      </c>
    </row>
    <row r="1368" spans="1:8" x14ac:dyDescent="0.3">
      <c r="A1368">
        <v>34</v>
      </c>
      <c r="B1368" t="s">
        <v>56</v>
      </c>
      <c r="C1368">
        <v>4</v>
      </c>
      <c r="D1368" t="s">
        <v>57</v>
      </c>
      <c r="E1368">
        <v>1993</v>
      </c>
      <c r="F1368">
        <v>300</v>
      </c>
      <c r="G1368" s="1" t="s">
        <v>10</v>
      </c>
      <c r="H1368" s="1" t="s">
        <v>10</v>
      </c>
    </row>
    <row r="1369" spans="1:8" x14ac:dyDescent="0.3">
      <c r="A1369">
        <v>34</v>
      </c>
      <c r="B1369" t="s">
        <v>56</v>
      </c>
      <c r="C1369">
        <v>4</v>
      </c>
      <c r="D1369" t="s">
        <v>57</v>
      </c>
      <c r="E1369">
        <v>1994</v>
      </c>
      <c r="F1369">
        <v>3000</v>
      </c>
      <c r="G1369" s="1" t="s">
        <v>10</v>
      </c>
      <c r="H1369" s="1" t="s">
        <v>10</v>
      </c>
    </row>
    <row r="1370" spans="1:8" x14ac:dyDescent="0.3">
      <c r="A1370">
        <v>34</v>
      </c>
      <c r="B1370" t="s">
        <v>56</v>
      </c>
      <c r="C1370">
        <v>4</v>
      </c>
      <c r="D1370" t="s">
        <v>57</v>
      </c>
      <c r="E1370">
        <v>1995</v>
      </c>
      <c r="F1370">
        <v>600</v>
      </c>
      <c r="G1370" s="1" t="s">
        <v>10</v>
      </c>
      <c r="H1370" s="1" t="s">
        <v>10</v>
      </c>
    </row>
    <row r="1371" spans="1:8" x14ac:dyDescent="0.3">
      <c r="A1371">
        <v>34</v>
      </c>
      <c r="B1371" t="s">
        <v>56</v>
      </c>
      <c r="C1371">
        <v>4</v>
      </c>
      <c r="D1371" t="s">
        <v>57</v>
      </c>
      <c r="E1371">
        <v>1996</v>
      </c>
      <c r="F1371">
        <v>500</v>
      </c>
      <c r="G1371" s="1" t="s">
        <v>10</v>
      </c>
      <c r="H1371" s="1" t="s">
        <v>10</v>
      </c>
    </row>
    <row r="1372" spans="1:8" x14ac:dyDescent="0.3">
      <c r="A1372">
        <v>34</v>
      </c>
      <c r="B1372" t="s">
        <v>56</v>
      </c>
      <c r="C1372">
        <v>4</v>
      </c>
      <c r="D1372" t="s">
        <v>57</v>
      </c>
      <c r="E1372">
        <v>1997</v>
      </c>
      <c r="F1372">
        <v>275</v>
      </c>
      <c r="G1372" s="1" t="s">
        <v>10</v>
      </c>
      <c r="H1372" s="1" t="s">
        <v>10</v>
      </c>
    </row>
    <row r="1373" spans="1:8" x14ac:dyDescent="0.3">
      <c r="A1373">
        <v>34</v>
      </c>
      <c r="B1373" t="s">
        <v>56</v>
      </c>
      <c r="C1373">
        <v>4</v>
      </c>
      <c r="D1373" t="s">
        <v>57</v>
      </c>
      <c r="E1373">
        <v>1998</v>
      </c>
      <c r="F1373">
        <v>2000</v>
      </c>
      <c r="G1373" s="1" t="s">
        <v>10</v>
      </c>
      <c r="H1373" s="1" t="s">
        <v>10</v>
      </c>
    </row>
    <row r="1374" spans="1:8" x14ac:dyDescent="0.3">
      <c r="A1374">
        <v>34</v>
      </c>
      <c r="B1374" t="s">
        <v>56</v>
      </c>
      <c r="C1374">
        <v>4</v>
      </c>
      <c r="D1374" t="s">
        <v>57</v>
      </c>
      <c r="E1374">
        <v>1999</v>
      </c>
      <c r="F1374">
        <v>2200</v>
      </c>
      <c r="G1374" s="1" t="s">
        <v>10</v>
      </c>
      <c r="H1374" s="1" t="s">
        <v>10</v>
      </c>
    </row>
    <row r="1375" spans="1:8" x14ac:dyDescent="0.3">
      <c r="A1375">
        <v>34</v>
      </c>
      <c r="B1375" t="s">
        <v>56</v>
      </c>
      <c r="C1375">
        <v>4</v>
      </c>
      <c r="D1375" t="s">
        <v>57</v>
      </c>
      <c r="E1375">
        <v>2000</v>
      </c>
      <c r="F1375">
        <v>250</v>
      </c>
      <c r="G1375" s="1" t="s">
        <v>10</v>
      </c>
      <c r="H1375" s="1" t="s">
        <v>10</v>
      </c>
    </row>
    <row r="1376" spans="1:8" x14ac:dyDescent="0.3">
      <c r="A1376">
        <v>34</v>
      </c>
      <c r="B1376" t="s">
        <v>56</v>
      </c>
      <c r="C1376">
        <v>4</v>
      </c>
      <c r="D1376" t="s">
        <v>57</v>
      </c>
      <c r="E1376">
        <v>2001</v>
      </c>
      <c r="F1376">
        <v>1500</v>
      </c>
      <c r="G1376" s="1" t="s">
        <v>10</v>
      </c>
      <c r="H1376" s="1" t="s">
        <v>10</v>
      </c>
    </row>
    <row r="1377" spans="1:8" x14ac:dyDescent="0.3">
      <c r="A1377">
        <v>34</v>
      </c>
      <c r="B1377" t="s">
        <v>56</v>
      </c>
      <c r="C1377">
        <v>4</v>
      </c>
      <c r="D1377" t="s">
        <v>57</v>
      </c>
      <c r="E1377">
        <v>2002</v>
      </c>
      <c r="F1377">
        <v>1300</v>
      </c>
      <c r="G1377" s="1" t="s">
        <v>10</v>
      </c>
      <c r="H1377" s="1" t="s">
        <v>10</v>
      </c>
    </row>
    <row r="1378" spans="1:8" x14ac:dyDescent="0.3">
      <c r="A1378">
        <v>34</v>
      </c>
      <c r="B1378" t="s">
        <v>56</v>
      </c>
      <c r="C1378">
        <v>4</v>
      </c>
      <c r="D1378" t="s">
        <v>57</v>
      </c>
      <c r="E1378">
        <v>2003</v>
      </c>
      <c r="F1378">
        <v>1000</v>
      </c>
      <c r="G1378" s="1" t="s">
        <v>10</v>
      </c>
      <c r="H1378" s="1" t="s">
        <v>10</v>
      </c>
    </row>
    <row r="1379" spans="1:8" x14ac:dyDescent="0.3">
      <c r="A1379">
        <v>34</v>
      </c>
      <c r="B1379" t="s">
        <v>56</v>
      </c>
      <c r="C1379">
        <v>4</v>
      </c>
      <c r="D1379" t="s">
        <v>57</v>
      </c>
      <c r="E1379">
        <v>2004</v>
      </c>
      <c r="F1379">
        <v>2000</v>
      </c>
      <c r="G1379" s="1" t="s">
        <v>10</v>
      </c>
      <c r="H1379" s="1" t="s">
        <v>10</v>
      </c>
    </row>
    <row r="1380" spans="1:8" x14ac:dyDescent="0.3">
      <c r="A1380">
        <v>34</v>
      </c>
      <c r="B1380" t="s">
        <v>56</v>
      </c>
      <c r="C1380">
        <v>4</v>
      </c>
      <c r="D1380" t="s">
        <v>57</v>
      </c>
      <c r="E1380">
        <v>2005</v>
      </c>
      <c r="F1380">
        <v>1200</v>
      </c>
      <c r="G1380" s="1" t="s">
        <v>10</v>
      </c>
      <c r="H1380" s="1" t="s">
        <v>10</v>
      </c>
    </row>
    <row r="1381" spans="1:8" x14ac:dyDescent="0.3">
      <c r="A1381">
        <v>34</v>
      </c>
      <c r="B1381" t="s">
        <v>56</v>
      </c>
      <c r="C1381">
        <v>4</v>
      </c>
      <c r="D1381" t="s">
        <v>57</v>
      </c>
      <c r="E1381">
        <v>2006</v>
      </c>
      <c r="F1381">
        <v>1000</v>
      </c>
      <c r="G1381" s="1" t="s">
        <v>10</v>
      </c>
      <c r="H1381" s="1" t="s">
        <v>10</v>
      </c>
    </row>
    <row r="1382" spans="1:8" x14ac:dyDescent="0.3">
      <c r="A1382">
        <v>34</v>
      </c>
      <c r="B1382" t="s">
        <v>56</v>
      </c>
      <c r="C1382">
        <v>4</v>
      </c>
      <c r="D1382" t="s">
        <v>57</v>
      </c>
      <c r="E1382">
        <v>2007</v>
      </c>
      <c r="F1382">
        <v>400</v>
      </c>
      <c r="G1382" s="1" t="s">
        <v>10</v>
      </c>
      <c r="H1382" s="1" t="s">
        <v>10</v>
      </c>
    </row>
    <row r="1383" spans="1:8" x14ac:dyDescent="0.3">
      <c r="A1383">
        <v>34</v>
      </c>
      <c r="B1383" t="s">
        <v>56</v>
      </c>
      <c r="C1383">
        <v>4</v>
      </c>
      <c r="D1383" t="s">
        <v>57</v>
      </c>
      <c r="E1383">
        <v>2008</v>
      </c>
      <c r="F1383">
        <v>500</v>
      </c>
      <c r="G1383" s="1" t="s">
        <v>10</v>
      </c>
      <c r="H1383" s="1" t="s">
        <v>10</v>
      </c>
    </row>
    <row r="1384" spans="1:8" x14ac:dyDescent="0.3">
      <c r="A1384">
        <v>34</v>
      </c>
      <c r="B1384" t="s">
        <v>56</v>
      </c>
      <c r="C1384">
        <v>4</v>
      </c>
      <c r="D1384" t="s">
        <v>57</v>
      </c>
      <c r="E1384">
        <v>2009</v>
      </c>
      <c r="F1384">
        <v>2500</v>
      </c>
      <c r="G1384" s="1" t="s">
        <v>10</v>
      </c>
      <c r="H1384" s="1" t="s">
        <v>10</v>
      </c>
    </row>
    <row r="1385" spans="1:8" x14ac:dyDescent="0.3">
      <c r="A1385">
        <v>34</v>
      </c>
      <c r="B1385" t="s">
        <v>56</v>
      </c>
      <c r="C1385">
        <v>4</v>
      </c>
      <c r="D1385" t="s">
        <v>57</v>
      </c>
      <c r="E1385">
        <v>2010</v>
      </c>
      <c r="F1385">
        <v>2400</v>
      </c>
      <c r="G1385" s="1" t="s">
        <v>10</v>
      </c>
      <c r="H1385" s="1" t="s">
        <v>10</v>
      </c>
    </row>
    <row r="1386" spans="1:8" x14ac:dyDescent="0.3">
      <c r="A1386">
        <v>34</v>
      </c>
      <c r="B1386" t="s">
        <v>56</v>
      </c>
      <c r="C1386">
        <v>4</v>
      </c>
      <c r="D1386" t="s">
        <v>57</v>
      </c>
      <c r="E1386">
        <v>2011</v>
      </c>
      <c r="F1386">
        <v>1000</v>
      </c>
      <c r="G1386" s="1" t="s">
        <v>10</v>
      </c>
      <c r="H1386" s="1" t="s">
        <v>10</v>
      </c>
    </row>
    <row r="1387" spans="1:8" x14ac:dyDescent="0.3">
      <c r="A1387">
        <v>34</v>
      </c>
      <c r="B1387" t="s">
        <v>56</v>
      </c>
      <c r="C1387">
        <v>4</v>
      </c>
      <c r="D1387" t="s">
        <v>57</v>
      </c>
      <c r="E1387">
        <v>2012</v>
      </c>
      <c r="F1387">
        <v>1100</v>
      </c>
      <c r="G1387" s="1" t="s">
        <v>10</v>
      </c>
      <c r="H1387" s="1" t="s">
        <v>10</v>
      </c>
    </row>
    <row r="1388" spans="1:8" x14ac:dyDescent="0.3">
      <c r="A1388">
        <v>34</v>
      </c>
      <c r="B1388" t="s">
        <v>56</v>
      </c>
      <c r="C1388">
        <v>4</v>
      </c>
      <c r="D1388" t="s">
        <v>57</v>
      </c>
      <c r="E1388">
        <v>2013</v>
      </c>
      <c r="F1388">
        <v>2530</v>
      </c>
      <c r="G1388" s="1" t="s">
        <v>10</v>
      </c>
      <c r="H1388" s="1" t="s">
        <v>10</v>
      </c>
    </row>
    <row r="1389" spans="1:8" x14ac:dyDescent="0.3">
      <c r="A1389">
        <v>34</v>
      </c>
      <c r="B1389" t="s">
        <v>56</v>
      </c>
      <c r="C1389">
        <v>4</v>
      </c>
      <c r="D1389" t="s">
        <v>57</v>
      </c>
      <c r="E1389">
        <v>2014</v>
      </c>
      <c r="F1389">
        <v>2000</v>
      </c>
      <c r="G1389" s="1" t="s">
        <v>10</v>
      </c>
      <c r="H1389" s="1" t="s">
        <v>10</v>
      </c>
    </row>
    <row r="1390" spans="1:8" x14ac:dyDescent="0.3">
      <c r="A1390">
        <v>34</v>
      </c>
      <c r="B1390" t="s">
        <v>56</v>
      </c>
      <c r="C1390">
        <v>4</v>
      </c>
      <c r="D1390" t="s">
        <v>57</v>
      </c>
      <c r="E1390">
        <v>2015</v>
      </c>
      <c r="F1390">
        <v>1000</v>
      </c>
      <c r="G1390" s="1" t="s">
        <v>10</v>
      </c>
      <c r="H1390" s="1" t="s">
        <v>10</v>
      </c>
    </row>
    <row r="1391" spans="1:8" x14ac:dyDescent="0.3">
      <c r="A1391">
        <v>34</v>
      </c>
      <c r="B1391" t="s">
        <v>56</v>
      </c>
      <c r="C1391">
        <v>4</v>
      </c>
      <c r="D1391" t="s">
        <v>57</v>
      </c>
      <c r="E1391">
        <v>2016</v>
      </c>
      <c r="F1391">
        <v>2700</v>
      </c>
      <c r="G1391" s="1" t="s">
        <v>10</v>
      </c>
      <c r="H1391" s="1" t="s">
        <v>10</v>
      </c>
    </row>
    <row r="1392" spans="1:8" x14ac:dyDescent="0.3">
      <c r="A1392">
        <v>34</v>
      </c>
      <c r="B1392" t="s">
        <v>56</v>
      </c>
      <c r="C1392">
        <v>4</v>
      </c>
      <c r="D1392" t="s">
        <v>57</v>
      </c>
      <c r="E1392">
        <v>2017</v>
      </c>
      <c r="F1392">
        <v>1400</v>
      </c>
      <c r="G1392" s="1" t="s">
        <v>10</v>
      </c>
      <c r="H1392" s="1" t="s">
        <v>10</v>
      </c>
    </row>
    <row r="1393" spans="1:8" x14ac:dyDescent="0.3">
      <c r="A1393">
        <v>34</v>
      </c>
      <c r="B1393" t="s">
        <v>56</v>
      </c>
      <c r="C1393">
        <v>4</v>
      </c>
      <c r="D1393" t="s">
        <v>57</v>
      </c>
      <c r="E1393">
        <v>2018</v>
      </c>
      <c r="F1393">
        <v>300</v>
      </c>
      <c r="G1393" s="1" t="s">
        <v>10</v>
      </c>
      <c r="H1393" s="1" t="s">
        <v>10</v>
      </c>
    </row>
    <row r="1394" spans="1:8" x14ac:dyDescent="0.3">
      <c r="A1394">
        <v>34</v>
      </c>
      <c r="B1394" t="s">
        <v>56</v>
      </c>
      <c r="C1394">
        <v>4</v>
      </c>
      <c r="D1394" t="s">
        <v>57</v>
      </c>
      <c r="E1394">
        <v>2019</v>
      </c>
      <c r="F1394">
        <v>460</v>
      </c>
      <c r="G1394" s="1" t="s">
        <v>10</v>
      </c>
      <c r="H1394" s="1" t="s">
        <v>10</v>
      </c>
    </row>
    <row r="1395" spans="1:8" x14ac:dyDescent="0.3">
      <c r="A1395">
        <v>34</v>
      </c>
      <c r="B1395" t="s">
        <v>56</v>
      </c>
      <c r="C1395">
        <v>4</v>
      </c>
      <c r="D1395" t="s">
        <v>57</v>
      </c>
      <c r="E1395">
        <v>2020</v>
      </c>
      <c r="F1395">
        <v>1100</v>
      </c>
      <c r="G1395" s="1" t="s">
        <v>10</v>
      </c>
      <c r="H1395" s="1" t="s">
        <v>10</v>
      </c>
    </row>
    <row r="1396" spans="1:8" x14ac:dyDescent="0.3">
      <c r="A1396">
        <v>35</v>
      </c>
      <c r="B1396" t="s">
        <v>58</v>
      </c>
      <c r="C1396">
        <v>4</v>
      </c>
      <c r="D1396" t="s">
        <v>57</v>
      </c>
      <c r="E1396">
        <v>1980</v>
      </c>
      <c r="F1396" t="s">
        <v>10</v>
      </c>
      <c r="G1396" s="1" t="s">
        <v>10</v>
      </c>
      <c r="H1396" s="1" t="s">
        <v>10</v>
      </c>
    </row>
    <row r="1397" spans="1:8" x14ac:dyDescent="0.3">
      <c r="A1397">
        <v>35</v>
      </c>
      <c r="B1397" t="s">
        <v>58</v>
      </c>
      <c r="C1397">
        <v>4</v>
      </c>
      <c r="D1397" t="s">
        <v>57</v>
      </c>
      <c r="E1397">
        <v>1981</v>
      </c>
      <c r="F1397" t="s">
        <v>10</v>
      </c>
      <c r="G1397" s="1" t="s">
        <v>10</v>
      </c>
      <c r="H1397" s="1" t="s">
        <v>10</v>
      </c>
    </row>
    <row r="1398" spans="1:8" x14ac:dyDescent="0.3">
      <c r="A1398">
        <v>35</v>
      </c>
      <c r="B1398" t="s">
        <v>58</v>
      </c>
      <c r="C1398">
        <v>4</v>
      </c>
      <c r="D1398" t="s">
        <v>57</v>
      </c>
      <c r="E1398">
        <v>1982</v>
      </c>
      <c r="F1398">
        <v>500</v>
      </c>
      <c r="G1398" s="1" t="s">
        <v>10</v>
      </c>
      <c r="H1398" s="1" t="s">
        <v>10</v>
      </c>
    </row>
    <row r="1399" spans="1:8" x14ac:dyDescent="0.3">
      <c r="A1399">
        <v>35</v>
      </c>
      <c r="B1399" t="s">
        <v>58</v>
      </c>
      <c r="C1399">
        <v>4</v>
      </c>
      <c r="D1399" t="s">
        <v>57</v>
      </c>
      <c r="E1399">
        <v>1983</v>
      </c>
      <c r="F1399" t="s">
        <v>10</v>
      </c>
      <c r="G1399" s="1" t="s">
        <v>10</v>
      </c>
      <c r="H1399" s="1" t="s">
        <v>10</v>
      </c>
    </row>
    <row r="1400" spans="1:8" x14ac:dyDescent="0.3">
      <c r="A1400">
        <v>35</v>
      </c>
      <c r="B1400" t="s">
        <v>58</v>
      </c>
      <c r="C1400">
        <v>4</v>
      </c>
      <c r="D1400" t="s">
        <v>57</v>
      </c>
      <c r="E1400">
        <v>1984</v>
      </c>
      <c r="F1400">
        <v>10000</v>
      </c>
      <c r="G1400" s="1" t="s">
        <v>10</v>
      </c>
      <c r="H1400" s="1" t="s">
        <v>10</v>
      </c>
    </row>
    <row r="1401" spans="1:8" x14ac:dyDescent="0.3">
      <c r="A1401">
        <v>35</v>
      </c>
      <c r="B1401" t="s">
        <v>58</v>
      </c>
      <c r="C1401">
        <v>4</v>
      </c>
      <c r="D1401" t="s">
        <v>57</v>
      </c>
      <c r="E1401">
        <v>1985</v>
      </c>
      <c r="F1401">
        <v>1900</v>
      </c>
      <c r="G1401" s="1" t="s">
        <v>10</v>
      </c>
      <c r="H1401" s="1" t="s">
        <v>10</v>
      </c>
    </row>
    <row r="1402" spans="1:8" x14ac:dyDescent="0.3">
      <c r="A1402">
        <v>35</v>
      </c>
      <c r="B1402" t="s">
        <v>58</v>
      </c>
      <c r="C1402">
        <v>4</v>
      </c>
      <c r="D1402" t="s">
        <v>57</v>
      </c>
      <c r="E1402">
        <v>1986</v>
      </c>
      <c r="F1402">
        <v>3000</v>
      </c>
      <c r="G1402" s="1" t="s">
        <v>10</v>
      </c>
      <c r="H1402" s="1" t="s">
        <v>10</v>
      </c>
    </row>
    <row r="1403" spans="1:8" x14ac:dyDescent="0.3">
      <c r="A1403">
        <v>35</v>
      </c>
      <c r="B1403" t="s">
        <v>58</v>
      </c>
      <c r="C1403">
        <v>4</v>
      </c>
      <c r="D1403" t="s">
        <v>57</v>
      </c>
      <c r="E1403">
        <v>1987</v>
      </c>
      <c r="F1403">
        <v>7600</v>
      </c>
      <c r="G1403" s="1" t="s">
        <v>10</v>
      </c>
      <c r="H1403" s="1" t="s">
        <v>10</v>
      </c>
    </row>
    <row r="1404" spans="1:8" x14ac:dyDescent="0.3">
      <c r="A1404">
        <v>35</v>
      </c>
      <c r="B1404" t="s">
        <v>58</v>
      </c>
      <c r="C1404">
        <v>4</v>
      </c>
      <c r="D1404" t="s">
        <v>57</v>
      </c>
      <c r="E1404">
        <v>1988</v>
      </c>
      <c r="F1404">
        <v>500</v>
      </c>
      <c r="G1404" s="1" t="s">
        <v>10</v>
      </c>
      <c r="H1404" s="1" t="s">
        <v>10</v>
      </c>
    </row>
    <row r="1405" spans="1:8" x14ac:dyDescent="0.3">
      <c r="A1405">
        <v>35</v>
      </c>
      <c r="B1405" t="s">
        <v>58</v>
      </c>
      <c r="C1405">
        <v>4</v>
      </c>
      <c r="D1405" t="s">
        <v>57</v>
      </c>
      <c r="E1405">
        <v>1989</v>
      </c>
      <c r="F1405">
        <v>2000</v>
      </c>
      <c r="G1405" s="1" t="s">
        <v>10</v>
      </c>
      <c r="H1405" s="1" t="s">
        <v>10</v>
      </c>
    </row>
    <row r="1406" spans="1:8" x14ac:dyDescent="0.3">
      <c r="A1406">
        <v>35</v>
      </c>
      <c r="B1406" t="s">
        <v>58</v>
      </c>
      <c r="C1406">
        <v>4</v>
      </c>
      <c r="D1406" t="s">
        <v>57</v>
      </c>
      <c r="E1406">
        <v>1990</v>
      </c>
      <c r="F1406">
        <v>10000</v>
      </c>
      <c r="G1406" s="1" t="s">
        <v>10</v>
      </c>
      <c r="H1406" s="1" t="s">
        <v>10</v>
      </c>
    </row>
    <row r="1407" spans="1:8" x14ac:dyDescent="0.3">
      <c r="A1407">
        <v>35</v>
      </c>
      <c r="B1407" t="s">
        <v>58</v>
      </c>
      <c r="C1407">
        <v>4</v>
      </c>
      <c r="D1407" t="s">
        <v>57</v>
      </c>
      <c r="E1407">
        <v>1991</v>
      </c>
      <c r="F1407">
        <v>4000</v>
      </c>
      <c r="G1407" s="1" t="s">
        <v>10</v>
      </c>
      <c r="H1407" s="1" t="s">
        <v>10</v>
      </c>
    </row>
    <row r="1408" spans="1:8" x14ac:dyDescent="0.3">
      <c r="A1408">
        <v>35</v>
      </c>
      <c r="B1408" t="s">
        <v>58</v>
      </c>
      <c r="C1408">
        <v>4</v>
      </c>
      <c r="D1408" t="s">
        <v>57</v>
      </c>
      <c r="E1408">
        <v>1992</v>
      </c>
      <c r="F1408" t="s">
        <v>10</v>
      </c>
      <c r="G1408" s="1" t="s">
        <v>10</v>
      </c>
      <c r="H1408" s="1" t="s">
        <v>10</v>
      </c>
    </row>
    <row r="1409" spans="1:8" x14ac:dyDescent="0.3">
      <c r="A1409">
        <v>35</v>
      </c>
      <c r="B1409" t="s">
        <v>58</v>
      </c>
      <c r="C1409">
        <v>4</v>
      </c>
      <c r="D1409" t="s">
        <v>57</v>
      </c>
      <c r="E1409">
        <v>1993</v>
      </c>
      <c r="F1409">
        <v>4000</v>
      </c>
      <c r="G1409" s="1" t="s">
        <v>10</v>
      </c>
      <c r="H1409" s="1" t="s">
        <v>10</v>
      </c>
    </row>
    <row r="1410" spans="1:8" x14ac:dyDescent="0.3">
      <c r="A1410">
        <v>35</v>
      </c>
      <c r="B1410" t="s">
        <v>58</v>
      </c>
      <c r="C1410">
        <v>4</v>
      </c>
      <c r="D1410" t="s">
        <v>57</v>
      </c>
      <c r="E1410">
        <v>1994</v>
      </c>
      <c r="F1410" t="s">
        <v>10</v>
      </c>
      <c r="G1410" s="1" t="s">
        <v>10</v>
      </c>
      <c r="H1410" s="1" t="s">
        <v>10</v>
      </c>
    </row>
    <row r="1411" spans="1:8" x14ac:dyDescent="0.3">
      <c r="A1411">
        <v>35</v>
      </c>
      <c r="B1411" t="s">
        <v>58</v>
      </c>
      <c r="C1411">
        <v>4</v>
      </c>
      <c r="D1411" t="s">
        <v>57</v>
      </c>
      <c r="E1411">
        <v>1995</v>
      </c>
      <c r="F1411">
        <v>4000</v>
      </c>
      <c r="G1411" s="1" t="s">
        <v>10</v>
      </c>
      <c r="H1411" s="1" t="s">
        <v>10</v>
      </c>
    </row>
    <row r="1412" spans="1:8" x14ac:dyDescent="0.3">
      <c r="A1412">
        <v>35</v>
      </c>
      <c r="B1412" t="s">
        <v>58</v>
      </c>
      <c r="C1412">
        <v>4</v>
      </c>
      <c r="D1412" t="s">
        <v>57</v>
      </c>
      <c r="E1412">
        <v>1996</v>
      </c>
      <c r="F1412">
        <v>4000</v>
      </c>
      <c r="G1412" s="1" t="s">
        <v>10</v>
      </c>
      <c r="H1412" s="1" t="s">
        <v>10</v>
      </c>
    </row>
    <row r="1413" spans="1:8" x14ac:dyDescent="0.3">
      <c r="A1413">
        <v>35</v>
      </c>
      <c r="B1413" t="s">
        <v>58</v>
      </c>
      <c r="C1413">
        <v>4</v>
      </c>
      <c r="D1413" t="s">
        <v>57</v>
      </c>
      <c r="E1413">
        <v>1997</v>
      </c>
      <c r="F1413">
        <v>3000</v>
      </c>
      <c r="G1413" s="1" t="s">
        <v>10</v>
      </c>
      <c r="H1413" s="1" t="s">
        <v>10</v>
      </c>
    </row>
    <row r="1414" spans="1:8" x14ac:dyDescent="0.3">
      <c r="A1414">
        <v>35</v>
      </c>
      <c r="B1414" t="s">
        <v>58</v>
      </c>
      <c r="C1414">
        <v>4</v>
      </c>
      <c r="D1414" t="s">
        <v>57</v>
      </c>
      <c r="E1414">
        <v>1998</v>
      </c>
      <c r="F1414">
        <v>5000</v>
      </c>
      <c r="G1414" s="1" t="s">
        <v>10</v>
      </c>
      <c r="H1414" s="1" t="s">
        <v>10</v>
      </c>
    </row>
    <row r="1415" spans="1:8" x14ac:dyDescent="0.3">
      <c r="A1415">
        <v>35</v>
      </c>
      <c r="B1415" t="s">
        <v>58</v>
      </c>
      <c r="C1415">
        <v>4</v>
      </c>
      <c r="D1415" t="s">
        <v>57</v>
      </c>
      <c r="E1415">
        <v>1999</v>
      </c>
      <c r="F1415">
        <v>6000</v>
      </c>
      <c r="G1415" s="1" t="s">
        <v>10</v>
      </c>
      <c r="H1415" s="1" t="s">
        <v>10</v>
      </c>
    </row>
    <row r="1416" spans="1:8" x14ac:dyDescent="0.3">
      <c r="A1416">
        <v>35</v>
      </c>
      <c r="B1416" t="s">
        <v>58</v>
      </c>
      <c r="C1416">
        <v>4</v>
      </c>
      <c r="D1416" t="s">
        <v>57</v>
      </c>
      <c r="E1416">
        <v>2000</v>
      </c>
      <c r="F1416">
        <v>3500</v>
      </c>
      <c r="G1416" s="1" t="s">
        <v>10</v>
      </c>
      <c r="H1416" s="1" t="s">
        <v>10</v>
      </c>
    </row>
    <row r="1417" spans="1:8" x14ac:dyDescent="0.3">
      <c r="A1417">
        <v>35</v>
      </c>
      <c r="B1417" t="s">
        <v>58</v>
      </c>
      <c r="C1417">
        <v>4</v>
      </c>
      <c r="D1417" t="s">
        <v>57</v>
      </c>
      <c r="E1417">
        <v>2001</v>
      </c>
      <c r="F1417">
        <v>3000</v>
      </c>
      <c r="G1417" s="1" t="s">
        <v>10</v>
      </c>
      <c r="H1417" s="1" t="s">
        <v>10</v>
      </c>
    </row>
    <row r="1418" spans="1:8" x14ac:dyDescent="0.3">
      <c r="A1418">
        <v>35</v>
      </c>
      <c r="B1418" t="s">
        <v>58</v>
      </c>
      <c r="C1418">
        <v>4</v>
      </c>
      <c r="D1418" t="s">
        <v>57</v>
      </c>
      <c r="E1418">
        <v>2002</v>
      </c>
      <c r="F1418">
        <v>4500</v>
      </c>
      <c r="G1418" s="1" t="s">
        <v>10</v>
      </c>
      <c r="H1418" s="1" t="s">
        <v>10</v>
      </c>
    </row>
    <row r="1419" spans="1:8" x14ac:dyDescent="0.3">
      <c r="A1419">
        <v>35</v>
      </c>
      <c r="B1419" t="s">
        <v>58</v>
      </c>
      <c r="C1419">
        <v>4</v>
      </c>
      <c r="D1419" t="s">
        <v>57</v>
      </c>
      <c r="E1419">
        <v>2003</v>
      </c>
      <c r="F1419">
        <v>6000</v>
      </c>
      <c r="G1419" s="1" t="s">
        <v>10</v>
      </c>
      <c r="H1419" s="1" t="s">
        <v>10</v>
      </c>
    </row>
    <row r="1420" spans="1:8" x14ac:dyDescent="0.3">
      <c r="A1420">
        <v>35</v>
      </c>
      <c r="B1420" t="s">
        <v>58</v>
      </c>
      <c r="C1420">
        <v>4</v>
      </c>
      <c r="D1420" t="s">
        <v>57</v>
      </c>
      <c r="E1420">
        <v>2004</v>
      </c>
      <c r="F1420">
        <v>3000</v>
      </c>
      <c r="G1420" s="1" t="s">
        <v>10</v>
      </c>
      <c r="H1420" s="1" t="s">
        <v>10</v>
      </c>
    </row>
    <row r="1421" spans="1:8" x14ac:dyDescent="0.3">
      <c r="A1421">
        <v>35</v>
      </c>
      <c r="B1421" t="s">
        <v>58</v>
      </c>
      <c r="C1421">
        <v>4</v>
      </c>
      <c r="D1421" t="s">
        <v>57</v>
      </c>
      <c r="E1421">
        <v>2005</v>
      </c>
      <c r="F1421">
        <v>4000</v>
      </c>
      <c r="G1421" s="1" t="s">
        <v>10</v>
      </c>
      <c r="H1421" s="1" t="s">
        <v>10</v>
      </c>
    </row>
    <row r="1422" spans="1:8" x14ac:dyDescent="0.3">
      <c r="A1422">
        <v>35</v>
      </c>
      <c r="B1422" t="s">
        <v>58</v>
      </c>
      <c r="C1422">
        <v>4</v>
      </c>
      <c r="D1422" t="s">
        <v>57</v>
      </c>
      <c r="E1422">
        <v>2006</v>
      </c>
      <c r="F1422">
        <v>1800</v>
      </c>
      <c r="G1422" s="1" t="s">
        <v>10</v>
      </c>
      <c r="H1422" s="1" t="s">
        <v>10</v>
      </c>
    </row>
    <row r="1423" spans="1:8" x14ac:dyDescent="0.3">
      <c r="A1423">
        <v>35</v>
      </c>
      <c r="B1423" t="s">
        <v>58</v>
      </c>
      <c r="C1423">
        <v>4</v>
      </c>
      <c r="D1423" t="s">
        <v>57</v>
      </c>
      <c r="E1423">
        <v>2007</v>
      </c>
      <c r="F1423" t="s">
        <v>10</v>
      </c>
      <c r="G1423" s="1" t="s">
        <v>10</v>
      </c>
      <c r="H1423" s="1" t="s">
        <v>10</v>
      </c>
    </row>
    <row r="1424" spans="1:8" x14ac:dyDescent="0.3">
      <c r="A1424">
        <v>35</v>
      </c>
      <c r="B1424" t="s">
        <v>58</v>
      </c>
      <c r="C1424">
        <v>4</v>
      </c>
      <c r="D1424" t="s">
        <v>57</v>
      </c>
      <c r="E1424">
        <v>2008</v>
      </c>
      <c r="F1424">
        <v>700</v>
      </c>
      <c r="G1424" s="1" t="s">
        <v>10</v>
      </c>
      <c r="H1424" s="1" t="s">
        <v>10</v>
      </c>
    </row>
    <row r="1425" spans="1:8" x14ac:dyDescent="0.3">
      <c r="A1425">
        <v>35</v>
      </c>
      <c r="B1425" t="s">
        <v>58</v>
      </c>
      <c r="C1425">
        <v>4</v>
      </c>
      <c r="D1425" t="s">
        <v>57</v>
      </c>
      <c r="E1425">
        <v>2009</v>
      </c>
      <c r="F1425">
        <v>2200</v>
      </c>
      <c r="G1425" s="1" t="s">
        <v>10</v>
      </c>
      <c r="H1425" s="1" t="s">
        <v>10</v>
      </c>
    </row>
    <row r="1426" spans="1:8" x14ac:dyDescent="0.3">
      <c r="A1426">
        <v>35</v>
      </c>
      <c r="B1426" t="s">
        <v>58</v>
      </c>
      <c r="C1426">
        <v>4</v>
      </c>
      <c r="D1426" t="s">
        <v>57</v>
      </c>
      <c r="E1426">
        <v>2010</v>
      </c>
      <c r="F1426">
        <v>2400</v>
      </c>
      <c r="G1426" s="1" t="s">
        <v>10</v>
      </c>
      <c r="H1426" s="1" t="s">
        <v>10</v>
      </c>
    </row>
    <row r="1427" spans="1:8" x14ac:dyDescent="0.3">
      <c r="A1427">
        <v>35</v>
      </c>
      <c r="B1427" t="s">
        <v>58</v>
      </c>
      <c r="C1427">
        <v>4</v>
      </c>
      <c r="D1427" t="s">
        <v>57</v>
      </c>
      <c r="E1427">
        <v>2011</v>
      </c>
      <c r="F1427">
        <v>3300</v>
      </c>
      <c r="G1427" s="1" t="s">
        <v>10</v>
      </c>
      <c r="H1427" s="1" t="s">
        <v>10</v>
      </c>
    </row>
    <row r="1428" spans="1:8" x14ac:dyDescent="0.3">
      <c r="A1428">
        <v>35</v>
      </c>
      <c r="B1428" t="s">
        <v>58</v>
      </c>
      <c r="C1428">
        <v>4</v>
      </c>
      <c r="D1428" t="s">
        <v>57</v>
      </c>
      <c r="E1428">
        <v>2012</v>
      </c>
      <c r="F1428">
        <v>2600</v>
      </c>
      <c r="G1428" s="1" t="s">
        <v>10</v>
      </c>
      <c r="H1428" s="1" t="s">
        <v>10</v>
      </c>
    </row>
    <row r="1429" spans="1:8" x14ac:dyDescent="0.3">
      <c r="A1429">
        <v>35</v>
      </c>
      <c r="B1429" t="s">
        <v>58</v>
      </c>
      <c r="C1429">
        <v>4</v>
      </c>
      <c r="D1429" t="s">
        <v>57</v>
      </c>
      <c r="E1429">
        <v>2013</v>
      </c>
      <c r="F1429" t="s">
        <v>10</v>
      </c>
      <c r="G1429" s="1" t="s">
        <v>10</v>
      </c>
      <c r="H1429" s="1" t="s">
        <v>10</v>
      </c>
    </row>
    <row r="1430" spans="1:8" x14ac:dyDescent="0.3">
      <c r="A1430">
        <v>35</v>
      </c>
      <c r="B1430" t="s">
        <v>58</v>
      </c>
      <c r="C1430">
        <v>4</v>
      </c>
      <c r="D1430" t="s">
        <v>57</v>
      </c>
      <c r="E1430">
        <v>2014</v>
      </c>
      <c r="F1430">
        <v>3600</v>
      </c>
      <c r="G1430" s="1" t="s">
        <v>10</v>
      </c>
      <c r="H1430" s="1" t="s">
        <v>10</v>
      </c>
    </row>
    <row r="1431" spans="1:8" x14ac:dyDescent="0.3">
      <c r="A1431">
        <v>35</v>
      </c>
      <c r="B1431" t="s">
        <v>58</v>
      </c>
      <c r="C1431">
        <v>4</v>
      </c>
      <c r="D1431" t="s">
        <v>57</v>
      </c>
      <c r="E1431">
        <v>2015</v>
      </c>
      <c r="F1431" t="s">
        <v>10</v>
      </c>
      <c r="G1431" s="1" t="s">
        <v>10</v>
      </c>
      <c r="H1431" s="1" t="s">
        <v>10</v>
      </c>
    </row>
    <row r="1432" spans="1:8" x14ac:dyDescent="0.3">
      <c r="A1432">
        <v>35</v>
      </c>
      <c r="B1432" t="s">
        <v>58</v>
      </c>
      <c r="C1432">
        <v>4</v>
      </c>
      <c r="D1432" t="s">
        <v>57</v>
      </c>
      <c r="E1432">
        <v>2016</v>
      </c>
      <c r="F1432" t="s">
        <v>10</v>
      </c>
      <c r="G1432" s="1" t="s">
        <v>10</v>
      </c>
      <c r="H1432" s="1" t="s">
        <v>10</v>
      </c>
    </row>
    <row r="1433" spans="1:8" x14ac:dyDescent="0.3">
      <c r="A1433">
        <v>35</v>
      </c>
      <c r="B1433" t="s">
        <v>58</v>
      </c>
      <c r="C1433">
        <v>4</v>
      </c>
      <c r="D1433" t="s">
        <v>57</v>
      </c>
      <c r="E1433">
        <v>2017</v>
      </c>
      <c r="F1433" t="s">
        <v>10</v>
      </c>
      <c r="G1433" s="1" t="s">
        <v>10</v>
      </c>
      <c r="H1433" s="1" t="s">
        <v>10</v>
      </c>
    </row>
    <row r="1434" spans="1:8" x14ac:dyDescent="0.3">
      <c r="A1434">
        <v>35</v>
      </c>
      <c r="B1434" t="s">
        <v>58</v>
      </c>
      <c r="C1434">
        <v>4</v>
      </c>
      <c r="D1434" t="s">
        <v>57</v>
      </c>
      <c r="E1434">
        <v>2018</v>
      </c>
      <c r="F1434" t="s">
        <v>10</v>
      </c>
      <c r="G1434" s="1" t="s">
        <v>10</v>
      </c>
      <c r="H1434" s="1" t="s">
        <v>10</v>
      </c>
    </row>
    <row r="1435" spans="1:8" x14ac:dyDescent="0.3">
      <c r="A1435">
        <v>35</v>
      </c>
      <c r="B1435" t="s">
        <v>58</v>
      </c>
      <c r="C1435">
        <v>4</v>
      </c>
      <c r="D1435" t="s">
        <v>57</v>
      </c>
      <c r="E1435">
        <v>2019</v>
      </c>
      <c r="F1435" t="s">
        <v>10</v>
      </c>
      <c r="G1435" s="1" t="s">
        <v>10</v>
      </c>
      <c r="H1435" s="1" t="s">
        <v>10</v>
      </c>
    </row>
    <row r="1436" spans="1:8" x14ac:dyDescent="0.3">
      <c r="A1436">
        <v>35</v>
      </c>
      <c r="B1436" t="s">
        <v>58</v>
      </c>
      <c r="C1436">
        <v>4</v>
      </c>
      <c r="D1436" t="s">
        <v>57</v>
      </c>
      <c r="E1436">
        <v>2020</v>
      </c>
      <c r="F1436" t="s">
        <v>10</v>
      </c>
      <c r="G1436" s="1" t="s">
        <v>10</v>
      </c>
      <c r="H1436" s="1" t="s">
        <v>10</v>
      </c>
    </row>
    <row r="1437" spans="1:8" x14ac:dyDescent="0.3">
      <c r="A1437">
        <v>36</v>
      </c>
      <c r="B1437" t="s">
        <v>59</v>
      </c>
      <c r="C1437">
        <v>4</v>
      </c>
      <c r="D1437" t="s">
        <v>57</v>
      </c>
      <c r="E1437">
        <v>1980</v>
      </c>
      <c r="F1437">
        <v>400</v>
      </c>
      <c r="G1437" s="1" t="s">
        <v>10</v>
      </c>
      <c r="H1437" s="1" t="s">
        <v>10</v>
      </c>
    </row>
    <row r="1438" spans="1:8" x14ac:dyDescent="0.3">
      <c r="A1438">
        <v>36</v>
      </c>
      <c r="B1438" t="s">
        <v>59</v>
      </c>
      <c r="C1438">
        <v>4</v>
      </c>
      <c r="D1438" t="s">
        <v>57</v>
      </c>
      <c r="E1438">
        <v>1981</v>
      </c>
      <c r="F1438">
        <v>500</v>
      </c>
      <c r="G1438" s="1" t="s">
        <v>10</v>
      </c>
      <c r="H1438" s="1" t="s">
        <v>10</v>
      </c>
    </row>
    <row r="1439" spans="1:8" x14ac:dyDescent="0.3">
      <c r="A1439">
        <v>36</v>
      </c>
      <c r="B1439" t="s">
        <v>59</v>
      </c>
      <c r="C1439">
        <v>4</v>
      </c>
      <c r="D1439" t="s">
        <v>57</v>
      </c>
      <c r="E1439">
        <v>1982</v>
      </c>
      <c r="F1439">
        <v>400</v>
      </c>
      <c r="G1439" s="1" t="s">
        <v>10</v>
      </c>
      <c r="H1439" s="1" t="s">
        <v>10</v>
      </c>
    </row>
    <row r="1440" spans="1:8" x14ac:dyDescent="0.3">
      <c r="A1440">
        <v>36</v>
      </c>
      <c r="B1440" t="s">
        <v>59</v>
      </c>
      <c r="C1440">
        <v>4</v>
      </c>
      <c r="D1440" t="s">
        <v>57</v>
      </c>
      <c r="E1440">
        <v>1983</v>
      </c>
      <c r="F1440">
        <v>500</v>
      </c>
      <c r="G1440" s="1" t="s">
        <v>10</v>
      </c>
      <c r="H1440" s="1" t="s">
        <v>10</v>
      </c>
    </row>
    <row r="1441" spans="1:8" x14ac:dyDescent="0.3">
      <c r="A1441">
        <v>36</v>
      </c>
      <c r="B1441" t="s">
        <v>59</v>
      </c>
      <c r="C1441">
        <v>4</v>
      </c>
      <c r="D1441" t="s">
        <v>57</v>
      </c>
      <c r="E1441">
        <v>1984</v>
      </c>
      <c r="F1441">
        <v>500</v>
      </c>
      <c r="G1441" s="1" t="s">
        <v>10</v>
      </c>
      <c r="H1441" s="1" t="s">
        <v>10</v>
      </c>
    </row>
    <row r="1442" spans="1:8" x14ac:dyDescent="0.3">
      <c r="A1442">
        <v>36</v>
      </c>
      <c r="B1442" t="s">
        <v>59</v>
      </c>
      <c r="C1442">
        <v>4</v>
      </c>
      <c r="D1442" t="s">
        <v>57</v>
      </c>
      <c r="E1442">
        <v>1985</v>
      </c>
      <c r="F1442">
        <v>250</v>
      </c>
      <c r="G1442" s="1" t="s">
        <v>10</v>
      </c>
      <c r="H1442" s="1" t="s">
        <v>10</v>
      </c>
    </row>
    <row r="1443" spans="1:8" x14ac:dyDescent="0.3">
      <c r="A1443">
        <v>36</v>
      </c>
      <c r="B1443" t="s">
        <v>59</v>
      </c>
      <c r="C1443">
        <v>4</v>
      </c>
      <c r="D1443" t="s">
        <v>57</v>
      </c>
      <c r="E1443">
        <v>1986</v>
      </c>
      <c r="F1443">
        <v>400</v>
      </c>
      <c r="G1443" s="1" t="s">
        <v>10</v>
      </c>
      <c r="H1443" s="1" t="s">
        <v>10</v>
      </c>
    </row>
    <row r="1444" spans="1:8" x14ac:dyDescent="0.3">
      <c r="A1444">
        <v>36</v>
      </c>
      <c r="B1444" t="s">
        <v>59</v>
      </c>
      <c r="C1444">
        <v>4</v>
      </c>
      <c r="D1444" t="s">
        <v>57</v>
      </c>
      <c r="E1444">
        <v>1987</v>
      </c>
      <c r="F1444" t="s">
        <v>10</v>
      </c>
      <c r="G1444" s="1" t="s">
        <v>10</v>
      </c>
      <c r="H1444" s="1" t="s">
        <v>10</v>
      </c>
    </row>
    <row r="1445" spans="1:8" x14ac:dyDescent="0.3">
      <c r="A1445">
        <v>36</v>
      </c>
      <c r="B1445" t="s">
        <v>59</v>
      </c>
      <c r="C1445">
        <v>4</v>
      </c>
      <c r="D1445" t="s">
        <v>57</v>
      </c>
      <c r="E1445">
        <v>1988</v>
      </c>
      <c r="F1445" t="s">
        <v>10</v>
      </c>
      <c r="G1445" s="1" t="s">
        <v>10</v>
      </c>
      <c r="H1445" s="1" t="s">
        <v>10</v>
      </c>
    </row>
    <row r="1446" spans="1:8" x14ac:dyDescent="0.3">
      <c r="A1446">
        <v>36</v>
      </c>
      <c r="B1446" t="s">
        <v>59</v>
      </c>
      <c r="C1446">
        <v>4</v>
      </c>
      <c r="D1446" t="s">
        <v>57</v>
      </c>
      <c r="E1446">
        <v>1989</v>
      </c>
      <c r="F1446" t="s">
        <v>10</v>
      </c>
      <c r="G1446" s="1" t="s">
        <v>10</v>
      </c>
      <c r="H1446" s="1" t="s">
        <v>10</v>
      </c>
    </row>
    <row r="1447" spans="1:8" x14ac:dyDescent="0.3">
      <c r="A1447">
        <v>36</v>
      </c>
      <c r="B1447" t="s">
        <v>59</v>
      </c>
      <c r="C1447">
        <v>4</v>
      </c>
      <c r="D1447" t="s">
        <v>57</v>
      </c>
      <c r="E1447">
        <v>1990</v>
      </c>
      <c r="F1447">
        <v>3000</v>
      </c>
      <c r="G1447" s="1" t="s">
        <v>10</v>
      </c>
      <c r="H1447" s="1" t="s">
        <v>10</v>
      </c>
    </row>
    <row r="1448" spans="1:8" x14ac:dyDescent="0.3">
      <c r="A1448">
        <v>36</v>
      </c>
      <c r="B1448" t="s">
        <v>59</v>
      </c>
      <c r="C1448">
        <v>4</v>
      </c>
      <c r="D1448" t="s">
        <v>57</v>
      </c>
      <c r="E1448">
        <v>1991</v>
      </c>
      <c r="F1448">
        <v>750</v>
      </c>
      <c r="G1448" s="1" t="s">
        <v>10</v>
      </c>
      <c r="H1448" s="1" t="s">
        <v>10</v>
      </c>
    </row>
    <row r="1449" spans="1:8" x14ac:dyDescent="0.3">
      <c r="A1449">
        <v>36</v>
      </c>
      <c r="B1449" t="s">
        <v>59</v>
      </c>
      <c r="C1449">
        <v>4</v>
      </c>
      <c r="D1449" t="s">
        <v>57</v>
      </c>
      <c r="E1449">
        <v>1992</v>
      </c>
      <c r="F1449">
        <v>2500</v>
      </c>
      <c r="G1449" s="1" t="s">
        <v>10</v>
      </c>
      <c r="H1449" s="1" t="s">
        <v>10</v>
      </c>
    </row>
    <row r="1450" spans="1:8" x14ac:dyDescent="0.3">
      <c r="A1450">
        <v>36</v>
      </c>
      <c r="B1450" t="s">
        <v>59</v>
      </c>
      <c r="C1450">
        <v>4</v>
      </c>
      <c r="D1450" t="s">
        <v>57</v>
      </c>
      <c r="E1450">
        <v>1993</v>
      </c>
      <c r="F1450">
        <v>800</v>
      </c>
      <c r="G1450" s="1" t="s">
        <v>10</v>
      </c>
      <c r="H1450" s="1" t="s">
        <v>10</v>
      </c>
    </row>
    <row r="1451" spans="1:8" x14ac:dyDescent="0.3">
      <c r="A1451">
        <v>36</v>
      </c>
      <c r="B1451" t="s">
        <v>59</v>
      </c>
      <c r="C1451">
        <v>4</v>
      </c>
      <c r="D1451" t="s">
        <v>57</v>
      </c>
      <c r="E1451">
        <v>1994</v>
      </c>
      <c r="F1451">
        <v>6000</v>
      </c>
      <c r="G1451" s="1" t="s">
        <v>10</v>
      </c>
      <c r="H1451" s="1" t="s">
        <v>10</v>
      </c>
    </row>
    <row r="1452" spans="1:8" x14ac:dyDescent="0.3">
      <c r="A1452">
        <v>36</v>
      </c>
      <c r="B1452" t="s">
        <v>59</v>
      </c>
      <c r="C1452">
        <v>4</v>
      </c>
      <c r="D1452" t="s">
        <v>57</v>
      </c>
      <c r="E1452">
        <v>1995</v>
      </c>
      <c r="F1452">
        <v>800</v>
      </c>
      <c r="G1452" s="1" t="s">
        <v>10</v>
      </c>
      <c r="H1452" s="1" t="s">
        <v>10</v>
      </c>
    </row>
    <row r="1453" spans="1:8" x14ac:dyDescent="0.3">
      <c r="A1453">
        <v>36</v>
      </c>
      <c r="B1453" t="s">
        <v>59</v>
      </c>
      <c r="C1453">
        <v>4</v>
      </c>
      <c r="D1453" t="s">
        <v>57</v>
      </c>
      <c r="E1453">
        <v>1996</v>
      </c>
      <c r="F1453">
        <v>750</v>
      </c>
      <c r="G1453" s="1" t="s">
        <v>10</v>
      </c>
      <c r="H1453" s="1" t="s">
        <v>10</v>
      </c>
    </row>
    <row r="1454" spans="1:8" x14ac:dyDescent="0.3">
      <c r="A1454">
        <v>36</v>
      </c>
      <c r="B1454" t="s">
        <v>59</v>
      </c>
      <c r="C1454">
        <v>4</v>
      </c>
      <c r="D1454" t="s">
        <v>57</v>
      </c>
      <c r="E1454">
        <v>1997</v>
      </c>
      <c r="F1454">
        <v>250</v>
      </c>
      <c r="G1454" s="1" t="s">
        <v>10</v>
      </c>
      <c r="H1454" s="1" t="s">
        <v>10</v>
      </c>
    </row>
    <row r="1455" spans="1:8" x14ac:dyDescent="0.3">
      <c r="A1455">
        <v>36</v>
      </c>
      <c r="B1455" t="s">
        <v>59</v>
      </c>
      <c r="C1455">
        <v>4</v>
      </c>
      <c r="D1455" t="s">
        <v>57</v>
      </c>
      <c r="E1455">
        <v>1998</v>
      </c>
      <c r="F1455">
        <v>3000</v>
      </c>
      <c r="G1455" s="1" t="s">
        <v>10</v>
      </c>
      <c r="H1455" s="1" t="s">
        <v>10</v>
      </c>
    </row>
    <row r="1456" spans="1:8" x14ac:dyDescent="0.3">
      <c r="A1456">
        <v>36</v>
      </c>
      <c r="B1456" t="s">
        <v>59</v>
      </c>
      <c r="C1456">
        <v>4</v>
      </c>
      <c r="D1456" t="s">
        <v>57</v>
      </c>
      <c r="E1456">
        <v>1999</v>
      </c>
      <c r="F1456">
        <v>2000</v>
      </c>
      <c r="G1456" s="1" t="s">
        <v>10</v>
      </c>
      <c r="H1456" s="1" t="s">
        <v>10</v>
      </c>
    </row>
    <row r="1457" spans="1:8" x14ac:dyDescent="0.3">
      <c r="A1457">
        <v>36</v>
      </c>
      <c r="B1457" t="s">
        <v>59</v>
      </c>
      <c r="C1457">
        <v>4</v>
      </c>
      <c r="D1457" t="s">
        <v>57</v>
      </c>
      <c r="E1457">
        <v>2000</v>
      </c>
      <c r="F1457">
        <v>1000</v>
      </c>
      <c r="G1457" s="1" t="s">
        <v>10</v>
      </c>
      <c r="H1457" s="1" t="s">
        <v>10</v>
      </c>
    </row>
    <row r="1458" spans="1:8" x14ac:dyDescent="0.3">
      <c r="A1458">
        <v>36</v>
      </c>
      <c r="B1458" t="s">
        <v>59</v>
      </c>
      <c r="C1458">
        <v>4</v>
      </c>
      <c r="D1458" t="s">
        <v>57</v>
      </c>
      <c r="E1458">
        <v>2001</v>
      </c>
      <c r="F1458">
        <v>2000</v>
      </c>
      <c r="G1458" s="1" t="s">
        <v>10</v>
      </c>
      <c r="H1458" s="1" t="s">
        <v>10</v>
      </c>
    </row>
    <row r="1459" spans="1:8" x14ac:dyDescent="0.3">
      <c r="A1459">
        <v>36</v>
      </c>
      <c r="B1459" t="s">
        <v>59</v>
      </c>
      <c r="C1459">
        <v>4</v>
      </c>
      <c r="D1459" t="s">
        <v>57</v>
      </c>
      <c r="E1459">
        <v>2002</v>
      </c>
      <c r="F1459">
        <v>2000</v>
      </c>
      <c r="G1459" s="1" t="s">
        <v>10</v>
      </c>
      <c r="H1459" s="1" t="s">
        <v>10</v>
      </c>
    </row>
    <row r="1460" spans="1:8" x14ac:dyDescent="0.3">
      <c r="A1460">
        <v>36</v>
      </c>
      <c r="B1460" t="s">
        <v>59</v>
      </c>
      <c r="C1460">
        <v>4</v>
      </c>
      <c r="D1460" t="s">
        <v>57</v>
      </c>
      <c r="E1460">
        <v>2003</v>
      </c>
      <c r="F1460">
        <v>2500</v>
      </c>
      <c r="G1460" s="1" t="s">
        <v>10</v>
      </c>
      <c r="H1460" s="1" t="s">
        <v>10</v>
      </c>
    </row>
    <row r="1461" spans="1:8" x14ac:dyDescent="0.3">
      <c r="A1461">
        <v>36</v>
      </c>
      <c r="B1461" t="s">
        <v>59</v>
      </c>
      <c r="C1461">
        <v>4</v>
      </c>
      <c r="D1461" t="s">
        <v>57</v>
      </c>
      <c r="E1461">
        <v>2004</v>
      </c>
      <c r="F1461">
        <v>1500</v>
      </c>
      <c r="G1461" s="1" t="s">
        <v>10</v>
      </c>
      <c r="H1461" s="1" t="s">
        <v>10</v>
      </c>
    </row>
    <row r="1462" spans="1:8" x14ac:dyDescent="0.3">
      <c r="A1462">
        <v>36</v>
      </c>
      <c r="B1462" t="s">
        <v>59</v>
      </c>
      <c r="C1462">
        <v>4</v>
      </c>
      <c r="D1462" t="s">
        <v>57</v>
      </c>
      <c r="E1462">
        <v>2005</v>
      </c>
      <c r="F1462" t="s">
        <v>10</v>
      </c>
      <c r="G1462" s="1" t="s">
        <v>10</v>
      </c>
      <c r="H1462" s="1" t="s">
        <v>10</v>
      </c>
    </row>
    <row r="1463" spans="1:8" x14ac:dyDescent="0.3">
      <c r="A1463">
        <v>36</v>
      </c>
      <c r="B1463" t="s">
        <v>59</v>
      </c>
      <c r="C1463">
        <v>4</v>
      </c>
      <c r="D1463" t="s">
        <v>57</v>
      </c>
      <c r="E1463">
        <v>2006</v>
      </c>
      <c r="F1463">
        <v>1500</v>
      </c>
      <c r="G1463" s="1" t="s">
        <v>10</v>
      </c>
      <c r="H1463" s="1" t="s">
        <v>10</v>
      </c>
    </row>
    <row r="1464" spans="1:8" x14ac:dyDescent="0.3">
      <c r="A1464">
        <v>36</v>
      </c>
      <c r="B1464" t="s">
        <v>59</v>
      </c>
      <c r="C1464">
        <v>4</v>
      </c>
      <c r="D1464" t="s">
        <v>57</v>
      </c>
      <c r="E1464">
        <v>2007</v>
      </c>
      <c r="F1464">
        <v>1000</v>
      </c>
      <c r="G1464" s="1" t="s">
        <v>10</v>
      </c>
      <c r="H1464" s="1" t="s">
        <v>10</v>
      </c>
    </row>
    <row r="1465" spans="1:8" x14ac:dyDescent="0.3">
      <c r="A1465">
        <v>36</v>
      </c>
      <c r="B1465" t="s">
        <v>59</v>
      </c>
      <c r="C1465">
        <v>4</v>
      </c>
      <c r="D1465" t="s">
        <v>57</v>
      </c>
      <c r="E1465">
        <v>2008</v>
      </c>
      <c r="F1465">
        <v>1000</v>
      </c>
      <c r="G1465" s="1" t="s">
        <v>10</v>
      </c>
      <c r="H1465" s="1" t="s">
        <v>10</v>
      </c>
    </row>
    <row r="1466" spans="1:8" x14ac:dyDescent="0.3">
      <c r="A1466">
        <v>36</v>
      </c>
      <c r="B1466" t="s">
        <v>59</v>
      </c>
      <c r="C1466">
        <v>4</v>
      </c>
      <c r="D1466" t="s">
        <v>57</v>
      </c>
      <c r="E1466">
        <v>2009</v>
      </c>
      <c r="F1466">
        <v>1000</v>
      </c>
      <c r="G1466" s="1" t="s">
        <v>10</v>
      </c>
      <c r="H1466" s="1" t="s">
        <v>10</v>
      </c>
    </row>
    <row r="1467" spans="1:8" x14ac:dyDescent="0.3">
      <c r="A1467">
        <v>36</v>
      </c>
      <c r="B1467" t="s">
        <v>59</v>
      </c>
      <c r="C1467">
        <v>4</v>
      </c>
      <c r="D1467" t="s">
        <v>57</v>
      </c>
      <c r="E1467">
        <v>2010</v>
      </c>
      <c r="F1467">
        <v>4200</v>
      </c>
      <c r="G1467" s="1" t="s">
        <v>10</v>
      </c>
      <c r="H1467" s="1" t="s">
        <v>10</v>
      </c>
    </row>
    <row r="1468" spans="1:8" x14ac:dyDescent="0.3">
      <c r="A1468">
        <v>36</v>
      </c>
      <c r="B1468" t="s">
        <v>59</v>
      </c>
      <c r="C1468">
        <v>4</v>
      </c>
      <c r="D1468" t="s">
        <v>57</v>
      </c>
      <c r="E1468">
        <v>2011</v>
      </c>
      <c r="F1468">
        <v>500</v>
      </c>
      <c r="G1468" s="1" t="s">
        <v>10</v>
      </c>
      <c r="H1468" s="1" t="s">
        <v>10</v>
      </c>
    </row>
    <row r="1469" spans="1:8" x14ac:dyDescent="0.3">
      <c r="A1469">
        <v>36</v>
      </c>
      <c r="B1469" t="s">
        <v>59</v>
      </c>
      <c r="C1469">
        <v>4</v>
      </c>
      <c r="D1469" t="s">
        <v>57</v>
      </c>
      <c r="E1469">
        <v>2012</v>
      </c>
      <c r="F1469">
        <v>1200</v>
      </c>
      <c r="G1469" s="1" t="s">
        <v>10</v>
      </c>
      <c r="H1469" s="1" t="s">
        <v>10</v>
      </c>
    </row>
    <row r="1470" spans="1:8" x14ac:dyDescent="0.3">
      <c r="A1470">
        <v>36</v>
      </c>
      <c r="B1470" t="s">
        <v>59</v>
      </c>
      <c r="C1470">
        <v>4</v>
      </c>
      <c r="D1470" t="s">
        <v>57</v>
      </c>
      <c r="E1470">
        <v>2013</v>
      </c>
      <c r="F1470">
        <v>3750</v>
      </c>
      <c r="G1470" s="1" t="s">
        <v>10</v>
      </c>
      <c r="H1470" s="1" t="s">
        <v>10</v>
      </c>
    </row>
    <row r="1471" spans="1:8" x14ac:dyDescent="0.3">
      <c r="A1471">
        <v>36</v>
      </c>
      <c r="B1471" t="s">
        <v>59</v>
      </c>
      <c r="C1471">
        <v>4</v>
      </c>
      <c r="D1471" t="s">
        <v>57</v>
      </c>
      <c r="E1471">
        <v>2014</v>
      </c>
      <c r="F1471">
        <v>3500</v>
      </c>
      <c r="G1471" s="1" t="s">
        <v>10</v>
      </c>
      <c r="H1471" s="1" t="s">
        <v>10</v>
      </c>
    </row>
    <row r="1472" spans="1:8" x14ac:dyDescent="0.3">
      <c r="A1472">
        <v>36</v>
      </c>
      <c r="B1472" t="s">
        <v>59</v>
      </c>
      <c r="C1472">
        <v>4</v>
      </c>
      <c r="D1472" t="s">
        <v>57</v>
      </c>
      <c r="E1472">
        <v>2015</v>
      </c>
      <c r="F1472">
        <v>400</v>
      </c>
      <c r="G1472" s="1" t="s">
        <v>10</v>
      </c>
      <c r="H1472" s="1" t="s">
        <v>10</v>
      </c>
    </row>
    <row r="1473" spans="1:8" x14ac:dyDescent="0.3">
      <c r="A1473">
        <v>36</v>
      </c>
      <c r="B1473" t="s">
        <v>59</v>
      </c>
      <c r="C1473">
        <v>4</v>
      </c>
      <c r="D1473" t="s">
        <v>57</v>
      </c>
      <c r="E1473">
        <v>2016</v>
      </c>
      <c r="F1473">
        <v>600</v>
      </c>
      <c r="G1473" s="1" t="s">
        <v>10</v>
      </c>
      <c r="H1473" s="1" t="s">
        <v>10</v>
      </c>
    </row>
    <row r="1474" spans="1:8" x14ac:dyDescent="0.3">
      <c r="A1474">
        <v>36</v>
      </c>
      <c r="B1474" t="s">
        <v>59</v>
      </c>
      <c r="C1474">
        <v>4</v>
      </c>
      <c r="D1474" t="s">
        <v>57</v>
      </c>
      <c r="E1474">
        <v>2017</v>
      </c>
      <c r="F1474">
        <v>855</v>
      </c>
      <c r="G1474" s="1" t="s">
        <v>10</v>
      </c>
      <c r="H1474" s="1" t="s">
        <v>10</v>
      </c>
    </row>
    <row r="1475" spans="1:8" x14ac:dyDescent="0.3">
      <c r="A1475">
        <v>36</v>
      </c>
      <c r="B1475" t="s">
        <v>59</v>
      </c>
      <c r="C1475">
        <v>4</v>
      </c>
      <c r="D1475" t="s">
        <v>57</v>
      </c>
      <c r="E1475">
        <v>2018</v>
      </c>
      <c r="F1475">
        <v>920</v>
      </c>
      <c r="G1475" s="1" t="s">
        <v>10</v>
      </c>
      <c r="H1475" s="1" t="s">
        <v>10</v>
      </c>
    </row>
    <row r="1476" spans="1:8" x14ac:dyDescent="0.3">
      <c r="A1476">
        <v>36</v>
      </c>
      <c r="B1476" t="s">
        <v>59</v>
      </c>
      <c r="C1476">
        <v>4</v>
      </c>
      <c r="D1476" t="s">
        <v>57</v>
      </c>
      <c r="E1476">
        <v>2019</v>
      </c>
      <c r="F1476">
        <v>235</v>
      </c>
      <c r="G1476" s="1" t="s">
        <v>10</v>
      </c>
      <c r="H1476" s="1" t="s">
        <v>10</v>
      </c>
    </row>
    <row r="1477" spans="1:8" x14ac:dyDescent="0.3">
      <c r="A1477">
        <v>36</v>
      </c>
      <c r="B1477" t="s">
        <v>59</v>
      </c>
      <c r="C1477">
        <v>4</v>
      </c>
      <c r="D1477" t="s">
        <v>57</v>
      </c>
      <c r="E1477">
        <v>2020</v>
      </c>
      <c r="F1477">
        <v>675</v>
      </c>
      <c r="G1477" s="1" t="s">
        <v>10</v>
      </c>
      <c r="H1477" s="1" t="s">
        <v>10</v>
      </c>
    </row>
    <row r="1478" spans="1:8" x14ac:dyDescent="0.3">
      <c r="A1478">
        <v>37</v>
      </c>
      <c r="B1478" t="s">
        <v>60</v>
      </c>
      <c r="C1478">
        <v>4</v>
      </c>
      <c r="D1478" t="s">
        <v>57</v>
      </c>
      <c r="E1478">
        <v>1980</v>
      </c>
      <c r="F1478">
        <v>1500</v>
      </c>
      <c r="G1478" s="1" t="s">
        <v>10</v>
      </c>
      <c r="H1478" s="1" t="s">
        <v>10</v>
      </c>
    </row>
    <row r="1479" spans="1:8" x14ac:dyDescent="0.3">
      <c r="A1479">
        <v>37</v>
      </c>
      <c r="B1479" t="s">
        <v>60</v>
      </c>
      <c r="C1479">
        <v>4</v>
      </c>
      <c r="D1479" t="s">
        <v>57</v>
      </c>
      <c r="E1479">
        <v>1981</v>
      </c>
      <c r="F1479">
        <v>700</v>
      </c>
      <c r="G1479" s="1" t="s">
        <v>10</v>
      </c>
      <c r="H1479" s="1" t="s">
        <v>10</v>
      </c>
    </row>
    <row r="1480" spans="1:8" x14ac:dyDescent="0.3">
      <c r="A1480">
        <v>37</v>
      </c>
      <c r="B1480" t="s">
        <v>60</v>
      </c>
      <c r="C1480">
        <v>4</v>
      </c>
      <c r="D1480" t="s">
        <v>57</v>
      </c>
      <c r="E1480">
        <v>1982</v>
      </c>
      <c r="F1480">
        <v>350</v>
      </c>
      <c r="G1480" s="1" t="s">
        <v>10</v>
      </c>
      <c r="H1480" s="1" t="s">
        <v>10</v>
      </c>
    </row>
    <row r="1481" spans="1:8" x14ac:dyDescent="0.3">
      <c r="A1481">
        <v>37</v>
      </c>
      <c r="B1481" t="s">
        <v>60</v>
      </c>
      <c r="C1481">
        <v>4</v>
      </c>
      <c r="D1481" t="s">
        <v>57</v>
      </c>
      <c r="E1481">
        <v>1983</v>
      </c>
      <c r="F1481">
        <v>500</v>
      </c>
      <c r="G1481" s="1" t="s">
        <v>10</v>
      </c>
      <c r="H1481" s="1" t="s">
        <v>10</v>
      </c>
    </row>
    <row r="1482" spans="1:8" x14ac:dyDescent="0.3">
      <c r="A1482">
        <v>37</v>
      </c>
      <c r="B1482" t="s">
        <v>60</v>
      </c>
      <c r="C1482">
        <v>4</v>
      </c>
      <c r="D1482" t="s">
        <v>57</v>
      </c>
      <c r="E1482">
        <v>1984</v>
      </c>
      <c r="F1482">
        <v>700</v>
      </c>
      <c r="G1482" s="1" t="s">
        <v>10</v>
      </c>
      <c r="H1482" s="1" t="s">
        <v>10</v>
      </c>
    </row>
    <row r="1483" spans="1:8" x14ac:dyDescent="0.3">
      <c r="A1483">
        <v>37</v>
      </c>
      <c r="B1483" t="s">
        <v>60</v>
      </c>
      <c r="C1483">
        <v>4</v>
      </c>
      <c r="D1483" t="s">
        <v>57</v>
      </c>
      <c r="E1483">
        <v>1985</v>
      </c>
      <c r="F1483" t="s">
        <v>10</v>
      </c>
      <c r="G1483" s="1" t="s">
        <v>10</v>
      </c>
      <c r="H1483" s="1" t="s">
        <v>10</v>
      </c>
    </row>
    <row r="1484" spans="1:8" x14ac:dyDescent="0.3">
      <c r="A1484">
        <v>37</v>
      </c>
      <c r="B1484" t="s">
        <v>60</v>
      </c>
      <c r="C1484">
        <v>4</v>
      </c>
      <c r="D1484" t="s">
        <v>57</v>
      </c>
      <c r="E1484">
        <v>1986</v>
      </c>
      <c r="F1484" t="s">
        <v>10</v>
      </c>
      <c r="G1484" s="1" t="s">
        <v>10</v>
      </c>
      <c r="H1484" s="1" t="s">
        <v>10</v>
      </c>
    </row>
    <row r="1485" spans="1:8" x14ac:dyDescent="0.3">
      <c r="A1485">
        <v>37</v>
      </c>
      <c r="B1485" t="s">
        <v>60</v>
      </c>
      <c r="C1485">
        <v>4</v>
      </c>
      <c r="D1485" t="s">
        <v>57</v>
      </c>
      <c r="E1485">
        <v>1987</v>
      </c>
      <c r="F1485" t="s">
        <v>10</v>
      </c>
      <c r="G1485" s="1" t="s">
        <v>10</v>
      </c>
      <c r="H1485" s="1" t="s">
        <v>10</v>
      </c>
    </row>
    <row r="1486" spans="1:8" x14ac:dyDescent="0.3">
      <c r="A1486">
        <v>37</v>
      </c>
      <c r="B1486" t="s">
        <v>60</v>
      </c>
      <c r="C1486">
        <v>4</v>
      </c>
      <c r="D1486" t="s">
        <v>57</v>
      </c>
      <c r="E1486">
        <v>1988</v>
      </c>
      <c r="F1486" t="s">
        <v>10</v>
      </c>
      <c r="G1486" s="1" t="s">
        <v>10</v>
      </c>
      <c r="H1486" s="1" t="s">
        <v>10</v>
      </c>
    </row>
    <row r="1487" spans="1:8" x14ac:dyDescent="0.3">
      <c r="A1487">
        <v>37</v>
      </c>
      <c r="B1487" t="s">
        <v>60</v>
      </c>
      <c r="C1487">
        <v>4</v>
      </c>
      <c r="D1487" t="s">
        <v>57</v>
      </c>
      <c r="E1487">
        <v>1989</v>
      </c>
      <c r="F1487" t="s">
        <v>10</v>
      </c>
      <c r="G1487" s="1" t="s">
        <v>10</v>
      </c>
      <c r="H1487" s="1" t="s">
        <v>10</v>
      </c>
    </row>
    <row r="1488" spans="1:8" x14ac:dyDescent="0.3">
      <c r="A1488">
        <v>37</v>
      </c>
      <c r="B1488" t="s">
        <v>60</v>
      </c>
      <c r="C1488">
        <v>4</v>
      </c>
      <c r="D1488" t="s">
        <v>57</v>
      </c>
      <c r="E1488">
        <v>1990</v>
      </c>
      <c r="F1488">
        <v>500</v>
      </c>
      <c r="G1488" s="1" t="s">
        <v>10</v>
      </c>
      <c r="H1488" s="1" t="s">
        <v>10</v>
      </c>
    </row>
    <row r="1489" spans="1:8" x14ac:dyDescent="0.3">
      <c r="A1489">
        <v>37</v>
      </c>
      <c r="B1489" t="s">
        <v>60</v>
      </c>
      <c r="C1489">
        <v>4</v>
      </c>
      <c r="D1489" t="s">
        <v>57</v>
      </c>
      <c r="E1489">
        <v>1991</v>
      </c>
      <c r="F1489">
        <v>3000</v>
      </c>
      <c r="G1489" s="1" t="s">
        <v>10</v>
      </c>
      <c r="H1489" s="1" t="s">
        <v>10</v>
      </c>
    </row>
    <row r="1490" spans="1:8" x14ac:dyDescent="0.3">
      <c r="A1490">
        <v>37</v>
      </c>
      <c r="B1490" t="s">
        <v>60</v>
      </c>
      <c r="C1490">
        <v>4</v>
      </c>
      <c r="D1490" t="s">
        <v>57</v>
      </c>
      <c r="E1490">
        <v>1992</v>
      </c>
      <c r="F1490">
        <v>2000</v>
      </c>
      <c r="G1490" s="1" t="s">
        <v>10</v>
      </c>
      <c r="H1490" s="1" t="s">
        <v>10</v>
      </c>
    </row>
    <row r="1491" spans="1:8" x14ac:dyDescent="0.3">
      <c r="A1491">
        <v>37</v>
      </c>
      <c r="B1491" t="s">
        <v>60</v>
      </c>
      <c r="C1491">
        <v>4</v>
      </c>
      <c r="D1491" t="s">
        <v>57</v>
      </c>
      <c r="E1491">
        <v>1993</v>
      </c>
      <c r="F1491">
        <v>2000</v>
      </c>
      <c r="G1491" s="1" t="s">
        <v>10</v>
      </c>
      <c r="H1491" s="1" t="s">
        <v>10</v>
      </c>
    </row>
    <row r="1492" spans="1:8" x14ac:dyDescent="0.3">
      <c r="A1492">
        <v>37</v>
      </c>
      <c r="B1492" t="s">
        <v>60</v>
      </c>
      <c r="C1492">
        <v>4</v>
      </c>
      <c r="D1492" t="s">
        <v>57</v>
      </c>
      <c r="E1492">
        <v>1994</v>
      </c>
      <c r="F1492">
        <v>3000</v>
      </c>
      <c r="G1492" s="1" t="s">
        <v>10</v>
      </c>
      <c r="H1492" s="1" t="s">
        <v>10</v>
      </c>
    </row>
    <row r="1493" spans="1:8" x14ac:dyDescent="0.3">
      <c r="A1493">
        <v>37</v>
      </c>
      <c r="B1493" t="s">
        <v>60</v>
      </c>
      <c r="C1493">
        <v>4</v>
      </c>
      <c r="D1493" t="s">
        <v>57</v>
      </c>
      <c r="E1493">
        <v>1995</v>
      </c>
      <c r="F1493">
        <v>1500</v>
      </c>
      <c r="G1493" s="1" t="s">
        <v>10</v>
      </c>
      <c r="H1493" s="1" t="s">
        <v>10</v>
      </c>
    </row>
    <row r="1494" spans="1:8" x14ac:dyDescent="0.3">
      <c r="A1494">
        <v>37</v>
      </c>
      <c r="B1494" t="s">
        <v>60</v>
      </c>
      <c r="C1494">
        <v>4</v>
      </c>
      <c r="D1494" t="s">
        <v>57</v>
      </c>
      <c r="E1494">
        <v>1996</v>
      </c>
      <c r="F1494">
        <v>1200</v>
      </c>
      <c r="G1494" s="1" t="s">
        <v>10</v>
      </c>
      <c r="H1494" s="1" t="s">
        <v>10</v>
      </c>
    </row>
    <row r="1495" spans="1:8" x14ac:dyDescent="0.3">
      <c r="A1495">
        <v>37</v>
      </c>
      <c r="B1495" t="s">
        <v>60</v>
      </c>
      <c r="C1495">
        <v>4</v>
      </c>
      <c r="D1495" t="s">
        <v>57</v>
      </c>
      <c r="E1495">
        <v>1997</v>
      </c>
      <c r="F1495">
        <v>125</v>
      </c>
      <c r="G1495" s="1" t="s">
        <v>10</v>
      </c>
      <c r="H1495" s="1" t="s">
        <v>10</v>
      </c>
    </row>
    <row r="1496" spans="1:8" x14ac:dyDescent="0.3">
      <c r="A1496">
        <v>37</v>
      </c>
      <c r="B1496" t="s">
        <v>60</v>
      </c>
      <c r="C1496">
        <v>4</v>
      </c>
      <c r="D1496" t="s">
        <v>57</v>
      </c>
      <c r="E1496">
        <v>1998</v>
      </c>
      <c r="F1496">
        <v>2500</v>
      </c>
      <c r="G1496" s="1" t="s">
        <v>10</v>
      </c>
      <c r="H1496" s="1" t="s">
        <v>10</v>
      </c>
    </row>
    <row r="1497" spans="1:8" x14ac:dyDescent="0.3">
      <c r="A1497">
        <v>37</v>
      </c>
      <c r="B1497" t="s">
        <v>60</v>
      </c>
      <c r="C1497">
        <v>4</v>
      </c>
      <c r="D1497" t="s">
        <v>57</v>
      </c>
      <c r="E1497">
        <v>1999</v>
      </c>
      <c r="F1497">
        <v>2700</v>
      </c>
      <c r="G1497" s="1" t="s">
        <v>10</v>
      </c>
      <c r="H1497" s="1" t="s">
        <v>10</v>
      </c>
    </row>
    <row r="1498" spans="1:8" x14ac:dyDescent="0.3">
      <c r="A1498">
        <v>37</v>
      </c>
      <c r="B1498" t="s">
        <v>60</v>
      </c>
      <c r="C1498">
        <v>4</v>
      </c>
      <c r="D1498" t="s">
        <v>57</v>
      </c>
      <c r="E1498">
        <v>2000</v>
      </c>
      <c r="F1498">
        <v>700</v>
      </c>
      <c r="G1498" s="1" t="s">
        <v>10</v>
      </c>
      <c r="H1498" s="1" t="s">
        <v>10</v>
      </c>
    </row>
    <row r="1499" spans="1:8" x14ac:dyDescent="0.3">
      <c r="A1499">
        <v>37</v>
      </c>
      <c r="B1499" t="s">
        <v>60</v>
      </c>
      <c r="C1499">
        <v>4</v>
      </c>
      <c r="D1499" t="s">
        <v>57</v>
      </c>
      <c r="E1499">
        <v>2001</v>
      </c>
      <c r="F1499">
        <v>3000</v>
      </c>
      <c r="G1499" s="1" t="s">
        <v>10</v>
      </c>
      <c r="H1499" s="1" t="s">
        <v>10</v>
      </c>
    </row>
    <row r="1500" spans="1:8" x14ac:dyDescent="0.3">
      <c r="A1500">
        <v>37</v>
      </c>
      <c r="B1500" t="s">
        <v>60</v>
      </c>
      <c r="C1500">
        <v>4</v>
      </c>
      <c r="D1500" t="s">
        <v>57</v>
      </c>
      <c r="E1500">
        <v>2002</v>
      </c>
      <c r="F1500">
        <v>2300</v>
      </c>
      <c r="G1500" s="1" t="s">
        <v>10</v>
      </c>
      <c r="H1500" s="1" t="s">
        <v>10</v>
      </c>
    </row>
    <row r="1501" spans="1:8" x14ac:dyDescent="0.3">
      <c r="A1501">
        <v>37</v>
      </c>
      <c r="B1501" t="s">
        <v>60</v>
      </c>
      <c r="C1501">
        <v>4</v>
      </c>
      <c r="D1501" t="s">
        <v>57</v>
      </c>
      <c r="E1501">
        <v>2003</v>
      </c>
      <c r="F1501">
        <v>2000</v>
      </c>
      <c r="G1501" s="1" t="s">
        <v>10</v>
      </c>
      <c r="H1501" s="1" t="s">
        <v>10</v>
      </c>
    </row>
    <row r="1502" spans="1:8" x14ac:dyDescent="0.3">
      <c r="A1502">
        <v>37</v>
      </c>
      <c r="B1502" t="s">
        <v>60</v>
      </c>
      <c r="C1502">
        <v>4</v>
      </c>
      <c r="D1502" t="s">
        <v>57</v>
      </c>
      <c r="E1502">
        <v>2004</v>
      </c>
      <c r="F1502" t="s">
        <v>10</v>
      </c>
      <c r="G1502" s="1" t="s">
        <v>10</v>
      </c>
      <c r="H1502" s="1" t="s">
        <v>10</v>
      </c>
    </row>
    <row r="1503" spans="1:8" x14ac:dyDescent="0.3">
      <c r="A1503">
        <v>37</v>
      </c>
      <c r="B1503" t="s">
        <v>60</v>
      </c>
      <c r="C1503">
        <v>4</v>
      </c>
      <c r="D1503" t="s">
        <v>57</v>
      </c>
      <c r="E1503">
        <v>2005</v>
      </c>
      <c r="F1503" t="s">
        <v>10</v>
      </c>
      <c r="G1503" s="1" t="s">
        <v>10</v>
      </c>
      <c r="H1503" s="1" t="s">
        <v>10</v>
      </c>
    </row>
    <row r="1504" spans="1:8" x14ac:dyDescent="0.3">
      <c r="A1504">
        <v>37</v>
      </c>
      <c r="B1504" t="s">
        <v>60</v>
      </c>
      <c r="C1504">
        <v>4</v>
      </c>
      <c r="D1504" t="s">
        <v>57</v>
      </c>
      <c r="E1504">
        <v>2006</v>
      </c>
      <c r="F1504">
        <v>1300</v>
      </c>
      <c r="G1504" s="1" t="s">
        <v>10</v>
      </c>
      <c r="H1504" s="1" t="s">
        <v>10</v>
      </c>
    </row>
    <row r="1505" spans="1:8" x14ac:dyDescent="0.3">
      <c r="A1505">
        <v>37</v>
      </c>
      <c r="B1505" t="s">
        <v>60</v>
      </c>
      <c r="C1505">
        <v>4</v>
      </c>
      <c r="D1505" t="s">
        <v>57</v>
      </c>
      <c r="E1505">
        <v>2007</v>
      </c>
      <c r="F1505" t="s">
        <v>10</v>
      </c>
      <c r="G1505" s="1" t="s">
        <v>10</v>
      </c>
      <c r="H1505" s="1" t="s">
        <v>10</v>
      </c>
    </row>
    <row r="1506" spans="1:8" x14ac:dyDescent="0.3">
      <c r="A1506">
        <v>37</v>
      </c>
      <c r="B1506" t="s">
        <v>60</v>
      </c>
      <c r="C1506">
        <v>4</v>
      </c>
      <c r="D1506" t="s">
        <v>57</v>
      </c>
      <c r="E1506">
        <v>2008</v>
      </c>
      <c r="F1506">
        <v>1000</v>
      </c>
      <c r="G1506" s="1" t="s">
        <v>10</v>
      </c>
      <c r="H1506" s="1" t="s">
        <v>10</v>
      </c>
    </row>
    <row r="1507" spans="1:8" x14ac:dyDescent="0.3">
      <c r="A1507">
        <v>37</v>
      </c>
      <c r="B1507" t="s">
        <v>60</v>
      </c>
      <c r="C1507">
        <v>4</v>
      </c>
      <c r="D1507" t="s">
        <v>57</v>
      </c>
      <c r="E1507">
        <v>2009</v>
      </c>
      <c r="F1507">
        <v>4000</v>
      </c>
      <c r="G1507" s="1" t="s">
        <v>10</v>
      </c>
      <c r="H1507" s="1" t="s">
        <v>10</v>
      </c>
    </row>
    <row r="1508" spans="1:8" x14ac:dyDescent="0.3">
      <c r="A1508">
        <v>37</v>
      </c>
      <c r="B1508" t="s">
        <v>60</v>
      </c>
      <c r="C1508">
        <v>4</v>
      </c>
      <c r="D1508" t="s">
        <v>57</v>
      </c>
      <c r="E1508">
        <v>2010</v>
      </c>
      <c r="F1508">
        <v>3400</v>
      </c>
      <c r="G1508" s="1" t="s">
        <v>10</v>
      </c>
      <c r="H1508" s="1" t="s">
        <v>10</v>
      </c>
    </row>
    <row r="1509" spans="1:8" x14ac:dyDescent="0.3">
      <c r="A1509">
        <v>37</v>
      </c>
      <c r="B1509" t="s">
        <v>60</v>
      </c>
      <c r="C1509">
        <v>4</v>
      </c>
      <c r="D1509" t="s">
        <v>57</v>
      </c>
      <c r="E1509">
        <v>2011</v>
      </c>
      <c r="F1509">
        <v>1200</v>
      </c>
      <c r="G1509" s="1" t="s">
        <v>10</v>
      </c>
      <c r="H1509" s="1" t="s">
        <v>10</v>
      </c>
    </row>
    <row r="1510" spans="1:8" x14ac:dyDescent="0.3">
      <c r="A1510">
        <v>37</v>
      </c>
      <c r="B1510" t="s">
        <v>60</v>
      </c>
      <c r="C1510">
        <v>4</v>
      </c>
      <c r="D1510" t="s">
        <v>57</v>
      </c>
      <c r="E1510">
        <v>2012</v>
      </c>
      <c r="F1510">
        <v>2500</v>
      </c>
      <c r="G1510" s="1" t="s">
        <v>10</v>
      </c>
      <c r="H1510" s="1" t="s">
        <v>10</v>
      </c>
    </row>
    <row r="1511" spans="1:8" x14ac:dyDescent="0.3">
      <c r="A1511">
        <v>37</v>
      </c>
      <c r="B1511" t="s">
        <v>60</v>
      </c>
      <c r="C1511">
        <v>4</v>
      </c>
      <c r="D1511" t="s">
        <v>57</v>
      </c>
      <c r="E1511">
        <v>2013</v>
      </c>
      <c r="F1511">
        <v>3700</v>
      </c>
      <c r="G1511" s="1" t="s">
        <v>10</v>
      </c>
      <c r="H1511" s="1" t="s">
        <v>10</v>
      </c>
    </row>
    <row r="1512" spans="1:8" x14ac:dyDescent="0.3">
      <c r="A1512">
        <v>37</v>
      </c>
      <c r="B1512" t="s">
        <v>60</v>
      </c>
      <c r="C1512">
        <v>4</v>
      </c>
      <c r="D1512" t="s">
        <v>57</v>
      </c>
      <c r="E1512">
        <v>2014</v>
      </c>
      <c r="F1512">
        <v>4000</v>
      </c>
      <c r="G1512" s="1" t="s">
        <v>10</v>
      </c>
      <c r="H1512" s="1" t="s">
        <v>10</v>
      </c>
    </row>
    <row r="1513" spans="1:8" x14ac:dyDescent="0.3">
      <c r="A1513">
        <v>37</v>
      </c>
      <c r="B1513" t="s">
        <v>60</v>
      </c>
      <c r="C1513">
        <v>4</v>
      </c>
      <c r="D1513" t="s">
        <v>57</v>
      </c>
      <c r="E1513">
        <v>2015</v>
      </c>
      <c r="F1513">
        <v>460</v>
      </c>
      <c r="G1513" s="1" t="s">
        <v>10</v>
      </c>
      <c r="H1513" s="1" t="s">
        <v>10</v>
      </c>
    </row>
    <row r="1514" spans="1:8" x14ac:dyDescent="0.3">
      <c r="A1514">
        <v>37</v>
      </c>
      <c r="B1514" t="s">
        <v>60</v>
      </c>
      <c r="C1514">
        <v>4</v>
      </c>
      <c r="D1514" t="s">
        <v>57</v>
      </c>
      <c r="E1514">
        <v>2016</v>
      </c>
      <c r="F1514">
        <v>4500</v>
      </c>
      <c r="G1514" s="1" t="s">
        <v>10</v>
      </c>
      <c r="H1514" s="1" t="s">
        <v>10</v>
      </c>
    </row>
    <row r="1515" spans="1:8" x14ac:dyDescent="0.3">
      <c r="A1515">
        <v>37</v>
      </c>
      <c r="B1515" t="s">
        <v>60</v>
      </c>
      <c r="C1515">
        <v>4</v>
      </c>
      <c r="D1515" t="s">
        <v>57</v>
      </c>
      <c r="E1515">
        <v>2017</v>
      </c>
      <c r="F1515">
        <v>2350</v>
      </c>
      <c r="G1515" s="1" t="s">
        <v>10</v>
      </c>
      <c r="H1515" s="1" t="s">
        <v>10</v>
      </c>
    </row>
    <row r="1516" spans="1:8" x14ac:dyDescent="0.3">
      <c r="A1516">
        <v>37</v>
      </c>
      <c r="B1516" t="s">
        <v>60</v>
      </c>
      <c r="C1516">
        <v>4</v>
      </c>
      <c r="D1516" t="s">
        <v>57</v>
      </c>
      <c r="E1516">
        <v>2018</v>
      </c>
      <c r="F1516" t="s">
        <v>10</v>
      </c>
      <c r="G1516" s="1" t="s">
        <v>10</v>
      </c>
      <c r="H1516" s="1" t="s">
        <v>10</v>
      </c>
    </row>
    <row r="1517" spans="1:8" x14ac:dyDescent="0.3">
      <c r="A1517">
        <v>37</v>
      </c>
      <c r="B1517" t="s">
        <v>60</v>
      </c>
      <c r="C1517">
        <v>4</v>
      </c>
      <c r="D1517" t="s">
        <v>57</v>
      </c>
      <c r="E1517">
        <v>2019</v>
      </c>
      <c r="F1517" t="s">
        <v>10</v>
      </c>
      <c r="G1517" s="1" t="s">
        <v>10</v>
      </c>
      <c r="H1517" s="1" t="s">
        <v>10</v>
      </c>
    </row>
    <row r="1518" spans="1:8" x14ac:dyDescent="0.3">
      <c r="A1518">
        <v>37</v>
      </c>
      <c r="B1518" t="s">
        <v>60</v>
      </c>
      <c r="C1518">
        <v>4</v>
      </c>
      <c r="D1518" t="s">
        <v>57</v>
      </c>
      <c r="E1518">
        <v>2020</v>
      </c>
      <c r="F1518">
        <v>1950</v>
      </c>
      <c r="G1518" s="1" t="s">
        <v>10</v>
      </c>
      <c r="H1518" s="1" t="s">
        <v>10</v>
      </c>
    </row>
    <row r="1519" spans="1:8" x14ac:dyDescent="0.3">
      <c r="A1519">
        <v>38</v>
      </c>
      <c r="B1519" t="s">
        <v>61</v>
      </c>
      <c r="C1519">
        <v>4</v>
      </c>
      <c r="D1519" t="s">
        <v>57</v>
      </c>
      <c r="E1519">
        <v>1980</v>
      </c>
      <c r="F1519">
        <v>750</v>
      </c>
      <c r="G1519" s="1" t="s">
        <v>10</v>
      </c>
      <c r="H1519" s="1" t="s">
        <v>10</v>
      </c>
    </row>
    <row r="1520" spans="1:8" x14ac:dyDescent="0.3">
      <c r="A1520">
        <v>38</v>
      </c>
      <c r="B1520" t="s">
        <v>61</v>
      </c>
      <c r="C1520">
        <v>4</v>
      </c>
      <c r="D1520" t="s">
        <v>57</v>
      </c>
      <c r="E1520">
        <v>1981</v>
      </c>
      <c r="F1520">
        <v>500</v>
      </c>
      <c r="G1520" s="1" t="s">
        <v>10</v>
      </c>
      <c r="H1520" s="1" t="s">
        <v>10</v>
      </c>
    </row>
    <row r="1521" spans="1:8" x14ac:dyDescent="0.3">
      <c r="A1521">
        <v>38</v>
      </c>
      <c r="B1521" t="s">
        <v>61</v>
      </c>
      <c r="C1521">
        <v>4</v>
      </c>
      <c r="D1521" t="s">
        <v>57</v>
      </c>
      <c r="E1521">
        <v>1982</v>
      </c>
      <c r="F1521">
        <v>75</v>
      </c>
      <c r="G1521" s="1" t="s">
        <v>10</v>
      </c>
      <c r="H1521" s="1" t="s">
        <v>10</v>
      </c>
    </row>
    <row r="1522" spans="1:8" x14ac:dyDescent="0.3">
      <c r="A1522">
        <v>38</v>
      </c>
      <c r="B1522" t="s">
        <v>61</v>
      </c>
      <c r="C1522">
        <v>4</v>
      </c>
      <c r="D1522" t="s">
        <v>57</v>
      </c>
      <c r="E1522">
        <v>1983</v>
      </c>
      <c r="F1522">
        <v>300</v>
      </c>
      <c r="G1522" s="1" t="s">
        <v>10</v>
      </c>
      <c r="H1522" s="1" t="s">
        <v>10</v>
      </c>
    </row>
    <row r="1523" spans="1:8" x14ac:dyDescent="0.3">
      <c r="A1523">
        <v>38</v>
      </c>
      <c r="B1523" t="s">
        <v>61</v>
      </c>
      <c r="C1523">
        <v>4</v>
      </c>
      <c r="D1523" t="s">
        <v>57</v>
      </c>
      <c r="E1523">
        <v>1984</v>
      </c>
      <c r="F1523">
        <v>600</v>
      </c>
      <c r="G1523" s="1" t="s">
        <v>10</v>
      </c>
      <c r="H1523" s="1" t="s">
        <v>10</v>
      </c>
    </row>
    <row r="1524" spans="1:8" x14ac:dyDescent="0.3">
      <c r="A1524">
        <v>38</v>
      </c>
      <c r="B1524" t="s">
        <v>61</v>
      </c>
      <c r="C1524">
        <v>4</v>
      </c>
      <c r="D1524" t="s">
        <v>57</v>
      </c>
      <c r="E1524">
        <v>1985</v>
      </c>
      <c r="F1524">
        <v>100</v>
      </c>
      <c r="G1524" s="1" t="s">
        <v>10</v>
      </c>
      <c r="H1524" s="1" t="s">
        <v>10</v>
      </c>
    </row>
    <row r="1525" spans="1:8" x14ac:dyDescent="0.3">
      <c r="A1525">
        <v>38</v>
      </c>
      <c r="B1525" t="s">
        <v>61</v>
      </c>
      <c r="C1525">
        <v>4</v>
      </c>
      <c r="D1525" t="s">
        <v>57</v>
      </c>
      <c r="E1525">
        <v>1986</v>
      </c>
      <c r="F1525">
        <v>100</v>
      </c>
      <c r="G1525" s="1" t="s">
        <v>10</v>
      </c>
      <c r="H1525" s="1" t="s">
        <v>10</v>
      </c>
    </row>
    <row r="1526" spans="1:8" x14ac:dyDescent="0.3">
      <c r="A1526">
        <v>38</v>
      </c>
      <c r="B1526" t="s">
        <v>61</v>
      </c>
      <c r="C1526">
        <v>4</v>
      </c>
      <c r="D1526" t="s">
        <v>57</v>
      </c>
      <c r="E1526">
        <v>1987</v>
      </c>
      <c r="F1526" t="s">
        <v>10</v>
      </c>
      <c r="G1526" s="1" t="s">
        <v>10</v>
      </c>
      <c r="H1526" s="1" t="s">
        <v>10</v>
      </c>
    </row>
    <row r="1527" spans="1:8" x14ac:dyDescent="0.3">
      <c r="A1527">
        <v>38</v>
      </c>
      <c r="B1527" t="s">
        <v>61</v>
      </c>
      <c r="C1527">
        <v>4</v>
      </c>
      <c r="D1527" t="s">
        <v>57</v>
      </c>
      <c r="E1527">
        <v>1988</v>
      </c>
      <c r="F1527" t="s">
        <v>10</v>
      </c>
      <c r="G1527" s="1" t="s">
        <v>10</v>
      </c>
      <c r="H1527" s="1" t="s">
        <v>10</v>
      </c>
    </row>
    <row r="1528" spans="1:8" x14ac:dyDescent="0.3">
      <c r="A1528">
        <v>38</v>
      </c>
      <c r="B1528" t="s">
        <v>61</v>
      </c>
      <c r="C1528">
        <v>4</v>
      </c>
      <c r="D1528" t="s">
        <v>57</v>
      </c>
      <c r="E1528">
        <v>1989</v>
      </c>
      <c r="F1528" t="s">
        <v>10</v>
      </c>
      <c r="G1528" s="1" t="s">
        <v>10</v>
      </c>
      <c r="H1528" s="1" t="s">
        <v>10</v>
      </c>
    </row>
    <row r="1529" spans="1:8" x14ac:dyDescent="0.3">
      <c r="A1529">
        <v>38</v>
      </c>
      <c r="B1529" t="s">
        <v>61</v>
      </c>
      <c r="C1529">
        <v>4</v>
      </c>
      <c r="D1529" t="s">
        <v>57</v>
      </c>
      <c r="E1529">
        <v>1990</v>
      </c>
      <c r="F1529">
        <v>100</v>
      </c>
      <c r="G1529" s="1" t="s">
        <v>10</v>
      </c>
      <c r="H1529" s="1" t="s">
        <v>10</v>
      </c>
    </row>
    <row r="1530" spans="1:8" x14ac:dyDescent="0.3">
      <c r="A1530">
        <v>38</v>
      </c>
      <c r="B1530" t="s">
        <v>61</v>
      </c>
      <c r="C1530">
        <v>4</v>
      </c>
      <c r="D1530" t="s">
        <v>57</v>
      </c>
      <c r="E1530">
        <v>1991</v>
      </c>
      <c r="F1530">
        <v>150</v>
      </c>
      <c r="G1530" s="1" t="s">
        <v>10</v>
      </c>
      <c r="H1530" s="1" t="s">
        <v>10</v>
      </c>
    </row>
    <row r="1531" spans="1:8" x14ac:dyDescent="0.3">
      <c r="A1531">
        <v>38</v>
      </c>
      <c r="B1531" t="s">
        <v>61</v>
      </c>
      <c r="C1531">
        <v>4</v>
      </c>
      <c r="D1531" t="s">
        <v>57</v>
      </c>
      <c r="E1531">
        <v>1992</v>
      </c>
      <c r="F1531">
        <v>400</v>
      </c>
      <c r="G1531" s="1" t="s">
        <v>10</v>
      </c>
      <c r="H1531" s="1" t="s">
        <v>10</v>
      </c>
    </row>
    <row r="1532" spans="1:8" x14ac:dyDescent="0.3">
      <c r="A1532">
        <v>38</v>
      </c>
      <c r="B1532" t="s">
        <v>61</v>
      </c>
      <c r="C1532">
        <v>4</v>
      </c>
      <c r="D1532" t="s">
        <v>57</v>
      </c>
      <c r="E1532">
        <v>1993</v>
      </c>
      <c r="F1532">
        <v>50</v>
      </c>
      <c r="G1532" s="1" t="s">
        <v>10</v>
      </c>
      <c r="H1532" s="1" t="s">
        <v>10</v>
      </c>
    </row>
    <row r="1533" spans="1:8" x14ac:dyDescent="0.3">
      <c r="A1533">
        <v>38</v>
      </c>
      <c r="B1533" t="s">
        <v>61</v>
      </c>
      <c r="C1533">
        <v>4</v>
      </c>
      <c r="D1533" t="s">
        <v>57</v>
      </c>
      <c r="E1533">
        <v>1994</v>
      </c>
      <c r="F1533">
        <v>150</v>
      </c>
      <c r="G1533" s="1" t="s">
        <v>10</v>
      </c>
      <c r="H1533" s="1" t="s">
        <v>10</v>
      </c>
    </row>
    <row r="1534" spans="1:8" x14ac:dyDescent="0.3">
      <c r="A1534">
        <v>38</v>
      </c>
      <c r="B1534" t="s">
        <v>61</v>
      </c>
      <c r="C1534">
        <v>4</v>
      </c>
      <c r="D1534" t="s">
        <v>57</v>
      </c>
      <c r="E1534">
        <v>1995</v>
      </c>
      <c r="F1534">
        <v>200</v>
      </c>
      <c r="G1534" s="1" t="s">
        <v>10</v>
      </c>
      <c r="H1534" s="1" t="s">
        <v>10</v>
      </c>
    </row>
    <row r="1535" spans="1:8" x14ac:dyDescent="0.3">
      <c r="A1535">
        <v>38</v>
      </c>
      <c r="B1535" t="s">
        <v>61</v>
      </c>
      <c r="C1535">
        <v>4</v>
      </c>
      <c r="D1535" t="s">
        <v>57</v>
      </c>
      <c r="E1535">
        <v>1996</v>
      </c>
      <c r="F1535">
        <v>50</v>
      </c>
      <c r="G1535" s="1" t="s">
        <v>10</v>
      </c>
      <c r="H1535" s="1" t="s">
        <v>10</v>
      </c>
    </row>
    <row r="1536" spans="1:8" x14ac:dyDescent="0.3">
      <c r="A1536">
        <v>38</v>
      </c>
      <c r="B1536" t="s">
        <v>61</v>
      </c>
      <c r="C1536">
        <v>4</v>
      </c>
      <c r="D1536" t="s">
        <v>57</v>
      </c>
      <c r="E1536">
        <v>1997</v>
      </c>
      <c r="F1536">
        <v>65</v>
      </c>
      <c r="G1536" s="1" t="s">
        <v>10</v>
      </c>
      <c r="H1536" s="1" t="s">
        <v>10</v>
      </c>
    </row>
    <row r="1537" spans="1:8" x14ac:dyDescent="0.3">
      <c r="A1537">
        <v>38</v>
      </c>
      <c r="B1537" t="s">
        <v>61</v>
      </c>
      <c r="C1537">
        <v>4</v>
      </c>
      <c r="D1537" t="s">
        <v>57</v>
      </c>
      <c r="E1537">
        <v>1998</v>
      </c>
      <c r="F1537">
        <v>400</v>
      </c>
      <c r="G1537" s="1" t="s">
        <v>10</v>
      </c>
      <c r="H1537" s="1" t="s">
        <v>10</v>
      </c>
    </row>
    <row r="1538" spans="1:8" x14ac:dyDescent="0.3">
      <c r="A1538">
        <v>38</v>
      </c>
      <c r="B1538" t="s">
        <v>61</v>
      </c>
      <c r="C1538">
        <v>4</v>
      </c>
      <c r="D1538" t="s">
        <v>57</v>
      </c>
      <c r="E1538">
        <v>1999</v>
      </c>
      <c r="F1538">
        <v>650</v>
      </c>
      <c r="G1538" s="1" t="s">
        <v>10</v>
      </c>
      <c r="H1538" s="1" t="s">
        <v>10</v>
      </c>
    </row>
    <row r="1539" spans="1:8" x14ac:dyDescent="0.3">
      <c r="A1539">
        <v>38</v>
      </c>
      <c r="B1539" t="s">
        <v>61</v>
      </c>
      <c r="C1539">
        <v>4</v>
      </c>
      <c r="D1539" t="s">
        <v>57</v>
      </c>
      <c r="E1539">
        <v>2000</v>
      </c>
      <c r="F1539" t="s">
        <v>10</v>
      </c>
      <c r="G1539" s="1" t="s">
        <v>10</v>
      </c>
      <c r="H1539" s="1" t="s">
        <v>10</v>
      </c>
    </row>
    <row r="1540" spans="1:8" x14ac:dyDescent="0.3">
      <c r="A1540">
        <v>38</v>
      </c>
      <c r="B1540" t="s">
        <v>61</v>
      </c>
      <c r="C1540">
        <v>4</v>
      </c>
      <c r="D1540" t="s">
        <v>57</v>
      </c>
      <c r="E1540">
        <v>2001</v>
      </c>
      <c r="F1540" t="s">
        <v>10</v>
      </c>
      <c r="G1540" s="1" t="s">
        <v>10</v>
      </c>
      <c r="H1540" s="1" t="s">
        <v>10</v>
      </c>
    </row>
    <row r="1541" spans="1:8" x14ac:dyDescent="0.3">
      <c r="A1541">
        <v>38</v>
      </c>
      <c r="B1541" t="s">
        <v>61</v>
      </c>
      <c r="C1541">
        <v>4</v>
      </c>
      <c r="D1541" t="s">
        <v>57</v>
      </c>
      <c r="E1541">
        <v>2002</v>
      </c>
      <c r="F1541" t="s">
        <v>10</v>
      </c>
      <c r="G1541" s="1" t="s">
        <v>10</v>
      </c>
      <c r="H1541" s="1" t="s">
        <v>10</v>
      </c>
    </row>
    <row r="1542" spans="1:8" x14ac:dyDescent="0.3">
      <c r="A1542">
        <v>38</v>
      </c>
      <c r="B1542" t="s">
        <v>61</v>
      </c>
      <c r="C1542">
        <v>4</v>
      </c>
      <c r="D1542" t="s">
        <v>57</v>
      </c>
      <c r="E1542">
        <v>2003</v>
      </c>
      <c r="F1542" t="s">
        <v>10</v>
      </c>
      <c r="G1542" s="1" t="s">
        <v>10</v>
      </c>
      <c r="H1542" s="1" t="s">
        <v>10</v>
      </c>
    </row>
    <row r="1543" spans="1:8" x14ac:dyDescent="0.3">
      <c r="A1543">
        <v>38</v>
      </c>
      <c r="B1543" t="s">
        <v>61</v>
      </c>
      <c r="C1543">
        <v>4</v>
      </c>
      <c r="D1543" t="s">
        <v>57</v>
      </c>
      <c r="E1543">
        <v>2004</v>
      </c>
      <c r="F1543">
        <v>300</v>
      </c>
      <c r="G1543" s="1" t="s">
        <v>10</v>
      </c>
      <c r="H1543" s="1" t="s">
        <v>10</v>
      </c>
    </row>
    <row r="1544" spans="1:8" x14ac:dyDescent="0.3">
      <c r="A1544">
        <v>38</v>
      </c>
      <c r="B1544" t="s">
        <v>61</v>
      </c>
      <c r="C1544">
        <v>4</v>
      </c>
      <c r="D1544" t="s">
        <v>57</v>
      </c>
      <c r="E1544">
        <v>2005</v>
      </c>
      <c r="F1544" t="s">
        <v>10</v>
      </c>
      <c r="G1544" s="1" t="s">
        <v>10</v>
      </c>
      <c r="H1544" s="1" t="s">
        <v>10</v>
      </c>
    </row>
    <row r="1545" spans="1:8" x14ac:dyDescent="0.3">
      <c r="A1545">
        <v>38</v>
      </c>
      <c r="B1545" t="s">
        <v>61</v>
      </c>
      <c r="C1545">
        <v>4</v>
      </c>
      <c r="D1545" t="s">
        <v>57</v>
      </c>
      <c r="E1545">
        <v>2006</v>
      </c>
      <c r="F1545" t="s">
        <v>10</v>
      </c>
      <c r="G1545" s="1" t="s">
        <v>10</v>
      </c>
      <c r="H1545" s="1" t="s">
        <v>10</v>
      </c>
    </row>
    <row r="1546" spans="1:8" x14ac:dyDescent="0.3">
      <c r="A1546">
        <v>38</v>
      </c>
      <c r="B1546" t="s">
        <v>61</v>
      </c>
      <c r="C1546">
        <v>4</v>
      </c>
      <c r="D1546" t="s">
        <v>57</v>
      </c>
      <c r="E1546">
        <v>2007</v>
      </c>
      <c r="F1546">
        <v>150</v>
      </c>
      <c r="G1546" s="1" t="s">
        <v>10</v>
      </c>
      <c r="H1546" s="1" t="s">
        <v>10</v>
      </c>
    </row>
    <row r="1547" spans="1:8" x14ac:dyDescent="0.3">
      <c r="A1547">
        <v>38</v>
      </c>
      <c r="B1547" t="s">
        <v>61</v>
      </c>
      <c r="C1547">
        <v>4</v>
      </c>
      <c r="D1547" t="s">
        <v>57</v>
      </c>
      <c r="E1547">
        <v>2008</v>
      </c>
      <c r="F1547" t="s">
        <v>10</v>
      </c>
      <c r="G1547" s="1" t="s">
        <v>10</v>
      </c>
      <c r="H1547" s="1" t="s">
        <v>10</v>
      </c>
    </row>
    <row r="1548" spans="1:8" x14ac:dyDescent="0.3">
      <c r="A1548">
        <v>38</v>
      </c>
      <c r="B1548" t="s">
        <v>61</v>
      </c>
      <c r="C1548">
        <v>4</v>
      </c>
      <c r="D1548" t="s">
        <v>57</v>
      </c>
      <c r="E1548">
        <v>2009</v>
      </c>
      <c r="F1548" t="s">
        <v>10</v>
      </c>
      <c r="G1548" s="1" t="s">
        <v>10</v>
      </c>
      <c r="H1548" s="1" t="s">
        <v>10</v>
      </c>
    </row>
    <row r="1549" spans="1:8" x14ac:dyDescent="0.3">
      <c r="A1549">
        <v>38</v>
      </c>
      <c r="B1549" t="s">
        <v>61</v>
      </c>
      <c r="C1549">
        <v>4</v>
      </c>
      <c r="D1549" t="s">
        <v>57</v>
      </c>
      <c r="E1549">
        <v>2010</v>
      </c>
      <c r="F1549">
        <v>750</v>
      </c>
      <c r="G1549" s="1" t="s">
        <v>10</v>
      </c>
      <c r="H1549" s="1" t="s">
        <v>10</v>
      </c>
    </row>
    <row r="1550" spans="1:8" x14ac:dyDescent="0.3">
      <c r="A1550">
        <v>38</v>
      </c>
      <c r="B1550" t="s">
        <v>61</v>
      </c>
      <c r="C1550">
        <v>4</v>
      </c>
      <c r="D1550" t="s">
        <v>57</v>
      </c>
      <c r="E1550">
        <v>2011</v>
      </c>
      <c r="F1550">
        <v>440</v>
      </c>
      <c r="G1550" s="1" t="s">
        <v>10</v>
      </c>
      <c r="H1550" s="1" t="s">
        <v>10</v>
      </c>
    </row>
    <row r="1551" spans="1:8" x14ac:dyDescent="0.3">
      <c r="A1551">
        <v>38</v>
      </c>
      <c r="B1551" t="s">
        <v>61</v>
      </c>
      <c r="C1551">
        <v>4</v>
      </c>
      <c r="D1551" t="s">
        <v>57</v>
      </c>
      <c r="E1551">
        <v>2012</v>
      </c>
      <c r="F1551">
        <v>150</v>
      </c>
      <c r="G1551" s="1" t="s">
        <v>10</v>
      </c>
      <c r="H1551" s="1" t="s">
        <v>10</v>
      </c>
    </row>
    <row r="1552" spans="1:8" x14ac:dyDescent="0.3">
      <c r="A1552">
        <v>38</v>
      </c>
      <c r="B1552" t="s">
        <v>61</v>
      </c>
      <c r="C1552">
        <v>4</v>
      </c>
      <c r="D1552" t="s">
        <v>57</v>
      </c>
      <c r="E1552">
        <v>2013</v>
      </c>
      <c r="F1552">
        <v>640</v>
      </c>
      <c r="G1552" s="1" t="s">
        <v>10</v>
      </c>
      <c r="H1552" s="1" t="s">
        <v>10</v>
      </c>
    </row>
    <row r="1553" spans="1:8" x14ac:dyDescent="0.3">
      <c r="A1553">
        <v>38</v>
      </c>
      <c r="B1553" t="s">
        <v>61</v>
      </c>
      <c r="C1553">
        <v>4</v>
      </c>
      <c r="D1553" t="s">
        <v>57</v>
      </c>
      <c r="E1553">
        <v>2014</v>
      </c>
      <c r="F1553">
        <v>1500</v>
      </c>
      <c r="G1553" s="1" t="s">
        <v>10</v>
      </c>
      <c r="H1553" s="1" t="s">
        <v>10</v>
      </c>
    </row>
    <row r="1554" spans="1:8" x14ac:dyDescent="0.3">
      <c r="A1554">
        <v>38</v>
      </c>
      <c r="B1554" t="s">
        <v>61</v>
      </c>
      <c r="C1554">
        <v>4</v>
      </c>
      <c r="D1554" t="s">
        <v>57</v>
      </c>
      <c r="E1554">
        <v>2015</v>
      </c>
      <c r="F1554">
        <v>350</v>
      </c>
      <c r="G1554" s="1" t="s">
        <v>10</v>
      </c>
      <c r="H1554" s="1" t="s">
        <v>10</v>
      </c>
    </row>
    <row r="1555" spans="1:8" x14ac:dyDescent="0.3">
      <c r="A1555">
        <v>38</v>
      </c>
      <c r="B1555" t="s">
        <v>61</v>
      </c>
      <c r="C1555">
        <v>4</v>
      </c>
      <c r="D1555" t="s">
        <v>57</v>
      </c>
      <c r="E1555">
        <v>2016</v>
      </c>
      <c r="F1555">
        <v>480</v>
      </c>
      <c r="G1555" s="1" t="s">
        <v>10</v>
      </c>
      <c r="H1555" s="1" t="s">
        <v>10</v>
      </c>
    </row>
    <row r="1556" spans="1:8" x14ac:dyDescent="0.3">
      <c r="A1556">
        <v>38</v>
      </c>
      <c r="B1556" t="s">
        <v>61</v>
      </c>
      <c r="C1556">
        <v>4</v>
      </c>
      <c r="D1556" t="s">
        <v>57</v>
      </c>
      <c r="E1556">
        <v>2017</v>
      </c>
      <c r="F1556" t="s">
        <v>10</v>
      </c>
      <c r="G1556" s="1" t="s">
        <v>10</v>
      </c>
      <c r="H1556" s="1" t="s">
        <v>10</v>
      </c>
    </row>
    <row r="1557" spans="1:8" x14ac:dyDescent="0.3">
      <c r="A1557">
        <v>38</v>
      </c>
      <c r="B1557" t="s">
        <v>61</v>
      </c>
      <c r="C1557">
        <v>4</v>
      </c>
      <c r="D1557" t="s">
        <v>57</v>
      </c>
      <c r="E1557">
        <v>2018</v>
      </c>
      <c r="F1557" t="s">
        <v>10</v>
      </c>
      <c r="G1557" s="1" t="s">
        <v>10</v>
      </c>
      <c r="H1557" s="1" t="s">
        <v>10</v>
      </c>
    </row>
    <row r="1558" spans="1:8" x14ac:dyDescent="0.3">
      <c r="A1558">
        <v>38</v>
      </c>
      <c r="B1558" t="s">
        <v>61</v>
      </c>
      <c r="C1558">
        <v>4</v>
      </c>
      <c r="D1558" t="s">
        <v>57</v>
      </c>
      <c r="E1558">
        <v>2019</v>
      </c>
      <c r="F1558" t="s">
        <v>10</v>
      </c>
      <c r="G1558" s="1" t="s">
        <v>10</v>
      </c>
      <c r="H1558" s="1" t="s">
        <v>10</v>
      </c>
    </row>
    <row r="1559" spans="1:8" x14ac:dyDescent="0.3">
      <c r="A1559">
        <v>38</v>
      </c>
      <c r="B1559" t="s">
        <v>61</v>
      </c>
      <c r="C1559">
        <v>4</v>
      </c>
      <c r="D1559" t="s">
        <v>57</v>
      </c>
      <c r="E1559">
        <v>2020</v>
      </c>
      <c r="F1559" t="s">
        <v>10</v>
      </c>
      <c r="G1559" s="1" t="s">
        <v>10</v>
      </c>
      <c r="H1559" s="1" t="s">
        <v>10</v>
      </c>
    </row>
    <row r="1560" spans="1:8" x14ac:dyDescent="0.3">
      <c r="A1560">
        <v>39</v>
      </c>
      <c r="B1560" t="s">
        <v>62</v>
      </c>
      <c r="C1560">
        <v>4</v>
      </c>
      <c r="D1560" t="s">
        <v>57</v>
      </c>
      <c r="E1560">
        <v>1980</v>
      </c>
      <c r="F1560">
        <v>200</v>
      </c>
      <c r="G1560" s="1" t="s">
        <v>10</v>
      </c>
      <c r="H1560" s="1" t="s">
        <v>10</v>
      </c>
    </row>
    <row r="1561" spans="1:8" x14ac:dyDescent="0.3">
      <c r="A1561">
        <v>39</v>
      </c>
      <c r="B1561" t="s">
        <v>62</v>
      </c>
      <c r="C1561">
        <v>4</v>
      </c>
      <c r="D1561" t="s">
        <v>57</v>
      </c>
      <c r="E1561">
        <v>1981</v>
      </c>
      <c r="F1561">
        <v>400</v>
      </c>
      <c r="G1561" s="1" t="s">
        <v>10</v>
      </c>
      <c r="H1561" s="1" t="s">
        <v>10</v>
      </c>
    </row>
    <row r="1562" spans="1:8" x14ac:dyDescent="0.3">
      <c r="A1562">
        <v>39</v>
      </c>
      <c r="B1562" t="s">
        <v>62</v>
      </c>
      <c r="C1562">
        <v>4</v>
      </c>
      <c r="D1562" t="s">
        <v>57</v>
      </c>
      <c r="E1562">
        <v>1982</v>
      </c>
      <c r="F1562">
        <v>200</v>
      </c>
      <c r="G1562" s="1" t="s">
        <v>10</v>
      </c>
      <c r="H1562" s="1" t="s">
        <v>10</v>
      </c>
    </row>
    <row r="1563" spans="1:8" x14ac:dyDescent="0.3">
      <c r="A1563">
        <v>39</v>
      </c>
      <c r="B1563" t="s">
        <v>62</v>
      </c>
      <c r="C1563">
        <v>4</v>
      </c>
      <c r="D1563" t="s">
        <v>57</v>
      </c>
      <c r="E1563">
        <v>1983</v>
      </c>
      <c r="F1563">
        <v>500</v>
      </c>
      <c r="G1563" s="1" t="s">
        <v>10</v>
      </c>
      <c r="H1563" s="1" t="s">
        <v>10</v>
      </c>
    </row>
    <row r="1564" spans="1:8" x14ac:dyDescent="0.3">
      <c r="A1564">
        <v>39</v>
      </c>
      <c r="B1564" t="s">
        <v>62</v>
      </c>
      <c r="C1564">
        <v>4</v>
      </c>
      <c r="D1564" t="s">
        <v>57</v>
      </c>
      <c r="E1564">
        <v>1984</v>
      </c>
      <c r="F1564">
        <v>800</v>
      </c>
      <c r="G1564" s="1" t="s">
        <v>10</v>
      </c>
      <c r="H1564" s="1" t="s">
        <v>10</v>
      </c>
    </row>
    <row r="1565" spans="1:8" x14ac:dyDescent="0.3">
      <c r="A1565">
        <v>39</v>
      </c>
      <c r="B1565" t="s">
        <v>62</v>
      </c>
      <c r="C1565">
        <v>4</v>
      </c>
      <c r="D1565" t="s">
        <v>57</v>
      </c>
      <c r="E1565">
        <v>1985</v>
      </c>
      <c r="F1565" t="s">
        <v>10</v>
      </c>
      <c r="G1565" s="1" t="s">
        <v>10</v>
      </c>
      <c r="H1565" s="1" t="s">
        <v>10</v>
      </c>
    </row>
    <row r="1566" spans="1:8" x14ac:dyDescent="0.3">
      <c r="A1566">
        <v>39</v>
      </c>
      <c r="B1566" t="s">
        <v>62</v>
      </c>
      <c r="C1566">
        <v>4</v>
      </c>
      <c r="D1566" t="s">
        <v>57</v>
      </c>
      <c r="E1566">
        <v>1986</v>
      </c>
      <c r="F1566" t="s">
        <v>10</v>
      </c>
      <c r="G1566" s="1" t="s">
        <v>10</v>
      </c>
      <c r="H1566" s="1" t="s">
        <v>10</v>
      </c>
    </row>
    <row r="1567" spans="1:8" x14ac:dyDescent="0.3">
      <c r="A1567">
        <v>39</v>
      </c>
      <c r="B1567" t="s">
        <v>62</v>
      </c>
      <c r="C1567">
        <v>4</v>
      </c>
      <c r="D1567" t="s">
        <v>57</v>
      </c>
      <c r="E1567">
        <v>1987</v>
      </c>
      <c r="F1567" t="s">
        <v>10</v>
      </c>
      <c r="G1567" s="1" t="s">
        <v>10</v>
      </c>
      <c r="H1567" s="1" t="s">
        <v>10</v>
      </c>
    </row>
    <row r="1568" spans="1:8" x14ac:dyDescent="0.3">
      <c r="A1568">
        <v>39</v>
      </c>
      <c r="B1568" t="s">
        <v>62</v>
      </c>
      <c r="C1568">
        <v>4</v>
      </c>
      <c r="D1568" t="s">
        <v>57</v>
      </c>
      <c r="E1568">
        <v>1988</v>
      </c>
      <c r="F1568" t="s">
        <v>10</v>
      </c>
      <c r="G1568" s="1" t="s">
        <v>10</v>
      </c>
      <c r="H1568" s="1" t="s">
        <v>10</v>
      </c>
    </row>
    <row r="1569" spans="1:8" x14ac:dyDescent="0.3">
      <c r="A1569">
        <v>39</v>
      </c>
      <c r="B1569" t="s">
        <v>62</v>
      </c>
      <c r="C1569">
        <v>4</v>
      </c>
      <c r="D1569" t="s">
        <v>57</v>
      </c>
      <c r="E1569">
        <v>1989</v>
      </c>
      <c r="F1569">
        <v>1000</v>
      </c>
      <c r="G1569" s="1" t="s">
        <v>10</v>
      </c>
      <c r="H1569" s="1" t="s">
        <v>10</v>
      </c>
    </row>
    <row r="1570" spans="1:8" x14ac:dyDescent="0.3">
      <c r="A1570">
        <v>39</v>
      </c>
      <c r="B1570" t="s">
        <v>62</v>
      </c>
      <c r="C1570">
        <v>4</v>
      </c>
      <c r="D1570" t="s">
        <v>57</v>
      </c>
      <c r="E1570">
        <v>1990</v>
      </c>
      <c r="F1570">
        <v>1500</v>
      </c>
      <c r="G1570" s="1" t="s">
        <v>10</v>
      </c>
      <c r="H1570" s="1" t="s">
        <v>10</v>
      </c>
    </row>
    <row r="1571" spans="1:8" x14ac:dyDescent="0.3">
      <c r="A1571">
        <v>39</v>
      </c>
      <c r="B1571" t="s">
        <v>62</v>
      </c>
      <c r="C1571">
        <v>4</v>
      </c>
      <c r="D1571" t="s">
        <v>57</v>
      </c>
      <c r="E1571">
        <v>1991</v>
      </c>
      <c r="F1571">
        <v>750</v>
      </c>
      <c r="G1571" s="1" t="s">
        <v>10</v>
      </c>
      <c r="H1571" s="1" t="s">
        <v>10</v>
      </c>
    </row>
    <row r="1572" spans="1:8" x14ac:dyDescent="0.3">
      <c r="A1572">
        <v>39</v>
      </c>
      <c r="B1572" t="s">
        <v>62</v>
      </c>
      <c r="C1572">
        <v>4</v>
      </c>
      <c r="D1572" t="s">
        <v>57</v>
      </c>
      <c r="E1572">
        <v>1992</v>
      </c>
      <c r="F1572">
        <v>500</v>
      </c>
      <c r="G1572" s="1" t="s">
        <v>10</v>
      </c>
      <c r="H1572" s="1" t="s">
        <v>10</v>
      </c>
    </row>
    <row r="1573" spans="1:8" x14ac:dyDescent="0.3">
      <c r="A1573">
        <v>39</v>
      </c>
      <c r="B1573" t="s">
        <v>62</v>
      </c>
      <c r="C1573">
        <v>4</v>
      </c>
      <c r="D1573" t="s">
        <v>57</v>
      </c>
      <c r="E1573">
        <v>1993</v>
      </c>
      <c r="F1573" t="s">
        <v>10</v>
      </c>
      <c r="G1573" s="1" t="s">
        <v>10</v>
      </c>
      <c r="H1573" s="1" t="s">
        <v>10</v>
      </c>
    </row>
    <row r="1574" spans="1:8" x14ac:dyDescent="0.3">
      <c r="A1574">
        <v>39</v>
      </c>
      <c r="B1574" t="s">
        <v>62</v>
      </c>
      <c r="C1574">
        <v>4</v>
      </c>
      <c r="D1574" t="s">
        <v>57</v>
      </c>
      <c r="E1574">
        <v>1994</v>
      </c>
      <c r="F1574">
        <v>2000</v>
      </c>
      <c r="G1574" s="1" t="s">
        <v>10</v>
      </c>
      <c r="H1574" s="1" t="s">
        <v>10</v>
      </c>
    </row>
    <row r="1575" spans="1:8" x14ac:dyDescent="0.3">
      <c r="A1575">
        <v>39</v>
      </c>
      <c r="B1575" t="s">
        <v>62</v>
      </c>
      <c r="C1575">
        <v>4</v>
      </c>
      <c r="D1575" t="s">
        <v>57</v>
      </c>
      <c r="E1575">
        <v>1995</v>
      </c>
      <c r="F1575">
        <v>500</v>
      </c>
      <c r="G1575" s="1" t="s">
        <v>10</v>
      </c>
      <c r="H1575" s="1" t="s">
        <v>10</v>
      </c>
    </row>
    <row r="1576" spans="1:8" x14ac:dyDescent="0.3">
      <c r="A1576">
        <v>39</v>
      </c>
      <c r="B1576" t="s">
        <v>62</v>
      </c>
      <c r="C1576">
        <v>4</v>
      </c>
      <c r="D1576" t="s">
        <v>57</v>
      </c>
      <c r="E1576">
        <v>1996</v>
      </c>
      <c r="F1576">
        <v>450</v>
      </c>
      <c r="G1576" s="1" t="s">
        <v>10</v>
      </c>
      <c r="H1576" s="1" t="s">
        <v>10</v>
      </c>
    </row>
    <row r="1577" spans="1:8" x14ac:dyDescent="0.3">
      <c r="A1577">
        <v>39</v>
      </c>
      <c r="B1577" t="s">
        <v>62</v>
      </c>
      <c r="C1577">
        <v>4</v>
      </c>
      <c r="D1577" t="s">
        <v>57</v>
      </c>
      <c r="E1577">
        <v>1997</v>
      </c>
      <c r="F1577">
        <v>100</v>
      </c>
      <c r="G1577" s="1" t="s">
        <v>10</v>
      </c>
      <c r="H1577" s="1" t="s">
        <v>10</v>
      </c>
    </row>
    <row r="1578" spans="1:8" x14ac:dyDescent="0.3">
      <c r="A1578">
        <v>39</v>
      </c>
      <c r="B1578" t="s">
        <v>62</v>
      </c>
      <c r="C1578">
        <v>4</v>
      </c>
      <c r="D1578" t="s">
        <v>57</v>
      </c>
      <c r="E1578">
        <v>1998</v>
      </c>
      <c r="F1578">
        <v>800</v>
      </c>
      <c r="G1578" s="1" t="s">
        <v>10</v>
      </c>
      <c r="H1578" s="1" t="s">
        <v>10</v>
      </c>
    </row>
    <row r="1579" spans="1:8" x14ac:dyDescent="0.3">
      <c r="A1579">
        <v>39</v>
      </c>
      <c r="B1579" t="s">
        <v>62</v>
      </c>
      <c r="C1579">
        <v>4</v>
      </c>
      <c r="D1579" t="s">
        <v>57</v>
      </c>
      <c r="E1579">
        <v>1999</v>
      </c>
      <c r="F1579">
        <v>1600</v>
      </c>
      <c r="G1579" s="1" t="s">
        <v>10</v>
      </c>
      <c r="H1579" s="1" t="s">
        <v>10</v>
      </c>
    </row>
    <row r="1580" spans="1:8" x14ac:dyDescent="0.3">
      <c r="A1580">
        <v>39</v>
      </c>
      <c r="B1580" t="s">
        <v>62</v>
      </c>
      <c r="C1580">
        <v>4</v>
      </c>
      <c r="D1580" t="s">
        <v>57</v>
      </c>
      <c r="E1580">
        <v>2000</v>
      </c>
      <c r="F1580">
        <v>300</v>
      </c>
      <c r="G1580" s="1" t="s">
        <v>10</v>
      </c>
      <c r="H1580" s="1" t="s">
        <v>10</v>
      </c>
    </row>
    <row r="1581" spans="1:8" x14ac:dyDescent="0.3">
      <c r="A1581">
        <v>39</v>
      </c>
      <c r="B1581" t="s">
        <v>62</v>
      </c>
      <c r="C1581">
        <v>4</v>
      </c>
      <c r="D1581" t="s">
        <v>57</v>
      </c>
      <c r="E1581">
        <v>2001</v>
      </c>
      <c r="F1581">
        <v>300</v>
      </c>
      <c r="G1581" s="1" t="s">
        <v>10</v>
      </c>
      <c r="H1581" s="1" t="s">
        <v>10</v>
      </c>
    </row>
    <row r="1582" spans="1:8" x14ac:dyDescent="0.3">
      <c r="A1582">
        <v>39</v>
      </c>
      <c r="B1582" t="s">
        <v>62</v>
      </c>
      <c r="C1582">
        <v>4</v>
      </c>
      <c r="D1582" t="s">
        <v>57</v>
      </c>
      <c r="E1582">
        <v>2002</v>
      </c>
      <c r="F1582">
        <v>600</v>
      </c>
      <c r="G1582" s="1" t="s">
        <v>10</v>
      </c>
      <c r="H1582" s="1" t="s">
        <v>10</v>
      </c>
    </row>
    <row r="1583" spans="1:8" x14ac:dyDescent="0.3">
      <c r="A1583">
        <v>39</v>
      </c>
      <c r="B1583" t="s">
        <v>62</v>
      </c>
      <c r="C1583">
        <v>4</v>
      </c>
      <c r="D1583" t="s">
        <v>57</v>
      </c>
      <c r="E1583">
        <v>2003</v>
      </c>
      <c r="F1583" t="s">
        <v>10</v>
      </c>
      <c r="G1583" s="1" t="s">
        <v>10</v>
      </c>
      <c r="H1583" s="1" t="s">
        <v>10</v>
      </c>
    </row>
    <row r="1584" spans="1:8" x14ac:dyDescent="0.3">
      <c r="A1584">
        <v>39</v>
      </c>
      <c r="B1584" t="s">
        <v>62</v>
      </c>
      <c r="C1584">
        <v>4</v>
      </c>
      <c r="D1584" t="s">
        <v>57</v>
      </c>
      <c r="E1584">
        <v>2004</v>
      </c>
      <c r="F1584" t="s">
        <v>10</v>
      </c>
      <c r="G1584" s="1" t="s">
        <v>10</v>
      </c>
      <c r="H1584" s="1" t="s">
        <v>10</v>
      </c>
    </row>
    <row r="1585" spans="1:8" x14ac:dyDescent="0.3">
      <c r="A1585">
        <v>39</v>
      </c>
      <c r="B1585" t="s">
        <v>62</v>
      </c>
      <c r="C1585">
        <v>4</v>
      </c>
      <c r="D1585" t="s">
        <v>57</v>
      </c>
      <c r="E1585">
        <v>2005</v>
      </c>
      <c r="F1585" t="s">
        <v>10</v>
      </c>
      <c r="G1585" s="1" t="s">
        <v>10</v>
      </c>
      <c r="H1585" s="1" t="s">
        <v>10</v>
      </c>
    </row>
    <row r="1586" spans="1:8" x14ac:dyDescent="0.3">
      <c r="A1586">
        <v>39</v>
      </c>
      <c r="B1586" t="s">
        <v>62</v>
      </c>
      <c r="C1586">
        <v>4</v>
      </c>
      <c r="D1586" t="s">
        <v>57</v>
      </c>
      <c r="E1586">
        <v>2006</v>
      </c>
      <c r="F1586" t="s">
        <v>10</v>
      </c>
      <c r="G1586" s="1" t="s">
        <v>10</v>
      </c>
      <c r="H1586" s="1" t="s">
        <v>10</v>
      </c>
    </row>
    <row r="1587" spans="1:8" x14ac:dyDescent="0.3">
      <c r="A1587">
        <v>39</v>
      </c>
      <c r="B1587" t="s">
        <v>62</v>
      </c>
      <c r="C1587">
        <v>4</v>
      </c>
      <c r="D1587" t="s">
        <v>57</v>
      </c>
      <c r="E1587">
        <v>2007</v>
      </c>
      <c r="F1587">
        <v>500</v>
      </c>
      <c r="G1587" s="1" t="s">
        <v>10</v>
      </c>
      <c r="H1587" s="1" t="s">
        <v>10</v>
      </c>
    </row>
    <row r="1588" spans="1:8" x14ac:dyDescent="0.3">
      <c r="A1588">
        <v>39</v>
      </c>
      <c r="B1588" t="s">
        <v>62</v>
      </c>
      <c r="C1588">
        <v>4</v>
      </c>
      <c r="D1588" t="s">
        <v>57</v>
      </c>
      <c r="E1588">
        <v>2008</v>
      </c>
      <c r="F1588" t="s">
        <v>10</v>
      </c>
      <c r="G1588" s="1" t="s">
        <v>10</v>
      </c>
      <c r="H1588" s="1" t="s">
        <v>10</v>
      </c>
    </row>
    <row r="1589" spans="1:8" x14ac:dyDescent="0.3">
      <c r="A1589">
        <v>39</v>
      </c>
      <c r="B1589" t="s">
        <v>62</v>
      </c>
      <c r="C1589">
        <v>4</v>
      </c>
      <c r="D1589" t="s">
        <v>57</v>
      </c>
      <c r="E1589">
        <v>2009</v>
      </c>
      <c r="F1589">
        <v>1300</v>
      </c>
      <c r="G1589" s="1" t="s">
        <v>10</v>
      </c>
      <c r="H1589" s="1" t="s">
        <v>10</v>
      </c>
    </row>
    <row r="1590" spans="1:8" x14ac:dyDescent="0.3">
      <c r="A1590">
        <v>39</v>
      </c>
      <c r="B1590" t="s">
        <v>62</v>
      </c>
      <c r="C1590">
        <v>4</v>
      </c>
      <c r="D1590" t="s">
        <v>57</v>
      </c>
      <c r="E1590">
        <v>2010</v>
      </c>
      <c r="F1590">
        <v>400</v>
      </c>
      <c r="G1590" s="1" t="s">
        <v>10</v>
      </c>
      <c r="H1590" s="1" t="s">
        <v>10</v>
      </c>
    </row>
    <row r="1591" spans="1:8" x14ac:dyDescent="0.3">
      <c r="A1591">
        <v>39</v>
      </c>
      <c r="B1591" t="s">
        <v>62</v>
      </c>
      <c r="C1591">
        <v>4</v>
      </c>
      <c r="D1591" t="s">
        <v>57</v>
      </c>
      <c r="E1591">
        <v>2011</v>
      </c>
      <c r="F1591">
        <v>350</v>
      </c>
      <c r="G1591" s="1" t="s">
        <v>10</v>
      </c>
      <c r="H1591" s="1" t="s">
        <v>10</v>
      </c>
    </row>
    <row r="1592" spans="1:8" x14ac:dyDescent="0.3">
      <c r="A1592">
        <v>39</v>
      </c>
      <c r="B1592" t="s">
        <v>62</v>
      </c>
      <c r="C1592">
        <v>4</v>
      </c>
      <c r="D1592" t="s">
        <v>57</v>
      </c>
      <c r="E1592">
        <v>2012</v>
      </c>
      <c r="F1592">
        <v>800</v>
      </c>
      <c r="G1592" s="1" t="s">
        <v>10</v>
      </c>
      <c r="H1592" s="1" t="s">
        <v>10</v>
      </c>
    </row>
    <row r="1593" spans="1:8" x14ac:dyDescent="0.3">
      <c r="A1593">
        <v>39</v>
      </c>
      <c r="B1593" t="s">
        <v>62</v>
      </c>
      <c r="C1593">
        <v>4</v>
      </c>
      <c r="D1593" t="s">
        <v>57</v>
      </c>
      <c r="E1593">
        <v>2013</v>
      </c>
      <c r="F1593" t="s">
        <v>10</v>
      </c>
      <c r="G1593" s="1" t="s">
        <v>10</v>
      </c>
      <c r="H1593" s="1" t="s">
        <v>10</v>
      </c>
    </row>
    <row r="1594" spans="1:8" x14ac:dyDescent="0.3">
      <c r="A1594">
        <v>39</v>
      </c>
      <c r="B1594" t="s">
        <v>62</v>
      </c>
      <c r="C1594">
        <v>4</v>
      </c>
      <c r="D1594" t="s">
        <v>57</v>
      </c>
      <c r="E1594">
        <v>2014</v>
      </c>
      <c r="F1594">
        <v>700</v>
      </c>
      <c r="G1594" s="1" t="s">
        <v>10</v>
      </c>
      <c r="H1594" s="1" t="s">
        <v>10</v>
      </c>
    </row>
    <row r="1595" spans="1:8" x14ac:dyDescent="0.3">
      <c r="A1595">
        <v>39</v>
      </c>
      <c r="B1595" t="s">
        <v>62</v>
      </c>
      <c r="C1595">
        <v>4</v>
      </c>
      <c r="D1595" t="s">
        <v>57</v>
      </c>
      <c r="E1595">
        <v>2015</v>
      </c>
      <c r="F1595">
        <v>160</v>
      </c>
      <c r="G1595" s="1" t="s">
        <v>10</v>
      </c>
      <c r="H1595" s="1" t="s">
        <v>10</v>
      </c>
    </row>
    <row r="1596" spans="1:8" x14ac:dyDescent="0.3">
      <c r="A1596">
        <v>39</v>
      </c>
      <c r="B1596" t="s">
        <v>62</v>
      </c>
      <c r="C1596">
        <v>4</v>
      </c>
      <c r="D1596" t="s">
        <v>57</v>
      </c>
      <c r="E1596">
        <v>2016</v>
      </c>
      <c r="F1596">
        <v>800</v>
      </c>
      <c r="G1596" s="1" t="s">
        <v>10</v>
      </c>
      <c r="H1596" s="1" t="s">
        <v>10</v>
      </c>
    </row>
    <row r="1597" spans="1:8" x14ac:dyDescent="0.3">
      <c r="A1597">
        <v>39</v>
      </c>
      <c r="B1597" t="s">
        <v>62</v>
      </c>
      <c r="C1597">
        <v>4</v>
      </c>
      <c r="D1597" t="s">
        <v>57</v>
      </c>
      <c r="E1597">
        <v>2017</v>
      </c>
      <c r="F1597">
        <v>527</v>
      </c>
      <c r="G1597" s="1" t="s">
        <v>10</v>
      </c>
      <c r="H1597" s="1" t="s">
        <v>10</v>
      </c>
    </row>
    <row r="1598" spans="1:8" x14ac:dyDescent="0.3">
      <c r="A1598">
        <v>39</v>
      </c>
      <c r="B1598" t="s">
        <v>62</v>
      </c>
      <c r="C1598">
        <v>4</v>
      </c>
      <c r="D1598" t="s">
        <v>57</v>
      </c>
      <c r="E1598">
        <v>2018</v>
      </c>
      <c r="F1598">
        <v>890</v>
      </c>
      <c r="G1598" s="1" t="s">
        <v>10</v>
      </c>
      <c r="H1598" s="1" t="s">
        <v>10</v>
      </c>
    </row>
    <row r="1599" spans="1:8" x14ac:dyDescent="0.3">
      <c r="A1599">
        <v>39</v>
      </c>
      <c r="B1599" t="s">
        <v>62</v>
      </c>
      <c r="C1599">
        <v>4</v>
      </c>
      <c r="D1599" t="s">
        <v>57</v>
      </c>
      <c r="E1599">
        <v>2019</v>
      </c>
      <c r="F1599">
        <v>390</v>
      </c>
      <c r="G1599" s="1" t="s">
        <v>10</v>
      </c>
      <c r="H1599" s="1" t="s">
        <v>10</v>
      </c>
    </row>
    <row r="1600" spans="1:8" x14ac:dyDescent="0.3">
      <c r="A1600">
        <v>39</v>
      </c>
      <c r="B1600" t="s">
        <v>62</v>
      </c>
      <c r="C1600">
        <v>4</v>
      </c>
      <c r="D1600" t="s">
        <v>57</v>
      </c>
      <c r="E1600">
        <v>2020</v>
      </c>
      <c r="F1600">
        <v>390</v>
      </c>
      <c r="G1600" s="1" t="s">
        <v>10</v>
      </c>
      <c r="H1600" s="1" t="s">
        <v>10</v>
      </c>
    </row>
    <row r="1601" spans="1:10" x14ac:dyDescent="0.3">
      <c r="A1601">
        <v>40</v>
      </c>
      <c r="B1601" t="s">
        <v>63</v>
      </c>
      <c r="C1601">
        <v>4</v>
      </c>
      <c r="D1601" t="s">
        <v>64</v>
      </c>
      <c r="E1601">
        <v>1980</v>
      </c>
      <c r="F1601">
        <v>5046</v>
      </c>
      <c r="G1601" s="1" t="s">
        <v>10</v>
      </c>
      <c r="H1601" s="1" t="s">
        <v>10</v>
      </c>
      <c r="I1601" s="4"/>
      <c r="J1601" s="7"/>
    </row>
    <row r="1602" spans="1:10" x14ac:dyDescent="0.3">
      <c r="A1602">
        <v>40</v>
      </c>
      <c r="B1602" t="s">
        <v>63</v>
      </c>
      <c r="C1602">
        <v>4</v>
      </c>
      <c r="D1602" t="s">
        <v>64</v>
      </c>
      <c r="E1602">
        <v>1981</v>
      </c>
      <c r="F1602">
        <v>2486</v>
      </c>
      <c r="G1602" s="1" t="s">
        <v>10</v>
      </c>
      <c r="H1602" s="1" t="s">
        <v>10</v>
      </c>
      <c r="I1602" s="4"/>
      <c r="J1602" s="7"/>
    </row>
    <row r="1603" spans="1:10" x14ac:dyDescent="0.3">
      <c r="A1603">
        <v>40</v>
      </c>
      <c r="B1603" t="s">
        <v>63</v>
      </c>
      <c r="C1603">
        <v>4</v>
      </c>
      <c r="D1603" t="s">
        <v>64</v>
      </c>
      <c r="E1603">
        <v>1982</v>
      </c>
      <c r="F1603">
        <v>2673</v>
      </c>
      <c r="G1603" s="1" t="s">
        <v>10</v>
      </c>
      <c r="H1603" s="1" t="s">
        <v>10</v>
      </c>
      <c r="I1603" s="4"/>
      <c r="J1603" s="7"/>
    </row>
    <row r="1604" spans="1:10" x14ac:dyDescent="0.3">
      <c r="A1604">
        <v>40</v>
      </c>
      <c r="B1604" t="s">
        <v>63</v>
      </c>
      <c r="C1604">
        <v>4</v>
      </c>
      <c r="D1604" t="s">
        <v>64</v>
      </c>
      <c r="E1604">
        <v>1983</v>
      </c>
      <c r="F1604">
        <v>3402</v>
      </c>
      <c r="G1604" s="1" t="s">
        <v>10</v>
      </c>
      <c r="H1604" s="1" t="s">
        <v>10</v>
      </c>
      <c r="I1604" s="4"/>
      <c r="J1604" s="7"/>
    </row>
    <row r="1605" spans="1:10" x14ac:dyDescent="0.3">
      <c r="A1605">
        <v>40</v>
      </c>
      <c r="B1605" t="s">
        <v>63</v>
      </c>
      <c r="C1605">
        <v>4</v>
      </c>
      <c r="D1605" t="s">
        <v>64</v>
      </c>
      <c r="E1605">
        <v>1984</v>
      </c>
      <c r="F1605">
        <v>3241</v>
      </c>
      <c r="G1605" s="1" t="s">
        <v>10</v>
      </c>
      <c r="H1605" s="1" t="s">
        <v>10</v>
      </c>
      <c r="I1605" s="4"/>
      <c r="J1605" s="7"/>
    </row>
    <row r="1606" spans="1:10" x14ac:dyDescent="0.3">
      <c r="A1606">
        <v>40</v>
      </c>
      <c r="B1606" t="s">
        <v>63</v>
      </c>
      <c r="C1606">
        <v>4</v>
      </c>
      <c r="D1606" t="s">
        <v>64</v>
      </c>
      <c r="E1606">
        <v>1985</v>
      </c>
      <c r="F1606">
        <v>2129</v>
      </c>
      <c r="G1606" s="1" t="s">
        <v>10</v>
      </c>
      <c r="H1606" s="1" t="s">
        <v>10</v>
      </c>
      <c r="I1606" s="4"/>
      <c r="J1606" s="7"/>
    </row>
    <row r="1607" spans="1:10" x14ac:dyDescent="0.3">
      <c r="A1607">
        <v>40</v>
      </c>
      <c r="B1607" t="s">
        <v>63</v>
      </c>
      <c r="C1607">
        <v>4</v>
      </c>
      <c r="D1607" t="s">
        <v>64</v>
      </c>
      <c r="E1607">
        <v>1986</v>
      </c>
      <c r="F1607">
        <v>3671</v>
      </c>
      <c r="G1607" s="1" t="s">
        <v>10</v>
      </c>
      <c r="H1607" s="1" t="s">
        <v>10</v>
      </c>
      <c r="I1607" s="4"/>
      <c r="J1607" s="7"/>
    </row>
    <row r="1608" spans="1:10" x14ac:dyDescent="0.3">
      <c r="A1608">
        <v>40</v>
      </c>
      <c r="B1608" t="s">
        <v>63</v>
      </c>
      <c r="C1608">
        <v>4</v>
      </c>
      <c r="D1608" t="s">
        <v>64</v>
      </c>
      <c r="E1608">
        <v>1987</v>
      </c>
      <c r="F1608">
        <v>2101</v>
      </c>
      <c r="G1608" s="1" t="s">
        <v>10</v>
      </c>
      <c r="H1608" s="1" t="s">
        <v>10</v>
      </c>
      <c r="I1608" s="4"/>
      <c r="J1608" s="7"/>
    </row>
    <row r="1609" spans="1:10" x14ac:dyDescent="0.3">
      <c r="A1609">
        <v>40</v>
      </c>
      <c r="B1609" t="s">
        <v>63</v>
      </c>
      <c r="C1609">
        <v>4</v>
      </c>
      <c r="D1609" t="s">
        <v>64</v>
      </c>
      <c r="E1609">
        <v>1988</v>
      </c>
      <c r="F1609">
        <v>3225</v>
      </c>
      <c r="G1609" s="1" t="s">
        <v>10</v>
      </c>
      <c r="H1609" s="1" t="s">
        <v>10</v>
      </c>
      <c r="I1609" s="4"/>
      <c r="J1609" s="7"/>
    </row>
    <row r="1610" spans="1:10" x14ac:dyDescent="0.3">
      <c r="A1610">
        <v>40</v>
      </c>
      <c r="B1610" t="s">
        <v>63</v>
      </c>
      <c r="C1610">
        <v>4</v>
      </c>
      <c r="D1610" t="s">
        <v>64</v>
      </c>
      <c r="E1610">
        <v>1989</v>
      </c>
      <c r="F1610">
        <v>5228</v>
      </c>
      <c r="G1610" s="1" t="s">
        <v>10</v>
      </c>
      <c r="H1610" s="1" t="s">
        <v>10</v>
      </c>
      <c r="I1610" s="4"/>
      <c r="J1610" s="7"/>
    </row>
    <row r="1611" spans="1:10" x14ac:dyDescent="0.3">
      <c r="A1611">
        <v>40</v>
      </c>
      <c r="B1611" t="s">
        <v>63</v>
      </c>
      <c r="C1611">
        <v>4</v>
      </c>
      <c r="D1611" t="s">
        <v>64</v>
      </c>
      <c r="E1611">
        <v>1990</v>
      </c>
      <c r="F1611">
        <v>8038</v>
      </c>
      <c r="G1611" s="1" t="s">
        <v>10</v>
      </c>
      <c r="H1611" s="1" t="s">
        <v>10</v>
      </c>
      <c r="I1611" s="4"/>
      <c r="J1611" s="7"/>
    </row>
    <row r="1612" spans="1:10" x14ac:dyDescent="0.3">
      <c r="A1612">
        <v>40</v>
      </c>
      <c r="B1612" t="s">
        <v>63</v>
      </c>
      <c r="C1612">
        <v>4</v>
      </c>
      <c r="D1612" t="s">
        <v>64</v>
      </c>
      <c r="E1612">
        <v>1991</v>
      </c>
      <c r="F1612">
        <v>6720</v>
      </c>
      <c r="G1612" s="1" t="s">
        <v>10</v>
      </c>
      <c r="H1612" s="1" t="s">
        <v>10</v>
      </c>
      <c r="I1612" s="4"/>
      <c r="J1612" s="7"/>
    </row>
    <row r="1613" spans="1:10" x14ac:dyDescent="0.3">
      <c r="A1613">
        <v>40</v>
      </c>
      <c r="B1613" t="s">
        <v>63</v>
      </c>
      <c r="C1613">
        <v>4</v>
      </c>
      <c r="D1613" t="s">
        <v>64</v>
      </c>
      <c r="E1613">
        <v>1992</v>
      </c>
      <c r="F1613">
        <v>2610</v>
      </c>
      <c r="G1613" s="1" t="s">
        <v>10</v>
      </c>
      <c r="H1613" s="1" t="s">
        <v>10</v>
      </c>
      <c r="I1613" s="4"/>
      <c r="J1613" s="7"/>
    </row>
    <row r="1614" spans="1:10" x14ac:dyDescent="0.3">
      <c r="A1614">
        <v>40</v>
      </c>
      <c r="B1614" t="s">
        <v>63</v>
      </c>
      <c r="C1614">
        <v>4</v>
      </c>
      <c r="D1614" t="s">
        <v>64</v>
      </c>
      <c r="E1614">
        <v>1993</v>
      </c>
      <c r="F1614">
        <v>2899</v>
      </c>
      <c r="G1614" s="1" t="s">
        <v>10</v>
      </c>
      <c r="H1614" s="1" t="s">
        <v>10</v>
      </c>
      <c r="I1614" s="4"/>
      <c r="J1614" s="7"/>
    </row>
    <row r="1615" spans="1:10" x14ac:dyDescent="0.3">
      <c r="A1615">
        <v>40</v>
      </c>
      <c r="B1615" t="s">
        <v>63</v>
      </c>
      <c r="C1615">
        <v>4</v>
      </c>
      <c r="D1615" t="s">
        <v>64</v>
      </c>
      <c r="E1615">
        <v>1994</v>
      </c>
      <c r="F1615">
        <v>4656</v>
      </c>
      <c r="G1615" s="1" t="s">
        <v>10</v>
      </c>
      <c r="H1615" s="1" t="s">
        <v>10</v>
      </c>
      <c r="I1615" s="4"/>
      <c r="J1615" s="7"/>
    </row>
    <row r="1616" spans="1:10" x14ac:dyDescent="0.3">
      <c r="A1616">
        <v>40</v>
      </c>
      <c r="B1616" t="s">
        <v>63</v>
      </c>
      <c r="C1616">
        <v>4</v>
      </c>
      <c r="D1616" t="s">
        <v>64</v>
      </c>
      <c r="E1616">
        <v>1995</v>
      </c>
      <c r="F1616">
        <v>2653</v>
      </c>
      <c r="G1616" s="1" t="s">
        <v>10</v>
      </c>
      <c r="H1616" s="1" t="s">
        <v>10</v>
      </c>
      <c r="I1616" s="4"/>
      <c r="J1616" s="7"/>
    </row>
    <row r="1617" spans="1:10" x14ac:dyDescent="0.3">
      <c r="A1617">
        <v>40</v>
      </c>
      <c r="B1617" t="s">
        <v>63</v>
      </c>
      <c r="C1617">
        <v>4</v>
      </c>
      <c r="D1617" t="s">
        <v>64</v>
      </c>
      <c r="E1617">
        <v>1996</v>
      </c>
      <c r="F1617">
        <v>3120</v>
      </c>
      <c r="G1617" s="1" t="s">
        <v>10</v>
      </c>
      <c r="H1617" s="1" t="s">
        <v>10</v>
      </c>
      <c r="I1617" s="4"/>
      <c r="J1617" s="7"/>
    </row>
    <row r="1618" spans="1:10" x14ac:dyDescent="0.3">
      <c r="A1618">
        <v>40</v>
      </c>
      <c r="B1618" t="s">
        <v>63</v>
      </c>
      <c r="C1618">
        <v>4</v>
      </c>
      <c r="D1618" t="s">
        <v>64</v>
      </c>
      <c r="E1618">
        <v>1997</v>
      </c>
      <c r="F1618">
        <v>621</v>
      </c>
      <c r="G1618" s="1" t="s">
        <v>10</v>
      </c>
      <c r="H1618" s="1" t="s">
        <v>10</v>
      </c>
      <c r="I1618" s="4"/>
      <c r="J1618" s="3"/>
    </row>
    <row r="1619" spans="1:10" x14ac:dyDescent="0.3">
      <c r="A1619">
        <v>40</v>
      </c>
      <c r="B1619" t="s">
        <v>63</v>
      </c>
      <c r="C1619">
        <v>4</v>
      </c>
      <c r="D1619" t="s">
        <v>64</v>
      </c>
      <c r="E1619">
        <v>1998</v>
      </c>
      <c r="F1619">
        <v>4547</v>
      </c>
      <c r="G1619" s="1" t="s">
        <v>10</v>
      </c>
      <c r="H1619" s="1" t="s">
        <v>10</v>
      </c>
      <c r="I1619" s="4"/>
      <c r="J1619" s="7"/>
    </row>
    <row r="1620" spans="1:10" x14ac:dyDescent="0.3">
      <c r="A1620">
        <v>40</v>
      </c>
      <c r="B1620" t="s">
        <v>63</v>
      </c>
      <c r="C1620">
        <v>4</v>
      </c>
      <c r="D1620" t="s">
        <v>64</v>
      </c>
      <c r="E1620">
        <v>1999</v>
      </c>
      <c r="F1620">
        <v>14954</v>
      </c>
      <c r="G1620" s="1" t="s">
        <v>10</v>
      </c>
      <c r="H1620" s="1" t="s">
        <v>10</v>
      </c>
      <c r="I1620" s="4"/>
      <c r="J1620" s="7"/>
    </row>
    <row r="1621" spans="1:10" x14ac:dyDescent="0.3">
      <c r="A1621">
        <v>40</v>
      </c>
      <c r="B1621" t="s">
        <v>63</v>
      </c>
      <c r="C1621">
        <v>4</v>
      </c>
      <c r="D1621" t="s">
        <v>64</v>
      </c>
      <c r="E1621">
        <v>2000</v>
      </c>
      <c r="F1621">
        <v>2239</v>
      </c>
      <c r="G1621" s="1" t="s">
        <v>10</v>
      </c>
      <c r="H1621" s="1" t="s">
        <v>10</v>
      </c>
      <c r="I1621" s="4"/>
      <c r="J1621" s="7"/>
    </row>
    <row r="1622" spans="1:10" x14ac:dyDescent="0.3">
      <c r="A1622">
        <v>40</v>
      </c>
      <c r="B1622" t="s">
        <v>63</v>
      </c>
      <c r="C1622">
        <v>4</v>
      </c>
      <c r="D1622" t="s">
        <v>64</v>
      </c>
      <c r="E1622">
        <v>2001</v>
      </c>
      <c r="F1622">
        <v>21625</v>
      </c>
      <c r="G1622" s="1" t="s">
        <v>10</v>
      </c>
      <c r="H1622" s="1" t="s">
        <v>10</v>
      </c>
      <c r="I1622" s="4"/>
      <c r="J1622" s="7"/>
    </row>
    <row r="1623" spans="1:10" x14ac:dyDescent="0.3">
      <c r="A1623">
        <v>40</v>
      </c>
      <c r="B1623" t="s">
        <v>63</v>
      </c>
      <c r="C1623">
        <v>4</v>
      </c>
      <c r="D1623" t="s">
        <v>64</v>
      </c>
      <c r="E1623">
        <v>2002</v>
      </c>
      <c r="F1623">
        <v>12478</v>
      </c>
      <c r="G1623" s="1" t="s">
        <v>10</v>
      </c>
      <c r="H1623" s="1" t="s">
        <v>10</v>
      </c>
      <c r="I1623" s="4"/>
      <c r="J1623" s="7"/>
    </row>
    <row r="1624" spans="1:10" x14ac:dyDescent="0.3">
      <c r="A1624">
        <v>40</v>
      </c>
      <c r="B1624" t="s">
        <v>63</v>
      </c>
      <c r="C1624">
        <v>4</v>
      </c>
      <c r="D1624" t="s">
        <v>64</v>
      </c>
      <c r="E1624">
        <v>2003</v>
      </c>
      <c r="F1624">
        <v>7888</v>
      </c>
      <c r="G1624" s="1" t="s">
        <v>10</v>
      </c>
      <c r="H1624" s="1" t="s">
        <v>10</v>
      </c>
      <c r="I1624" s="4"/>
      <c r="J1624" s="7"/>
    </row>
    <row r="1625" spans="1:10" x14ac:dyDescent="0.3">
      <c r="A1625">
        <v>40</v>
      </c>
      <c r="B1625" t="s">
        <v>63</v>
      </c>
      <c r="C1625">
        <v>4</v>
      </c>
      <c r="D1625" t="s">
        <v>64</v>
      </c>
      <c r="E1625">
        <v>2004</v>
      </c>
      <c r="F1625">
        <v>9047</v>
      </c>
      <c r="G1625" s="1" t="s">
        <v>10</v>
      </c>
      <c r="H1625" s="1" t="s">
        <v>10</v>
      </c>
      <c r="I1625" s="4"/>
      <c r="J1625" s="7"/>
    </row>
    <row r="1626" spans="1:10" x14ac:dyDescent="0.3">
      <c r="A1626">
        <v>40</v>
      </c>
      <c r="B1626" t="s">
        <v>63</v>
      </c>
      <c r="C1626">
        <v>4</v>
      </c>
      <c r="D1626" t="s">
        <v>64</v>
      </c>
      <c r="E1626">
        <v>2005</v>
      </c>
      <c r="F1626">
        <v>24486</v>
      </c>
      <c r="G1626" s="1" t="s">
        <v>10</v>
      </c>
      <c r="H1626" s="1" t="s">
        <v>10</v>
      </c>
      <c r="I1626" s="4"/>
      <c r="J1626" s="7"/>
    </row>
    <row r="1627" spans="1:10" x14ac:dyDescent="0.3">
      <c r="A1627">
        <v>40</v>
      </c>
      <c r="B1627" t="s">
        <v>63</v>
      </c>
      <c r="C1627">
        <v>4</v>
      </c>
      <c r="D1627" t="s">
        <v>64</v>
      </c>
      <c r="E1627">
        <v>2006</v>
      </c>
      <c r="F1627">
        <v>16595</v>
      </c>
      <c r="G1627" s="1" t="s">
        <v>10</v>
      </c>
      <c r="H1627" s="1" t="s">
        <v>10</v>
      </c>
      <c r="I1627" s="4"/>
      <c r="J1627" s="7"/>
    </row>
    <row r="1628" spans="1:10" x14ac:dyDescent="0.3">
      <c r="A1628">
        <v>40</v>
      </c>
      <c r="B1628" t="s">
        <v>63</v>
      </c>
      <c r="C1628">
        <v>4</v>
      </c>
      <c r="D1628" t="s">
        <v>64</v>
      </c>
      <c r="E1628">
        <v>2007</v>
      </c>
      <c r="F1628">
        <v>7473</v>
      </c>
      <c r="G1628" s="1" t="s">
        <v>10</v>
      </c>
      <c r="H1628" s="1" t="s">
        <v>10</v>
      </c>
      <c r="I1628" s="4"/>
      <c r="J1628" s="7"/>
    </row>
    <row r="1629" spans="1:10" x14ac:dyDescent="0.3">
      <c r="A1629">
        <v>40</v>
      </c>
      <c r="B1629" t="s">
        <v>63</v>
      </c>
      <c r="C1629">
        <v>4</v>
      </c>
      <c r="D1629" t="s">
        <v>64</v>
      </c>
      <c r="E1629">
        <v>2008</v>
      </c>
      <c r="F1629">
        <v>16180</v>
      </c>
      <c r="G1629" s="1" t="s">
        <v>10</v>
      </c>
      <c r="H1629" s="1" t="s">
        <v>10</v>
      </c>
      <c r="I1629" s="4"/>
      <c r="J1629" s="7"/>
    </row>
    <row r="1630" spans="1:10" x14ac:dyDescent="0.3">
      <c r="A1630">
        <v>40</v>
      </c>
      <c r="B1630" t="s">
        <v>63</v>
      </c>
      <c r="C1630">
        <v>4</v>
      </c>
      <c r="D1630" t="s">
        <v>64</v>
      </c>
      <c r="E1630">
        <v>2009</v>
      </c>
      <c r="F1630">
        <v>20723</v>
      </c>
      <c r="G1630" s="1" t="s">
        <v>10</v>
      </c>
      <c r="H1630" s="1" t="s">
        <v>10</v>
      </c>
      <c r="I1630" s="4"/>
      <c r="J1630" s="7"/>
    </row>
    <row r="1631" spans="1:10" x14ac:dyDescent="0.3">
      <c r="A1631">
        <v>40</v>
      </c>
      <c r="B1631" t="s">
        <v>63</v>
      </c>
      <c r="C1631">
        <v>4</v>
      </c>
      <c r="D1631" t="s">
        <v>64</v>
      </c>
      <c r="E1631">
        <v>2010</v>
      </c>
      <c r="F1631">
        <v>9546</v>
      </c>
      <c r="G1631" s="1" t="s">
        <v>10</v>
      </c>
      <c r="H1631" s="1" t="s">
        <v>10</v>
      </c>
      <c r="I1631" s="4"/>
      <c r="J1631" s="7"/>
    </row>
    <row r="1632" spans="1:10" x14ac:dyDescent="0.3">
      <c r="A1632">
        <v>40</v>
      </c>
      <c r="B1632" t="s">
        <v>63</v>
      </c>
      <c r="C1632">
        <v>4</v>
      </c>
      <c r="D1632" t="s">
        <v>64</v>
      </c>
      <c r="E1632">
        <v>2011</v>
      </c>
      <c r="F1632">
        <v>12933</v>
      </c>
      <c r="G1632" s="1" t="s">
        <v>10</v>
      </c>
      <c r="H1632" s="1" t="s">
        <v>10</v>
      </c>
      <c r="I1632" s="4"/>
      <c r="J1632" s="7"/>
    </row>
    <row r="1633" spans="1:10" x14ac:dyDescent="0.3">
      <c r="A1633">
        <v>40</v>
      </c>
      <c r="B1633" t="s">
        <v>63</v>
      </c>
      <c r="C1633">
        <v>4</v>
      </c>
      <c r="D1633" t="s">
        <v>64</v>
      </c>
      <c r="E1633">
        <v>2012</v>
      </c>
      <c r="F1633">
        <v>11480</v>
      </c>
      <c r="G1633" s="1" t="s">
        <v>10</v>
      </c>
      <c r="H1633" s="1" t="s">
        <v>10</v>
      </c>
      <c r="I1633" s="4"/>
      <c r="J1633" s="7"/>
    </row>
    <row r="1634" spans="1:10" x14ac:dyDescent="0.3">
      <c r="A1634">
        <v>40</v>
      </c>
      <c r="B1634" t="s">
        <v>63</v>
      </c>
      <c r="C1634">
        <v>4</v>
      </c>
      <c r="D1634" t="s">
        <v>64</v>
      </c>
      <c r="E1634">
        <v>2013</v>
      </c>
      <c r="F1634">
        <v>28068</v>
      </c>
      <c r="G1634" s="1" t="s">
        <v>10</v>
      </c>
      <c r="H1634" s="1" t="s">
        <v>10</v>
      </c>
      <c r="I1634" s="4"/>
      <c r="J1634" s="7"/>
    </row>
    <row r="1635" spans="1:10" x14ac:dyDescent="0.3">
      <c r="A1635">
        <v>40</v>
      </c>
      <c r="B1635" t="s">
        <v>63</v>
      </c>
      <c r="C1635">
        <v>4</v>
      </c>
      <c r="D1635" t="s">
        <v>64</v>
      </c>
      <c r="E1635">
        <v>2014</v>
      </c>
      <c r="F1635">
        <v>23692</v>
      </c>
      <c r="G1635" s="1" t="s">
        <v>10</v>
      </c>
      <c r="H1635" s="1" t="s">
        <v>10</v>
      </c>
      <c r="I1635" s="4"/>
      <c r="J1635" s="7"/>
    </row>
    <row r="1636" spans="1:10" x14ac:dyDescent="0.3">
      <c r="A1636">
        <v>40</v>
      </c>
      <c r="B1636" t="s">
        <v>63</v>
      </c>
      <c r="C1636">
        <v>4</v>
      </c>
      <c r="D1636" t="s">
        <v>64</v>
      </c>
      <c r="E1636">
        <v>2015</v>
      </c>
      <c r="F1636">
        <v>9192</v>
      </c>
      <c r="G1636" s="1" t="s">
        <v>10</v>
      </c>
      <c r="H1636" s="1" t="s">
        <v>10</v>
      </c>
      <c r="I1636" s="4"/>
      <c r="J1636" s="7"/>
    </row>
    <row r="1637" spans="1:10" x14ac:dyDescent="0.3">
      <c r="A1637">
        <v>40</v>
      </c>
      <c r="B1637" t="s">
        <v>63</v>
      </c>
      <c r="C1637">
        <v>4</v>
      </c>
      <c r="D1637" t="s">
        <v>64</v>
      </c>
      <c r="E1637">
        <v>2016</v>
      </c>
      <c r="F1637">
        <v>7656</v>
      </c>
      <c r="G1637" s="1" t="s">
        <v>10</v>
      </c>
      <c r="H1637" s="1" t="s">
        <v>10</v>
      </c>
      <c r="I1637" s="4"/>
      <c r="J1637" s="7"/>
    </row>
    <row r="1638" spans="1:10" x14ac:dyDescent="0.3">
      <c r="A1638">
        <v>40</v>
      </c>
      <c r="B1638" t="s">
        <v>63</v>
      </c>
      <c r="C1638">
        <v>4</v>
      </c>
      <c r="D1638" t="s">
        <v>64</v>
      </c>
      <c r="E1638">
        <v>2017</v>
      </c>
      <c r="F1638">
        <v>26514</v>
      </c>
      <c r="G1638" s="1" t="s">
        <v>10</v>
      </c>
      <c r="H1638" s="1" t="s">
        <v>10</v>
      </c>
      <c r="I1638" s="4"/>
      <c r="J1638" s="7"/>
    </row>
    <row r="1639" spans="1:10" x14ac:dyDescent="0.3">
      <c r="A1639">
        <v>40</v>
      </c>
      <c r="B1639" t="s">
        <v>63</v>
      </c>
      <c r="C1639">
        <v>4</v>
      </c>
      <c r="D1639" t="s">
        <v>64</v>
      </c>
      <c r="E1639">
        <v>2018</v>
      </c>
      <c r="F1639">
        <v>3558</v>
      </c>
      <c r="G1639" s="1" t="s">
        <v>10</v>
      </c>
      <c r="H1639" s="1" t="s">
        <v>10</v>
      </c>
    </row>
    <row r="1640" spans="1:10" x14ac:dyDescent="0.3">
      <c r="A1640">
        <v>40</v>
      </c>
      <c r="B1640" t="s">
        <v>63</v>
      </c>
      <c r="C1640">
        <v>4</v>
      </c>
      <c r="D1640" t="s">
        <v>64</v>
      </c>
      <c r="E1640">
        <v>2019</v>
      </c>
      <c r="F1640">
        <v>8051</v>
      </c>
      <c r="G1640" s="1" t="s">
        <v>10</v>
      </c>
      <c r="H1640" s="1" t="s">
        <v>10</v>
      </c>
    </row>
    <row r="1641" spans="1:10" x14ac:dyDescent="0.3">
      <c r="A1641">
        <v>40</v>
      </c>
      <c r="B1641" t="s">
        <v>63</v>
      </c>
      <c r="C1641">
        <v>4</v>
      </c>
      <c r="D1641" t="s">
        <v>64</v>
      </c>
      <c r="E1641">
        <v>2020</v>
      </c>
      <c r="F1641">
        <v>6277</v>
      </c>
      <c r="G1641" s="1" t="s">
        <v>10</v>
      </c>
      <c r="H1641" s="1" t="s">
        <v>10</v>
      </c>
    </row>
    <row r="1642" spans="1:10" x14ac:dyDescent="0.3">
      <c r="A1642">
        <v>41</v>
      </c>
      <c r="B1642" t="s">
        <v>65</v>
      </c>
      <c r="C1642">
        <v>4</v>
      </c>
      <c r="D1642" t="s">
        <v>64</v>
      </c>
      <c r="E1642">
        <v>1980</v>
      </c>
      <c r="F1642">
        <v>400</v>
      </c>
      <c r="G1642" s="1" t="s">
        <v>10</v>
      </c>
      <c r="H1642" s="1" t="s">
        <v>10</v>
      </c>
    </row>
    <row r="1643" spans="1:10" x14ac:dyDescent="0.3">
      <c r="A1643">
        <v>41</v>
      </c>
      <c r="B1643" t="s">
        <v>65</v>
      </c>
      <c r="C1643">
        <v>4</v>
      </c>
      <c r="D1643" t="s">
        <v>64</v>
      </c>
      <c r="E1643">
        <v>1981</v>
      </c>
      <c r="F1643">
        <v>200</v>
      </c>
      <c r="G1643" s="1" t="s">
        <v>10</v>
      </c>
      <c r="H1643" s="1" t="s">
        <v>10</v>
      </c>
    </row>
    <row r="1644" spans="1:10" x14ac:dyDescent="0.3">
      <c r="A1644">
        <v>41</v>
      </c>
      <c r="B1644" t="s">
        <v>65</v>
      </c>
      <c r="C1644">
        <v>4</v>
      </c>
      <c r="D1644" t="s">
        <v>64</v>
      </c>
      <c r="E1644">
        <v>1982</v>
      </c>
      <c r="F1644">
        <v>300</v>
      </c>
      <c r="G1644" s="1" t="s">
        <v>10</v>
      </c>
      <c r="H1644" s="1" t="s">
        <v>10</v>
      </c>
    </row>
    <row r="1645" spans="1:10" x14ac:dyDescent="0.3">
      <c r="A1645">
        <v>41</v>
      </c>
      <c r="B1645" t="s">
        <v>65</v>
      </c>
      <c r="C1645">
        <v>4</v>
      </c>
      <c r="D1645" t="s">
        <v>64</v>
      </c>
      <c r="E1645">
        <v>1983</v>
      </c>
      <c r="F1645">
        <v>350</v>
      </c>
      <c r="G1645" s="1" t="s">
        <v>10</v>
      </c>
      <c r="H1645" s="1" t="s">
        <v>10</v>
      </c>
    </row>
    <row r="1646" spans="1:10" x14ac:dyDescent="0.3">
      <c r="A1646">
        <v>41</v>
      </c>
      <c r="B1646" t="s">
        <v>65</v>
      </c>
      <c r="C1646">
        <v>4</v>
      </c>
      <c r="D1646" t="s">
        <v>64</v>
      </c>
      <c r="E1646">
        <v>1984</v>
      </c>
      <c r="F1646">
        <v>150</v>
      </c>
      <c r="G1646" s="1" t="s">
        <v>10</v>
      </c>
      <c r="H1646" s="1" t="s">
        <v>10</v>
      </c>
    </row>
    <row r="1647" spans="1:10" x14ac:dyDescent="0.3">
      <c r="A1647">
        <v>41</v>
      </c>
      <c r="B1647" t="s">
        <v>65</v>
      </c>
      <c r="C1647">
        <v>4</v>
      </c>
      <c r="D1647" t="s">
        <v>64</v>
      </c>
      <c r="E1647">
        <v>1985</v>
      </c>
      <c r="F1647">
        <v>650</v>
      </c>
      <c r="G1647" s="1" t="s">
        <v>10</v>
      </c>
      <c r="H1647" s="1" t="s">
        <v>10</v>
      </c>
    </row>
    <row r="1648" spans="1:10" x14ac:dyDescent="0.3">
      <c r="A1648">
        <v>41</v>
      </c>
      <c r="B1648" t="s">
        <v>65</v>
      </c>
      <c r="C1648">
        <v>4</v>
      </c>
      <c r="D1648" t="s">
        <v>64</v>
      </c>
      <c r="E1648">
        <v>1986</v>
      </c>
      <c r="F1648">
        <v>700</v>
      </c>
      <c r="G1648" s="1" t="s">
        <v>10</v>
      </c>
      <c r="H1648" s="1" t="s">
        <v>10</v>
      </c>
    </row>
    <row r="1649" spans="1:8" x14ac:dyDescent="0.3">
      <c r="A1649">
        <v>41</v>
      </c>
      <c r="B1649" t="s">
        <v>65</v>
      </c>
      <c r="C1649">
        <v>4</v>
      </c>
      <c r="D1649" t="s">
        <v>64</v>
      </c>
      <c r="E1649">
        <v>1987</v>
      </c>
      <c r="F1649">
        <v>450</v>
      </c>
      <c r="G1649" s="1" t="s">
        <v>10</v>
      </c>
      <c r="H1649" s="1" t="s">
        <v>10</v>
      </c>
    </row>
    <row r="1650" spans="1:8" x14ac:dyDescent="0.3">
      <c r="A1650">
        <v>41</v>
      </c>
      <c r="B1650" t="s">
        <v>65</v>
      </c>
      <c r="C1650">
        <v>4</v>
      </c>
      <c r="D1650" t="s">
        <v>64</v>
      </c>
      <c r="E1650">
        <v>1988</v>
      </c>
      <c r="F1650">
        <v>100</v>
      </c>
      <c r="G1650" s="1" t="s">
        <v>10</v>
      </c>
      <c r="H1650" s="1" t="s">
        <v>10</v>
      </c>
    </row>
    <row r="1651" spans="1:8" x14ac:dyDescent="0.3">
      <c r="A1651">
        <v>41</v>
      </c>
      <c r="B1651" t="s">
        <v>65</v>
      </c>
      <c r="C1651">
        <v>4</v>
      </c>
      <c r="D1651" t="s">
        <v>64</v>
      </c>
      <c r="E1651">
        <v>1989</v>
      </c>
      <c r="F1651">
        <v>800</v>
      </c>
      <c r="G1651" s="1" t="s">
        <v>10</v>
      </c>
      <c r="H1651" s="1" t="s">
        <v>10</v>
      </c>
    </row>
    <row r="1652" spans="1:8" x14ac:dyDescent="0.3">
      <c r="A1652">
        <v>41</v>
      </c>
      <c r="B1652" t="s">
        <v>65</v>
      </c>
      <c r="C1652">
        <v>4</v>
      </c>
      <c r="D1652" t="s">
        <v>64</v>
      </c>
      <c r="E1652">
        <v>1990</v>
      </c>
      <c r="F1652">
        <v>650</v>
      </c>
      <c r="G1652" s="1" t="s">
        <v>10</v>
      </c>
      <c r="H1652" s="1" t="s">
        <v>10</v>
      </c>
    </row>
    <row r="1653" spans="1:8" x14ac:dyDescent="0.3">
      <c r="A1653">
        <v>41</v>
      </c>
      <c r="B1653" t="s">
        <v>65</v>
      </c>
      <c r="C1653">
        <v>4</v>
      </c>
      <c r="D1653" t="s">
        <v>64</v>
      </c>
      <c r="E1653">
        <v>1991</v>
      </c>
      <c r="F1653" t="s">
        <v>10</v>
      </c>
      <c r="G1653" s="1" t="s">
        <v>10</v>
      </c>
      <c r="H1653" s="1" t="s">
        <v>10</v>
      </c>
    </row>
    <row r="1654" spans="1:8" x14ac:dyDescent="0.3">
      <c r="A1654">
        <v>41</v>
      </c>
      <c r="B1654" t="s">
        <v>65</v>
      </c>
      <c r="C1654">
        <v>4</v>
      </c>
      <c r="D1654" t="s">
        <v>64</v>
      </c>
      <c r="E1654">
        <v>1992</v>
      </c>
      <c r="F1654">
        <v>625</v>
      </c>
      <c r="G1654" s="1" t="s">
        <v>10</v>
      </c>
      <c r="H1654" s="1" t="s">
        <v>10</v>
      </c>
    </row>
    <row r="1655" spans="1:8" x14ac:dyDescent="0.3">
      <c r="A1655">
        <v>41</v>
      </c>
      <c r="B1655" t="s">
        <v>65</v>
      </c>
      <c r="C1655">
        <v>4</v>
      </c>
      <c r="D1655" t="s">
        <v>64</v>
      </c>
      <c r="E1655">
        <v>1993</v>
      </c>
      <c r="F1655" t="s">
        <v>10</v>
      </c>
      <c r="G1655" s="1" t="s">
        <v>10</v>
      </c>
      <c r="H1655" s="1" t="s">
        <v>10</v>
      </c>
    </row>
    <row r="1656" spans="1:8" x14ac:dyDescent="0.3">
      <c r="A1656">
        <v>41</v>
      </c>
      <c r="B1656" t="s">
        <v>65</v>
      </c>
      <c r="C1656">
        <v>4</v>
      </c>
      <c r="D1656" t="s">
        <v>64</v>
      </c>
      <c r="E1656">
        <v>1994</v>
      </c>
      <c r="F1656" t="s">
        <v>10</v>
      </c>
      <c r="G1656" s="1" t="s">
        <v>10</v>
      </c>
      <c r="H1656" s="1" t="s">
        <v>10</v>
      </c>
    </row>
    <row r="1657" spans="1:8" x14ac:dyDescent="0.3">
      <c r="A1657">
        <v>41</v>
      </c>
      <c r="B1657" t="s">
        <v>65</v>
      </c>
      <c r="C1657">
        <v>4</v>
      </c>
      <c r="D1657" t="s">
        <v>64</v>
      </c>
      <c r="E1657">
        <v>1995</v>
      </c>
      <c r="F1657" t="s">
        <v>10</v>
      </c>
      <c r="G1657" s="1" t="s">
        <v>10</v>
      </c>
      <c r="H1657" s="1" t="s">
        <v>10</v>
      </c>
    </row>
    <row r="1658" spans="1:8" x14ac:dyDescent="0.3">
      <c r="A1658">
        <v>41</v>
      </c>
      <c r="B1658" t="s">
        <v>65</v>
      </c>
      <c r="C1658">
        <v>4</v>
      </c>
      <c r="D1658" t="s">
        <v>64</v>
      </c>
      <c r="E1658">
        <v>1996</v>
      </c>
      <c r="F1658" t="s">
        <v>10</v>
      </c>
      <c r="G1658" s="1" t="s">
        <v>10</v>
      </c>
      <c r="H1658" s="1" t="s">
        <v>10</v>
      </c>
    </row>
    <row r="1659" spans="1:8" x14ac:dyDescent="0.3">
      <c r="A1659">
        <v>41</v>
      </c>
      <c r="B1659" t="s">
        <v>65</v>
      </c>
      <c r="C1659">
        <v>4</v>
      </c>
      <c r="D1659" t="s">
        <v>64</v>
      </c>
      <c r="E1659">
        <v>1997</v>
      </c>
      <c r="F1659" t="s">
        <v>10</v>
      </c>
      <c r="G1659" s="1" t="s">
        <v>10</v>
      </c>
      <c r="H1659" s="1" t="s">
        <v>10</v>
      </c>
    </row>
    <row r="1660" spans="1:8" x14ac:dyDescent="0.3">
      <c r="A1660">
        <v>41</v>
      </c>
      <c r="B1660" t="s">
        <v>65</v>
      </c>
      <c r="C1660">
        <v>4</v>
      </c>
      <c r="D1660" t="s">
        <v>64</v>
      </c>
      <c r="E1660">
        <v>1998</v>
      </c>
      <c r="F1660" t="s">
        <v>10</v>
      </c>
      <c r="G1660" s="1" t="s">
        <v>10</v>
      </c>
      <c r="H1660" s="1" t="s">
        <v>10</v>
      </c>
    </row>
    <row r="1661" spans="1:8" x14ac:dyDescent="0.3">
      <c r="A1661">
        <v>41</v>
      </c>
      <c r="B1661" t="s">
        <v>65</v>
      </c>
      <c r="C1661">
        <v>4</v>
      </c>
      <c r="D1661" t="s">
        <v>64</v>
      </c>
      <c r="E1661">
        <v>1999</v>
      </c>
      <c r="F1661" t="s">
        <v>10</v>
      </c>
      <c r="G1661" s="1" t="s">
        <v>10</v>
      </c>
      <c r="H1661" s="1" t="s">
        <v>10</v>
      </c>
    </row>
    <row r="1662" spans="1:8" x14ac:dyDescent="0.3">
      <c r="A1662">
        <v>41</v>
      </c>
      <c r="B1662" t="s">
        <v>65</v>
      </c>
      <c r="C1662">
        <v>4</v>
      </c>
      <c r="D1662" t="s">
        <v>64</v>
      </c>
      <c r="E1662">
        <v>2000</v>
      </c>
      <c r="F1662" t="s">
        <v>10</v>
      </c>
      <c r="G1662" s="1" t="s">
        <v>10</v>
      </c>
      <c r="H1662" s="1" t="s">
        <v>10</v>
      </c>
    </row>
    <row r="1663" spans="1:8" x14ac:dyDescent="0.3">
      <c r="A1663">
        <v>41</v>
      </c>
      <c r="B1663" t="s">
        <v>65</v>
      </c>
      <c r="C1663">
        <v>4</v>
      </c>
      <c r="D1663" t="s">
        <v>64</v>
      </c>
      <c r="E1663">
        <v>2001</v>
      </c>
      <c r="F1663" t="s">
        <v>10</v>
      </c>
      <c r="G1663" s="1" t="s">
        <v>10</v>
      </c>
      <c r="H1663" s="1" t="s">
        <v>10</v>
      </c>
    </row>
    <row r="1664" spans="1:8" x14ac:dyDescent="0.3">
      <c r="A1664">
        <v>41</v>
      </c>
      <c r="B1664" t="s">
        <v>65</v>
      </c>
      <c r="C1664">
        <v>4</v>
      </c>
      <c r="D1664" t="s">
        <v>64</v>
      </c>
      <c r="E1664">
        <v>2002</v>
      </c>
      <c r="F1664">
        <v>1752</v>
      </c>
      <c r="G1664" s="1" t="s">
        <v>10</v>
      </c>
      <c r="H1664" s="1" t="s">
        <v>10</v>
      </c>
    </row>
    <row r="1665" spans="1:8" x14ac:dyDescent="0.3">
      <c r="A1665">
        <v>41</v>
      </c>
      <c r="B1665" t="s">
        <v>65</v>
      </c>
      <c r="C1665">
        <v>4</v>
      </c>
      <c r="D1665" t="s">
        <v>64</v>
      </c>
      <c r="E1665">
        <v>2003</v>
      </c>
      <c r="F1665">
        <v>3187</v>
      </c>
      <c r="G1665" s="1" t="s">
        <v>10</v>
      </c>
      <c r="H1665" s="1" t="s">
        <v>10</v>
      </c>
    </row>
    <row r="1666" spans="1:8" x14ac:dyDescent="0.3">
      <c r="A1666">
        <v>41</v>
      </c>
      <c r="B1666" t="s">
        <v>65</v>
      </c>
      <c r="C1666">
        <v>4</v>
      </c>
      <c r="D1666" t="s">
        <v>64</v>
      </c>
      <c r="E1666">
        <v>2004</v>
      </c>
      <c r="F1666">
        <v>1028</v>
      </c>
      <c r="G1666" s="1" t="s">
        <v>10</v>
      </c>
      <c r="H1666" s="1" t="s">
        <v>10</v>
      </c>
    </row>
    <row r="1667" spans="1:8" x14ac:dyDescent="0.3">
      <c r="A1667">
        <v>41</v>
      </c>
      <c r="B1667" t="s">
        <v>65</v>
      </c>
      <c r="C1667">
        <v>4</v>
      </c>
      <c r="D1667" t="s">
        <v>64</v>
      </c>
      <c r="E1667">
        <v>2005</v>
      </c>
      <c r="F1667">
        <v>1720</v>
      </c>
      <c r="G1667" s="1" t="s">
        <v>10</v>
      </c>
      <c r="H1667" s="1" t="s">
        <v>10</v>
      </c>
    </row>
    <row r="1668" spans="1:8" x14ac:dyDescent="0.3">
      <c r="A1668">
        <v>41</v>
      </c>
      <c r="B1668" t="s">
        <v>65</v>
      </c>
      <c r="C1668">
        <v>4</v>
      </c>
      <c r="D1668" t="s">
        <v>64</v>
      </c>
      <c r="E1668">
        <v>2006</v>
      </c>
      <c r="F1668">
        <v>2165</v>
      </c>
      <c r="G1668" s="1" t="s">
        <v>10</v>
      </c>
      <c r="H1668" s="1" t="s">
        <v>10</v>
      </c>
    </row>
    <row r="1669" spans="1:8" x14ac:dyDescent="0.3">
      <c r="A1669">
        <v>41</v>
      </c>
      <c r="B1669" t="s">
        <v>65</v>
      </c>
      <c r="C1669">
        <v>4</v>
      </c>
      <c r="D1669" t="s">
        <v>64</v>
      </c>
      <c r="E1669">
        <v>2007</v>
      </c>
      <c r="F1669">
        <v>865</v>
      </c>
      <c r="G1669" s="1" t="s">
        <v>10</v>
      </c>
      <c r="H1669" s="1" t="s">
        <v>10</v>
      </c>
    </row>
    <row r="1670" spans="1:8" x14ac:dyDescent="0.3">
      <c r="A1670">
        <v>41</v>
      </c>
      <c r="B1670" t="s">
        <v>65</v>
      </c>
      <c r="C1670">
        <v>4</v>
      </c>
      <c r="D1670" t="s">
        <v>64</v>
      </c>
      <c r="E1670">
        <v>2008</v>
      </c>
      <c r="F1670">
        <v>325</v>
      </c>
      <c r="G1670" s="1" t="s">
        <v>10</v>
      </c>
      <c r="H1670" s="1" t="s">
        <v>10</v>
      </c>
    </row>
    <row r="1671" spans="1:8" x14ac:dyDescent="0.3">
      <c r="A1671">
        <v>41</v>
      </c>
      <c r="B1671" t="s">
        <v>65</v>
      </c>
      <c r="C1671">
        <v>4</v>
      </c>
      <c r="D1671" t="s">
        <v>64</v>
      </c>
      <c r="E1671">
        <v>2009</v>
      </c>
      <c r="F1671">
        <v>1603</v>
      </c>
      <c r="G1671" s="1" t="s">
        <v>10</v>
      </c>
      <c r="H1671" s="1" t="s">
        <v>10</v>
      </c>
    </row>
    <row r="1672" spans="1:8" x14ac:dyDescent="0.3">
      <c r="A1672">
        <v>41</v>
      </c>
      <c r="B1672" t="s">
        <v>65</v>
      </c>
      <c r="C1672">
        <v>4</v>
      </c>
      <c r="D1672" t="s">
        <v>64</v>
      </c>
      <c r="E1672">
        <v>2010</v>
      </c>
      <c r="F1672">
        <v>1744</v>
      </c>
      <c r="G1672" s="1" t="s">
        <v>10</v>
      </c>
      <c r="H1672" s="1" t="s">
        <v>10</v>
      </c>
    </row>
    <row r="1673" spans="1:8" x14ac:dyDescent="0.3">
      <c r="A1673">
        <v>41</v>
      </c>
      <c r="B1673" t="s">
        <v>65</v>
      </c>
      <c r="C1673">
        <v>4</v>
      </c>
      <c r="D1673" t="s">
        <v>64</v>
      </c>
      <c r="E1673">
        <v>2011</v>
      </c>
      <c r="F1673">
        <v>519</v>
      </c>
      <c r="G1673" s="1" t="s">
        <v>10</v>
      </c>
      <c r="H1673" s="1" t="s">
        <v>10</v>
      </c>
    </row>
    <row r="1674" spans="1:8" x14ac:dyDescent="0.3">
      <c r="A1674">
        <v>41</v>
      </c>
      <c r="B1674" t="s">
        <v>65</v>
      </c>
      <c r="C1674">
        <v>4</v>
      </c>
      <c r="D1674" t="s">
        <v>64</v>
      </c>
      <c r="E1674">
        <v>2012</v>
      </c>
      <c r="F1674">
        <v>540</v>
      </c>
      <c r="G1674" s="1" t="s">
        <v>10</v>
      </c>
      <c r="H1674" s="1" t="s">
        <v>10</v>
      </c>
    </row>
    <row r="1675" spans="1:8" x14ac:dyDescent="0.3">
      <c r="A1675">
        <v>41</v>
      </c>
      <c r="B1675" t="s">
        <v>65</v>
      </c>
      <c r="C1675">
        <v>4</v>
      </c>
      <c r="D1675" t="s">
        <v>64</v>
      </c>
      <c r="E1675">
        <v>2013</v>
      </c>
      <c r="F1675">
        <v>1200</v>
      </c>
      <c r="G1675" s="1" t="s">
        <v>10</v>
      </c>
      <c r="H1675" s="1" t="s">
        <v>10</v>
      </c>
    </row>
    <row r="1676" spans="1:8" x14ac:dyDescent="0.3">
      <c r="A1676">
        <v>41</v>
      </c>
      <c r="B1676" t="s">
        <v>65</v>
      </c>
      <c r="C1676">
        <v>4</v>
      </c>
      <c r="D1676" t="s">
        <v>64</v>
      </c>
      <c r="E1676">
        <v>2014</v>
      </c>
      <c r="F1676">
        <v>1290</v>
      </c>
      <c r="G1676" s="1" t="s">
        <v>10</v>
      </c>
      <c r="H1676" s="1" t="s">
        <v>10</v>
      </c>
    </row>
    <row r="1677" spans="1:8" x14ac:dyDescent="0.3">
      <c r="A1677">
        <v>41</v>
      </c>
      <c r="B1677" t="s">
        <v>65</v>
      </c>
      <c r="C1677">
        <v>4</v>
      </c>
      <c r="D1677" t="s">
        <v>64</v>
      </c>
      <c r="E1677">
        <v>2015</v>
      </c>
      <c r="F1677">
        <v>1350</v>
      </c>
      <c r="G1677" s="1" t="s">
        <v>10</v>
      </c>
      <c r="H1677" s="1" t="s">
        <v>10</v>
      </c>
    </row>
    <row r="1678" spans="1:8" x14ac:dyDescent="0.3">
      <c r="A1678">
        <v>41</v>
      </c>
      <c r="B1678" t="s">
        <v>65</v>
      </c>
      <c r="C1678">
        <v>4</v>
      </c>
      <c r="D1678" t="s">
        <v>64</v>
      </c>
      <c r="E1678">
        <v>2016</v>
      </c>
      <c r="F1678">
        <v>1660</v>
      </c>
      <c r="G1678" s="1" t="s">
        <v>10</v>
      </c>
      <c r="H1678" s="1" t="s">
        <v>10</v>
      </c>
    </row>
    <row r="1679" spans="1:8" x14ac:dyDescent="0.3">
      <c r="A1679">
        <v>41</v>
      </c>
      <c r="B1679" t="s">
        <v>65</v>
      </c>
      <c r="C1679">
        <v>4</v>
      </c>
      <c r="D1679" t="s">
        <v>64</v>
      </c>
      <c r="E1679">
        <v>2017</v>
      </c>
      <c r="F1679">
        <v>1413</v>
      </c>
      <c r="G1679" s="1" t="s">
        <v>10</v>
      </c>
      <c r="H1679" s="1" t="s">
        <v>10</v>
      </c>
    </row>
    <row r="1680" spans="1:8" x14ac:dyDescent="0.3">
      <c r="A1680">
        <v>41</v>
      </c>
      <c r="B1680" t="s">
        <v>65</v>
      </c>
      <c r="C1680">
        <v>4</v>
      </c>
      <c r="D1680" t="s">
        <v>64</v>
      </c>
      <c r="E1680">
        <v>2018</v>
      </c>
      <c r="F1680">
        <v>404</v>
      </c>
      <c r="G1680" s="1" t="s">
        <v>10</v>
      </c>
      <c r="H1680" s="1" t="s">
        <v>10</v>
      </c>
    </row>
    <row r="1681" spans="1:8" x14ac:dyDescent="0.3">
      <c r="A1681">
        <v>41</v>
      </c>
      <c r="B1681" t="s">
        <v>65</v>
      </c>
      <c r="C1681">
        <v>4</v>
      </c>
      <c r="D1681" t="s">
        <v>64</v>
      </c>
      <c r="E1681">
        <v>2019</v>
      </c>
      <c r="F1681">
        <v>315</v>
      </c>
      <c r="G1681" s="1" t="s">
        <v>10</v>
      </c>
      <c r="H1681" s="1" t="s">
        <v>10</v>
      </c>
    </row>
    <row r="1682" spans="1:8" x14ac:dyDescent="0.3">
      <c r="A1682">
        <v>41</v>
      </c>
      <c r="B1682" t="s">
        <v>65</v>
      </c>
      <c r="C1682">
        <v>4</v>
      </c>
      <c r="D1682" t="s">
        <v>64</v>
      </c>
      <c r="E1682">
        <v>2020</v>
      </c>
      <c r="F1682" t="s">
        <v>10</v>
      </c>
      <c r="G1682" t="s">
        <v>10</v>
      </c>
      <c r="H1682" t="s">
        <v>10</v>
      </c>
    </row>
    <row r="1683" spans="1:8" x14ac:dyDescent="0.3">
      <c r="A1683">
        <v>42</v>
      </c>
      <c r="B1683" t="s">
        <v>66</v>
      </c>
      <c r="C1683">
        <v>4</v>
      </c>
      <c r="D1683" t="s">
        <v>64</v>
      </c>
      <c r="E1683">
        <v>1980</v>
      </c>
      <c r="F1683">
        <v>700</v>
      </c>
      <c r="G1683" s="1" t="s">
        <v>10</v>
      </c>
      <c r="H1683" s="1" t="s">
        <v>10</v>
      </c>
    </row>
    <row r="1684" spans="1:8" x14ac:dyDescent="0.3">
      <c r="A1684">
        <v>42</v>
      </c>
      <c r="B1684" t="s">
        <v>66</v>
      </c>
      <c r="C1684">
        <v>4</v>
      </c>
      <c r="D1684" t="s">
        <v>64</v>
      </c>
      <c r="E1684">
        <v>1981</v>
      </c>
      <c r="F1684">
        <v>200</v>
      </c>
      <c r="G1684" s="1" t="s">
        <v>10</v>
      </c>
      <c r="H1684" s="1" t="s">
        <v>10</v>
      </c>
    </row>
    <row r="1685" spans="1:8" x14ac:dyDescent="0.3">
      <c r="A1685">
        <v>42</v>
      </c>
      <c r="B1685" t="s">
        <v>66</v>
      </c>
      <c r="C1685">
        <v>4</v>
      </c>
      <c r="D1685" t="s">
        <v>64</v>
      </c>
      <c r="E1685">
        <v>1982</v>
      </c>
      <c r="F1685">
        <v>475</v>
      </c>
      <c r="G1685" s="1" t="s">
        <v>10</v>
      </c>
      <c r="H1685" s="1" t="s">
        <v>10</v>
      </c>
    </row>
    <row r="1686" spans="1:8" x14ac:dyDescent="0.3">
      <c r="A1686">
        <v>42</v>
      </c>
      <c r="B1686" t="s">
        <v>66</v>
      </c>
      <c r="C1686">
        <v>4</v>
      </c>
      <c r="D1686" t="s">
        <v>64</v>
      </c>
      <c r="E1686">
        <v>1983</v>
      </c>
      <c r="F1686">
        <v>1000</v>
      </c>
      <c r="G1686" s="1" t="s">
        <v>10</v>
      </c>
      <c r="H1686" s="1" t="s">
        <v>10</v>
      </c>
    </row>
    <row r="1687" spans="1:8" x14ac:dyDescent="0.3">
      <c r="A1687">
        <v>42</v>
      </c>
      <c r="B1687" t="s">
        <v>66</v>
      </c>
      <c r="C1687">
        <v>4</v>
      </c>
      <c r="D1687" t="s">
        <v>64</v>
      </c>
      <c r="E1687">
        <v>1984</v>
      </c>
      <c r="F1687">
        <v>600</v>
      </c>
      <c r="G1687" s="1" t="s">
        <v>10</v>
      </c>
      <c r="H1687" s="1" t="s">
        <v>10</v>
      </c>
    </row>
    <row r="1688" spans="1:8" x14ac:dyDescent="0.3">
      <c r="A1688">
        <v>42</v>
      </c>
      <c r="B1688" t="s">
        <v>66</v>
      </c>
      <c r="C1688">
        <v>4</v>
      </c>
      <c r="D1688" t="s">
        <v>64</v>
      </c>
      <c r="E1688">
        <v>1985</v>
      </c>
      <c r="F1688">
        <v>300</v>
      </c>
      <c r="G1688" s="1" t="s">
        <v>10</v>
      </c>
      <c r="H1688" s="1" t="s">
        <v>10</v>
      </c>
    </row>
    <row r="1689" spans="1:8" x14ac:dyDescent="0.3">
      <c r="A1689">
        <v>42</v>
      </c>
      <c r="B1689" t="s">
        <v>66</v>
      </c>
      <c r="C1689">
        <v>4</v>
      </c>
      <c r="D1689" t="s">
        <v>64</v>
      </c>
      <c r="E1689">
        <v>1986</v>
      </c>
      <c r="F1689">
        <v>1000</v>
      </c>
      <c r="G1689" s="1" t="s">
        <v>10</v>
      </c>
      <c r="H1689" s="1" t="s">
        <v>10</v>
      </c>
    </row>
    <row r="1690" spans="1:8" x14ac:dyDescent="0.3">
      <c r="A1690">
        <v>42</v>
      </c>
      <c r="B1690" t="s">
        <v>66</v>
      </c>
      <c r="C1690">
        <v>4</v>
      </c>
      <c r="D1690" t="s">
        <v>64</v>
      </c>
      <c r="E1690">
        <v>1987</v>
      </c>
      <c r="F1690">
        <v>1500</v>
      </c>
      <c r="G1690" s="1" t="s">
        <v>10</v>
      </c>
      <c r="H1690" s="1" t="s">
        <v>10</v>
      </c>
    </row>
    <row r="1691" spans="1:8" x14ac:dyDescent="0.3">
      <c r="A1691">
        <v>42</v>
      </c>
      <c r="B1691" t="s">
        <v>66</v>
      </c>
      <c r="C1691">
        <v>4</v>
      </c>
      <c r="D1691" t="s">
        <v>64</v>
      </c>
      <c r="E1691">
        <v>1988</v>
      </c>
      <c r="F1691" t="s">
        <v>10</v>
      </c>
      <c r="G1691" t="s">
        <v>10</v>
      </c>
      <c r="H1691" t="s">
        <v>10</v>
      </c>
    </row>
    <row r="1692" spans="1:8" x14ac:dyDescent="0.3">
      <c r="A1692">
        <v>42</v>
      </c>
      <c r="B1692" t="s">
        <v>66</v>
      </c>
      <c r="C1692">
        <v>4</v>
      </c>
      <c r="D1692" t="s">
        <v>64</v>
      </c>
      <c r="E1692">
        <v>1989</v>
      </c>
      <c r="F1692">
        <v>450</v>
      </c>
      <c r="G1692" s="1" t="s">
        <v>10</v>
      </c>
      <c r="H1692" s="1" t="s">
        <v>10</v>
      </c>
    </row>
    <row r="1693" spans="1:8" x14ac:dyDescent="0.3">
      <c r="A1693">
        <v>42</v>
      </c>
      <c r="B1693" t="s">
        <v>66</v>
      </c>
      <c r="C1693">
        <v>4</v>
      </c>
      <c r="D1693" t="s">
        <v>64</v>
      </c>
      <c r="E1693">
        <v>1990</v>
      </c>
      <c r="F1693">
        <v>2500</v>
      </c>
      <c r="G1693" s="1" t="s">
        <v>10</v>
      </c>
      <c r="H1693" s="1" t="s">
        <v>10</v>
      </c>
    </row>
    <row r="1694" spans="1:8" x14ac:dyDescent="0.3">
      <c r="A1694">
        <v>42</v>
      </c>
      <c r="B1694" t="s">
        <v>66</v>
      </c>
      <c r="C1694">
        <v>4</v>
      </c>
      <c r="D1694" t="s">
        <v>64</v>
      </c>
      <c r="E1694">
        <v>1991</v>
      </c>
      <c r="F1694">
        <v>500</v>
      </c>
      <c r="G1694" s="1" t="s">
        <v>10</v>
      </c>
      <c r="H1694" s="1" t="s">
        <v>10</v>
      </c>
    </row>
    <row r="1695" spans="1:8" x14ac:dyDescent="0.3">
      <c r="A1695">
        <v>42</v>
      </c>
      <c r="B1695" t="s">
        <v>66</v>
      </c>
      <c r="C1695">
        <v>4</v>
      </c>
      <c r="D1695" t="s">
        <v>64</v>
      </c>
      <c r="E1695">
        <v>1992</v>
      </c>
      <c r="F1695">
        <v>400</v>
      </c>
      <c r="G1695" s="1" t="s">
        <v>10</v>
      </c>
      <c r="H1695" s="1" t="s">
        <v>10</v>
      </c>
    </row>
    <row r="1696" spans="1:8" x14ac:dyDescent="0.3">
      <c r="A1696">
        <v>42</v>
      </c>
      <c r="B1696" t="s">
        <v>66</v>
      </c>
      <c r="C1696">
        <v>4</v>
      </c>
      <c r="D1696" t="s">
        <v>64</v>
      </c>
      <c r="E1696">
        <v>1993</v>
      </c>
      <c r="F1696" t="s">
        <v>10</v>
      </c>
      <c r="G1696" t="s">
        <v>10</v>
      </c>
      <c r="H1696" t="s">
        <v>10</v>
      </c>
    </row>
    <row r="1697" spans="1:8" x14ac:dyDescent="0.3">
      <c r="A1697">
        <v>42</v>
      </c>
      <c r="B1697" t="s">
        <v>66</v>
      </c>
      <c r="C1697">
        <v>4</v>
      </c>
      <c r="D1697" t="s">
        <v>64</v>
      </c>
      <c r="E1697">
        <v>1994</v>
      </c>
      <c r="F1697" t="s">
        <v>10</v>
      </c>
      <c r="G1697" t="s">
        <v>10</v>
      </c>
      <c r="H1697" t="s">
        <v>10</v>
      </c>
    </row>
    <row r="1698" spans="1:8" x14ac:dyDescent="0.3">
      <c r="A1698">
        <v>42</v>
      </c>
      <c r="B1698" t="s">
        <v>66</v>
      </c>
      <c r="C1698">
        <v>4</v>
      </c>
      <c r="D1698" t="s">
        <v>64</v>
      </c>
      <c r="E1698">
        <v>1995</v>
      </c>
      <c r="F1698" t="s">
        <v>10</v>
      </c>
      <c r="G1698" t="s">
        <v>10</v>
      </c>
      <c r="H1698" t="s">
        <v>10</v>
      </c>
    </row>
    <row r="1699" spans="1:8" x14ac:dyDescent="0.3">
      <c r="A1699">
        <v>42</v>
      </c>
      <c r="B1699" t="s">
        <v>66</v>
      </c>
      <c r="C1699">
        <v>4</v>
      </c>
      <c r="D1699" t="s">
        <v>64</v>
      </c>
      <c r="E1699">
        <v>1996</v>
      </c>
      <c r="F1699" t="s">
        <v>10</v>
      </c>
      <c r="G1699" t="s">
        <v>10</v>
      </c>
      <c r="H1699" t="s">
        <v>10</v>
      </c>
    </row>
    <row r="1700" spans="1:8" x14ac:dyDescent="0.3">
      <c r="A1700">
        <v>42</v>
      </c>
      <c r="B1700" t="s">
        <v>66</v>
      </c>
      <c r="C1700">
        <v>4</v>
      </c>
      <c r="D1700" t="s">
        <v>64</v>
      </c>
      <c r="E1700">
        <v>1997</v>
      </c>
      <c r="F1700" t="s">
        <v>10</v>
      </c>
      <c r="G1700" t="s">
        <v>10</v>
      </c>
      <c r="H1700" t="s">
        <v>10</v>
      </c>
    </row>
    <row r="1701" spans="1:8" x14ac:dyDescent="0.3">
      <c r="A1701">
        <v>42</v>
      </c>
      <c r="B1701" t="s">
        <v>66</v>
      </c>
      <c r="C1701">
        <v>4</v>
      </c>
      <c r="D1701" t="s">
        <v>64</v>
      </c>
      <c r="E1701">
        <v>1998</v>
      </c>
      <c r="F1701" t="s">
        <v>10</v>
      </c>
      <c r="G1701" t="s">
        <v>10</v>
      </c>
      <c r="H1701" t="s">
        <v>10</v>
      </c>
    </row>
    <row r="1702" spans="1:8" x14ac:dyDescent="0.3">
      <c r="A1702">
        <v>42</v>
      </c>
      <c r="B1702" t="s">
        <v>66</v>
      </c>
      <c r="C1702">
        <v>4</v>
      </c>
      <c r="D1702" t="s">
        <v>64</v>
      </c>
      <c r="E1702">
        <v>1999</v>
      </c>
      <c r="F1702" t="s">
        <v>10</v>
      </c>
      <c r="G1702" t="s">
        <v>10</v>
      </c>
      <c r="H1702" t="s">
        <v>10</v>
      </c>
    </row>
    <row r="1703" spans="1:8" x14ac:dyDescent="0.3">
      <c r="A1703">
        <v>42</v>
      </c>
      <c r="B1703" t="s">
        <v>66</v>
      </c>
      <c r="C1703">
        <v>4</v>
      </c>
      <c r="D1703" t="s">
        <v>64</v>
      </c>
      <c r="E1703">
        <v>2000</v>
      </c>
      <c r="F1703" t="s">
        <v>10</v>
      </c>
      <c r="G1703" t="s">
        <v>10</v>
      </c>
      <c r="H1703" t="s">
        <v>10</v>
      </c>
    </row>
    <row r="1704" spans="1:8" x14ac:dyDescent="0.3">
      <c r="A1704">
        <v>42</v>
      </c>
      <c r="B1704" t="s">
        <v>66</v>
      </c>
      <c r="C1704">
        <v>4</v>
      </c>
      <c r="D1704" t="s">
        <v>64</v>
      </c>
      <c r="E1704">
        <v>2001</v>
      </c>
      <c r="F1704">
        <v>4000</v>
      </c>
      <c r="G1704" s="1" t="s">
        <v>10</v>
      </c>
      <c r="H1704" s="1" t="s">
        <v>10</v>
      </c>
    </row>
    <row r="1705" spans="1:8" x14ac:dyDescent="0.3">
      <c r="A1705">
        <v>42</v>
      </c>
      <c r="B1705" t="s">
        <v>66</v>
      </c>
      <c r="C1705">
        <v>4</v>
      </c>
      <c r="D1705" t="s">
        <v>64</v>
      </c>
      <c r="E1705">
        <v>2002</v>
      </c>
      <c r="F1705" t="s">
        <v>10</v>
      </c>
      <c r="G1705" t="s">
        <v>10</v>
      </c>
      <c r="H1705" t="s">
        <v>10</v>
      </c>
    </row>
    <row r="1706" spans="1:8" x14ac:dyDescent="0.3">
      <c r="A1706">
        <v>42</v>
      </c>
      <c r="B1706" t="s">
        <v>66</v>
      </c>
      <c r="C1706">
        <v>4</v>
      </c>
      <c r="D1706" t="s">
        <v>64</v>
      </c>
      <c r="E1706">
        <v>2003</v>
      </c>
      <c r="F1706">
        <v>2002</v>
      </c>
      <c r="G1706" s="1" t="s">
        <v>10</v>
      </c>
      <c r="H1706" s="1" t="s">
        <v>10</v>
      </c>
    </row>
    <row r="1707" spans="1:8" x14ac:dyDescent="0.3">
      <c r="A1707">
        <v>42</v>
      </c>
      <c r="B1707" t="s">
        <v>66</v>
      </c>
      <c r="C1707">
        <v>4</v>
      </c>
      <c r="D1707" t="s">
        <v>64</v>
      </c>
      <c r="E1707">
        <v>2004</v>
      </c>
      <c r="F1707" t="s">
        <v>10</v>
      </c>
      <c r="G1707" t="s">
        <v>10</v>
      </c>
      <c r="H1707" t="s">
        <v>10</v>
      </c>
    </row>
    <row r="1708" spans="1:8" x14ac:dyDescent="0.3">
      <c r="A1708">
        <v>42</v>
      </c>
      <c r="B1708" t="s">
        <v>66</v>
      </c>
      <c r="C1708">
        <v>4</v>
      </c>
      <c r="D1708" t="s">
        <v>64</v>
      </c>
      <c r="E1708">
        <v>2005</v>
      </c>
      <c r="F1708">
        <v>7100</v>
      </c>
      <c r="G1708" s="1" t="s">
        <v>10</v>
      </c>
      <c r="H1708" s="1" t="s">
        <v>10</v>
      </c>
    </row>
    <row r="1709" spans="1:8" x14ac:dyDescent="0.3">
      <c r="A1709">
        <v>42</v>
      </c>
      <c r="B1709" t="s">
        <v>66</v>
      </c>
      <c r="C1709">
        <v>4</v>
      </c>
      <c r="D1709" t="s">
        <v>64</v>
      </c>
      <c r="E1709">
        <v>2006</v>
      </c>
      <c r="F1709">
        <v>2746</v>
      </c>
      <c r="G1709" s="1" t="s">
        <v>10</v>
      </c>
      <c r="H1709" s="1" t="s">
        <v>10</v>
      </c>
    </row>
    <row r="1710" spans="1:8" x14ac:dyDescent="0.3">
      <c r="A1710">
        <v>42</v>
      </c>
      <c r="B1710" t="s">
        <v>66</v>
      </c>
      <c r="C1710">
        <v>4</v>
      </c>
      <c r="D1710" t="s">
        <v>64</v>
      </c>
      <c r="E1710">
        <v>2007</v>
      </c>
      <c r="F1710">
        <v>2780</v>
      </c>
      <c r="G1710" s="1" t="s">
        <v>10</v>
      </c>
      <c r="H1710" s="1" t="s">
        <v>10</v>
      </c>
    </row>
    <row r="1711" spans="1:8" x14ac:dyDescent="0.3">
      <c r="A1711">
        <v>42</v>
      </c>
      <c r="B1711" t="s">
        <v>66</v>
      </c>
      <c r="C1711">
        <v>4</v>
      </c>
      <c r="D1711" t="s">
        <v>64</v>
      </c>
      <c r="E1711">
        <v>2008</v>
      </c>
      <c r="F1711">
        <v>2882</v>
      </c>
      <c r="G1711" s="1" t="s">
        <v>10</v>
      </c>
      <c r="H1711" s="1" t="s">
        <v>10</v>
      </c>
    </row>
    <row r="1712" spans="1:8" x14ac:dyDescent="0.3">
      <c r="A1712">
        <v>42</v>
      </c>
      <c r="B1712" t="s">
        <v>66</v>
      </c>
      <c r="C1712">
        <v>4</v>
      </c>
      <c r="D1712" t="s">
        <v>64</v>
      </c>
      <c r="E1712">
        <v>2009</v>
      </c>
      <c r="F1712">
        <v>12080</v>
      </c>
      <c r="G1712" s="1" t="s">
        <v>10</v>
      </c>
      <c r="H1712" s="1" t="s">
        <v>10</v>
      </c>
    </row>
    <row r="1713" spans="1:8" x14ac:dyDescent="0.3">
      <c r="A1713">
        <v>42</v>
      </c>
      <c r="B1713" t="s">
        <v>66</v>
      </c>
      <c r="C1713">
        <v>4</v>
      </c>
      <c r="D1713" t="s">
        <v>64</v>
      </c>
      <c r="E1713">
        <v>2010</v>
      </c>
      <c r="F1713" t="s">
        <v>10</v>
      </c>
      <c r="G1713" t="s">
        <v>10</v>
      </c>
      <c r="H1713" t="s">
        <v>10</v>
      </c>
    </row>
    <row r="1714" spans="1:8" x14ac:dyDescent="0.3">
      <c r="A1714">
        <v>42</v>
      </c>
      <c r="B1714" t="s">
        <v>66</v>
      </c>
      <c r="C1714">
        <v>4</v>
      </c>
      <c r="D1714" t="s">
        <v>64</v>
      </c>
      <c r="E1714">
        <v>2011</v>
      </c>
      <c r="F1714" t="s">
        <v>10</v>
      </c>
      <c r="G1714" t="s">
        <v>10</v>
      </c>
      <c r="H1714" t="s">
        <v>10</v>
      </c>
    </row>
    <row r="1715" spans="1:8" x14ac:dyDescent="0.3">
      <c r="A1715">
        <v>42</v>
      </c>
      <c r="B1715" t="s">
        <v>66</v>
      </c>
      <c r="C1715">
        <v>4</v>
      </c>
      <c r="D1715" t="s">
        <v>64</v>
      </c>
      <c r="E1715">
        <v>2012</v>
      </c>
      <c r="F1715">
        <v>2961</v>
      </c>
      <c r="G1715" s="1" t="s">
        <v>10</v>
      </c>
      <c r="H1715" s="1" t="s">
        <v>10</v>
      </c>
    </row>
    <row r="1716" spans="1:8" x14ac:dyDescent="0.3">
      <c r="A1716">
        <v>42</v>
      </c>
      <c r="B1716" t="s">
        <v>66</v>
      </c>
      <c r="C1716">
        <v>4</v>
      </c>
      <c r="D1716" t="s">
        <v>64</v>
      </c>
      <c r="E1716">
        <v>2013</v>
      </c>
      <c r="F1716">
        <v>7961</v>
      </c>
      <c r="G1716" s="1" t="s">
        <v>10</v>
      </c>
      <c r="H1716" s="1" t="s">
        <v>10</v>
      </c>
    </row>
    <row r="1717" spans="1:8" x14ac:dyDescent="0.3">
      <c r="A1717">
        <v>42</v>
      </c>
      <c r="B1717" t="s">
        <v>66</v>
      </c>
      <c r="C1717">
        <v>4</v>
      </c>
      <c r="D1717" t="s">
        <v>64</v>
      </c>
      <c r="E1717">
        <v>2014</v>
      </c>
      <c r="F1717">
        <v>5089</v>
      </c>
      <c r="G1717" s="1" t="s">
        <v>10</v>
      </c>
      <c r="H1717" s="1" t="s">
        <v>10</v>
      </c>
    </row>
    <row r="1718" spans="1:8" x14ac:dyDescent="0.3">
      <c r="A1718">
        <v>42</v>
      </c>
      <c r="B1718" t="s">
        <v>66</v>
      </c>
      <c r="C1718">
        <v>4</v>
      </c>
      <c r="D1718" t="s">
        <v>64</v>
      </c>
      <c r="E1718">
        <v>2015</v>
      </c>
      <c r="F1718">
        <v>1094</v>
      </c>
      <c r="G1718" s="1" t="s">
        <v>10</v>
      </c>
      <c r="H1718" s="1" t="s">
        <v>10</v>
      </c>
    </row>
    <row r="1719" spans="1:8" x14ac:dyDescent="0.3">
      <c r="A1719">
        <v>42</v>
      </c>
      <c r="B1719" t="s">
        <v>66</v>
      </c>
      <c r="C1719">
        <v>4</v>
      </c>
      <c r="D1719" t="s">
        <v>64</v>
      </c>
      <c r="E1719">
        <v>2016</v>
      </c>
      <c r="F1719">
        <v>2350</v>
      </c>
      <c r="G1719" s="1" t="s">
        <v>10</v>
      </c>
      <c r="H1719" s="1" t="s">
        <v>10</v>
      </c>
    </row>
    <row r="1720" spans="1:8" x14ac:dyDescent="0.3">
      <c r="A1720">
        <v>42</v>
      </c>
      <c r="B1720" t="s">
        <v>66</v>
      </c>
      <c r="C1720">
        <v>4</v>
      </c>
      <c r="D1720" t="s">
        <v>64</v>
      </c>
      <c r="E1720">
        <v>2017</v>
      </c>
      <c r="F1720">
        <v>1559</v>
      </c>
      <c r="G1720" s="1" t="s">
        <v>10</v>
      </c>
      <c r="H1720" s="1" t="s">
        <v>10</v>
      </c>
    </row>
    <row r="1721" spans="1:8" x14ac:dyDescent="0.3">
      <c r="A1721">
        <v>42</v>
      </c>
      <c r="B1721" t="s">
        <v>66</v>
      </c>
      <c r="C1721">
        <v>4</v>
      </c>
      <c r="D1721" t="s">
        <v>64</v>
      </c>
      <c r="E1721">
        <v>2018</v>
      </c>
      <c r="F1721">
        <v>551</v>
      </c>
      <c r="G1721" s="1" t="s">
        <v>10</v>
      </c>
      <c r="H1721" s="1" t="s">
        <v>10</v>
      </c>
    </row>
    <row r="1722" spans="1:8" x14ac:dyDescent="0.3">
      <c r="A1722">
        <v>42</v>
      </c>
      <c r="B1722" t="s">
        <v>66</v>
      </c>
      <c r="C1722">
        <v>4</v>
      </c>
      <c r="D1722" t="s">
        <v>64</v>
      </c>
      <c r="E1722">
        <v>2019</v>
      </c>
      <c r="F1722">
        <v>1647</v>
      </c>
      <c r="G1722" s="1" t="s">
        <v>10</v>
      </c>
      <c r="H1722" s="1" t="s">
        <v>10</v>
      </c>
    </row>
    <row r="1723" spans="1:8" x14ac:dyDescent="0.3">
      <c r="A1723">
        <v>42</v>
      </c>
      <c r="B1723" t="s">
        <v>66</v>
      </c>
      <c r="C1723">
        <v>4</v>
      </c>
      <c r="D1723" t="s">
        <v>64</v>
      </c>
      <c r="E1723">
        <v>2020</v>
      </c>
      <c r="F1723">
        <v>210</v>
      </c>
      <c r="G1723" s="1" t="s">
        <v>10</v>
      </c>
      <c r="H1723" s="1" t="s">
        <v>10</v>
      </c>
    </row>
    <row r="1724" spans="1:8" x14ac:dyDescent="0.3">
      <c r="A1724">
        <v>43</v>
      </c>
      <c r="B1724" t="s">
        <v>67</v>
      </c>
      <c r="C1724">
        <v>4</v>
      </c>
      <c r="D1724" t="s">
        <v>68</v>
      </c>
      <c r="E1724">
        <v>1980</v>
      </c>
      <c r="F1724" t="s">
        <v>10</v>
      </c>
      <c r="G1724" s="1" t="s">
        <v>10</v>
      </c>
      <c r="H1724" s="1" t="s">
        <v>10</v>
      </c>
    </row>
    <row r="1725" spans="1:8" x14ac:dyDescent="0.3">
      <c r="A1725">
        <v>43</v>
      </c>
      <c r="B1725" t="s">
        <v>67</v>
      </c>
      <c r="C1725">
        <v>4</v>
      </c>
      <c r="D1725" t="s">
        <v>68</v>
      </c>
      <c r="E1725">
        <v>1981</v>
      </c>
      <c r="F1725" t="s">
        <v>10</v>
      </c>
      <c r="G1725" s="1" t="s">
        <v>10</v>
      </c>
      <c r="H1725" s="1" t="s">
        <v>10</v>
      </c>
    </row>
    <row r="1726" spans="1:8" x14ac:dyDescent="0.3">
      <c r="A1726">
        <v>43</v>
      </c>
      <c r="B1726" t="s">
        <v>67</v>
      </c>
      <c r="C1726">
        <v>4</v>
      </c>
      <c r="D1726" t="s">
        <v>68</v>
      </c>
      <c r="E1726">
        <v>1982</v>
      </c>
      <c r="F1726" t="s">
        <v>10</v>
      </c>
      <c r="G1726" s="1" t="s">
        <v>10</v>
      </c>
      <c r="H1726" s="1" t="s">
        <v>10</v>
      </c>
    </row>
    <row r="1727" spans="1:8" x14ac:dyDescent="0.3">
      <c r="A1727">
        <v>43</v>
      </c>
      <c r="B1727" t="s">
        <v>67</v>
      </c>
      <c r="C1727">
        <v>4</v>
      </c>
      <c r="D1727" t="s">
        <v>68</v>
      </c>
      <c r="E1727">
        <v>1983</v>
      </c>
      <c r="F1727" t="s">
        <v>10</v>
      </c>
      <c r="G1727" s="1" t="s">
        <v>10</v>
      </c>
      <c r="H1727" s="1" t="s">
        <v>10</v>
      </c>
    </row>
    <row r="1728" spans="1:8" x14ac:dyDescent="0.3">
      <c r="A1728">
        <v>43</v>
      </c>
      <c r="B1728" t="s">
        <v>67</v>
      </c>
      <c r="C1728">
        <v>4</v>
      </c>
      <c r="D1728" t="s">
        <v>68</v>
      </c>
      <c r="E1728">
        <v>1984</v>
      </c>
      <c r="F1728" t="s">
        <v>10</v>
      </c>
      <c r="G1728" s="1" t="s">
        <v>10</v>
      </c>
      <c r="H1728" s="1" t="s">
        <v>10</v>
      </c>
    </row>
    <row r="1729" spans="1:8" x14ac:dyDescent="0.3">
      <c r="A1729">
        <v>43</v>
      </c>
      <c r="B1729" t="s">
        <v>67</v>
      </c>
      <c r="C1729">
        <v>4</v>
      </c>
      <c r="D1729" t="s">
        <v>68</v>
      </c>
      <c r="E1729">
        <v>1985</v>
      </c>
      <c r="F1729" t="s">
        <v>10</v>
      </c>
      <c r="G1729" s="1" t="s">
        <v>10</v>
      </c>
      <c r="H1729" s="1" t="s">
        <v>10</v>
      </c>
    </row>
    <row r="1730" spans="1:8" x14ac:dyDescent="0.3">
      <c r="A1730">
        <v>43</v>
      </c>
      <c r="B1730" t="s">
        <v>67</v>
      </c>
      <c r="C1730">
        <v>4</v>
      </c>
      <c r="D1730" t="s">
        <v>68</v>
      </c>
      <c r="E1730">
        <v>1986</v>
      </c>
      <c r="F1730" t="s">
        <v>10</v>
      </c>
      <c r="G1730" s="1" t="s">
        <v>10</v>
      </c>
      <c r="H1730" s="1" t="s">
        <v>10</v>
      </c>
    </row>
    <row r="1731" spans="1:8" x14ac:dyDescent="0.3">
      <c r="A1731">
        <v>43</v>
      </c>
      <c r="B1731" t="s">
        <v>67</v>
      </c>
      <c r="C1731">
        <v>4</v>
      </c>
      <c r="D1731" t="s">
        <v>68</v>
      </c>
      <c r="E1731">
        <v>1987</v>
      </c>
      <c r="F1731" t="s">
        <v>10</v>
      </c>
      <c r="G1731" s="1" t="s">
        <v>10</v>
      </c>
      <c r="H1731" s="1" t="s">
        <v>10</v>
      </c>
    </row>
    <row r="1732" spans="1:8" x14ac:dyDescent="0.3">
      <c r="A1732">
        <v>43</v>
      </c>
      <c r="B1732" t="s">
        <v>67</v>
      </c>
      <c r="C1732">
        <v>4</v>
      </c>
      <c r="D1732" t="s">
        <v>68</v>
      </c>
      <c r="E1732">
        <v>1988</v>
      </c>
      <c r="F1732" t="s">
        <v>10</v>
      </c>
      <c r="G1732" s="1" t="s">
        <v>10</v>
      </c>
      <c r="H1732" s="1" t="s">
        <v>10</v>
      </c>
    </row>
    <row r="1733" spans="1:8" x14ac:dyDescent="0.3">
      <c r="A1733">
        <v>43</v>
      </c>
      <c r="B1733" t="s">
        <v>67</v>
      </c>
      <c r="C1733">
        <v>4</v>
      </c>
      <c r="D1733" t="s">
        <v>68</v>
      </c>
      <c r="E1733">
        <v>1989</v>
      </c>
      <c r="F1733" t="s">
        <v>10</v>
      </c>
      <c r="G1733" s="1" t="s">
        <v>10</v>
      </c>
      <c r="H1733" s="1" t="s">
        <v>10</v>
      </c>
    </row>
    <row r="1734" spans="1:8" x14ac:dyDescent="0.3">
      <c r="A1734">
        <v>43</v>
      </c>
      <c r="B1734" t="s">
        <v>67</v>
      </c>
      <c r="C1734">
        <v>4</v>
      </c>
      <c r="D1734" t="s">
        <v>68</v>
      </c>
      <c r="E1734">
        <v>1990</v>
      </c>
      <c r="F1734" t="s">
        <v>10</v>
      </c>
      <c r="G1734" s="1" t="s">
        <v>10</v>
      </c>
      <c r="H1734" s="1" t="s">
        <v>10</v>
      </c>
    </row>
    <row r="1735" spans="1:8" x14ac:dyDescent="0.3">
      <c r="A1735">
        <v>43</v>
      </c>
      <c r="B1735" t="s">
        <v>67</v>
      </c>
      <c r="C1735">
        <v>4</v>
      </c>
      <c r="D1735" t="s">
        <v>68</v>
      </c>
      <c r="E1735">
        <v>1991</v>
      </c>
      <c r="F1735" t="s">
        <v>10</v>
      </c>
      <c r="G1735" s="1" t="s">
        <v>10</v>
      </c>
      <c r="H1735" s="1" t="s">
        <v>10</v>
      </c>
    </row>
    <row r="1736" spans="1:8" x14ac:dyDescent="0.3">
      <c r="A1736">
        <v>43</v>
      </c>
      <c r="B1736" t="s">
        <v>67</v>
      </c>
      <c r="C1736">
        <v>4</v>
      </c>
      <c r="D1736" t="s">
        <v>68</v>
      </c>
      <c r="E1736">
        <v>1992</v>
      </c>
      <c r="F1736" t="s">
        <v>10</v>
      </c>
      <c r="G1736" s="1" t="s">
        <v>10</v>
      </c>
      <c r="H1736" s="1" t="s">
        <v>10</v>
      </c>
    </row>
    <row r="1737" spans="1:8" x14ac:dyDescent="0.3">
      <c r="A1737">
        <v>43</v>
      </c>
      <c r="B1737" t="s">
        <v>67</v>
      </c>
      <c r="C1737">
        <v>4</v>
      </c>
      <c r="D1737" t="s">
        <v>68</v>
      </c>
      <c r="E1737">
        <v>1993</v>
      </c>
      <c r="F1737" t="s">
        <v>10</v>
      </c>
      <c r="G1737" s="1" t="s">
        <v>10</v>
      </c>
      <c r="H1737" s="1" t="s">
        <v>10</v>
      </c>
    </row>
    <row r="1738" spans="1:8" x14ac:dyDescent="0.3">
      <c r="A1738">
        <v>43</v>
      </c>
      <c r="B1738" t="s">
        <v>67</v>
      </c>
      <c r="C1738">
        <v>4</v>
      </c>
      <c r="D1738" t="s">
        <v>68</v>
      </c>
      <c r="E1738">
        <v>1994</v>
      </c>
      <c r="F1738" t="s">
        <v>10</v>
      </c>
      <c r="G1738" s="1" t="s">
        <v>10</v>
      </c>
      <c r="H1738" s="1" t="s">
        <v>10</v>
      </c>
    </row>
    <row r="1739" spans="1:8" x14ac:dyDescent="0.3">
      <c r="A1739">
        <v>43</v>
      </c>
      <c r="B1739" t="s">
        <v>67</v>
      </c>
      <c r="C1739">
        <v>4</v>
      </c>
      <c r="D1739" t="s">
        <v>68</v>
      </c>
      <c r="E1739">
        <v>1995</v>
      </c>
      <c r="F1739" t="s">
        <v>10</v>
      </c>
      <c r="G1739" s="1" t="s">
        <v>10</v>
      </c>
      <c r="H1739" s="1" t="s">
        <v>10</v>
      </c>
    </row>
    <row r="1740" spans="1:8" x14ac:dyDescent="0.3">
      <c r="A1740">
        <v>43</v>
      </c>
      <c r="B1740" t="s">
        <v>67</v>
      </c>
      <c r="C1740">
        <v>4</v>
      </c>
      <c r="D1740" t="s">
        <v>68</v>
      </c>
      <c r="E1740">
        <v>1996</v>
      </c>
      <c r="F1740" t="s">
        <v>10</v>
      </c>
      <c r="G1740" s="1" t="s">
        <v>10</v>
      </c>
      <c r="H1740" s="1" t="s">
        <v>10</v>
      </c>
    </row>
    <row r="1741" spans="1:8" x14ac:dyDescent="0.3">
      <c r="A1741">
        <v>43</v>
      </c>
      <c r="B1741" t="s">
        <v>67</v>
      </c>
      <c r="C1741">
        <v>4</v>
      </c>
      <c r="D1741" t="s">
        <v>68</v>
      </c>
      <c r="E1741">
        <v>1997</v>
      </c>
      <c r="F1741" t="s">
        <v>10</v>
      </c>
      <c r="G1741" s="1" t="s">
        <v>10</v>
      </c>
      <c r="H1741" s="1" t="s">
        <v>10</v>
      </c>
    </row>
    <row r="1742" spans="1:8" x14ac:dyDescent="0.3">
      <c r="A1742">
        <v>43</v>
      </c>
      <c r="B1742" t="s">
        <v>67</v>
      </c>
      <c r="C1742">
        <v>4</v>
      </c>
      <c r="D1742" t="s">
        <v>68</v>
      </c>
      <c r="E1742">
        <v>1998</v>
      </c>
      <c r="F1742" t="s">
        <v>10</v>
      </c>
      <c r="G1742" s="1" t="s">
        <v>10</v>
      </c>
      <c r="H1742" s="1" t="s">
        <v>10</v>
      </c>
    </row>
    <row r="1743" spans="1:8" x14ac:dyDescent="0.3">
      <c r="A1743">
        <v>43</v>
      </c>
      <c r="B1743" t="s">
        <v>67</v>
      </c>
      <c r="C1743">
        <v>4</v>
      </c>
      <c r="D1743" t="s">
        <v>68</v>
      </c>
      <c r="E1743">
        <v>1999</v>
      </c>
      <c r="F1743" t="s">
        <v>10</v>
      </c>
      <c r="G1743" s="1" t="s">
        <v>10</v>
      </c>
      <c r="H1743" s="1" t="s">
        <v>10</v>
      </c>
    </row>
    <row r="1744" spans="1:8" x14ac:dyDescent="0.3">
      <c r="A1744">
        <v>43</v>
      </c>
      <c r="B1744" t="s">
        <v>67</v>
      </c>
      <c r="C1744">
        <v>4</v>
      </c>
      <c r="D1744" t="s">
        <v>68</v>
      </c>
      <c r="E1744">
        <v>2000</v>
      </c>
      <c r="F1744">
        <v>851</v>
      </c>
      <c r="G1744" s="1" t="s">
        <v>10</v>
      </c>
      <c r="H1744" s="1" t="s">
        <v>10</v>
      </c>
    </row>
    <row r="1745" spans="1:8" x14ac:dyDescent="0.3">
      <c r="A1745">
        <v>43</v>
      </c>
      <c r="B1745" t="s">
        <v>67</v>
      </c>
      <c r="C1745">
        <v>4</v>
      </c>
      <c r="D1745" t="s">
        <v>68</v>
      </c>
      <c r="E1745">
        <v>2001</v>
      </c>
      <c r="F1745">
        <v>1887</v>
      </c>
      <c r="G1745" s="1" t="s">
        <v>10</v>
      </c>
      <c r="H1745" s="1" t="s">
        <v>10</v>
      </c>
    </row>
    <row r="1746" spans="1:8" x14ac:dyDescent="0.3">
      <c r="A1746">
        <v>43</v>
      </c>
      <c r="B1746" t="s">
        <v>67</v>
      </c>
      <c r="C1746">
        <v>4</v>
      </c>
      <c r="D1746" t="s">
        <v>68</v>
      </c>
      <c r="E1746">
        <v>2002</v>
      </c>
      <c r="F1746">
        <v>1215</v>
      </c>
      <c r="G1746" s="1" t="s">
        <v>10</v>
      </c>
      <c r="H1746" s="1" t="s">
        <v>10</v>
      </c>
    </row>
    <row r="1747" spans="1:8" x14ac:dyDescent="0.3">
      <c r="A1747">
        <v>43</v>
      </c>
      <c r="B1747" t="s">
        <v>67</v>
      </c>
      <c r="C1747">
        <v>4</v>
      </c>
      <c r="D1747" t="s">
        <v>68</v>
      </c>
      <c r="E1747">
        <v>2003</v>
      </c>
      <c r="F1747">
        <v>768</v>
      </c>
      <c r="G1747" s="1" t="s">
        <v>10</v>
      </c>
      <c r="H1747" s="1" t="s">
        <v>10</v>
      </c>
    </row>
    <row r="1748" spans="1:8" x14ac:dyDescent="0.3">
      <c r="A1748">
        <v>43</v>
      </c>
      <c r="B1748" t="s">
        <v>67</v>
      </c>
      <c r="C1748">
        <v>4</v>
      </c>
      <c r="D1748" t="s">
        <v>68</v>
      </c>
      <c r="E1748">
        <v>2004</v>
      </c>
      <c r="F1748">
        <v>1837</v>
      </c>
      <c r="G1748" s="1" t="s">
        <v>10</v>
      </c>
      <c r="H1748" s="1" t="s">
        <v>10</v>
      </c>
    </row>
    <row r="1749" spans="1:8" x14ac:dyDescent="0.3">
      <c r="A1749">
        <v>43</v>
      </c>
      <c r="B1749" t="s">
        <v>67</v>
      </c>
      <c r="C1749">
        <v>4</v>
      </c>
      <c r="D1749" t="s">
        <v>68</v>
      </c>
      <c r="E1749">
        <v>2005</v>
      </c>
      <c r="F1749">
        <v>2914</v>
      </c>
      <c r="G1749" s="1" t="s">
        <v>10</v>
      </c>
      <c r="H1749" s="1" t="s">
        <v>10</v>
      </c>
    </row>
    <row r="1750" spans="1:8" x14ac:dyDescent="0.3">
      <c r="A1750">
        <v>43</v>
      </c>
      <c r="B1750" t="s">
        <v>67</v>
      </c>
      <c r="C1750">
        <v>4</v>
      </c>
      <c r="D1750" t="s">
        <v>68</v>
      </c>
      <c r="E1750">
        <v>2006</v>
      </c>
      <c r="F1750">
        <v>960</v>
      </c>
      <c r="G1750" s="1" t="s">
        <v>10</v>
      </c>
      <c r="H1750" s="1" t="s">
        <v>10</v>
      </c>
    </row>
    <row r="1751" spans="1:8" x14ac:dyDescent="0.3">
      <c r="A1751">
        <v>43</v>
      </c>
      <c r="B1751" t="s">
        <v>67</v>
      </c>
      <c r="C1751">
        <v>4</v>
      </c>
      <c r="D1751" t="s">
        <v>68</v>
      </c>
      <c r="E1751">
        <v>2007</v>
      </c>
      <c r="F1751">
        <v>1349</v>
      </c>
      <c r="G1751" s="1" t="s">
        <v>10</v>
      </c>
      <c r="H1751" s="1" t="s">
        <v>10</v>
      </c>
    </row>
    <row r="1752" spans="1:8" x14ac:dyDescent="0.3">
      <c r="A1752">
        <v>43</v>
      </c>
      <c r="B1752" t="s">
        <v>67</v>
      </c>
      <c r="C1752">
        <v>4</v>
      </c>
      <c r="D1752" t="s">
        <v>68</v>
      </c>
      <c r="E1752">
        <v>2008</v>
      </c>
      <c r="F1752">
        <v>1760</v>
      </c>
      <c r="G1752" s="1" t="s">
        <v>10</v>
      </c>
      <c r="H1752" s="1" t="s">
        <v>10</v>
      </c>
    </row>
    <row r="1753" spans="1:8" x14ac:dyDescent="0.3">
      <c r="A1753">
        <v>43</v>
      </c>
      <c r="B1753" t="s">
        <v>67</v>
      </c>
      <c r="C1753">
        <v>4</v>
      </c>
      <c r="D1753" t="s">
        <v>68</v>
      </c>
      <c r="E1753">
        <v>2009</v>
      </c>
      <c r="F1753">
        <v>3127</v>
      </c>
      <c r="G1753" s="1" t="s">
        <v>10</v>
      </c>
      <c r="H1753" s="1" t="s">
        <v>10</v>
      </c>
    </row>
    <row r="1754" spans="1:8" x14ac:dyDescent="0.3">
      <c r="A1754">
        <v>43</v>
      </c>
      <c r="B1754" t="s">
        <v>67</v>
      </c>
      <c r="C1754">
        <v>4</v>
      </c>
      <c r="D1754" t="s">
        <v>68</v>
      </c>
      <c r="E1754">
        <v>2010</v>
      </c>
      <c r="F1754">
        <v>2258</v>
      </c>
      <c r="G1754" s="1" t="s">
        <v>10</v>
      </c>
      <c r="H1754" s="1" t="s">
        <v>10</v>
      </c>
    </row>
    <row r="1755" spans="1:8" x14ac:dyDescent="0.3">
      <c r="A1755">
        <v>43</v>
      </c>
      <c r="B1755" t="s">
        <v>67</v>
      </c>
      <c r="C1755">
        <v>4</v>
      </c>
      <c r="D1755" t="s">
        <v>68</v>
      </c>
      <c r="E1755">
        <v>2011</v>
      </c>
      <c r="F1755">
        <v>2420</v>
      </c>
      <c r="G1755" s="1" t="s">
        <v>10</v>
      </c>
      <c r="H1755" s="1" t="s">
        <v>10</v>
      </c>
    </row>
    <row r="1756" spans="1:8" x14ac:dyDescent="0.3">
      <c r="A1756">
        <v>43</v>
      </c>
      <c r="B1756" t="s">
        <v>67</v>
      </c>
      <c r="C1756">
        <v>4</v>
      </c>
      <c r="D1756" t="s">
        <v>68</v>
      </c>
      <c r="E1756">
        <v>2012</v>
      </c>
      <c r="F1756">
        <v>1899</v>
      </c>
      <c r="G1756" s="1" t="s">
        <v>10</v>
      </c>
      <c r="H1756" s="1" t="s">
        <v>10</v>
      </c>
    </row>
    <row r="1757" spans="1:8" x14ac:dyDescent="0.3">
      <c r="A1757">
        <v>43</v>
      </c>
      <c r="B1757" t="s">
        <v>67</v>
      </c>
      <c r="C1757">
        <v>4</v>
      </c>
      <c r="D1757" t="s">
        <v>68</v>
      </c>
      <c r="E1757">
        <v>2013</v>
      </c>
      <c r="F1757">
        <v>2542</v>
      </c>
      <c r="G1757" s="1" t="s">
        <v>10</v>
      </c>
      <c r="H1757" s="1" t="s">
        <v>10</v>
      </c>
    </row>
    <row r="1758" spans="1:8" x14ac:dyDescent="0.3">
      <c r="A1758">
        <v>43</v>
      </c>
      <c r="B1758" t="s">
        <v>67</v>
      </c>
      <c r="C1758">
        <v>4</v>
      </c>
      <c r="D1758" t="s">
        <v>68</v>
      </c>
      <c r="E1758">
        <v>2014</v>
      </c>
      <c r="F1758">
        <v>4407</v>
      </c>
      <c r="G1758" s="1" t="s">
        <v>10</v>
      </c>
      <c r="H1758" s="1" t="s">
        <v>10</v>
      </c>
    </row>
    <row r="1759" spans="1:8" x14ac:dyDescent="0.3">
      <c r="A1759">
        <v>43</v>
      </c>
      <c r="B1759" t="s">
        <v>67</v>
      </c>
      <c r="C1759">
        <v>4</v>
      </c>
      <c r="D1759" t="s">
        <v>68</v>
      </c>
      <c r="E1759">
        <v>2015</v>
      </c>
      <c r="F1759">
        <v>2486</v>
      </c>
      <c r="G1759" s="1" t="s">
        <v>10</v>
      </c>
      <c r="H1759" s="1" t="s">
        <v>10</v>
      </c>
    </row>
    <row r="1760" spans="1:8" x14ac:dyDescent="0.3">
      <c r="A1760">
        <v>43</v>
      </c>
      <c r="B1760" t="s">
        <v>67</v>
      </c>
      <c r="C1760">
        <v>4</v>
      </c>
      <c r="D1760" t="s">
        <v>68</v>
      </c>
      <c r="E1760">
        <v>2016</v>
      </c>
      <c r="F1760">
        <v>1405</v>
      </c>
      <c r="G1760" s="1" t="s">
        <v>10</v>
      </c>
      <c r="H1760" s="1" t="s">
        <v>10</v>
      </c>
    </row>
    <row r="1761" spans="1:8" x14ac:dyDescent="0.3">
      <c r="A1761">
        <v>43</v>
      </c>
      <c r="B1761" t="s">
        <v>67</v>
      </c>
      <c r="C1761">
        <v>4</v>
      </c>
      <c r="D1761" t="s">
        <v>68</v>
      </c>
      <c r="E1761">
        <v>2017</v>
      </c>
      <c r="F1761">
        <v>1892</v>
      </c>
      <c r="G1761" s="1" t="s">
        <v>10</v>
      </c>
      <c r="H1761" s="1" t="s">
        <v>10</v>
      </c>
    </row>
    <row r="1762" spans="1:8" x14ac:dyDescent="0.3">
      <c r="A1762">
        <v>43</v>
      </c>
      <c r="B1762" t="s">
        <v>67</v>
      </c>
      <c r="C1762">
        <v>4</v>
      </c>
      <c r="D1762" t="s">
        <v>68</v>
      </c>
      <c r="E1762">
        <v>2018</v>
      </c>
      <c r="F1762">
        <v>554</v>
      </c>
      <c r="G1762" s="1" t="s">
        <v>10</v>
      </c>
      <c r="H1762" s="1" t="s">
        <v>10</v>
      </c>
    </row>
    <row r="1763" spans="1:8" x14ac:dyDescent="0.3">
      <c r="A1763">
        <v>43</v>
      </c>
      <c r="B1763" t="s">
        <v>67</v>
      </c>
      <c r="C1763">
        <v>4</v>
      </c>
      <c r="D1763" t="s">
        <v>68</v>
      </c>
      <c r="E1763">
        <v>2019</v>
      </c>
      <c r="F1763">
        <v>535</v>
      </c>
      <c r="G1763" s="1" t="s">
        <v>10</v>
      </c>
      <c r="H1763" s="1" t="s">
        <v>10</v>
      </c>
    </row>
    <row r="1764" spans="1:8" x14ac:dyDescent="0.3">
      <c r="A1764">
        <v>43</v>
      </c>
      <c r="B1764" t="s">
        <v>67</v>
      </c>
      <c r="C1764">
        <v>4</v>
      </c>
      <c r="D1764" t="s">
        <v>68</v>
      </c>
      <c r="E1764">
        <v>2020</v>
      </c>
      <c r="F1764" t="s">
        <v>10</v>
      </c>
      <c r="G1764" t="s">
        <v>10</v>
      </c>
      <c r="H1764" t="s">
        <v>10</v>
      </c>
    </row>
    <row r="1765" spans="1:8" x14ac:dyDescent="0.3">
      <c r="A1765">
        <v>44</v>
      </c>
      <c r="B1765" t="s">
        <v>69</v>
      </c>
      <c r="C1765">
        <v>4</v>
      </c>
      <c r="D1765" t="s">
        <v>68</v>
      </c>
      <c r="E1765">
        <v>1980</v>
      </c>
      <c r="F1765" t="s">
        <v>10</v>
      </c>
      <c r="G1765" s="1" t="s">
        <v>10</v>
      </c>
      <c r="H1765" s="1" t="s">
        <v>10</v>
      </c>
    </row>
    <row r="1766" spans="1:8" x14ac:dyDescent="0.3">
      <c r="A1766">
        <v>44</v>
      </c>
      <c r="B1766" t="s">
        <v>69</v>
      </c>
      <c r="C1766">
        <v>4</v>
      </c>
      <c r="D1766" t="s">
        <v>68</v>
      </c>
      <c r="E1766">
        <v>1981</v>
      </c>
      <c r="F1766" t="s">
        <v>10</v>
      </c>
      <c r="G1766" s="1" t="s">
        <v>10</v>
      </c>
      <c r="H1766" s="1" t="s">
        <v>10</v>
      </c>
    </row>
    <row r="1767" spans="1:8" x14ac:dyDescent="0.3">
      <c r="A1767">
        <v>44</v>
      </c>
      <c r="B1767" t="s">
        <v>69</v>
      </c>
      <c r="C1767">
        <v>4</v>
      </c>
      <c r="D1767" t="s">
        <v>68</v>
      </c>
      <c r="E1767">
        <v>1982</v>
      </c>
      <c r="F1767" t="s">
        <v>10</v>
      </c>
      <c r="G1767" s="1" t="s">
        <v>10</v>
      </c>
      <c r="H1767" s="1" t="s">
        <v>10</v>
      </c>
    </row>
    <row r="1768" spans="1:8" x14ac:dyDescent="0.3">
      <c r="A1768">
        <v>44</v>
      </c>
      <c r="B1768" t="s">
        <v>69</v>
      </c>
      <c r="C1768">
        <v>4</v>
      </c>
      <c r="D1768" t="s">
        <v>68</v>
      </c>
      <c r="E1768">
        <v>1983</v>
      </c>
      <c r="F1768" t="s">
        <v>10</v>
      </c>
      <c r="G1768" s="1" t="s">
        <v>10</v>
      </c>
      <c r="H1768" s="1" t="s">
        <v>10</v>
      </c>
    </row>
    <row r="1769" spans="1:8" x14ac:dyDescent="0.3">
      <c r="A1769">
        <v>44</v>
      </c>
      <c r="B1769" t="s">
        <v>69</v>
      </c>
      <c r="C1769">
        <v>4</v>
      </c>
      <c r="D1769" t="s">
        <v>68</v>
      </c>
      <c r="E1769">
        <v>1984</v>
      </c>
      <c r="F1769" t="s">
        <v>10</v>
      </c>
      <c r="G1769" s="1" t="s">
        <v>10</v>
      </c>
      <c r="H1769" s="1" t="s">
        <v>10</v>
      </c>
    </row>
    <row r="1770" spans="1:8" x14ac:dyDescent="0.3">
      <c r="A1770">
        <v>44</v>
      </c>
      <c r="B1770" t="s">
        <v>69</v>
      </c>
      <c r="C1770">
        <v>4</v>
      </c>
      <c r="D1770" t="s">
        <v>68</v>
      </c>
      <c r="E1770">
        <v>1985</v>
      </c>
      <c r="F1770" t="s">
        <v>10</v>
      </c>
      <c r="G1770" s="1" t="s">
        <v>10</v>
      </c>
      <c r="H1770" s="1" t="s">
        <v>10</v>
      </c>
    </row>
    <row r="1771" spans="1:8" x14ac:dyDescent="0.3">
      <c r="A1771">
        <v>44</v>
      </c>
      <c r="B1771" t="s">
        <v>69</v>
      </c>
      <c r="C1771">
        <v>4</v>
      </c>
      <c r="D1771" t="s">
        <v>68</v>
      </c>
      <c r="E1771">
        <v>1986</v>
      </c>
      <c r="F1771" t="s">
        <v>10</v>
      </c>
      <c r="G1771" s="1" t="s">
        <v>10</v>
      </c>
      <c r="H1771" s="1" t="s">
        <v>10</v>
      </c>
    </row>
    <row r="1772" spans="1:8" x14ac:dyDescent="0.3">
      <c r="A1772">
        <v>44</v>
      </c>
      <c r="B1772" t="s">
        <v>69</v>
      </c>
      <c r="C1772">
        <v>4</v>
      </c>
      <c r="D1772" t="s">
        <v>68</v>
      </c>
      <c r="E1772">
        <v>1987</v>
      </c>
      <c r="F1772" t="s">
        <v>10</v>
      </c>
      <c r="G1772" s="1" t="s">
        <v>10</v>
      </c>
      <c r="H1772" s="1" t="s">
        <v>10</v>
      </c>
    </row>
    <row r="1773" spans="1:8" x14ac:dyDescent="0.3">
      <c r="A1773">
        <v>44</v>
      </c>
      <c r="B1773" t="s">
        <v>69</v>
      </c>
      <c r="C1773">
        <v>4</v>
      </c>
      <c r="D1773" t="s">
        <v>68</v>
      </c>
      <c r="E1773">
        <v>1988</v>
      </c>
      <c r="F1773" t="s">
        <v>10</v>
      </c>
      <c r="G1773" s="1" t="s">
        <v>10</v>
      </c>
      <c r="H1773" s="1" t="s">
        <v>10</v>
      </c>
    </row>
    <row r="1774" spans="1:8" x14ac:dyDescent="0.3">
      <c r="A1774">
        <v>44</v>
      </c>
      <c r="B1774" t="s">
        <v>69</v>
      </c>
      <c r="C1774">
        <v>4</v>
      </c>
      <c r="D1774" t="s">
        <v>68</v>
      </c>
      <c r="E1774">
        <v>1989</v>
      </c>
      <c r="F1774" t="s">
        <v>10</v>
      </c>
      <c r="G1774" s="1" t="s">
        <v>10</v>
      </c>
      <c r="H1774" s="1" t="s">
        <v>10</v>
      </c>
    </row>
    <row r="1775" spans="1:8" x14ac:dyDescent="0.3">
      <c r="A1775">
        <v>44</v>
      </c>
      <c r="B1775" t="s">
        <v>69</v>
      </c>
      <c r="C1775">
        <v>4</v>
      </c>
      <c r="D1775" t="s">
        <v>68</v>
      </c>
      <c r="E1775">
        <v>1990</v>
      </c>
      <c r="F1775">
        <v>200</v>
      </c>
      <c r="G1775" s="1" t="s">
        <v>10</v>
      </c>
      <c r="H1775" s="1" t="s">
        <v>10</v>
      </c>
    </row>
    <row r="1776" spans="1:8" x14ac:dyDescent="0.3">
      <c r="A1776">
        <v>44</v>
      </c>
      <c r="B1776" t="s">
        <v>69</v>
      </c>
      <c r="C1776">
        <v>4</v>
      </c>
      <c r="D1776" t="s">
        <v>68</v>
      </c>
      <c r="E1776">
        <v>1991</v>
      </c>
      <c r="F1776" t="s">
        <v>10</v>
      </c>
      <c r="G1776" s="1" t="s">
        <v>10</v>
      </c>
      <c r="H1776" s="1" t="s">
        <v>10</v>
      </c>
    </row>
    <row r="1777" spans="1:8" x14ac:dyDescent="0.3">
      <c r="A1777">
        <v>44</v>
      </c>
      <c r="B1777" t="s">
        <v>69</v>
      </c>
      <c r="C1777">
        <v>4</v>
      </c>
      <c r="D1777" t="s">
        <v>68</v>
      </c>
      <c r="E1777">
        <v>1992</v>
      </c>
      <c r="F1777" t="s">
        <v>10</v>
      </c>
      <c r="G1777" s="1" t="s">
        <v>10</v>
      </c>
      <c r="H1777" s="1" t="s">
        <v>10</v>
      </c>
    </row>
    <row r="1778" spans="1:8" x14ac:dyDescent="0.3">
      <c r="A1778">
        <v>44</v>
      </c>
      <c r="B1778" t="s">
        <v>69</v>
      </c>
      <c r="C1778">
        <v>4</v>
      </c>
      <c r="D1778" t="s">
        <v>68</v>
      </c>
      <c r="E1778">
        <v>1993</v>
      </c>
      <c r="F1778" t="s">
        <v>10</v>
      </c>
      <c r="G1778" s="1" t="s">
        <v>10</v>
      </c>
      <c r="H1778" s="1" t="s">
        <v>10</v>
      </c>
    </row>
    <row r="1779" spans="1:8" x14ac:dyDescent="0.3">
      <c r="A1779">
        <v>44</v>
      </c>
      <c r="B1779" t="s">
        <v>69</v>
      </c>
      <c r="C1779">
        <v>4</v>
      </c>
      <c r="D1779" t="s">
        <v>68</v>
      </c>
      <c r="E1779">
        <v>1994</v>
      </c>
      <c r="F1779" t="s">
        <v>10</v>
      </c>
      <c r="G1779" s="1" t="s">
        <v>10</v>
      </c>
      <c r="H1779" s="1" t="s">
        <v>10</v>
      </c>
    </row>
    <row r="1780" spans="1:8" x14ac:dyDescent="0.3">
      <c r="A1780">
        <v>44</v>
      </c>
      <c r="B1780" t="s">
        <v>69</v>
      </c>
      <c r="C1780">
        <v>4</v>
      </c>
      <c r="D1780" t="s">
        <v>68</v>
      </c>
      <c r="E1780">
        <v>1995</v>
      </c>
      <c r="F1780" t="s">
        <v>10</v>
      </c>
      <c r="G1780" s="1" t="s">
        <v>10</v>
      </c>
      <c r="H1780" s="1" t="s">
        <v>10</v>
      </c>
    </row>
    <row r="1781" spans="1:8" x14ac:dyDescent="0.3">
      <c r="A1781">
        <v>44</v>
      </c>
      <c r="B1781" t="s">
        <v>69</v>
      </c>
      <c r="C1781">
        <v>4</v>
      </c>
      <c r="D1781" t="s">
        <v>68</v>
      </c>
      <c r="E1781">
        <v>1996</v>
      </c>
      <c r="F1781" t="s">
        <v>10</v>
      </c>
      <c r="G1781" s="1" t="s">
        <v>10</v>
      </c>
      <c r="H1781" s="1" t="s">
        <v>10</v>
      </c>
    </row>
    <row r="1782" spans="1:8" x14ac:dyDescent="0.3">
      <c r="A1782">
        <v>44</v>
      </c>
      <c r="B1782" t="s">
        <v>69</v>
      </c>
      <c r="C1782">
        <v>4</v>
      </c>
      <c r="D1782" t="s">
        <v>68</v>
      </c>
      <c r="E1782">
        <v>1997</v>
      </c>
      <c r="F1782" t="s">
        <v>10</v>
      </c>
      <c r="G1782" s="1" t="s">
        <v>10</v>
      </c>
      <c r="H1782" s="1" t="s">
        <v>10</v>
      </c>
    </row>
    <row r="1783" spans="1:8" x14ac:dyDescent="0.3">
      <c r="A1783">
        <v>44</v>
      </c>
      <c r="B1783" t="s">
        <v>69</v>
      </c>
      <c r="C1783">
        <v>4</v>
      </c>
      <c r="D1783" t="s">
        <v>68</v>
      </c>
      <c r="E1783">
        <v>1998</v>
      </c>
      <c r="F1783" t="s">
        <v>10</v>
      </c>
      <c r="G1783" s="1" t="s">
        <v>10</v>
      </c>
      <c r="H1783" s="1" t="s">
        <v>10</v>
      </c>
    </row>
    <row r="1784" spans="1:8" x14ac:dyDescent="0.3">
      <c r="A1784">
        <v>44</v>
      </c>
      <c r="B1784" t="s">
        <v>69</v>
      </c>
      <c r="C1784">
        <v>4</v>
      </c>
      <c r="D1784" t="s">
        <v>68</v>
      </c>
      <c r="E1784">
        <v>1999</v>
      </c>
      <c r="F1784" t="s">
        <v>10</v>
      </c>
      <c r="G1784" s="1" t="s">
        <v>10</v>
      </c>
      <c r="H1784" s="1" t="s">
        <v>10</v>
      </c>
    </row>
    <row r="1785" spans="1:8" x14ac:dyDescent="0.3">
      <c r="A1785">
        <v>44</v>
      </c>
      <c r="B1785" t="s">
        <v>69</v>
      </c>
      <c r="C1785">
        <v>4</v>
      </c>
      <c r="D1785" t="s">
        <v>68</v>
      </c>
      <c r="E1785">
        <v>2000</v>
      </c>
      <c r="F1785" t="s">
        <v>10</v>
      </c>
      <c r="G1785" s="1" t="s">
        <v>10</v>
      </c>
      <c r="H1785" s="1" t="s">
        <v>10</v>
      </c>
    </row>
    <row r="1786" spans="1:8" x14ac:dyDescent="0.3">
      <c r="A1786">
        <v>44</v>
      </c>
      <c r="B1786" t="s">
        <v>69</v>
      </c>
      <c r="C1786">
        <v>4</v>
      </c>
      <c r="D1786" t="s">
        <v>68</v>
      </c>
      <c r="E1786">
        <v>2001</v>
      </c>
      <c r="F1786">
        <v>213</v>
      </c>
      <c r="G1786" s="1" t="s">
        <v>10</v>
      </c>
      <c r="H1786" s="1" t="s">
        <v>10</v>
      </c>
    </row>
    <row r="1787" spans="1:8" x14ac:dyDescent="0.3">
      <c r="A1787">
        <v>44</v>
      </c>
      <c r="B1787" t="s">
        <v>69</v>
      </c>
      <c r="C1787">
        <v>4</v>
      </c>
      <c r="D1787" t="s">
        <v>68</v>
      </c>
      <c r="E1787">
        <v>2002</v>
      </c>
      <c r="F1787" t="s">
        <v>10</v>
      </c>
      <c r="G1787" s="1" t="s">
        <v>10</v>
      </c>
      <c r="H1787" s="1" t="s">
        <v>10</v>
      </c>
    </row>
    <row r="1788" spans="1:8" x14ac:dyDescent="0.3">
      <c r="A1788">
        <v>44</v>
      </c>
      <c r="B1788" t="s">
        <v>69</v>
      </c>
      <c r="C1788">
        <v>4</v>
      </c>
      <c r="D1788" t="s">
        <v>68</v>
      </c>
      <c r="E1788">
        <v>2003</v>
      </c>
      <c r="F1788">
        <v>841</v>
      </c>
      <c r="G1788" s="1" t="s">
        <v>10</v>
      </c>
      <c r="H1788" s="1" t="s">
        <v>10</v>
      </c>
    </row>
    <row r="1789" spans="1:8" x14ac:dyDescent="0.3">
      <c r="A1789">
        <v>44</v>
      </c>
      <c r="B1789" t="s">
        <v>69</v>
      </c>
      <c r="C1789">
        <v>4</v>
      </c>
      <c r="D1789" t="s">
        <v>68</v>
      </c>
      <c r="E1789">
        <v>2004</v>
      </c>
      <c r="F1789">
        <v>130</v>
      </c>
      <c r="G1789" s="1" t="s">
        <v>10</v>
      </c>
      <c r="H1789" s="1" t="s">
        <v>10</v>
      </c>
    </row>
    <row r="1790" spans="1:8" x14ac:dyDescent="0.3">
      <c r="A1790">
        <v>44</v>
      </c>
      <c r="B1790" t="s">
        <v>69</v>
      </c>
      <c r="C1790">
        <v>4</v>
      </c>
      <c r="D1790" t="s">
        <v>68</v>
      </c>
      <c r="E1790">
        <v>2005</v>
      </c>
      <c r="F1790">
        <v>1120</v>
      </c>
      <c r="G1790" s="1" t="s">
        <v>10</v>
      </c>
      <c r="H1790" s="1" t="s">
        <v>10</v>
      </c>
    </row>
    <row r="1791" spans="1:8" x14ac:dyDescent="0.3">
      <c r="A1791">
        <v>44</v>
      </c>
      <c r="B1791" t="s">
        <v>69</v>
      </c>
      <c r="C1791">
        <v>4</v>
      </c>
      <c r="D1791" t="s">
        <v>68</v>
      </c>
      <c r="E1791">
        <v>2006</v>
      </c>
      <c r="F1791">
        <v>848</v>
      </c>
      <c r="G1791" s="1" t="s">
        <v>10</v>
      </c>
      <c r="H1791" s="1" t="s">
        <v>10</v>
      </c>
    </row>
    <row r="1792" spans="1:8" x14ac:dyDescent="0.3">
      <c r="A1792">
        <v>44</v>
      </c>
      <c r="B1792" t="s">
        <v>69</v>
      </c>
      <c r="C1792">
        <v>4</v>
      </c>
      <c r="D1792" t="s">
        <v>68</v>
      </c>
      <c r="E1792">
        <v>2007</v>
      </c>
      <c r="F1792">
        <v>350</v>
      </c>
      <c r="G1792" s="1" t="s">
        <v>10</v>
      </c>
      <c r="H1792" s="1" t="s">
        <v>10</v>
      </c>
    </row>
    <row r="1793" spans="1:8" x14ac:dyDescent="0.3">
      <c r="A1793">
        <v>44</v>
      </c>
      <c r="B1793" t="s">
        <v>69</v>
      </c>
      <c r="C1793">
        <v>4</v>
      </c>
      <c r="D1793" t="s">
        <v>68</v>
      </c>
      <c r="E1793">
        <v>2008</v>
      </c>
      <c r="F1793">
        <v>581</v>
      </c>
      <c r="G1793" s="1" t="s">
        <v>10</v>
      </c>
      <c r="H1793" s="1" t="s">
        <v>10</v>
      </c>
    </row>
    <row r="1794" spans="1:8" x14ac:dyDescent="0.3">
      <c r="A1794">
        <v>44</v>
      </c>
      <c r="B1794" t="s">
        <v>69</v>
      </c>
      <c r="C1794">
        <v>4</v>
      </c>
      <c r="D1794" t="s">
        <v>68</v>
      </c>
      <c r="E1794">
        <v>2009</v>
      </c>
      <c r="F1794">
        <v>2681</v>
      </c>
      <c r="G1794" s="1" t="s">
        <v>10</v>
      </c>
      <c r="H1794" s="1" t="s">
        <v>10</v>
      </c>
    </row>
    <row r="1795" spans="1:8" x14ac:dyDescent="0.3">
      <c r="A1795">
        <v>44</v>
      </c>
      <c r="B1795" t="s">
        <v>69</v>
      </c>
      <c r="C1795">
        <v>4</v>
      </c>
      <c r="D1795" t="s">
        <v>68</v>
      </c>
      <c r="E1795">
        <v>2010</v>
      </c>
      <c r="F1795">
        <v>1836</v>
      </c>
      <c r="G1795" s="1" t="s">
        <v>10</v>
      </c>
      <c r="H1795" s="1" t="s">
        <v>10</v>
      </c>
    </row>
    <row r="1796" spans="1:8" x14ac:dyDescent="0.3">
      <c r="A1796">
        <v>44</v>
      </c>
      <c r="B1796" t="s">
        <v>69</v>
      </c>
      <c r="C1796">
        <v>4</v>
      </c>
      <c r="D1796" t="s">
        <v>68</v>
      </c>
      <c r="E1796">
        <v>2011</v>
      </c>
      <c r="F1796">
        <v>753</v>
      </c>
      <c r="G1796" s="1" t="s">
        <v>10</v>
      </c>
      <c r="H1796" s="1" t="s">
        <v>10</v>
      </c>
    </row>
    <row r="1797" spans="1:8" x14ac:dyDescent="0.3">
      <c r="A1797">
        <v>44</v>
      </c>
      <c r="B1797" t="s">
        <v>69</v>
      </c>
      <c r="C1797">
        <v>4</v>
      </c>
      <c r="D1797" t="s">
        <v>68</v>
      </c>
      <c r="E1797">
        <v>2012</v>
      </c>
      <c r="F1797">
        <v>1114</v>
      </c>
      <c r="G1797" s="1" t="s">
        <v>10</v>
      </c>
      <c r="H1797" s="1" t="s">
        <v>10</v>
      </c>
    </row>
    <row r="1798" spans="1:8" x14ac:dyDescent="0.3">
      <c r="A1798">
        <v>44</v>
      </c>
      <c r="B1798" t="s">
        <v>69</v>
      </c>
      <c r="C1798">
        <v>4</v>
      </c>
      <c r="D1798" t="s">
        <v>68</v>
      </c>
      <c r="E1798">
        <v>2013</v>
      </c>
      <c r="F1798">
        <v>1234</v>
      </c>
      <c r="G1798" s="1" t="s">
        <v>10</v>
      </c>
      <c r="H1798" s="1" t="s">
        <v>10</v>
      </c>
    </row>
    <row r="1799" spans="1:8" x14ac:dyDescent="0.3">
      <c r="A1799">
        <v>44</v>
      </c>
      <c r="B1799" t="s">
        <v>69</v>
      </c>
      <c r="C1799">
        <v>4</v>
      </c>
      <c r="D1799" t="s">
        <v>68</v>
      </c>
      <c r="E1799">
        <v>2014</v>
      </c>
      <c r="F1799">
        <v>2085</v>
      </c>
      <c r="G1799" s="1" t="s">
        <v>10</v>
      </c>
      <c r="H1799" s="1" t="s">
        <v>10</v>
      </c>
    </row>
    <row r="1800" spans="1:8" x14ac:dyDescent="0.3">
      <c r="A1800">
        <v>44</v>
      </c>
      <c r="B1800" t="s">
        <v>69</v>
      </c>
      <c r="C1800">
        <v>4</v>
      </c>
      <c r="D1800" t="s">
        <v>68</v>
      </c>
      <c r="E1800">
        <v>2015</v>
      </c>
      <c r="F1800" t="s">
        <v>10</v>
      </c>
      <c r="G1800" s="1" t="s">
        <v>10</v>
      </c>
      <c r="H1800" s="1" t="s">
        <v>10</v>
      </c>
    </row>
    <row r="1801" spans="1:8" x14ac:dyDescent="0.3">
      <c r="A1801">
        <v>44</v>
      </c>
      <c r="B1801" t="s">
        <v>69</v>
      </c>
      <c r="C1801">
        <v>4</v>
      </c>
      <c r="D1801" t="s">
        <v>68</v>
      </c>
      <c r="E1801">
        <v>2016</v>
      </c>
      <c r="F1801" t="s">
        <v>10</v>
      </c>
      <c r="G1801" s="1" t="s">
        <v>10</v>
      </c>
      <c r="H1801" s="1" t="s">
        <v>10</v>
      </c>
    </row>
    <row r="1802" spans="1:8" x14ac:dyDescent="0.3">
      <c r="A1802">
        <v>44</v>
      </c>
      <c r="B1802" t="s">
        <v>69</v>
      </c>
      <c r="C1802">
        <v>4</v>
      </c>
      <c r="D1802" t="s">
        <v>68</v>
      </c>
      <c r="E1802">
        <v>2017</v>
      </c>
      <c r="F1802">
        <v>924</v>
      </c>
      <c r="G1802" s="1" t="s">
        <v>10</v>
      </c>
      <c r="H1802" s="1" t="s">
        <v>10</v>
      </c>
    </row>
    <row r="1803" spans="1:8" x14ac:dyDescent="0.3">
      <c r="A1803">
        <v>44</v>
      </c>
      <c r="B1803" t="s">
        <v>69</v>
      </c>
      <c r="C1803">
        <v>4</v>
      </c>
      <c r="D1803" t="s">
        <v>68</v>
      </c>
      <c r="E1803">
        <v>2018</v>
      </c>
      <c r="F1803">
        <v>1285</v>
      </c>
      <c r="G1803" s="1" t="s">
        <v>10</v>
      </c>
      <c r="H1803" s="1" t="s">
        <v>10</v>
      </c>
    </row>
    <row r="1804" spans="1:8" x14ac:dyDescent="0.3">
      <c r="A1804">
        <v>44</v>
      </c>
      <c r="B1804" t="s">
        <v>69</v>
      </c>
      <c r="C1804">
        <v>4</v>
      </c>
      <c r="D1804" t="s">
        <v>68</v>
      </c>
      <c r="E1804">
        <v>2019</v>
      </c>
      <c r="F1804">
        <v>963</v>
      </c>
      <c r="G1804" s="1" t="s">
        <v>10</v>
      </c>
      <c r="H1804" s="1" t="s">
        <v>10</v>
      </c>
    </row>
    <row r="1805" spans="1:8" x14ac:dyDescent="0.3">
      <c r="A1805">
        <v>44</v>
      </c>
      <c r="B1805" t="s">
        <v>69</v>
      </c>
      <c r="C1805">
        <v>4</v>
      </c>
      <c r="D1805" t="s">
        <v>68</v>
      </c>
      <c r="E1805">
        <v>2020</v>
      </c>
      <c r="F1805" t="s">
        <v>10</v>
      </c>
      <c r="G1805" t="s">
        <v>10</v>
      </c>
      <c r="H1805" t="s">
        <v>10</v>
      </c>
    </row>
    <row r="1806" spans="1:8" x14ac:dyDescent="0.3">
      <c r="A1806">
        <v>45</v>
      </c>
      <c r="B1806" t="s">
        <v>70</v>
      </c>
      <c r="C1806">
        <v>3</v>
      </c>
      <c r="D1806" t="s">
        <v>71</v>
      </c>
      <c r="E1806">
        <v>1980</v>
      </c>
      <c r="F1806">
        <v>300</v>
      </c>
      <c r="G1806" s="1" t="s">
        <v>10</v>
      </c>
      <c r="H1806" s="1" t="s">
        <v>10</v>
      </c>
    </row>
    <row r="1807" spans="1:8" x14ac:dyDescent="0.3">
      <c r="A1807">
        <v>45</v>
      </c>
      <c r="B1807" t="s">
        <v>70</v>
      </c>
      <c r="C1807">
        <v>3</v>
      </c>
      <c r="D1807" t="s">
        <v>71</v>
      </c>
      <c r="E1807">
        <v>1981</v>
      </c>
      <c r="F1807">
        <v>1000</v>
      </c>
      <c r="G1807" s="1" t="s">
        <v>10</v>
      </c>
      <c r="H1807" s="1" t="s">
        <v>10</v>
      </c>
    </row>
    <row r="1808" spans="1:8" x14ac:dyDescent="0.3">
      <c r="A1808">
        <v>45</v>
      </c>
      <c r="B1808" t="s">
        <v>70</v>
      </c>
      <c r="C1808">
        <v>3</v>
      </c>
      <c r="D1808" t="s">
        <v>71</v>
      </c>
      <c r="E1808">
        <v>1982</v>
      </c>
      <c r="F1808">
        <v>150</v>
      </c>
      <c r="G1808" s="1" t="s">
        <v>10</v>
      </c>
      <c r="H1808" s="1" t="s">
        <v>10</v>
      </c>
    </row>
    <row r="1809" spans="1:8" x14ac:dyDescent="0.3">
      <c r="A1809">
        <v>45</v>
      </c>
      <c r="B1809" t="s">
        <v>70</v>
      </c>
      <c r="C1809">
        <v>3</v>
      </c>
      <c r="D1809" t="s">
        <v>71</v>
      </c>
      <c r="E1809">
        <v>1983</v>
      </c>
      <c r="F1809">
        <v>600</v>
      </c>
      <c r="G1809" s="1" t="s">
        <v>10</v>
      </c>
      <c r="H1809" s="1" t="s">
        <v>10</v>
      </c>
    </row>
    <row r="1810" spans="1:8" x14ac:dyDescent="0.3">
      <c r="A1810">
        <v>45</v>
      </c>
      <c r="B1810" t="s">
        <v>70</v>
      </c>
      <c r="C1810">
        <v>3</v>
      </c>
      <c r="D1810" t="s">
        <v>71</v>
      </c>
      <c r="E1810">
        <v>1984</v>
      </c>
      <c r="F1810">
        <v>500</v>
      </c>
      <c r="G1810" s="1" t="s">
        <v>10</v>
      </c>
      <c r="H1810" s="1" t="s">
        <v>10</v>
      </c>
    </row>
    <row r="1811" spans="1:8" x14ac:dyDescent="0.3">
      <c r="A1811">
        <v>45</v>
      </c>
      <c r="B1811" t="s">
        <v>70</v>
      </c>
      <c r="C1811">
        <v>3</v>
      </c>
      <c r="D1811" t="s">
        <v>71</v>
      </c>
      <c r="E1811">
        <v>1985</v>
      </c>
      <c r="F1811">
        <v>1000</v>
      </c>
      <c r="G1811" s="1" t="s">
        <v>10</v>
      </c>
      <c r="H1811" s="1" t="s">
        <v>10</v>
      </c>
    </row>
    <row r="1812" spans="1:8" x14ac:dyDescent="0.3">
      <c r="A1812">
        <v>45</v>
      </c>
      <c r="B1812" t="s">
        <v>70</v>
      </c>
      <c r="C1812">
        <v>3</v>
      </c>
      <c r="D1812" t="s">
        <v>71</v>
      </c>
      <c r="E1812">
        <v>1986</v>
      </c>
      <c r="F1812">
        <v>600</v>
      </c>
      <c r="G1812" s="1" t="s">
        <v>10</v>
      </c>
      <c r="H1812" s="1" t="s">
        <v>10</v>
      </c>
    </row>
    <row r="1813" spans="1:8" x14ac:dyDescent="0.3">
      <c r="A1813">
        <v>45</v>
      </c>
      <c r="B1813" t="s">
        <v>70</v>
      </c>
      <c r="C1813">
        <v>3</v>
      </c>
      <c r="D1813" t="s">
        <v>71</v>
      </c>
      <c r="E1813">
        <v>1987</v>
      </c>
      <c r="F1813">
        <v>500</v>
      </c>
      <c r="G1813" s="1" t="s">
        <v>10</v>
      </c>
      <c r="H1813" s="1" t="s">
        <v>10</v>
      </c>
    </row>
    <row r="1814" spans="1:8" x14ac:dyDescent="0.3">
      <c r="A1814">
        <v>45</v>
      </c>
      <c r="B1814" t="s">
        <v>70</v>
      </c>
      <c r="C1814">
        <v>3</v>
      </c>
      <c r="D1814" t="s">
        <v>71</v>
      </c>
      <c r="E1814">
        <v>1988</v>
      </c>
      <c r="F1814" t="s">
        <v>10</v>
      </c>
      <c r="G1814" t="s">
        <v>10</v>
      </c>
      <c r="H1814" t="s">
        <v>10</v>
      </c>
    </row>
    <row r="1815" spans="1:8" x14ac:dyDescent="0.3">
      <c r="A1815">
        <v>45</v>
      </c>
      <c r="B1815" t="s">
        <v>70</v>
      </c>
      <c r="C1815">
        <v>3</v>
      </c>
      <c r="D1815" t="s">
        <v>71</v>
      </c>
      <c r="E1815">
        <v>1989</v>
      </c>
      <c r="F1815">
        <v>600</v>
      </c>
      <c r="G1815" s="1" t="s">
        <v>10</v>
      </c>
      <c r="H1815" s="1" t="s">
        <v>10</v>
      </c>
    </row>
    <row r="1816" spans="1:8" x14ac:dyDescent="0.3">
      <c r="A1816">
        <v>45</v>
      </c>
      <c r="B1816" t="s">
        <v>70</v>
      </c>
      <c r="C1816">
        <v>3</v>
      </c>
      <c r="D1816" t="s">
        <v>71</v>
      </c>
      <c r="E1816">
        <v>1990</v>
      </c>
      <c r="F1816">
        <v>50</v>
      </c>
      <c r="G1816" s="1" t="s">
        <v>10</v>
      </c>
      <c r="H1816" s="1" t="s">
        <v>10</v>
      </c>
    </row>
    <row r="1817" spans="1:8" x14ac:dyDescent="0.3">
      <c r="A1817">
        <v>45</v>
      </c>
      <c r="B1817" t="s">
        <v>70</v>
      </c>
      <c r="C1817">
        <v>3</v>
      </c>
      <c r="D1817" t="s">
        <v>71</v>
      </c>
      <c r="E1817">
        <v>1991</v>
      </c>
      <c r="F1817">
        <v>400</v>
      </c>
      <c r="G1817" s="1" t="s">
        <v>10</v>
      </c>
      <c r="H1817" s="1" t="s">
        <v>10</v>
      </c>
    </row>
    <row r="1818" spans="1:8" x14ac:dyDescent="0.3">
      <c r="A1818">
        <v>45</v>
      </c>
      <c r="B1818" t="s">
        <v>70</v>
      </c>
      <c r="C1818">
        <v>3</v>
      </c>
      <c r="D1818" t="s">
        <v>71</v>
      </c>
      <c r="E1818">
        <v>1992</v>
      </c>
      <c r="F1818">
        <v>1561</v>
      </c>
      <c r="G1818" s="1" t="s">
        <v>10</v>
      </c>
      <c r="H1818" s="1" t="s">
        <v>10</v>
      </c>
    </row>
    <row r="1819" spans="1:8" x14ac:dyDescent="0.3">
      <c r="A1819">
        <v>45</v>
      </c>
      <c r="B1819" t="s">
        <v>70</v>
      </c>
      <c r="C1819">
        <v>3</v>
      </c>
      <c r="D1819" t="s">
        <v>71</v>
      </c>
      <c r="E1819">
        <v>1993</v>
      </c>
      <c r="F1819">
        <v>1100</v>
      </c>
      <c r="G1819" s="1" t="s">
        <v>10</v>
      </c>
      <c r="H1819" s="1" t="s">
        <v>10</v>
      </c>
    </row>
    <row r="1820" spans="1:8" x14ac:dyDescent="0.3">
      <c r="A1820">
        <v>45</v>
      </c>
      <c r="B1820" t="s">
        <v>70</v>
      </c>
      <c r="C1820">
        <v>3</v>
      </c>
      <c r="D1820" t="s">
        <v>71</v>
      </c>
      <c r="E1820">
        <v>1994</v>
      </c>
      <c r="F1820">
        <v>2438</v>
      </c>
      <c r="G1820" s="1" t="s">
        <v>10</v>
      </c>
      <c r="H1820" s="1" t="s">
        <v>10</v>
      </c>
    </row>
    <row r="1821" spans="1:8" x14ac:dyDescent="0.3">
      <c r="A1821">
        <v>45</v>
      </c>
      <c r="B1821" t="s">
        <v>70</v>
      </c>
      <c r="C1821">
        <v>3</v>
      </c>
      <c r="D1821" t="s">
        <v>71</v>
      </c>
      <c r="E1821">
        <v>1995</v>
      </c>
      <c r="F1821">
        <v>1000</v>
      </c>
      <c r="G1821" s="1" t="s">
        <v>10</v>
      </c>
      <c r="H1821" s="1" t="s">
        <v>10</v>
      </c>
    </row>
    <row r="1822" spans="1:8" x14ac:dyDescent="0.3">
      <c r="A1822">
        <v>45</v>
      </c>
      <c r="B1822" t="s">
        <v>70</v>
      </c>
      <c r="C1822">
        <v>3</v>
      </c>
      <c r="D1822" t="s">
        <v>71</v>
      </c>
      <c r="E1822">
        <v>1996</v>
      </c>
      <c r="F1822">
        <v>1050</v>
      </c>
      <c r="G1822" s="1" t="s">
        <v>10</v>
      </c>
      <c r="H1822" s="1" t="s">
        <v>10</v>
      </c>
    </row>
    <row r="1823" spans="1:8" x14ac:dyDescent="0.3">
      <c r="A1823">
        <v>45</v>
      </c>
      <c r="B1823" t="s">
        <v>70</v>
      </c>
      <c r="C1823">
        <v>3</v>
      </c>
      <c r="D1823" t="s">
        <v>71</v>
      </c>
      <c r="E1823">
        <v>1997</v>
      </c>
      <c r="F1823">
        <v>470</v>
      </c>
      <c r="G1823" s="1" t="s">
        <v>10</v>
      </c>
      <c r="H1823" s="1" t="s">
        <v>10</v>
      </c>
    </row>
    <row r="1824" spans="1:8" x14ac:dyDescent="0.3">
      <c r="A1824">
        <v>45</v>
      </c>
      <c r="B1824" t="s">
        <v>70</v>
      </c>
      <c r="C1824">
        <v>3</v>
      </c>
      <c r="D1824" t="s">
        <v>71</v>
      </c>
      <c r="E1824">
        <v>1998</v>
      </c>
      <c r="F1824">
        <v>967</v>
      </c>
      <c r="G1824" s="1" t="s">
        <v>10</v>
      </c>
      <c r="H1824" s="1" t="s">
        <v>10</v>
      </c>
    </row>
    <row r="1825" spans="1:8" x14ac:dyDescent="0.3">
      <c r="A1825">
        <v>45</v>
      </c>
      <c r="B1825" t="s">
        <v>70</v>
      </c>
      <c r="C1825">
        <v>3</v>
      </c>
      <c r="D1825" t="s">
        <v>71</v>
      </c>
      <c r="E1825">
        <v>1999</v>
      </c>
      <c r="F1825">
        <v>1393</v>
      </c>
      <c r="G1825" s="1" t="s">
        <v>10</v>
      </c>
      <c r="H1825" s="1" t="s">
        <v>10</v>
      </c>
    </row>
    <row r="1826" spans="1:8" x14ac:dyDescent="0.3">
      <c r="A1826">
        <v>45</v>
      </c>
      <c r="B1826" t="s">
        <v>70</v>
      </c>
      <c r="C1826">
        <v>3</v>
      </c>
      <c r="D1826" t="s">
        <v>71</v>
      </c>
      <c r="E1826">
        <v>2000</v>
      </c>
      <c r="F1826">
        <v>491</v>
      </c>
      <c r="G1826" s="1" t="s">
        <v>10</v>
      </c>
      <c r="H1826" s="1" t="s">
        <v>10</v>
      </c>
    </row>
    <row r="1827" spans="1:8" x14ac:dyDescent="0.3">
      <c r="A1827">
        <v>45</v>
      </c>
      <c r="B1827" t="s">
        <v>70</v>
      </c>
      <c r="C1827">
        <v>3</v>
      </c>
      <c r="D1827" t="s">
        <v>71</v>
      </c>
      <c r="E1827">
        <v>2001</v>
      </c>
      <c r="F1827">
        <v>1897</v>
      </c>
      <c r="G1827" s="1" t="s">
        <v>10</v>
      </c>
      <c r="H1827" s="1" t="s">
        <v>10</v>
      </c>
    </row>
    <row r="1828" spans="1:8" x14ac:dyDescent="0.3">
      <c r="A1828">
        <v>45</v>
      </c>
      <c r="B1828" t="s">
        <v>70</v>
      </c>
      <c r="C1828">
        <v>3</v>
      </c>
      <c r="D1828" t="s">
        <v>71</v>
      </c>
      <c r="E1828">
        <v>2002</v>
      </c>
      <c r="F1828">
        <v>3233</v>
      </c>
      <c r="G1828" s="1" t="s">
        <v>10</v>
      </c>
      <c r="H1828" s="1" t="s">
        <v>10</v>
      </c>
    </row>
    <row r="1829" spans="1:8" x14ac:dyDescent="0.3">
      <c r="A1829">
        <v>45</v>
      </c>
      <c r="B1829" t="s">
        <v>70</v>
      </c>
      <c r="C1829">
        <v>3</v>
      </c>
      <c r="D1829" t="s">
        <v>71</v>
      </c>
      <c r="E1829">
        <v>2003</v>
      </c>
      <c r="F1829">
        <v>2855</v>
      </c>
      <c r="G1829" s="1" t="s">
        <v>10</v>
      </c>
      <c r="H1829" s="1" t="s">
        <v>10</v>
      </c>
    </row>
    <row r="1830" spans="1:8" x14ac:dyDescent="0.3">
      <c r="A1830">
        <v>45</v>
      </c>
      <c r="B1830" t="s">
        <v>70</v>
      </c>
      <c r="C1830">
        <v>3</v>
      </c>
      <c r="D1830" t="s">
        <v>71</v>
      </c>
      <c r="E1830">
        <v>2004</v>
      </c>
      <c r="F1830">
        <v>1667</v>
      </c>
      <c r="G1830" s="1" t="s">
        <v>10</v>
      </c>
      <c r="H1830" s="1" t="s">
        <v>10</v>
      </c>
    </row>
    <row r="1831" spans="1:8" x14ac:dyDescent="0.3">
      <c r="A1831">
        <v>45</v>
      </c>
      <c r="B1831" t="s">
        <v>70</v>
      </c>
      <c r="C1831">
        <v>3</v>
      </c>
      <c r="D1831" t="s">
        <v>71</v>
      </c>
      <c r="E1831">
        <v>2005</v>
      </c>
      <c r="F1831">
        <v>1830</v>
      </c>
      <c r="G1831" s="1" t="s">
        <v>10</v>
      </c>
      <c r="H1831" s="1" t="s">
        <v>10</v>
      </c>
    </row>
    <row r="1832" spans="1:8" x14ac:dyDescent="0.3">
      <c r="A1832">
        <v>45</v>
      </c>
      <c r="B1832" t="s">
        <v>70</v>
      </c>
      <c r="C1832">
        <v>3</v>
      </c>
      <c r="D1832" t="s">
        <v>71</v>
      </c>
      <c r="E1832">
        <v>2006</v>
      </c>
      <c r="F1832">
        <v>265</v>
      </c>
      <c r="G1832" s="1" t="s">
        <v>10</v>
      </c>
      <c r="H1832" s="1" t="s">
        <v>10</v>
      </c>
    </row>
    <row r="1833" spans="1:8" x14ac:dyDescent="0.3">
      <c r="A1833">
        <v>45</v>
      </c>
      <c r="B1833" t="s">
        <v>70</v>
      </c>
      <c r="C1833">
        <v>3</v>
      </c>
      <c r="D1833" t="s">
        <v>71</v>
      </c>
      <c r="E1833">
        <v>2007</v>
      </c>
      <c r="F1833">
        <v>500</v>
      </c>
      <c r="G1833" s="1" t="s">
        <v>10</v>
      </c>
      <c r="H1833" s="1" t="s">
        <v>10</v>
      </c>
    </row>
    <row r="1834" spans="1:8" x14ac:dyDescent="0.3">
      <c r="A1834">
        <v>45</v>
      </c>
      <c r="B1834" t="s">
        <v>70</v>
      </c>
      <c r="C1834">
        <v>3</v>
      </c>
      <c r="D1834" t="s">
        <v>71</v>
      </c>
      <c r="E1834">
        <v>2008</v>
      </c>
      <c r="F1834" t="s">
        <v>10</v>
      </c>
      <c r="G1834" t="s">
        <v>10</v>
      </c>
      <c r="H1834" t="s">
        <v>10</v>
      </c>
    </row>
    <row r="1835" spans="1:8" x14ac:dyDescent="0.3">
      <c r="A1835">
        <v>45</v>
      </c>
      <c r="B1835" t="s">
        <v>70</v>
      </c>
      <c r="C1835">
        <v>3</v>
      </c>
      <c r="D1835" t="s">
        <v>71</v>
      </c>
      <c r="E1835">
        <v>2009</v>
      </c>
      <c r="F1835">
        <v>2579</v>
      </c>
      <c r="G1835" s="1" t="s">
        <v>10</v>
      </c>
      <c r="H1835" s="1" t="s">
        <v>10</v>
      </c>
    </row>
    <row r="1836" spans="1:8" x14ac:dyDescent="0.3">
      <c r="A1836">
        <v>45</v>
      </c>
      <c r="B1836" t="s">
        <v>70</v>
      </c>
      <c r="C1836">
        <v>3</v>
      </c>
      <c r="D1836" t="s">
        <v>71</v>
      </c>
      <c r="E1836">
        <v>2010</v>
      </c>
      <c r="F1836">
        <v>738</v>
      </c>
      <c r="G1836" s="1" t="s">
        <v>10</v>
      </c>
      <c r="H1836" s="1" t="s">
        <v>10</v>
      </c>
    </row>
    <row r="1837" spans="1:8" x14ac:dyDescent="0.3">
      <c r="A1837">
        <v>45</v>
      </c>
      <c r="B1837" t="s">
        <v>70</v>
      </c>
      <c r="C1837">
        <v>3</v>
      </c>
      <c r="D1837" t="s">
        <v>71</v>
      </c>
      <c r="E1837">
        <v>2011</v>
      </c>
      <c r="F1837">
        <v>439</v>
      </c>
      <c r="G1837" s="1" t="s">
        <v>10</v>
      </c>
      <c r="H1837" s="1" t="s">
        <v>10</v>
      </c>
    </row>
    <row r="1838" spans="1:8" x14ac:dyDescent="0.3">
      <c r="A1838">
        <v>45</v>
      </c>
      <c r="B1838" t="s">
        <v>70</v>
      </c>
      <c r="C1838">
        <v>3</v>
      </c>
      <c r="D1838" t="s">
        <v>71</v>
      </c>
      <c r="E1838">
        <v>2012</v>
      </c>
      <c r="F1838">
        <v>896</v>
      </c>
      <c r="G1838" s="1" t="s">
        <v>10</v>
      </c>
      <c r="H1838" s="1" t="s">
        <v>10</v>
      </c>
    </row>
    <row r="1839" spans="1:8" x14ac:dyDescent="0.3">
      <c r="A1839">
        <v>45</v>
      </c>
      <c r="B1839" t="s">
        <v>70</v>
      </c>
      <c r="C1839">
        <v>3</v>
      </c>
      <c r="D1839" t="s">
        <v>71</v>
      </c>
      <c r="E1839">
        <v>2013</v>
      </c>
      <c r="F1839">
        <v>996</v>
      </c>
      <c r="G1839" s="1" t="s">
        <v>10</v>
      </c>
      <c r="H1839" s="1" t="s">
        <v>10</v>
      </c>
    </row>
    <row r="1840" spans="1:8" x14ac:dyDescent="0.3">
      <c r="A1840">
        <v>45</v>
      </c>
      <c r="B1840" t="s">
        <v>70</v>
      </c>
      <c r="C1840">
        <v>3</v>
      </c>
      <c r="D1840" t="s">
        <v>71</v>
      </c>
      <c r="E1840">
        <v>2014</v>
      </c>
      <c r="F1840">
        <v>2105</v>
      </c>
      <c r="G1840" s="1" t="s">
        <v>10</v>
      </c>
      <c r="H1840" s="1" t="s">
        <v>10</v>
      </c>
    </row>
    <row r="1841" spans="1:8" x14ac:dyDescent="0.3">
      <c r="A1841">
        <v>45</v>
      </c>
      <c r="B1841" t="s">
        <v>70</v>
      </c>
      <c r="C1841">
        <v>3</v>
      </c>
      <c r="D1841" t="s">
        <v>71</v>
      </c>
      <c r="E1841">
        <v>2015</v>
      </c>
      <c r="F1841">
        <v>140</v>
      </c>
      <c r="G1841" s="1" t="s">
        <v>10</v>
      </c>
      <c r="H1841" s="1" t="s">
        <v>10</v>
      </c>
    </row>
    <row r="1842" spans="1:8" x14ac:dyDescent="0.3">
      <c r="A1842">
        <v>45</v>
      </c>
      <c r="B1842" t="s">
        <v>70</v>
      </c>
      <c r="C1842">
        <v>3</v>
      </c>
      <c r="D1842" t="s">
        <v>71</v>
      </c>
      <c r="E1842">
        <v>2016</v>
      </c>
      <c r="F1842">
        <v>702</v>
      </c>
      <c r="G1842" s="1" t="s">
        <v>10</v>
      </c>
      <c r="H1842" s="1" t="s">
        <v>10</v>
      </c>
    </row>
    <row r="1843" spans="1:8" x14ac:dyDescent="0.3">
      <c r="A1843">
        <v>45</v>
      </c>
      <c r="B1843" t="s">
        <v>70</v>
      </c>
      <c r="C1843">
        <v>3</v>
      </c>
      <c r="D1843" t="s">
        <v>71</v>
      </c>
      <c r="E1843">
        <v>2017</v>
      </c>
      <c r="F1843">
        <v>1235</v>
      </c>
      <c r="G1843" s="1" t="s">
        <v>10</v>
      </c>
      <c r="H1843" s="1" t="s">
        <v>10</v>
      </c>
    </row>
    <row r="1844" spans="1:8" x14ac:dyDescent="0.3">
      <c r="A1844">
        <v>45</v>
      </c>
      <c r="B1844" t="s">
        <v>70</v>
      </c>
      <c r="C1844">
        <v>3</v>
      </c>
      <c r="D1844" t="s">
        <v>71</v>
      </c>
      <c r="E1844">
        <v>2018</v>
      </c>
      <c r="F1844">
        <v>414</v>
      </c>
      <c r="G1844" s="1" t="s">
        <v>10</v>
      </c>
      <c r="H1844" s="1" t="s">
        <v>10</v>
      </c>
    </row>
    <row r="1845" spans="1:8" x14ac:dyDescent="0.3">
      <c r="A1845">
        <v>45</v>
      </c>
      <c r="B1845" t="s">
        <v>70</v>
      </c>
      <c r="C1845">
        <v>3</v>
      </c>
      <c r="D1845" t="s">
        <v>71</v>
      </c>
      <c r="E1845">
        <v>2019</v>
      </c>
      <c r="F1845">
        <v>879</v>
      </c>
      <c r="G1845" s="1" t="s">
        <v>10</v>
      </c>
      <c r="H1845" s="1" t="s">
        <v>10</v>
      </c>
    </row>
    <row r="1846" spans="1:8" x14ac:dyDescent="0.3">
      <c r="A1846">
        <v>45</v>
      </c>
      <c r="B1846" t="s">
        <v>70</v>
      </c>
      <c r="C1846">
        <v>3</v>
      </c>
      <c r="D1846" t="s">
        <v>71</v>
      </c>
      <c r="E1846">
        <v>2020</v>
      </c>
      <c r="F1846">
        <v>780</v>
      </c>
      <c r="G1846" s="1" t="s">
        <v>10</v>
      </c>
      <c r="H1846" s="1" t="s">
        <v>10</v>
      </c>
    </row>
    <row r="1847" spans="1:8" x14ac:dyDescent="0.3">
      <c r="A1847">
        <v>46</v>
      </c>
      <c r="B1847" t="s">
        <v>72</v>
      </c>
      <c r="C1847">
        <v>3</v>
      </c>
      <c r="D1847" t="s">
        <v>73</v>
      </c>
      <c r="E1847">
        <v>1980</v>
      </c>
      <c r="F1847">
        <v>2600</v>
      </c>
      <c r="G1847" s="1" t="s">
        <v>10</v>
      </c>
      <c r="H1847" s="1" t="s">
        <v>10</v>
      </c>
    </row>
    <row r="1848" spans="1:8" x14ac:dyDescent="0.3">
      <c r="A1848">
        <v>46</v>
      </c>
      <c r="B1848" t="s">
        <v>72</v>
      </c>
      <c r="C1848">
        <v>3</v>
      </c>
      <c r="D1848" t="s">
        <v>73</v>
      </c>
      <c r="E1848">
        <v>1981</v>
      </c>
      <c r="F1848">
        <v>2500</v>
      </c>
      <c r="G1848" s="1" t="s">
        <v>10</v>
      </c>
      <c r="H1848" s="1" t="s">
        <v>10</v>
      </c>
    </row>
    <row r="1849" spans="1:8" x14ac:dyDescent="0.3">
      <c r="A1849">
        <v>46</v>
      </c>
      <c r="B1849" t="s">
        <v>72</v>
      </c>
      <c r="C1849">
        <v>3</v>
      </c>
      <c r="D1849" t="s">
        <v>73</v>
      </c>
      <c r="E1849">
        <v>1982</v>
      </c>
      <c r="F1849">
        <v>2500</v>
      </c>
      <c r="G1849" s="1" t="s">
        <v>10</v>
      </c>
      <c r="H1849" s="1" t="s">
        <v>10</v>
      </c>
    </row>
    <row r="1850" spans="1:8" x14ac:dyDescent="0.3">
      <c r="A1850">
        <v>46</v>
      </c>
      <c r="B1850" t="s">
        <v>72</v>
      </c>
      <c r="C1850">
        <v>3</v>
      </c>
      <c r="D1850" t="s">
        <v>73</v>
      </c>
      <c r="E1850">
        <v>1983</v>
      </c>
      <c r="F1850">
        <v>1500</v>
      </c>
      <c r="G1850" s="1" t="s">
        <v>10</v>
      </c>
      <c r="H1850" s="1" t="s">
        <v>10</v>
      </c>
    </row>
    <row r="1851" spans="1:8" x14ac:dyDescent="0.3">
      <c r="A1851">
        <v>46</v>
      </c>
      <c r="B1851" t="s">
        <v>72</v>
      </c>
      <c r="C1851">
        <v>3</v>
      </c>
      <c r="D1851" t="s">
        <v>73</v>
      </c>
      <c r="E1851">
        <v>1984</v>
      </c>
      <c r="F1851">
        <v>2000</v>
      </c>
      <c r="G1851" s="1" t="s">
        <v>10</v>
      </c>
      <c r="H1851" s="1" t="s">
        <v>10</v>
      </c>
    </row>
    <row r="1852" spans="1:8" x14ac:dyDescent="0.3">
      <c r="A1852">
        <v>46</v>
      </c>
      <c r="B1852" t="s">
        <v>72</v>
      </c>
      <c r="C1852">
        <v>3</v>
      </c>
      <c r="D1852" t="s">
        <v>73</v>
      </c>
      <c r="E1852">
        <v>1985</v>
      </c>
      <c r="F1852">
        <v>4419</v>
      </c>
      <c r="G1852" s="1" t="s">
        <v>10</v>
      </c>
      <c r="H1852" s="1" t="s">
        <v>10</v>
      </c>
    </row>
    <row r="1853" spans="1:8" x14ac:dyDescent="0.3">
      <c r="A1853">
        <v>46</v>
      </c>
      <c r="B1853" t="s">
        <v>72</v>
      </c>
      <c r="C1853">
        <v>3</v>
      </c>
      <c r="D1853" t="s">
        <v>73</v>
      </c>
      <c r="E1853">
        <v>1986</v>
      </c>
      <c r="F1853">
        <v>5000</v>
      </c>
      <c r="G1853" s="1" t="s">
        <v>10</v>
      </c>
      <c r="H1853" s="1" t="s">
        <v>10</v>
      </c>
    </row>
    <row r="1854" spans="1:8" x14ac:dyDescent="0.3">
      <c r="A1854">
        <v>46</v>
      </c>
      <c r="B1854" t="s">
        <v>72</v>
      </c>
      <c r="C1854">
        <v>3</v>
      </c>
      <c r="D1854" t="s">
        <v>73</v>
      </c>
      <c r="E1854">
        <v>1987</v>
      </c>
      <c r="F1854">
        <v>3000</v>
      </c>
      <c r="G1854" s="1" t="s">
        <v>10</v>
      </c>
      <c r="H1854" s="1" t="s">
        <v>10</v>
      </c>
    </row>
    <row r="1855" spans="1:8" x14ac:dyDescent="0.3">
      <c r="A1855">
        <v>46</v>
      </c>
      <c r="B1855" t="s">
        <v>72</v>
      </c>
      <c r="C1855">
        <v>3</v>
      </c>
      <c r="D1855" t="s">
        <v>73</v>
      </c>
      <c r="E1855">
        <v>1988</v>
      </c>
      <c r="F1855">
        <v>731</v>
      </c>
      <c r="G1855" s="1" t="s">
        <v>10</v>
      </c>
      <c r="H1855" s="1" t="s">
        <v>10</v>
      </c>
    </row>
    <row r="1856" spans="1:8" x14ac:dyDescent="0.3">
      <c r="A1856">
        <v>46</v>
      </c>
      <c r="B1856" t="s">
        <v>72</v>
      </c>
      <c r="C1856">
        <v>3</v>
      </c>
      <c r="D1856" t="s">
        <v>73</v>
      </c>
      <c r="E1856">
        <v>1989</v>
      </c>
      <c r="F1856">
        <v>3000</v>
      </c>
      <c r="G1856" s="1" t="s">
        <v>10</v>
      </c>
      <c r="H1856" s="1" t="s">
        <v>10</v>
      </c>
    </row>
    <row r="1857" spans="1:8" x14ac:dyDescent="0.3">
      <c r="A1857">
        <v>46</v>
      </c>
      <c r="B1857" t="s">
        <v>72</v>
      </c>
      <c r="C1857">
        <v>3</v>
      </c>
      <c r="D1857" t="s">
        <v>73</v>
      </c>
      <c r="E1857">
        <v>1990</v>
      </c>
      <c r="F1857">
        <v>5000</v>
      </c>
      <c r="G1857" s="1" t="s">
        <v>10</v>
      </c>
      <c r="H1857" s="1" t="s">
        <v>10</v>
      </c>
    </row>
    <row r="1858" spans="1:8" x14ac:dyDescent="0.3">
      <c r="A1858">
        <v>46</v>
      </c>
      <c r="B1858" t="s">
        <v>72</v>
      </c>
      <c r="C1858">
        <v>3</v>
      </c>
      <c r="D1858" t="s">
        <v>73</v>
      </c>
      <c r="E1858">
        <v>1991</v>
      </c>
      <c r="F1858">
        <v>132</v>
      </c>
      <c r="G1858" s="1" t="s">
        <v>10</v>
      </c>
      <c r="H1858" s="1" t="s">
        <v>10</v>
      </c>
    </row>
    <row r="1859" spans="1:8" x14ac:dyDescent="0.3">
      <c r="A1859">
        <v>46</v>
      </c>
      <c r="B1859" t="s">
        <v>72</v>
      </c>
      <c r="C1859">
        <v>3</v>
      </c>
      <c r="D1859" t="s">
        <v>73</v>
      </c>
      <c r="E1859">
        <v>1992</v>
      </c>
      <c r="F1859">
        <v>3907</v>
      </c>
      <c r="G1859" s="1" t="s">
        <v>10</v>
      </c>
      <c r="H1859" s="1" t="s">
        <v>10</v>
      </c>
    </row>
    <row r="1860" spans="1:8" x14ac:dyDescent="0.3">
      <c r="A1860">
        <v>46</v>
      </c>
      <c r="B1860" t="s">
        <v>72</v>
      </c>
      <c r="C1860">
        <v>3</v>
      </c>
      <c r="D1860" t="s">
        <v>73</v>
      </c>
      <c r="E1860">
        <v>1993</v>
      </c>
      <c r="F1860">
        <v>1090</v>
      </c>
      <c r="G1860" s="1" t="s">
        <v>10</v>
      </c>
      <c r="H1860" s="1" t="s">
        <v>10</v>
      </c>
    </row>
    <row r="1861" spans="1:8" x14ac:dyDescent="0.3">
      <c r="A1861">
        <v>46</v>
      </c>
      <c r="B1861" t="s">
        <v>72</v>
      </c>
      <c r="C1861">
        <v>3</v>
      </c>
      <c r="D1861" t="s">
        <v>73</v>
      </c>
      <c r="E1861">
        <v>1994</v>
      </c>
      <c r="F1861">
        <v>3574</v>
      </c>
      <c r="G1861" s="1" t="s">
        <v>10</v>
      </c>
      <c r="H1861" s="1" t="s">
        <v>10</v>
      </c>
    </row>
    <row r="1862" spans="1:8" x14ac:dyDescent="0.3">
      <c r="A1862">
        <v>46</v>
      </c>
      <c r="B1862" t="s">
        <v>72</v>
      </c>
      <c r="C1862">
        <v>3</v>
      </c>
      <c r="D1862" t="s">
        <v>73</v>
      </c>
      <c r="E1862">
        <v>1995</v>
      </c>
      <c r="F1862">
        <v>1792</v>
      </c>
      <c r="G1862" s="1" t="s">
        <v>10</v>
      </c>
      <c r="H1862" s="1" t="s">
        <v>10</v>
      </c>
    </row>
    <row r="1863" spans="1:8" x14ac:dyDescent="0.3">
      <c r="A1863">
        <v>46</v>
      </c>
      <c r="B1863" t="s">
        <v>72</v>
      </c>
      <c r="C1863">
        <v>3</v>
      </c>
      <c r="D1863" t="s">
        <v>73</v>
      </c>
      <c r="E1863">
        <v>1996</v>
      </c>
      <c r="F1863">
        <v>1957</v>
      </c>
      <c r="G1863" s="1" t="s">
        <v>10</v>
      </c>
      <c r="H1863" s="1" t="s">
        <v>10</v>
      </c>
    </row>
    <row r="1864" spans="1:8" x14ac:dyDescent="0.3">
      <c r="A1864">
        <v>46</v>
      </c>
      <c r="B1864" t="s">
        <v>72</v>
      </c>
      <c r="C1864">
        <v>3</v>
      </c>
      <c r="D1864" t="s">
        <v>73</v>
      </c>
      <c r="E1864">
        <v>1997</v>
      </c>
      <c r="F1864">
        <v>661</v>
      </c>
      <c r="G1864" s="1" t="s">
        <v>10</v>
      </c>
      <c r="H1864" s="1" t="s">
        <v>10</v>
      </c>
    </row>
    <row r="1865" spans="1:8" x14ac:dyDescent="0.3">
      <c r="A1865">
        <v>46</v>
      </c>
      <c r="B1865" t="s">
        <v>72</v>
      </c>
      <c r="C1865">
        <v>3</v>
      </c>
      <c r="D1865" t="s">
        <v>73</v>
      </c>
      <c r="E1865">
        <v>1998</v>
      </c>
      <c r="F1865">
        <v>1990</v>
      </c>
      <c r="G1865" s="1" t="s">
        <v>10</v>
      </c>
      <c r="H1865" s="1" t="s">
        <v>10</v>
      </c>
    </row>
    <row r="1866" spans="1:8" x14ac:dyDescent="0.3">
      <c r="A1866">
        <v>46</v>
      </c>
      <c r="B1866" t="s">
        <v>72</v>
      </c>
      <c r="C1866">
        <v>3</v>
      </c>
      <c r="D1866" t="s">
        <v>73</v>
      </c>
      <c r="E1866">
        <v>1999</v>
      </c>
      <c r="F1866">
        <v>2974</v>
      </c>
      <c r="G1866" s="1" t="s">
        <v>10</v>
      </c>
      <c r="H1866" s="1" t="s">
        <v>10</v>
      </c>
    </row>
    <row r="1867" spans="1:8" x14ac:dyDescent="0.3">
      <c r="A1867">
        <v>46</v>
      </c>
      <c r="B1867" t="s">
        <v>72</v>
      </c>
      <c r="C1867">
        <v>3</v>
      </c>
      <c r="D1867" t="s">
        <v>73</v>
      </c>
      <c r="E1867">
        <v>2000</v>
      </c>
      <c r="F1867">
        <v>1434</v>
      </c>
      <c r="G1867" s="1" t="s">
        <v>10</v>
      </c>
      <c r="H1867" s="1" t="s">
        <v>10</v>
      </c>
    </row>
    <row r="1868" spans="1:8" x14ac:dyDescent="0.3">
      <c r="A1868">
        <v>46</v>
      </c>
      <c r="B1868" t="s">
        <v>72</v>
      </c>
      <c r="C1868">
        <v>3</v>
      </c>
      <c r="D1868" t="s">
        <v>73</v>
      </c>
      <c r="E1868">
        <v>2001</v>
      </c>
      <c r="F1868">
        <v>5942</v>
      </c>
      <c r="G1868" s="1" t="s">
        <v>10</v>
      </c>
      <c r="H1868" s="1" t="s">
        <v>10</v>
      </c>
    </row>
    <row r="1869" spans="1:8" x14ac:dyDescent="0.3">
      <c r="A1869">
        <v>46</v>
      </c>
      <c r="B1869" t="s">
        <v>72</v>
      </c>
      <c r="C1869">
        <v>3</v>
      </c>
      <c r="D1869" t="s">
        <v>73</v>
      </c>
      <c r="E1869">
        <v>2002</v>
      </c>
      <c r="F1869">
        <v>5082</v>
      </c>
      <c r="G1869" s="1" t="s">
        <v>10</v>
      </c>
      <c r="H1869" s="1" t="s">
        <v>10</v>
      </c>
    </row>
    <row r="1870" spans="1:8" x14ac:dyDescent="0.3">
      <c r="A1870">
        <v>46</v>
      </c>
      <c r="B1870" t="s">
        <v>72</v>
      </c>
      <c r="C1870">
        <v>3</v>
      </c>
      <c r="D1870" t="s">
        <v>73</v>
      </c>
      <c r="E1870">
        <v>2003</v>
      </c>
      <c r="F1870">
        <v>3907</v>
      </c>
      <c r="G1870" s="1" t="s">
        <v>10</v>
      </c>
      <c r="H1870" s="1" t="s">
        <v>10</v>
      </c>
    </row>
    <row r="1871" spans="1:8" x14ac:dyDescent="0.3">
      <c r="A1871">
        <v>46</v>
      </c>
      <c r="B1871" t="s">
        <v>72</v>
      </c>
      <c r="C1871">
        <v>3</v>
      </c>
      <c r="D1871" t="s">
        <v>73</v>
      </c>
      <c r="E1871">
        <v>2004</v>
      </c>
      <c r="F1871">
        <v>4172</v>
      </c>
      <c r="G1871" s="1" t="s">
        <v>10</v>
      </c>
      <c r="H1871" s="1" t="s">
        <v>10</v>
      </c>
    </row>
    <row r="1872" spans="1:8" x14ac:dyDescent="0.3">
      <c r="A1872">
        <v>46</v>
      </c>
      <c r="B1872" t="s">
        <v>72</v>
      </c>
      <c r="C1872">
        <v>3</v>
      </c>
      <c r="D1872" t="s">
        <v>73</v>
      </c>
      <c r="E1872">
        <v>2005</v>
      </c>
      <c r="F1872">
        <v>7188</v>
      </c>
      <c r="G1872" s="1" t="s">
        <v>10</v>
      </c>
      <c r="H1872" s="1" t="s">
        <v>10</v>
      </c>
    </row>
    <row r="1873" spans="1:8" x14ac:dyDescent="0.3">
      <c r="A1873">
        <v>46</v>
      </c>
      <c r="B1873" t="s">
        <v>72</v>
      </c>
      <c r="C1873">
        <v>3</v>
      </c>
      <c r="D1873" t="s">
        <v>73</v>
      </c>
      <c r="E1873">
        <v>2006</v>
      </c>
      <c r="F1873">
        <v>5466</v>
      </c>
      <c r="G1873" s="1" t="s">
        <v>10</v>
      </c>
      <c r="H1873" s="1" t="s">
        <v>10</v>
      </c>
    </row>
    <row r="1874" spans="1:8" x14ac:dyDescent="0.3">
      <c r="A1874">
        <v>46</v>
      </c>
      <c r="B1874" t="s">
        <v>72</v>
      </c>
      <c r="C1874">
        <v>3</v>
      </c>
      <c r="D1874" t="s">
        <v>73</v>
      </c>
      <c r="E1874">
        <v>2007</v>
      </c>
      <c r="F1874">
        <v>2504</v>
      </c>
      <c r="G1874" s="1" t="s">
        <v>10</v>
      </c>
      <c r="H1874" s="1" t="s">
        <v>10</v>
      </c>
    </row>
    <row r="1875" spans="1:8" x14ac:dyDescent="0.3">
      <c r="A1875">
        <v>46</v>
      </c>
      <c r="B1875" t="s">
        <v>72</v>
      </c>
      <c r="C1875">
        <v>3</v>
      </c>
      <c r="D1875" t="s">
        <v>73</v>
      </c>
      <c r="E1875">
        <v>2008</v>
      </c>
      <c r="F1875">
        <v>3856</v>
      </c>
      <c r="G1875" s="1" t="s">
        <v>10</v>
      </c>
      <c r="H1875" s="1" t="s">
        <v>10</v>
      </c>
    </row>
    <row r="1876" spans="1:8" x14ac:dyDescent="0.3">
      <c r="A1876">
        <v>46</v>
      </c>
      <c r="B1876" t="s">
        <v>72</v>
      </c>
      <c r="C1876">
        <v>3</v>
      </c>
      <c r="D1876" t="s">
        <v>73</v>
      </c>
      <c r="E1876">
        <v>2009</v>
      </c>
      <c r="F1876">
        <v>5430</v>
      </c>
      <c r="G1876" s="1" t="s">
        <v>10</v>
      </c>
      <c r="H1876" s="1" t="s">
        <v>10</v>
      </c>
    </row>
    <row r="1877" spans="1:8" x14ac:dyDescent="0.3">
      <c r="A1877">
        <v>46</v>
      </c>
      <c r="B1877" t="s">
        <v>72</v>
      </c>
      <c r="C1877">
        <v>3</v>
      </c>
      <c r="D1877" t="s">
        <v>73</v>
      </c>
      <c r="E1877">
        <v>2010</v>
      </c>
      <c r="F1877">
        <v>4138</v>
      </c>
      <c r="G1877" s="1" t="s">
        <v>10</v>
      </c>
      <c r="H1877" s="1" t="s">
        <v>10</v>
      </c>
    </row>
    <row r="1878" spans="1:8" x14ac:dyDescent="0.3">
      <c r="A1878">
        <v>46</v>
      </c>
      <c r="B1878" t="s">
        <v>72</v>
      </c>
      <c r="C1878">
        <v>3</v>
      </c>
      <c r="D1878" t="s">
        <v>73</v>
      </c>
      <c r="E1878">
        <v>2011</v>
      </c>
      <c r="F1878">
        <v>2336</v>
      </c>
      <c r="G1878" s="1" t="s">
        <v>10</v>
      </c>
      <c r="H1878" s="1" t="s">
        <v>10</v>
      </c>
    </row>
    <row r="1879" spans="1:8" x14ac:dyDescent="0.3">
      <c r="A1879">
        <v>46</v>
      </c>
      <c r="B1879" t="s">
        <v>72</v>
      </c>
      <c r="C1879">
        <v>3</v>
      </c>
      <c r="D1879" t="s">
        <v>73</v>
      </c>
      <c r="E1879">
        <v>2012</v>
      </c>
      <c r="F1879">
        <v>4980</v>
      </c>
      <c r="G1879" s="1" t="s">
        <v>10</v>
      </c>
      <c r="H1879" s="1" t="s">
        <v>10</v>
      </c>
    </row>
    <row r="1880" spans="1:8" x14ac:dyDescent="0.3">
      <c r="A1880">
        <v>46</v>
      </c>
      <c r="B1880" t="s">
        <v>72</v>
      </c>
      <c r="C1880">
        <v>3</v>
      </c>
      <c r="D1880" t="s">
        <v>73</v>
      </c>
      <c r="E1880">
        <v>2013</v>
      </c>
      <c r="F1880">
        <v>5934</v>
      </c>
      <c r="G1880" s="1" t="s">
        <v>10</v>
      </c>
      <c r="H1880" s="1" t="s">
        <v>10</v>
      </c>
    </row>
    <row r="1881" spans="1:8" x14ac:dyDescent="0.3">
      <c r="A1881">
        <v>46</v>
      </c>
      <c r="B1881" t="s">
        <v>72</v>
      </c>
      <c r="C1881">
        <v>3</v>
      </c>
      <c r="D1881" t="s">
        <v>73</v>
      </c>
      <c r="E1881">
        <v>2014</v>
      </c>
      <c r="F1881">
        <v>7345</v>
      </c>
      <c r="G1881" s="1" t="s">
        <v>10</v>
      </c>
      <c r="H1881" s="1" t="s">
        <v>10</v>
      </c>
    </row>
    <row r="1882" spans="1:8" x14ac:dyDescent="0.3">
      <c r="A1882">
        <v>46</v>
      </c>
      <c r="B1882" t="s">
        <v>72</v>
      </c>
      <c r="C1882">
        <v>3</v>
      </c>
      <c r="D1882" t="s">
        <v>73</v>
      </c>
      <c r="E1882">
        <v>2015</v>
      </c>
      <c r="F1882">
        <v>2713</v>
      </c>
      <c r="G1882" s="1" t="s">
        <v>10</v>
      </c>
      <c r="H1882" s="1" t="s">
        <v>10</v>
      </c>
    </row>
    <row r="1883" spans="1:8" x14ac:dyDescent="0.3">
      <c r="A1883">
        <v>46</v>
      </c>
      <c r="B1883" t="s">
        <v>72</v>
      </c>
      <c r="C1883">
        <v>3</v>
      </c>
      <c r="D1883" t="s">
        <v>73</v>
      </c>
      <c r="E1883">
        <v>2016</v>
      </c>
      <c r="F1883">
        <v>5051</v>
      </c>
      <c r="G1883" s="1" t="s">
        <v>10</v>
      </c>
      <c r="H1883" s="1" t="s">
        <v>10</v>
      </c>
    </row>
    <row r="1884" spans="1:8" x14ac:dyDescent="0.3">
      <c r="A1884">
        <v>46</v>
      </c>
      <c r="B1884" t="s">
        <v>72</v>
      </c>
      <c r="C1884">
        <v>3</v>
      </c>
      <c r="D1884" t="s">
        <v>73</v>
      </c>
      <c r="E1884">
        <v>2017</v>
      </c>
      <c r="F1884">
        <v>7735</v>
      </c>
      <c r="G1884" s="1" t="s">
        <v>10</v>
      </c>
      <c r="H1884" s="1" t="s">
        <v>10</v>
      </c>
    </row>
    <row r="1885" spans="1:8" x14ac:dyDescent="0.3">
      <c r="A1885">
        <v>46</v>
      </c>
      <c r="B1885" t="s">
        <v>72</v>
      </c>
      <c r="C1885">
        <v>3</v>
      </c>
      <c r="D1885" t="s">
        <v>73</v>
      </c>
      <c r="E1885">
        <v>2018</v>
      </c>
      <c r="F1885">
        <v>2194</v>
      </c>
      <c r="G1885" s="1" t="s">
        <v>10</v>
      </c>
      <c r="H1885" s="1" t="s">
        <v>10</v>
      </c>
    </row>
    <row r="1886" spans="1:8" x14ac:dyDescent="0.3">
      <c r="A1886">
        <v>46</v>
      </c>
      <c r="B1886" t="s">
        <v>72</v>
      </c>
      <c r="C1886">
        <v>3</v>
      </c>
      <c r="D1886" t="s">
        <v>73</v>
      </c>
      <c r="E1886">
        <v>2019</v>
      </c>
      <c r="F1886">
        <v>4432</v>
      </c>
      <c r="G1886" s="1" t="s">
        <v>10</v>
      </c>
      <c r="H1886" s="1" t="s">
        <v>10</v>
      </c>
    </row>
    <row r="1887" spans="1:8" x14ac:dyDescent="0.3">
      <c r="A1887">
        <v>46</v>
      </c>
      <c r="B1887" t="s">
        <v>72</v>
      </c>
      <c r="C1887">
        <v>3</v>
      </c>
      <c r="D1887" t="s">
        <v>73</v>
      </c>
      <c r="E1887">
        <v>2020</v>
      </c>
      <c r="F1887">
        <v>2095</v>
      </c>
      <c r="G1887" s="1" t="s">
        <v>10</v>
      </c>
      <c r="H1887" s="1" t="s">
        <v>10</v>
      </c>
    </row>
    <row r="1888" spans="1:8" x14ac:dyDescent="0.3">
      <c r="A1888">
        <v>47</v>
      </c>
      <c r="B1888" t="s">
        <v>74</v>
      </c>
      <c r="C1888">
        <v>3</v>
      </c>
      <c r="D1888" t="s">
        <v>71</v>
      </c>
      <c r="E1888">
        <v>1980</v>
      </c>
      <c r="F1888">
        <v>1200</v>
      </c>
      <c r="G1888" s="1" t="s">
        <v>10</v>
      </c>
      <c r="H1888" s="1" t="s">
        <v>10</v>
      </c>
    </row>
    <row r="1889" spans="1:8" x14ac:dyDescent="0.3">
      <c r="A1889">
        <v>47</v>
      </c>
      <c r="B1889" t="s">
        <v>74</v>
      </c>
      <c r="C1889">
        <v>3</v>
      </c>
      <c r="D1889" t="s">
        <v>71</v>
      </c>
      <c r="E1889">
        <v>1981</v>
      </c>
      <c r="F1889">
        <v>500</v>
      </c>
      <c r="G1889" s="1" t="s">
        <v>10</v>
      </c>
      <c r="H1889" s="1" t="s">
        <v>10</v>
      </c>
    </row>
    <row r="1890" spans="1:8" x14ac:dyDescent="0.3">
      <c r="A1890">
        <v>47</v>
      </c>
      <c r="B1890" t="s">
        <v>74</v>
      </c>
      <c r="C1890">
        <v>3</v>
      </c>
      <c r="D1890" t="s">
        <v>71</v>
      </c>
      <c r="E1890">
        <v>1982</v>
      </c>
      <c r="F1890">
        <v>600</v>
      </c>
      <c r="G1890" s="1" t="s">
        <v>10</v>
      </c>
      <c r="H1890" s="1" t="s">
        <v>10</v>
      </c>
    </row>
    <row r="1891" spans="1:8" x14ac:dyDescent="0.3">
      <c r="A1891">
        <v>47</v>
      </c>
      <c r="B1891" t="s">
        <v>74</v>
      </c>
      <c r="C1891">
        <v>3</v>
      </c>
      <c r="D1891" t="s">
        <v>71</v>
      </c>
      <c r="E1891">
        <v>1983</v>
      </c>
      <c r="F1891">
        <v>1000</v>
      </c>
      <c r="G1891" s="1" t="s">
        <v>10</v>
      </c>
      <c r="H1891" s="1" t="s">
        <v>10</v>
      </c>
    </row>
    <row r="1892" spans="1:8" x14ac:dyDescent="0.3">
      <c r="A1892">
        <v>47</v>
      </c>
      <c r="B1892" t="s">
        <v>74</v>
      </c>
      <c r="C1892">
        <v>3</v>
      </c>
      <c r="D1892" t="s">
        <v>71</v>
      </c>
      <c r="E1892">
        <v>1984</v>
      </c>
      <c r="F1892">
        <v>500</v>
      </c>
      <c r="G1892" s="1" t="s">
        <v>10</v>
      </c>
      <c r="H1892" s="1" t="s">
        <v>10</v>
      </c>
    </row>
    <row r="1893" spans="1:8" x14ac:dyDescent="0.3">
      <c r="A1893">
        <v>47</v>
      </c>
      <c r="B1893" t="s">
        <v>74</v>
      </c>
      <c r="C1893">
        <v>3</v>
      </c>
      <c r="D1893" t="s">
        <v>71</v>
      </c>
      <c r="E1893">
        <v>1985</v>
      </c>
      <c r="F1893">
        <v>400</v>
      </c>
      <c r="G1893" s="1" t="s">
        <v>10</v>
      </c>
      <c r="H1893" s="1" t="s">
        <v>10</v>
      </c>
    </row>
    <row r="1894" spans="1:8" x14ac:dyDescent="0.3">
      <c r="A1894">
        <v>47</v>
      </c>
      <c r="B1894" t="s">
        <v>74</v>
      </c>
      <c r="C1894">
        <v>3</v>
      </c>
      <c r="D1894" t="s">
        <v>71</v>
      </c>
      <c r="E1894">
        <v>1986</v>
      </c>
      <c r="F1894" t="s">
        <v>10</v>
      </c>
      <c r="G1894" s="1" t="s">
        <v>10</v>
      </c>
      <c r="H1894" s="1" t="s">
        <v>10</v>
      </c>
    </row>
    <row r="1895" spans="1:8" x14ac:dyDescent="0.3">
      <c r="A1895">
        <v>47</v>
      </c>
      <c r="B1895" t="s">
        <v>74</v>
      </c>
      <c r="C1895">
        <v>3</v>
      </c>
      <c r="D1895" t="s">
        <v>71</v>
      </c>
      <c r="E1895">
        <v>1987</v>
      </c>
      <c r="F1895" t="s">
        <v>10</v>
      </c>
      <c r="G1895" s="1" t="s">
        <v>10</v>
      </c>
      <c r="H1895" s="1" t="s">
        <v>10</v>
      </c>
    </row>
    <row r="1896" spans="1:8" x14ac:dyDescent="0.3">
      <c r="A1896">
        <v>47</v>
      </c>
      <c r="B1896" t="s">
        <v>74</v>
      </c>
      <c r="C1896">
        <v>3</v>
      </c>
      <c r="D1896" t="s">
        <v>71</v>
      </c>
      <c r="E1896">
        <v>1988</v>
      </c>
      <c r="F1896" t="s">
        <v>10</v>
      </c>
      <c r="G1896" s="1" t="s">
        <v>10</v>
      </c>
      <c r="H1896" s="1" t="s">
        <v>10</v>
      </c>
    </row>
    <row r="1897" spans="1:8" x14ac:dyDescent="0.3">
      <c r="A1897">
        <v>47</v>
      </c>
      <c r="B1897" t="s">
        <v>74</v>
      </c>
      <c r="C1897">
        <v>3</v>
      </c>
      <c r="D1897" t="s">
        <v>71</v>
      </c>
      <c r="E1897">
        <v>1989</v>
      </c>
      <c r="F1897" t="s">
        <v>10</v>
      </c>
      <c r="G1897" s="1" t="s">
        <v>10</v>
      </c>
      <c r="H1897" s="1" t="s">
        <v>10</v>
      </c>
    </row>
    <row r="1898" spans="1:8" x14ac:dyDescent="0.3">
      <c r="A1898">
        <v>47</v>
      </c>
      <c r="B1898" t="s">
        <v>74</v>
      </c>
      <c r="C1898">
        <v>3</v>
      </c>
      <c r="D1898" t="s">
        <v>71</v>
      </c>
      <c r="E1898">
        <v>1990</v>
      </c>
      <c r="F1898" t="s">
        <v>10</v>
      </c>
      <c r="G1898" s="1" t="s">
        <v>10</v>
      </c>
      <c r="H1898" s="1" t="s">
        <v>10</v>
      </c>
    </row>
    <row r="1899" spans="1:8" x14ac:dyDescent="0.3">
      <c r="A1899">
        <v>47</v>
      </c>
      <c r="B1899" t="s">
        <v>74</v>
      </c>
      <c r="C1899">
        <v>3</v>
      </c>
      <c r="D1899" t="s">
        <v>71</v>
      </c>
      <c r="E1899">
        <v>1991</v>
      </c>
      <c r="F1899" t="s">
        <v>10</v>
      </c>
      <c r="G1899" s="1" t="s">
        <v>10</v>
      </c>
      <c r="H1899" s="1" t="s">
        <v>10</v>
      </c>
    </row>
    <row r="1900" spans="1:8" x14ac:dyDescent="0.3">
      <c r="A1900">
        <v>47</v>
      </c>
      <c r="B1900" t="s">
        <v>74</v>
      </c>
      <c r="C1900">
        <v>3</v>
      </c>
      <c r="D1900" t="s">
        <v>71</v>
      </c>
      <c r="E1900">
        <v>1992</v>
      </c>
      <c r="F1900" t="s">
        <v>10</v>
      </c>
      <c r="G1900" s="1" t="s">
        <v>10</v>
      </c>
      <c r="H1900" s="1" t="s">
        <v>10</v>
      </c>
    </row>
    <row r="1901" spans="1:8" x14ac:dyDescent="0.3">
      <c r="A1901">
        <v>47</v>
      </c>
      <c r="B1901" t="s">
        <v>74</v>
      </c>
      <c r="C1901">
        <v>3</v>
      </c>
      <c r="D1901" t="s">
        <v>71</v>
      </c>
      <c r="E1901">
        <v>1993</v>
      </c>
      <c r="F1901" t="s">
        <v>10</v>
      </c>
      <c r="G1901" s="1" t="s">
        <v>10</v>
      </c>
      <c r="H1901" s="1" t="s">
        <v>10</v>
      </c>
    </row>
    <row r="1902" spans="1:8" x14ac:dyDescent="0.3">
      <c r="A1902">
        <v>47</v>
      </c>
      <c r="B1902" t="s">
        <v>74</v>
      </c>
      <c r="C1902">
        <v>3</v>
      </c>
      <c r="D1902" t="s">
        <v>71</v>
      </c>
      <c r="E1902">
        <v>1994</v>
      </c>
      <c r="F1902" t="s">
        <v>10</v>
      </c>
      <c r="G1902" s="1" t="s">
        <v>10</v>
      </c>
      <c r="H1902" s="1" t="s">
        <v>10</v>
      </c>
    </row>
    <row r="1903" spans="1:8" x14ac:dyDescent="0.3">
      <c r="A1903">
        <v>47</v>
      </c>
      <c r="B1903" t="s">
        <v>74</v>
      </c>
      <c r="C1903">
        <v>3</v>
      </c>
      <c r="D1903" t="s">
        <v>71</v>
      </c>
      <c r="E1903">
        <v>1995</v>
      </c>
      <c r="F1903" t="s">
        <v>10</v>
      </c>
      <c r="G1903" s="1" t="s">
        <v>10</v>
      </c>
      <c r="H1903" s="1" t="s">
        <v>10</v>
      </c>
    </row>
    <row r="1904" spans="1:8" x14ac:dyDescent="0.3">
      <c r="A1904">
        <v>47</v>
      </c>
      <c r="B1904" t="s">
        <v>74</v>
      </c>
      <c r="C1904">
        <v>3</v>
      </c>
      <c r="D1904" t="s">
        <v>71</v>
      </c>
      <c r="E1904">
        <v>1996</v>
      </c>
      <c r="F1904" t="s">
        <v>10</v>
      </c>
      <c r="G1904" s="1" t="s">
        <v>10</v>
      </c>
      <c r="H1904" s="1" t="s">
        <v>10</v>
      </c>
    </row>
    <row r="1905" spans="1:8" x14ac:dyDescent="0.3">
      <c r="A1905">
        <v>47</v>
      </c>
      <c r="B1905" t="s">
        <v>74</v>
      </c>
      <c r="C1905">
        <v>3</v>
      </c>
      <c r="D1905" t="s">
        <v>71</v>
      </c>
      <c r="E1905">
        <v>1997</v>
      </c>
      <c r="F1905" t="s">
        <v>10</v>
      </c>
      <c r="G1905" s="1" t="s">
        <v>10</v>
      </c>
      <c r="H1905" s="1" t="s">
        <v>10</v>
      </c>
    </row>
    <row r="1906" spans="1:8" x14ac:dyDescent="0.3">
      <c r="A1906">
        <v>47</v>
      </c>
      <c r="B1906" t="s">
        <v>74</v>
      </c>
      <c r="C1906">
        <v>3</v>
      </c>
      <c r="D1906" t="s">
        <v>71</v>
      </c>
      <c r="E1906">
        <v>1998</v>
      </c>
      <c r="F1906" t="s">
        <v>10</v>
      </c>
      <c r="G1906" s="1" t="s">
        <v>10</v>
      </c>
      <c r="H1906" s="1" t="s">
        <v>10</v>
      </c>
    </row>
    <row r="1907" spans="1:8" x14ac:dyDescent="0.3">
      <c r="A1907">
        <v>47</v>
      </c>
      <c r="B1907" t="s">
        <v>74</v>
      </c>
      <c r="C1907">
        <v>3</v>
      </c>
      <c r="D1907" t="s">
        <v>71</v>
      </c>
      <c r="E1907">
        <v>1999</v>
      </c>
      <c r="F1907" t="s">
        <v>10</v>
      </c>
      <c r="G1907" s="1" t="s">
        <v>10</v>
      </c>
      <c r="H1907" s="1" t="s">
        <v>10</v>
      </c>
    </row>
    <row r="1908" spans="1:8" x14ac:dyDescent="0.3">
      <c r="A1908">
        <v>47</v>
      </c>
      <c r="B1908" t="s">
        <v>74</v>
      </c>
      <c r="C1908">
        <v>3</v>
      </c>
      <c r="D1908" t="s">
        <v>71</v>
      </c>
      <c r="E1908">
        <v>2000</v>
      </c>
      <c r="F1908">
        <v>1059</v>
      </c>
      <c r="G1908" s="1" t="s">
        <v>10</v>
      </c>
      <c r="H1908" s="1" t="s">
        <v>10</v>
      </c>
    </row>
    <row r="1909" spans="1:8" x14ac:dyDescent="0.3">
      <c r="A1909">
        <v>47</v>
      </c>
      <c r="B1909" t="s">
        <v>74</v>
      </c>
      <c r="C1909">
        <v>3</v>
      </c>
      <c r="D1909" t="s">
        <v>71</v>
      </c>
      <c r="E1909">
        <v>2001</v>
      </c>
      <c r="F1909">
        <v>2968</v>
      </c>
      <c r="G1909" s="1" t="s">
        <v>10</v>
      </c>
      <c r="H1909" s="1" t="s">
        <v>10</v>
      </c>
    </row>
    <row r="1910" spans="1:8" x14ac:dyDescent="0.3">
      <c r="A1910">
        <v>47</v>
      </c>
      <c r="B1910" t="s">
        <v>74</v>
      </c>
      <c r="C1910">
        <v>3</v>
      </c>
      <c r="D1910" t="s">
        <v>71</v>
      </c>
      <c r="E1910">
        <v>2002</v>
      </c>
      <c r="F1910">
        <v>3325</v>
      </c>
      <c r="G1910" s="1" t="s">
        <v>10</v>
      </c>
      <c r="H1910" s="1" t="s">
        <v>10</v>
      </c>
    </row>
    <row r="1911" spans="1:8" x14ac:dyDescent="0.3">
      <c r="A1911">
        <v>47</v>
      </c>
      <c r="B1911" t="s">
        <v>74</v>
      </c>
      <c r="C1911">
        <v>3</v>
      </c>
      <c r="D1911" t="s">
        <v>71</v>
      </c>
      <c r="E1911">
        <v>2003</v>
      </c>
      <c r="F1911">
        <v>3648</v>
      </c>
      <c r="G1911" s="1" t="s">
        <v>10</v>
      </c>
      <c r="H1911" s="1" t="s">
        <v>10</v>
      </c>
    </row>
    <row r="1912" spans="1:8" x14ac:dyDescent="0.3">
      <c r="A1912">
        <v>47</v>
      </c>
      <c r="B1912" t="s">
        <v>74</v>
      </c>
      <c r="C1912">
        <v>3</v>
      </c>
      <c r="D1912" t="s">
        <v>71</v>
      </c>
      <c r="E1912">
        <v>2004</v>
      </c>
      <c r="F1912">
        <v>932</v>
      </c>
      <c r="G1912" s="1" t="s">
        <v>10</v>
      </c>
      <c r="H1912" s="1" t="s">
        <v>10</v>
      </c>
    </row>
    <row r="1913" spans="1:8" x14ac:dyDescent="0.3">
      <c r="A1913">
        <v>47</v>
      </c>
      <c r="B1913" t="s">
        <v>74</v>
      </c>
      <c r="C1913">
        <v>3</v>
      </c>
      <c r="D1913" t="s">
        <v>71</v>
      </c>
      <c r="E1913">
        <v>2005</v>
      </c>
      <c r="F1913">
        <v>1580</v>
      </c>
      <c r="G1913" s="1" t="s">
        <v>10</v>
      </c>
      <c r="H1913" s="1" t="s">
        <v>10</v>
      </c>
    </row>
    <row r="1914" spans="1:8" x14ac:dyDescent="0.3">
      <c r="A1914">
        <v>47</v>
      </c>
      <c r="B1914" t="s">
        <v>74</v>
      </c>
      <c r="C1914">
        <v>3</v>
      </c>
      <c r="D1914" t="s">
        <v>71</v>
      </c>
      <c r="E1914">
        <v>2006</v>
      </c>
      <c r="F1914">
        <v>1206</v>
      </c>
      <c r="G1914" s="1" t="s">
        <v>10</v>
      </c>
      <c r="H1914" s="1" t="s">
        <v>10</v>
      </c>
    </row>
    <row r="1915" spans="1:8" x14ac:dyDescent="0.3">
      <c r="A1915">
        <v>47</v>
      </c>
      <c r="B1915" t="s">
        <v>74</v>
      </c>
      <c r="C1915">
        <v>3</v>
      </c>
      <c r="D1915" t="s">
        <v>71</v>
      </c>
      <c r="E1915">
        <v>2007</v>
      </c>
      <c r="F1915">
        <v>3230</v>
      </c>
      <c r="G1915" s="1" t="s">
        <v>10</v>
      </c>
      <c r="H1915" s="1" t="s">
        <v>10</v>
      </c>
    </row>
    <row r="1916" spans="1:8" x14ac:dyDescent="0.3">
      <c r="A1916">
        <v>47</v>
      </c>
      <c r="B1916" t="s">
        <v>74</v>
      </c>
      <c r="C1916">
        <v>3</v>
      </c>
      <c r="D1916" t="s">
        <v>71</v>
      </c>
      <c r="E1916">
        <v>2008</v>
      </c>
      <c r="F1916">
        <v>1230</v>
      </c>
      <c r="G1916" s="1" t="s">
        <v>10</v>
      </c>
      <c r="H1916" s="1" t="s">
        <v>10</v>
      </c>
    </row>
    <row r="1917" spans="1:8" x14ac:dyDescent="0.3">
      <c r="A1917">
        <v>47</v>
      </c>
      <c r="B1917" t="s">
        <v>74</v>
      </c>
      <c r="C1917">
        <v>3</v>
      </c>
      <c r="D1917" t="s">
        <v>71</v>
      </c>
      <c r="E1917">
        <v>2009</v>
      </c>
      <c r="F1917">
        <v>6622</v>
      </c>
      <c r="G1917" s="1" t="s">
        <v>10</v>
      </c>
      <c r="H1917" s="1" t="s">
        <v>10</v>
      </c>
    </row>
    <row r="1918" spans="1:8" x14ac:dyDescent="0.3">
      <c r="A1918">
        <v>47</v>
      </c>
      <c r="B1918" t="s">
        <v>74</v>
      </c>
      <c r="C1918">
        <v>3</v>
      </c>
      <c r="D1918" t="s">
        <v>71</v>
      </c>
      <c r="E1918">
        <v>2010</v>
      </c>
      <c r="F1918">
        <v>2896</v>
      </c>
      <c r="G1918" s="1" t="s">
        <v>10</v>
      </c>
      <c r="H1918" s="1" t="s">
        <v>10</v>
      </c>
    </row>
    <row r="1919" spans="1:8" x14ac:dyDescent="0.3">
      <c r="A1919">
        <v>47</v>
      </c>
      <c r="B1919" t="s">
        <v>74</v>
      </c>
      <c r="C1919">
        <v>3</v>
      </c>
      <c r="D1919" t="s">
        <v>71</v>
      </c>
      <c r="E1919">
        <v>2011</v>
      </c>
      <c r="F1919">
        <v>198</v>
      </c>
      <c r="G1919" s="1" t="s">
        <v>10</v>
      </c>
      <c r="H1919" s="1" t="s">
        <v>10</v>
      </c>
    </row>
    <row r="1920" spans="1:8" x14ac:dyDescent="0.3">
      <c r="A1920">
        <v>47</v>
      </c>
      <c r="B1920" t="s">
        <v>74</v>
      </c>
      <c r="C1920">
        <v>3</v>
      </c>
      <c r="D1920" t="s">
        <v>71</v>
      </c>
      <c r="E1920">
        <v>2012</v>
      </c>
      <c r="F1920">
        <v>2004</v>
      </c>
      <c r="G1920" s="1" t="s">
        <v>10</v>
      </c>
      <c r="H1920" s="1" t="s">
        <v>10</v>
      </c>
    </row>
    <row r="1921" spans="1:8" x14ac:dyDescent="0.3">
      <c r="A1921">
        <v>47</v>
      </c>
      <c r="B1921" t="s">
        <v>74</v>
      </c>
      <c r="C1921">
        <v>3</v>
      </c>
      <c r="D1921" t="s">
        <v>71</v>
      </c>
      <c r="E1921">
        <v>2013</v>
      </c>
      <c r="F1921">
        <v>14674</v>
      </c>
      <c r="G1921" s="1" t="s">
        <v>10</v>
      </c>
      <c r="H1921" s="1" t="s">
        <v>10</v>
      </c>
    </row>
    <row r="1922" spans="1:8" x14ac:dyDescent="0.3">
      <c r="A1922">
        <v>47</v>
      </c>
      <c r="B1922" t="s">
        <v>74</v>
      </c>
      <c r="C1922">
        <v>3</v>
      </c>
      <c r="D1922" t="s">
        <v>71</v>
      </c>
      <c r="E1922">
        <v>2014</v>
      </c>
      <c r="F1922">
        <v>6893</v>
      </c>
      <c r="G1922" s="1" t="s">
        <v>10</v>
      </c>
      <c r="H1922" s="1" t="s">
        <v>10</v>
      </c>
    </row>
    <row r="1923" spans="1:8" x14ac:dyDescent="0.3">
      <c r="A1923">
        <v>47</v>
      </c>
      <c r="B1923" t="s">
        <v>74</v>
      </c>
      <c r="C1923">
        <v>3</v>
      </c>
      <c r="D1923" t="s">
        <v>71</v>
      </c>
      <c r="E1923">
        <v>2015</v>
      </c>
      <c r="F1923">
        <v>614</v>
      </c>
      <c r="G1923" s="1" t="s">
        <v>10</v>
      </c>
      <c r="H1923" s="1" t="s">
        <v>10</v>
      </c>
    </row>
    <row r="1924" spans="1:8" x14ac:dyDescent="0.3">
      <c r="A1924">
        <v>47</v>
      </c>
      <c r="B1924" t="s">
        <v>74</v>
      </c>
      <c r="C1924">
        <v>3</v>
      </c>
      <c r="D1924" t="s">
        <v>71</v>
      </c>
      <c r="E1924">
        <v>2016</v>
      </c>
      <c r="F1924">
        <v>3170</v>
      </c>
      <c r="G1924" s="1" t="s">
        <v>10</v>
      </c>
      <c r="H1924" s="1" t="s">
        <v>10</v>
      </c>
    </row>
    <row r="1925" spans="1:8" x14ac:dyDescent="0.3">
      <c r="A1925">
        <v>47</v>
      </c>
      <c r="B1925" t="s">
        <v>74</v>
      </c>
      <c r="C1925">
        <v>3</v>
      </c>
      <c r="D1925" t="s">
        <v>71</v>
      </c>
      <c r="E1925">
        <v>2017</v>
      </c>
      <c r="F1925">
        <v>6212</v>
      </c>
      <c r="G1925" s="1" t="s">
        <v>10</v>
      </c>
      <c r="H1925" s="1" t="s">
        <v>10</v>
      </c>
    </row>
    <row r="1926" spans="1:8" x14ac:dyDescent="0.3">
      <c r="A1926">
        <v>47</v>
      </c>
      <c r="B1926" t="s">
        <v>74</v>
      </c>
      <c r="C1926">
        <v>3</v>
      </c>
      <c r="D1926" t="s">
        <v>71</v>
      </c>
      <c r="E1926">
        <v>2018</v>
      </c>
      <c r="F1926" t="s">
        <v>10</v>
      </c>
      <c r="G1926" s="1" t="s">
        <v>10</v>
      </c>
      <c r="H1926" s="1" t="s">
        <v>10</v>
      </c>
    </row>
    <row r="1927" spans="1:8" x14ac:dyDescent="0.3">
      <c r="A1927">
        <v>47</v>
      </c>
      <c r="B1927" t="s">
        <v>74</v>
      </c>
      <c r="C1927">
        <v>3</v>
      </c>
      <c r="D1927" t="s">
        <v>71</v>
      </c>
      <c r="E1927">
        <v>2019</v>
      </c>
      <c r="F1927">
        <v>2096</v>
      </c>
      <c r="G1927" s="1" t="s">
        <v>10</v>
      </c>
      <c r="H1927" s="1" t="s">
        <v>10</v>
      </c>
    </row>
    <row r="1928" spans="1:8" x14ac:dyDescent="0.3">
      <c r="A1928">
        <v>47</v>
      </c>
      <c r="B1928" t="s">
        <v>74</v>
      </c>
      <c r="C1928">
        <v>3</v>
      </c>
      <c r="D1928" t="s">
        <v>71</v>
      </c>
      <c r="E1928">
        <v>2020</v>
      </c>
      <c r="F1928">
        <v>1102</v>
      </c>
      <c r="G1928" s="1" t="s">
        <v>10</v>
      </c>
      <c r="H1928" s="1" t="s">
        <v>10</v>
      </c>
    </row>
    <row r="1929" spans="1:8" x14ac:dyDescent="0.3">
      <c r="A1929">
        <v>48</v>
      </c>
      <c r="B1929" t="s">
        <v>75</v>
      </c>
      <c r="C1929">
        <v>3</v>
      </c>
      <c r="D1929" t="s">
        <v>76</v>
      </c>
      <c r="E1929">
        <v>1980</v>
      </c>
      <c r="F1929">
        <v>100</v>
      </c>
      <c r="G1929" s="1" t="s">
        <v>10</v>
      </c>
      <c r="H1929" s="1" t="s">
        <v>10</v>
      </c>
    </row>
    <row r="1930" spans="1:8" x14ac:dyDescent="0.3">
      <c r="A1930">
        <v>48</v>
      </c>
      <c r="B1930" t="s">
        <v>75</v>
      </c>
      <c r="C1930">
        <v>3</v>
      </c>
      <c r="D1930" t="s">
        <v>76</v>
      </c>
      <c r="E1930">
        <v>1981</v>
      </c>
      <c r="F1930">
        <v>300</v>
      </c>
      <c r="G1930" s="1" t="s">
        <v>10</v>
      </c>
      <c r="H1930" s="1" t="s">
        <v>10</v>
      </c>
    </row>
    <row r="1931" spans="1:8" x14ac:dyDescent="0.3">
      <c r="A1931">
        <v>48</v>
      </c>
      <c r="B1931" t="s">
        <v>75</v>
      </c>
      <c r="C1931">
        <v>3</v>
      </c>
      <c r="D1931" t="s">
        <v>76</v>
      </c>
      <c r="E1931">
        <v>1982</v>
      </c>
      <c r="F1931">
        <v>200</v>
      </c>
      <c r="G1931" s="1" t="s">
        <v>10</v>
      </c>
      <c r="H1931" s="1" t="s">
        <v>10</v>
      </c>
    </row>
    <row r="1932" spans="1:8" x14ac:dyDescent="0.3">
      <c r="A1932">
        <v>48</v>
      </c>
      <c r="B1932" t="s">
        <v>75</v>
      </c>
      <c r="C1932">
        <v>3</v>
      </c>
      <c r="D1932" t="s">
        <v>76</v>
      </c>
      <c r="E1932">
        <v>1983</v>
      </c>
      <c r="F1932">
        <v>200</v>
      </c>
      <c r="G1932" s="1" t="s">
        <v>10</v>
      </c>
      <c r="H1932" s="1" t="s">
        <v>10</v>
      </c>
    </row>
    <row r="1933" spans="1:8" x14ac:dyDescent="0.3">
      <c r="A1933">
        <v>48</v>
      </c>
      <c r="B1933" t="s">
        <v>75</v>
      </c>
      <c r="C1933">
        <v>3</v>
      </c>
      <c r="D1933" t="s">
        <v>76</v>
      </c>
      <c r="E1933">
        <v>1984</v>
      </c>
      <c r="F1933">
        <v>2500</v>
      </c>
      <c r="G1933" s="1" t="s">
        <v>10</v>
      </c>
      <c r="H1933" s="1" t="s">
        <v>10</v>
      </c>
    </row>
    <row r="1934" spans="1:8" x14ac:dyDescent="0.3">
      <c r="A1934">
        <v>48</v>
      </c>
      <c r="B1934" t="s">
        <v>75</v>
      </c>
      <c r="C1934">
        <v>3</v>
      </c>
      <c r="D1934" t="s">
        <v>76</v>
      </c>
      <c r="E1934">
        <v>1985</v>
      </c>
      <c r="F1934" t="s">
        <v>10</v>
      </c>
      <c r="G1934" s="1" t="s">
        <v>10</v>
      </c>
      <c r="H1934" s="1" t="s">
        <v>10</v>
      </c>
    </row>
    <row r="1935" spans="1:8" x14ac:dyDescent="0.3">
      <c r="A1935">
        <v>48</v>
      </c>
      <c r="B1935" t="s">
        <v>75</v>
      </c>
      <c r="C1935">
        <v>3</v>
      </c>
      <c r="D1935" t="s">
        <v>76</v>
      </c>
      <c r="E1935">
        <v>1986</v>
      </c>
      <c r="F1935">
        <v>200</v>
      </c>
      <c r="G1935" s="1" t="s">
        <v>10</v>
      </c>
      <c r="H1935" s="1" t="s">
        <v>10</v>
      </c>
    </row>
    <row r="1936" spans="1:8" x14ac:dyDescent="0.3">
      <c r="A1936">
        <v>48</v>
      </c>
      <c r="B1936" t="s">
        <v>75</v>
      </c>
      <c r="C1936">
        <v>3</v>
      </c>
      <c r="D1936" t="s">
        <v>76</v>
      </c>
      <c r="E1936">
        <v>1987</v>
      </c>
      <c r="F1936">
        <v>250</v>
      </c>
      <c r="G1936" s="1" t="s">
        <v>10</v>
      </c>
      <c r="H1936" s="1" t="s">
        <v>10</v>
      </c>
    </row>
    <row r="1937" spans="1:8" x14ac:dyDescent="0.3">
      <c r="A1937">
        <v>48</v>
      </c>
      <c r="B1937" t="s">
        <v>75</v>
      </c>
      <c r="C1937">
        <v>3</v>
      </c>
      <c r="D1937" t="s">
        <v>76</v>
      </c>
      <c r="E1937">
        <v>1988</v>
      </c>
      <c r="F1937">
        <v>400</v>
      </c>
      <c r="G1937" s="1" t="s">
        <v>10</v>
      </c>
      <c r="H1937" s="1" t="s">
        <v>10</v>
      </c>
    </row>
    <row r="1938" spans="1:8" x14ac:dyDescent="0.3">
      <c r="A1938">
        <v>48</v>
      </c>
      <c r="B1938" t="s">
        <v>75</v>
      </c>
      <c r="C1938">
        <v>3</v>
      </c>
      <c r="D1938" t="s">
        <v>76</v>
      </c>
      <c r="E1938">
        <v>1989</v>
      </c>
      <c r="F1938">
        <v>597</v>
      </c>
      <c r="G1938" s="1" t="s">
        <v>10</v>
      </c>
      <c r="H1938" s="1" t="s">
        <v>10</v>
      </c>
    </row>
    <row r="1939" spans="1:8" x14ac:dyDescent="0.3">
      <c r="A1939">
        <v>48</v>
      </c>
      <c r="B1939" t="s">
        <v>75</v>
      </c>
      <c r="C1939">
        <v>3</v>
      </c>
      <c r="D1939" t="s">
        <v>76</v>
      </c>
      <c r="E1939">
        <v>1990</v>
      </c>
      <c r="F1939">
        <v>1409</v>
      </c>
      <c r="G1939" s="1" t="s">
        <v>10</v>
      </c>
      <c r="H1939" s="1" t="s">
        <v>10</v>
      </c>
    </row>
    <row r="1940" spans="1:8" x14ac:dyDescent="0.3">
      <c r="A1940">
        <v>48</v>
      </c>
      <c r="B1940" t="s">
        <v>75</v>
      </c>
      <c r="C1940">
        <v>3</v>
      </c>
      <c r="D1940" t="s">
        <v>76</v>
      </c>
      <c r="E1940">
        <v>1991</v>
      </c>
      <c r="F1940">
        <v>1050</v>
      </c>
      <c r="G1940" s="1" t="s">
        <v>10</v>
      </c>
      <c r="H1940" s="1" t="s">
        <v>10</v>
      </c>
    </row>
    <row r="1941" spans="1:8" x14ac:dyDescent="0.3">
      <c r="A1941">
        <v>48</v>
      </c>
      <c r="B1941" t="s">
        <v>75</v>
      </c>
      <c r="C1941">
        <v>3</v>
      </c>
      <c r="D1941" t="s">
        <v>76</v>
      </c>
      <c r="E1941">
        <v>1992</v>
      </c>
      <c r="F1941">
        <v>400</v>
      </c>
      <c r="G1941" s="1" t="s">
        <v>10</v>
      </c>
      <c r="H1941" s="1" t="s">
        <v>10</v>
      </c>
    </row>
    <row r="1942" spans="1:8" x14ac:dyDescent="0.3">
      <c r="A1942">
        <v>48</v>
      </c>
      <c r="B1942" t="s">
        <v>75</v>
      </c>
      <c r="C1942">
        <v>3</v>
      </c>
      <c r="D1942" t="s">
        <v>76</v>
      </c>
      <c r="E1942">
        <v>1993</v>
      </c>
      <c r="F1942">
        <v>720</v>
      </c>
      <c r="G1942" s="1" t="s">
        <v>10</v>
      </c>
      <c r="H1942" s="1" t="s">
        <v>10</v>
      </c>
    </row>
    <row r="1943" spans="1:8" x14ac:dyDescent="0.3">
      <c r="A1943">
        <v>48</v>
      </c>
      <c r="B1943" t="s">
        <v>75</v>
      </c>
      <c r="C1943">
        <v>3</v>
      </c>
      <c r="D1943" t="s">
        <v>76</v>
      </c>
      <c r="E1943">
        <v>1994</v>
      </c>
      <c r="F1943">
        <v>1317</v>
      </c>
      <c r="G1943" s="1" t="s">
        <v>10</v>
      </c>
      <c r="H1943" s="1" t="s">
        <v>10</v>
      </c>
    </row>
    <row r="1944" spans="1:8" x14ac:dyDescent="0.3">
      <c r="A1944">
        <v>48</v>
      </c>
      <c r="B1944" t="s">
        <v>75</v>
      </c>
      <c r="C1944">
        <v>3</v>
      </c>
      <c r="D1944" t="s">
        <v>76</v>
      </c>
      <c r="E1944">
        <v>1995</v>
      </c>
      <c r="F1944">
        <v>975</v>
      </c>
      <c r="G1944" s="1" t="s">
        <v>10</v>
      </c>
      <c r="H1944" s="1" t="s">
        <v>10</v>
      </c>
    </row>
    <row r="1945" spans="1:8" x14ac:dyDescent="0.3">
      <c r="A1945">
        <v>48</v>
      </c>
      <c r="B1945" t="s">
        <v>75</v>
      </c>
      <c r="C1945">
        <v>3</v>
      </c>
      <c r="D1945" t="s">
        <v>76</v>
      </c>
      <c r="E1945">
        <v>1996</v>
      </c>
      <c r="F1945">
        <v>1100</v>
      </c>
      <c r="G1945" s="1" t="s">
        <v>10</v>
      </c>
      <c r="H1945" s="1" t="s">
        <v>10</v>
      </c>
    </row>
    <row r="1946" spans="1:8" x14ac:dyDescent="0.3">
      <c r="A1946">
        <v>48</v>
      </c>
      <c r="B1946" t="s">
        <v>75</v>
      </c>
      <c r="C1946">
        <v>3</v>
      </c>
      <c r="D1946" t="s">
        <v>76</v>
      </c>
      <c r="E1946">
        <v>1997</v>
      </c>
      <c r="F1946">
        <v>758</v>
      </c>
      <c r="G1946" s="1" t="s">
        <v>10</v>
      </c>
      <c r="H1946" s="1" t="s">
        <v>10</v>
      </c>
    </row>
    <row r="1947" spans="1:8" x14ac:dyDescent="0.3">
      <c r="A1947">
        <v>48</v>
      </c>
      <c r="B1947" t="s">
        <v>75</v>
      </c>
      <c r="C1947">
        <v>3</v>
      </c>
      <c r="D1947" t="s">
        <v>76</v>
      </c>
      <c r="E1947">
        <v>1998</v>
      </c>
      <c r="F1947">
        <v>1124</v>
      </c>
      <c r="G1947" s="1" t="s">
        <v>10</v>
      </c>
      <c r="H1947" s="1" t="s">
        <v>10</v>
      </c>
    </row>
    <row r="1948" spans="1:8" x14ac:dyDescent="0.3">
      <c r="A1948">
        <v>48</v>
      </c>
      <c r="B1948" t="s">
        <v>75</v>
      </c>
      <c r="C1948">
        <v>3</v>
      </c>
      <c r="D1948" t="s">
        <v>76</v>
      </c>
      <c r="E1948">
        <v>1999</v>
      </c>
      <c r="F1948">
        <v>1249</v>
      </c>
      <c r="G1948" s="1" t="s">
        <v>10</v>
      </c>
      <c r="H1948" s="1" t="s">
        <v>10</v>
      </c>
    </row>
    <row r="1949" spans="1:8" x14ac:dyDescent="0.3">
      <c r="A1949">
        <v>48</v>
      </c>
      <c r="B1949" t="s">
        <v>75</v>
      </c>
      <c r="C1949">
        <v>3</v>
      </c>
      <c r="D1949" t="s">
        <v>76</v>
      </c>
      <c r="E1949">
        <v>2000</v>
      </c>
      <c r="F1949">
        <v>1533</v>
      </c>
      <c r="G1949" s="1" t="s">
        <v>10</v>
      </c>
      <c r="H1949" s="1" t="s">
        <v>10</v>
      </c>
    </row>
    <row r="1950" spans="1:8" x14ac:dyDescent="0.3">
      <c r="A1950">
        <v>48</v>
      </c>
      <c r="B1950" t="s">
        <v>75</v>
      </c>
      <c r="C1950">
        <v>3</v>
      </c>
      <c r="D1950" t="s">
        <v>76</v>
      </c>
      <c r="E1950">
        <v>2001</v>
      </c>
      <c r="F1950">
        <v>1780</v>
      </c>
      <c r="G1950" s="1" t="s">
        <v>10</v>
      </c>
      <c r="H1950" s="1" t="s">
        <v>10</v>
      </c>
    </row>
    <row r="1951" spans="1:8" x14ac:dyDescent="0.3">
      <c r="A1951">
        <v>48</v>
      </c>
      <c r="B1951" t="s">
        <v>75</v>
      </c>
      <c r="C1951">
        <v>3</v>
      </c>
      <c r="D1951" t="s">
        <v>76</v>
      </c>
      <c r="E1951">
        <v>2002</v>
      </c>
      <c r="F1951">
        <v>3278</v>
      </c>
      <c r="G1951" s="1" t="s">
        <v>10</v>
      </c>
      <c r="H1951" s="1" t="s">
        <v>10</v>
      </c>
    </row>
    <row r="1952" spans="1:8" x14ac:dyDescent="0.3">
      <c r="A1952">
        <v>48</v>
      </c>
      <c r="B1952" t="s">
        <v>75</v>
      </c>
      <c r="C1952">
        <v>3</v>
      </c>
      <c r="D1952" t="s">
        <v>76</v>
      </c>
      <c r="E1952">
        <v>2003</v>
      </c>
      <c r="F1952">
        <v>1087</v>
      </c>
      <c r="G1952" s="1" t="s">
        <v>10</v>
      </c>
      <c r="H1952" s="1" t="s">
        <v>10</v>
      </c>
    </row>
    <row r="1953" spans="1:8" x14ac:dyDescent="0.3">
      <c r="A1953">
        <v>48</v>
      </c>
      <c r="B1953" t="s">
        <v>75</v>
      </c>
      <c r="C1953">
        <v>3</v>
      </c>
      <c r="D1953" t="s">
        <v>76</v>
      </c>
      <c r="E1953">
        <v>2004</v>
      </c>
      <c r="F1953" t="s">
        <v>10</v>
      </c>
      <c r="G1953" s="1" t="s">
        <v>10</v>
      </c>
      <c r="H1953" s="1" t="s">
        <v>10</v>
      </c>
    </row>
    <row r="1954" spans="1:8" x14ac:dyDescent="0.3">
      <c r="A1954">
        <v>48</v>
      </c>
      <c r="B1954" t="s">
        <v>75</v>
      </c>
      <c r="C1954">
        <v>3</v>
      </c>
      <c r="D1954" t="s">
        <v>76</v>
      </c>
      <c r="E1954">
        <v>2005</v>
      </c>
      <c r="F1954" t="s">
        <v>10</v>
      </c>
      <c r="G1954" s="1" t="s">
        <v>10</v>
      </c>
      <c r="H1954" s="1" t="s">
        <v>10</v>
      </c>
    </row>
    <row r="1955" spans="1:8" x14ac:dyDescent="0.3">
      <c r="A1955">
        <v>48</v>
      </c>
      <c r="B1955" t="s">
        <v>75</v>
      </c>
      <c r="C1955">
        <v>3</v>
      </c>
      <c r="D1955" t="s">
        <v>76</v>
      </c>
      <c r="E1955">
        <v>2006</v>
      </c>
      <c r="F1955" t="s">
        <v>10</v>
      </c>
      <c r="G1955" s="1" t="s">
        <v>10</v>
      </c>
      <c r="H1955" s="1" t="s">
        <v>10</v>
      </c>
    </row>
    <row r="1956" spans="1:8" x14ac:dyDescent="0.3">
      <c r="A1956">
        <v>48</v>
      </c>
      <c r="B1956" t="s">
        <v>75</v>
      </c>
      <c r="C1956">
        <v>3</v>
      </c>
      <c r="D1956" t="s">
        <v>76</v>
      </c>
      <c r="E1956">
        <v>2007</v>
      </c>
      <c r="F1956" t="s">
        <v>10</v>
      </c>
      <c r="G1956" s="1" t="s">
        <v>10</v>
      </c>
      <c r="H1956" s="1" t="s">
        <v>10</v>
      </c>
    </row>
    <row r="1957" spans="1:8" x14ac:dyDescent="0.3">
      <c r="A1957">
        <v>48</v>
      </c>
      <c r="B1957" t="s">
        <v>75</v>
      </c>
      <c r="C1957">
        <v>3</v>
      </c>
      <c r="D1957" t="s">
        <v>76</v>
      </c>
      <c r="E1957">
        <v>2008</v>
      </c>
      <c r="F1957" t="s">
        <v>10</v>
      </c>
      <c r="G1957" s="1" t="s">
        <v>10</v>
      </c>
      <c r="H1957" s="1" t="s">
        <v>10</v>
      </c>
    </row>
    <row r="1958" spans="1:8" x14ac:dyDescent="0.3">
      <c r="A1958">
        <v>48</v>
      </c>
      <c r="B1958" t="s">
        <v>75</v>
      </c>
      <c r="C1958">
        <v>3</v>
      </c>
      <c r="D1958" t="s">
        <v>76</v>
      </c>
      <c r="E1958">
        <v>2009</v>
      </c>
      <c r="F1958" t="s">
        <v>10</v>
      </c>
      <c r="G1958" s="1" t="s">
        <v>10</v>
      </c>
      <c r="H1958" s="1" t="s">
        <v>10</v>
      </c>
    </row>
    <row r="1959" spans="1:8" x14ac:dyDescent="0.3">
      <c r="A1959">
        <v>48</v>
      </c>
      <c r="B1959" t="s">
        <v>75</v>
      </c>
      <c r="C1959">
        <v>3</v>
      </c>
      <c r="D1959" t="s">
        <v>76</v>
      </c>
      <c r="E1959">
        <v>2010</v>
      </c>
      <c r="F1959" t="s">
        <v>10</v>
      </c>
      <c r="G1959" s="1" t="s">
        <v>10</v>
      </c>
      <c r="H1959" s="1" t="s">
        <v>10</v>
      </c>
    </row>
    <row r="1960" spans="1:8" x14ac:dyDescent="0.3">
      <c r="A1960">
        <v>48</v>
      </c>
      <c r="B1960" t="s">
        <v>75</v>
      </c>
      <c r="C1960">
        <v>3</v>
      </c>
      <c r="D1960" t="s">
        <v>76</v>
      </c>
      <c r="E1960">
        <v>2011</v>
      </c>
      <c r="F1960" t="s">
        <v>10</v>
      </c>
      <c r="G1960" s="1" t="s">
        <v>10</v>
      </c>
      <c r="H1960" s="1" t="s">
        <v>10</v>
      </c>
    </row>
    <row r="1961" spans="1:8" x14ac:dyDescent="0.3">
      <c r="A1961">
        <v>48</v>
      </c>
      <c r="B1961" t="s">
        <v>75</v>
      </c>
      <c r="C1961">
        <v>3</v>
      </c>
      <c r="D1961" t="s">
        <v>76</v>
      </c>
      <c r="E1961">
        <v>2012</v>
      </c>
      <c r="F1961" t="s">
        <v>10</v>
      </c>
      <c r="G1961" s="1" t="s">
        <v>10</v>
      </c>
      <c r="H1961" s="1" t="s">
        <v>10</v>
      </c>
    </row>
    <row r="1962" spans="1:8" x14ac:dyDescent="0.3">
      <c r="A1962">
        <v>48</v>
      </c>
      <c r="B1962" t="s">
        <v>75</v>
      </c>
      <c r="C1962">
        <v>3</v>
      </c>
      <c r="D1962" t="s">
        <v>76</v>
      </c>
      <c r="E1962">
        <v>2013</v>
      </c>
      <c r="F1962" t="s">
        <v>10</v>
      </c>
      <c r="G1962" s="1" t="s">
        <v>10</v>
      </c>
      <c r="H1962" s="1" t="s">
        <v>10</v>
      </c>
    </row>
    <row r="1963" spans="1:8" x14ac:dyDescent="0.3">
      <c r="A1963">
        <v>48</v>
      </c>
      <c r="B1963" t="s">
        <v>75</v>
      </c>
      <c r="C1963">
        <v>3</v>
      </c>
      <c r="D1963" t="s">
        <v>76</v>
      </c>
      <c r="E1963">
        <v>2014</v>
      </c>
      <c r="F1963" t="s">
        <v>10</v>
      </c>
      <c r="G1963" s="1" t="s">
        <v>10</v>
      </c>
      <c r="H1963" s="1" t="s">
        <v>10</v>
      </c>
    </row>
    <row r="1964" spans="1:8" x14ac:dyDescent="0.3">
      <c r="A1964">
        <v>48</v>
      </c>
      <c r="B1964" t="s">
        <v>75</v>
      </c>
      <c r="C1964">
        <v>3</v>
      </c>
      <c r="D1964" t="s">
        <v>76</v>
      </c>
      <c r="E1964">
        <v>2015</v>
      </c>
      <c r="F1964" t="s">
        <v>10</v>
      </c>
      <c r="G1964" s="1" t="s">
        <v>10</v>
      </c>
      <c r="H1964" s="1" t="s">
        <v>10</v>
      </c>
    </row>
    <row r="1965" spans="1:8" x14ac:dyDescent="0.3">
      <c r="A1965">
        <v>48</v>
      </c>
      <c r="B1965" t="s">
        <v>75</v>
      </c>
      <c r="C1965">
        <v>3</v>
      </c>
      <c r="D1965" t="s">
        <v>76</v>
      </c>
      <c r="E1965">
        <v>2016</v>
      </c>
      <c r="F1965" t="s">
        <v>10</v>
      </c>
      <c r="G1965" s="1" t="s">
        <v>10</v>
      </c>
      <c r="H1965" s="1" t="s">
        <v>10</v>
      </c>
    </row>
    <row r="1966" spans="1:8" x14ac:dyDescent="0.3">
      <c r="A1966">
        <v>48</v>
      </c>
      <c r="B1966" t="s">
        <v>75</v>
      </c>
      <c r="C1966">
        <v>3</v>
      </c>
      <c r="D1966" t="s">
        <v>76</v>
      </c>
      <c r="E1966">
        <v>2017</v>
      </c>
      <c r="F1966" t="s">
        <v>10</v>
      </c>
      <c r="G1966" s="1" t="s">
        <v>10</v>
      </c>
      <c r="H1966" s="1" t="s">
        <v>10</v>
      </c>
    </row>
    <row r="1967" spans="1:8" x14ac:dyDescent="0.3">
      <c r="A1967">
        <v>48</v>
      </c>
      <c r="B1967" t="s">
        <v>75</v>
      </c>
      <c r="C1967">
        <v>3</v>
      </c>
      <c r="D1967" t="s">
        <v>76</v>
      </c>
      <c r="E1967">
        <v>2018</v>
      </c>
      <c r="F1967">
        <v>1392</v>
      </c>
      <c r="G1967" s="1" t="s">
        <v>10</v>
      </c>
      <c r="H1967" s="1" t="s">
        <v>10</v>
      </c>
    </row>
    <row r="1968" spans="1:8" x14ac:dyDescent="0.3">
      <c r="A1968">
        <v>48</v>
      </c>
      <c r="B1968" t="s">
        <v>75</v>
      </c>
      <c r="C1968">
        <v>3</v>
      </c>
      <c r="D1968" t="s">
        <v>76</v>
      </c>
      <c r="E1968">
        <v>2019</v>
      </c>
      <c r="F1968" t="s">
        <v>10</v>
      </c>
      <c r="G1968" s="1" t="s">
        <v>10</v>
      </c>
      <c r="H1968" s="1" t="s">
        <v>10</v>
      </c>
    </row>
    <row r="1969" spans="1:8" x14ac:dyDescent="0.3">
      <c r="A1969">
        <v>48</v>
      </c>
      <c r="B1969" t="s">
        <v>75</v>
      </c>
      <c r="C1969">
        <v>3</v>
      </c>
      <c r="D1969" t="s">
        <v>76</v>
      </c>
      <c r="E1969">
        <v>2020</v>
      </c>
      <c r="F1969" t="s">
        <v>10</v>
      </c>
      <c r="G1969" s="1" t="s">
        <v>10</v>
      </c>
      <c r="H1969" s="1" t="s">
        <v>10</v>
      </c>
    </row>
    <row r="1970" spans="1:8" x14ac:dyDescent="0.3">
      <c r="A1970">
        <v>49</v>
      </c>
      <c r="B1970" t="s">
        <v>77</v>
      </c>
      <c r="C1970">
        <v>2</v>
      </c>
      <c r="D1970" t="s">
        <v>78</v>
      </c>
      <c r="E1970">
        <v>1980</v>
      </c>
      <c r="F1970">
        <v>6000</v>
      </c>
      <c r="G1970" s="1" t="s">
        <v>10</v>
      </c>
      <c r="H1970" s="1" t="s">
        <v>10</v>
      </c>
    </row>
    <row r="1971" spans="1:8" x14ac:dyDescent="0.3">
      <c r="A1971">
        <v>49</v>
      </c>
      <c r="B1971" t="s">
        <v>77</v>
      </c>
      <c r="C1971">
        <v>2</v>
      </c>
      <c r="D1971" t="s">
        <v>78</v>
      </c>
      <c r="E1971">
        <v>1981</v>
      </c>
      <c r="F1971">
        <v>5000</v>
      </c>
      <c r="G1971" s="1" t="s">
        <v>10</v>
      </c>
      <c r="H1971" s="1" t="s">
        <v>10</v>
      </c>
    </row>
    <row r="1972" spans="1:8" x14ac:dyDescent="0.3">
      <c r="A1972">
        <v>49</v>
      </c>
      <c r="B1972" t="s">
        <v>77</v>
      </c>
      <c r="C1972">
        <v>2</v>
      </c>
      <c r="D1972" t="s">
        <v>78</v>
      </c>
      <c r="E1972">
        <v>1982</v>
      </c>
      <c r="F1972">
        <v>5000</v>
      </c>
      <c r="G1972" s="1" t="s">
        <v>10</v>
      </c>
      <c r="H1972" s="1" t="s">
        <v>10</v>
      </c>
    </row>
    <row r="1973" spans="1:8" x14ac:dyDescent="0.3">
      <c r="A1973">
        <v>49</v>
      </c>
      <c r="B1973" t="s">
        <v>77</v>
      </c>
      <c r="C1973">
        <v>2</v>
      </c>
      <c r="D1973" t="s">
        <v>78</v>
      </c>
      <c r="E1973">
        <v>1983</v>
      </c>
      <c r="F1973">
        <v>4500</v>
      </c>
      <c r="G1973" s="1" t="s">
        <v>10</v>
      </c>
      <c r="H1973" s="1" t="s">
        <v>10</v>
      </c>
    </row>
    <row r="1974" spans="1:8" x14ac:dyDescent="0.3">
      <c r="A1974">
        <v>49</v>
      </c>
      <c r="B1974" t="s">
        <v>77</v>
      </c>
      <c r="C1974">
        <v>2</v>
      </c>
      <c r="D1974" t="s">
        <v>78</v>
      </c>
      <c r="E1974">
        <v>1984</v>
      </c>
      <c r="F1974">
        <v>3500</v>
      </c>
      <c r="G1974" s="1" t="s">
        <v>10</v>
      </c>
      <c r="H1974" s="1" t="s">
        <v>10</v>
      </c>
    </row>
    <row r="1975" spans="1:8" x14ac:dyDescent="0.3">
      <c r="A1975">
        <v>49</v>
      </c>
      <c r="B1975" t="s">
        <v>77</v>
      </c>
      <c r="C1975">
        <v>2</v>
      </c>
      <c r="D1975" t="s">
        <v>78</v>
      </c>
      <c r="E1975">
        <v>1985</v>
      </c>
      <c r="F1975">
        <v>8000</v>
      </c>
      <c r="G1975" s="1" t="s">
        <v>10</v>
      </c>
      <c r="H1975" s="1" t="s">
        <v>10</v>
      </c>
    </row>
    <row r="1976" spans="1:8" x14ac:dyDescent="0.3">
      <c r="A1976">
        <v>49</v>
      </c>
      <c r="B1976" t="s">
        <v>77</v>
      </c>
      <c r="C1976">
        <v>2</v>
      </c>
      <c r="D1976" t="s">
        <v>78</v>
      </c>
      <c r="E1976">
        <v>1986</v>
      </c>
      <c r="F1976">
        <v>3000</v>
      </c>
      <c r="G1976" s="1" t="s">
        <v>10</v>
      </c>
      <c r="H1976" s="1" t="s">
        <v>10</v>
      </c>
    </row>
    <row r="1977" spans="1:8" x14ac:dyDescent="0.3">
      <c r="A1977">
        <v>49</v>
      </c>
      <c r="B1977" t="s">
        <v>77</v>
      </c>
      <c r="C1977">
        <v>2</v>
      </c>
      <c r="D1977" t="s">
        <v>78</v>
      </c>
      <c r="E1977">
        <v>1987</v>
      </c>
      <c r="F1977">
        <v>2500</v>
      </c>
      <c r="G1977" s="1" t="s">
        <v>10</v>
      </c>
      <c r="H1977" s="1" t="s">
        <v>10</v>
      </c>
    </row>
    <row r="1978" spans="1:8" x14ac:dyDescent="0.3">
      <c r="A1978">
        <v>49</v>
      </c>
      <c r="B1978" t="s">
        <v>77</v>
      </c>
      <c r="C1978">
        <v>2</v>
      </c>
      <c r="D1978" t="s">
        <v>78</v>
      </c>
      <c r="E1978">
        <v>1988</v>
      </c>
      <c r="F1978">
        <v>5500</v>
      </c>
      <c r="G1978" s="1" t="s">
        <v>10</v>
      </c>
      <c r="H1978" s="1" t="s">
        <v>10</v>
      </c>
    </row>
    <row r="1979" spans="1:8" x14ac:dyDescent="0.3">
      <c r="A1979">
        <v>49</v>
      </c>
      <c r="B1979" t="s">
        <v>77</v>
      </c>
      <c r="C1979">
        <v>2</v>
      </c>
      <c r="D1979" t="s">
        <v>78</v>
      </c>
      <c r="E1979">
        <v>1989</v>
      </c>
      <c r="F1979">
        <v>6000</v>
      </c>
      <c r="G1979" s="1" t="s">
        <v>10</v>
      </c>
      <c r="H1979" s="1" t="s">
        <v>10</v>
      </c>
    </row>
    <row r="1980" spans="1:8" x14ac:dyDescent="0.3">
      <c r="A1980">
        <v>49</v>
      </c>
      <c r="B1980" t="s">
        <v>77</v>
      </c>
      <c r="C1980">
        <v>2</v>
      </c>
      <c r="D1980" t="s">
        <v>78</v>
      </c>
      <c r="E1980">
        <v>1990</v>
      </c>
      <c r="F1980">
        <v>750</v>
      </c>
      <c r="G1980" s="1" t="s">
        <v>10</v>
      </c>
      <c r="H1980" s="1" t="s">
        <v>10</v>
      </c>
    </row>
    <row r="1981" spans="1:8" x14ac:dyDescent="0.3">
      <c r="A1981">
        <v>49</v>
      </c>
      <c r="B1981" t="s">
        <v>77</v>
      </c>
      <c r="C1981">
        <v>2</v>
      </c>
      <c r="D1981" t="s">
        <v>78</v>
      </c>
      <c r="E1981">
        <v>1991</v>
      </c>
      <c r="F1981">
        <v>1500</v>
      </c>
      <c r="G1981" s="1" t="s">
        <v>10</v>
      </c>
      <c r="H1981" s="1" t="s">
        <v>10</v>
      </c>
    </row>
    <row r="1982" spans="1:8" x14ac:dyDescent="0.3">
      <c r="A1982">
        <v>49</v>
      </c>
      <c r="B1982" t="s">
        <v>77</v>
      </c>
      <c r="C1982">
        <v>2</v>
      </c>
      <c r="D1982" t="s">
        <v>78</v>
      </c>
      <c r="E1982">
        <v>1992</v>
      </c>
      <c r="F1982">
        <v>2500</v>
      </c>
      <c r="G1982" s="1" t="s">
        <v>10</v>
      </c>
      <c r="H1982" s="1" t="s">
        <v>10</v>
      </c>
    </row>
    <row r="1983" spans="1:8" x14ac:dyDescent="0.3">
      <c r="A1983">
        <v>49</v>
      </c>
      <c r="B1983" t="s">
        <v>77</v>
      </c>
      <c r="C1983">
        <v>2</v>
      </c>
      <c r="D1983" t="s">
        <v>78</v>
      </c>
      <c r="E1983">
        <v>1993</v>
      </c>
      <c r="F1983">
        <v>1800</v>
      </c>
      <c r="G1983" s="1" t="s">
        <v>10</v>
      </c>
      <c r="H1983" s="1" t="s">
        <v>10</v>
      </c>
    </row>
    <row r="1984" spans="1:8" x14ac:dyDescent="0.3">
      <c r="A1984">
        <v>49</v>
      </c>
      <c r="B1984" t="s">
        <v>77</v>
      </c>
      <c r="C1984">
        <v>2</v>
      </c>
      <c r="D1984" t="s">
        <v>78</v>
      </c>
      <c r="E1984">
        <v>1994</v>
      </c>
      <c r="F1984">
        <v>15000</v>
      </c>
      <c r="G1984" s="1" t="s">
        <v>10</v>
      </c>
      <c r="H1984" s="1" t="s">
        <v>10</v>
      </c>
    </row>
    <row r="1985" spans="1:8" x14ac:dyDescent="0.3">
      <c r="A1985">
        <v>49</v>
      </c>
      <c r="B1985" t="s">
        <v>77</v>
      </c>
      <c r="C1985">
        <v>2</v>
      </c>
      <c r="D1985" t="s">
        <v>78</v>
      </c>
      <c r="E1985">
        <v>1995</v>
      </c>
      <c r="F1985">
        <v>1200</v>
      </c>
      <c r="G1985" s="1" t="s">
        <v>10</v>
      </c>
      <c r="H1985" s="1" t="s">
        <v>10</v>
      </c>
    </row>
    <row r="1986" spans="1:8" x14ac:dyDescent="0.3">
      <c r="A1986">
        <v>49</v>
      </c>
      <c r="B1986" t="s">
        <v>77</v>
      </c>
      <c r="C1986">
        <v>2</v>
      </c>
      <c r="D1986" t="s">
        <v>78</v>
      </c>
      <c r="E1986">
        <v>1996</v>
      </c>
      <c r="F1986">
        <v>4200</v>
      </c>
      <c r="G1986" s="1" t="s">
        <v>10</v>
      </c>
      <c r="H1986" s="1" t="s">
        <v>10</v>
      </c>
    </row>
    <row r="1987" spans="1:8" x14ac:dyDescent="0.3">
      <c r="A1987">
        <v>49</v>
      </c>
      <c r="B1987" t="s">
        <v>77</v>
      </c>
      <c r="C1987">
        <v>2</v>
      </c>
      <c r="D1987" t="s">
        <v>78</v>
      </c>
      <c r="E1987">
        <v>1997</v>
      </c>
      <c r="F1987">
        <v>1500</v>
      </c>
      <c r="G1987" s="1" t="s">
        <v>10</v>
      </c>
      <c r="H1987" s="1" t="s">
        <v>10</v>
      </c>
    </row>
    <row r="1988" spans="1:8" x14ac:dyDescent="0.3">
      <c r="A1988">
        <v>49</v>
      </c>
      <c r="B1988" t="s">
        <v>77</v>
      </c>
      <c r="C1988">
        <v>2</v>
      </c>
      <c r="D1988" t="s">
        <v>78</v>
      </c>
      <c r="E1988">
        <v>1998</v>
      </c>
      <c r="F1988">
        <v>8000</v>
      </c>
      <c r="G1988" s="1" t="s">
        <v>10</v>
      </c>
      <c r="H1988" s="1" t="s">
        <v>10</v>
      </c>
    </row>
    <row r="1989" spans="1:8" x14ac:dyDescent="0.3">
      <c r="A1989">
        <v>49</v>
      </c>
      <c r="B1989" t="s">
        <v>77</v>
      </c>
      <c r="C1989">
        <v>2</v>
      </c>
      <c r="D1989" t="s">
        <v>78</v>
      </c>
      <c r="E1989">
        <v>1999</v>
      </c>
      <c r="F1989">
        <v>5036</v>
      </c>
      <c r="G1989" s="1" t="s">
        <v>10</v>
      </c>
      <c r="H1989" s="1" t="s">
        <v>10</v>
      </c>
    </row>
    <row r="1990" spans="1:8" x14ac:dyDescent="0.3">
      <c r="A1990">
        <v>49</v>
      </c>
      <c r="B1990" t="s">
        <v>77</v>
      </c>
      <c r="C1990">
        <v>2</v>
      </c>
      <c r="D1990" t="s">
        <v>78</v>
      </c>
      <c r="E1990">
        <v>2000</v>
      </c>
      <c r="F1990">
        <v>10409</v>
      </c>
      <c r="G1990" s="1" t="s">
        <v>10</v>
      </c>
      <c r="H1990" s="1" t="s">
        <v>10</v>
      </c>
    </row>
    <row r="1991" spans="1:8" x14ac:dyDescent="0.3">
      <c r="A1991">
        <v>49</v>
      </c>
      <c r="B1991" t="s">
        <v>77</v>
      </c>
      <c r="C1991">
        <v>2</v>
      </c>
      <c r="D1991" t="s">
        <v>78</v>
      </c>
      <c r="E1991">
        <v>2001</v>
      </c>
      <c r="F1991">
        <v>5382</v>
      </c>
      <c r="G1991" s="1" t="s">
        <v>10</v>
      </c>
      <c r="H1991" s="1" t="s">
        <v>10</v>
      </c>
    </row>
    <row r="1992" spans="1:8" x14ac:dyDescent="0.3">
      <c r="A1992">
        <v>49</v>
      </c>
      <c r="B1992" t="s">
        <v>77</v>
      </c>
      <c r="C1992">
        <v>2</v>
      </c>
      <c r="D1992" t="s">
        <v>78</v>
      </c>
      <c r="E1992">
        <v>2002</v>
      </c>
      <c r="F1992" t="s">
        <v>10</v>
      </c>
      <c r="G1992" s="1" t="s">
        <v>10</v>
      </c>
      <c r="H1992" s="1" t="s">
        <v>10</v>
      </c>
    </row>
    <row r="1993" spans="1:8" x14ac:dyDescent="0.3">
      <c r="A1993">
        <v>49</v>
      </c>
      <c r="B1993" t="s">
        <v>77</v>
      </c>
      <c r="C1993">
        <v>2</v>
      </c>
      <c r="D1993" t="s">
        <v>78</v>
      </c>
      <c r="E1993">
        <v>2003</v>
      </c>
      <c r="F1993" t="s">
        <v>10</v>
      </c>
      <c r="G1993" s="1" t="s">
        <v>10</v>
      </c>
      <c r="H1993" s="1" t="s">
        <v>10</v>
      </c>
    </row>
    <row r="1994" spans="1:8" x14ac:dyDescent="0.3">
      <c r="A1994">
        <v>49</v>
      </c>
      <c r="B1994" t="s">
        <v>77</v>
      </c>
      <c r="C1994">
        <v>2</v>
      </c>
      <c r="D1994" t="s">
        <v>78</v>
      </c>
      <c r="E1994">
        <v>2004</v>
      </c>
      <c r="F1994" t="s">
        <v>10</v>
      </c>
      <c r="G1994" s="1" t="s">
        <v>10</v>
      </c>
      <c r="H1994" s="1" t="s">
        <v>10</v>
      </c>
    </row>
    <row r="1995" spans="1:8" x14ac:dyDescent="0.3">
      <c r="A1995">
        <v>49</v>
      </c>
      <c r="B1995" t="s">
        <v>77</v>
      </c>
      <c r="C1995">
        <v>2</v>
      </c>
      <c r="D1995" t="s">
        <v>78</v>
      </c>
      <c r="E1995">
        <v>2005</v>
      </c>
      <c r="F1995">
        <v>6757</v>
      </c>
      <c r="G1995" s="1" t="s">
        <v>10</v>
      </c>
      <c r="H1995" s="1" t="s">
        <v>10</v>
      </c>
    </row>
    <row r="1996" spans="1:8" x14ac:dyDescent="0.3">
      <c r="A1996">
        <v>49</v>
      </c>
      <c r="B1996" t="s">
        <v>77</v>
      </c>
      <c r="C1996">
        <v>2</v>
      </c>
      <c r="D1996" t="s">
        <v>78</v>
      </c>
      <c r="E1996">
        <v>2006</v>
      </c>
      <c r="F1996">
        <v>11523</v>
      </c>
      <c r="G1996" s="1" t="s">
        <v>10</v>
      </c>
      <c r="H1996" s="1" t="s">
        <v>10</v>
      </c>
    </row>
    <row r="1997" spans="1:8" x14ac:dyDescent="0.3">
      <c r="A1997">
        <v>49</v>
      </c>
      <c r="B1997" t="s">
        <v>77</v>
      </c>
      <c r="C1997">
        <v>2</v>
      </c>
      <c r="D1997" t="s">
        <v>78</v>
      </c>
      <c r="E1997">
        <v>2007</v>
      </c>
      <c r="F1997">
        <v>9232</v>
      </c>
      <c r="G1997" s="1" t="s">
        <v>10</v>
      </c>
      <c r="H1997" s="1" t="s">
        <v>10</v>
      </c>
    </row>
    <row r="1998" spans="1:8" x14ac:dyDescent="0.3">
      <c r="A1998">
        <v>49</v>
      </c>
      <c r="B1998" t="s">
        <v>77</v>
      </c>
      <c r="C1998">
        <v>2</v>
      </c>
      <c r="D1998" t="s">
        <v>78</v>
      </c>
      <c r="E1998">
        <v>2008</v>
      </c>
      <c r="F1998">
        <v>5142</v>
      </c>
      <c r="G1998" s="1" t="s">
        <v>10</v>
      </c>
      <c r="H1998" s="1" t="s">
        <v>10</v>
      </c>
    </row>
    <row r="1999" spans="1:8" x14ac:dyDescent="0.3">
      <c r="A1999">
        <v>49</v>
      </c>
      <c r="B1999" t="s">
        <v>77</v>
      </c>
      <c r="C1999">
        <v>2</v>
      </c>
      <c r="D1999" t="s">
        <v>78</v>
      </c>
      <c r="E1999">
        <v>2009</v>
      </c>
      <c r="F1999">
        <v>15836</v>
      </c>
      <c r="G1999" s="1" t="s">
        <v>10</v>
      </c>
      <c r="H1999" s="1" t="s">
        <v>10</v>
      </c>
    </row>
    <row r="2000" spans="1:8" x14ac:dyDescent="0.3">
      <c r="A2000">
        <v>49</v>
      </c>
      <c r="B2000" t="s">
        <v>77</v>
      </c>
      <c r="C2000">
        <v>2</v>
      </c>
      <c r="D2000" t="s">
        <v>78</v>
      </c>
      <c r="E2000">
        <v>2010</v>
      </c>
      <c r="F2000">
        <v>8132</v>
      </c>
      <c r="G2000" s="1" t="s">
        <v>10</v>
      </c>
      <c r="H2000" s="1" t="s">
        <v>10</v>
      </c>
    </row>
    <row r="2001" spans="1:8" x14ac:dyDescent="0.3">
      <c r="A2001">
        <v>49</v>
      </c>
      <c r="B2001" t="s">
        <v>77</v>
      </c>
      <c r="C2001">
        <v>2</v>
      </c>
      <c r="D2001" t="s">
        <v>78</v>
      </c>
      <c r="E2001">
        <v>2011</v>
      </c>
      <c r="F2001">
        <v>4427</v>
      </c>
      <c r="G2001" s="1" t="s">
        <v>10</v>
      </c>
      <c r="H2001" s="1" t="s">
        <v>10</v>
      </c>
    </row>
    <row r="2002" spans="1:8" x14ac:dyDescent="0.3">
      <c r="A2002">
        <v>49</v>
      </c>
      <c r="B2002" t="s">
        <v>77</v>
      </c>
      <c r="C2002">
        <v>2</v>
      </c>
      <c r="D2002" t="s">
        <v>78</v>
      </c>
      <c r="E2002">
        <v>2012</v>
      </c>
      <c r="F2002">
        <v>8100</v>
      </c>
      <c r="G2002" s="1" t="s">
        <v>10</v>
      </c>
      <c r="H2002" s="1" t="s">
        <v>10</v>
      </c>
    </row>
    <row r="2003" spans="1:8" x14ac:dyDescent="0.3">
      <c r="A2003">
        <v>49</v>
      </c>
      <c r="B2003" t="s">
        <v>77</v>
      </c>
      <c r="C2003">
        <v>2</v>
      </c>
      <c r="D2003" t="s">
        <v>78</v>
      </c>
      <c r="E2003">
        <v>2013</v>
      </c>
      <c r="F2003" t="s">
        <v>10</v>
      </c>
      <c r="G2003" s="1" t="s">
        <v>10</v>
      </c>
      <c r="H2003" s="1" t="s">
        <v>10</v>
      </c>
    </row>
    <row r="2004" spans="1:8" x14ac:dyDescent="0.3">
      <c r="A2004">
        <v>49</v>
      </c>
      <c r="B2004" t="s">
        <v>77</v>
      </c>
      <c r="C2004">
        <v>2</v>
      </c>
      <c r="D2004" t="s">
        <v>78</v>
      </c>
      <c r="E2004">
        <v>2014</v>
      </c>
      <c r="F2004" t="s">
        <v>10</v>
      </c>
      <c r="G2004" s="1" t="s">
        <v>10</v>
      </c>
      <c r="H2004" s="1" t="s">
        <v>10</v>
      </c>
    </row>
    <row r="2005" spans="1:8" x14ac:dyDescent="0.3">
      <c r="A2005">
        <v>49</v>
      </c>
      <c r="B2005" t="s">
        <v>77</v>
      </c>
      <c r="C2005">
        <v>2</v>
      </c>
      <c r="D2005" t="s">
        <v>78</v>
      </c>
      <c r="E2005">
        <v>2015</v>
      </c>
      <c r="F2005">
        <v>13500</v>
      </c>
      <c r="G2005" s="1" t="s">
        <v>10</v>
      </c>
      <c r="H2005" s="1" t="s">
        <v>10</v>
      </c>
    </row>
    <row r="2006" spans="1:8" x14ac:dyDescent="0.3">
      <c r="A2006">
        <v>49</v>
      </c>
      <c r="B2006" t="s">
        <v>77</v>
      </c>
      <c r="C2006">
        <v>2</v>
      </c>
      <c r="D2006" t="s">
        <v>78</v>
      </c>
      <c r="E2006">
        <v>2016</v>
      </c>
      <c r="F2006">
        <v>14000</v>
      </c>
      <c r="G2006" s="1" t="s">
        <v>10</v>
      </c>
      <c r="H2006" s="1" t="s">
        <v>10</v>
      </c>
    </row>
    <row r="2007" spans="1:8" x14ac:dyDescent="0.3">
      <c r="A2007">
        <v>49</v>
      </c>
      <c r="B2007" t="s">
        <v>77</v>
      </c>
      <c r="C2007">
        <v>2</v>
      </c>
      <c r="D2007" t="s">
        <v>78</v>
      </c>
      <c r="E2007">
        <v>2017</v>
      </c>
      <c r="F2007">
        <v>6800</v>
      </c>
      <c r="G2007" s="1" t="s">
        <v>10</v>
      </c>
      <c r="H2007" s="1" t="s">
        <v>10</v>
      </c>
    </row>
    <row r="2008" spans="1:8" x14ac:dyDescent="0.3">
      <c r="A2008">
        <v>49</v>
      </c>
      <c r="B2008" t="s">
        <v>77</v>
      </c>
      <c r="C2008">
        <v>2</v>
      </c>
      <c r="D2008" t="s">
        <v>78</v>
      </c>
      <c r="E2008">
        <v>2018</v>
      </c>
      <c r="F2008">
        <v>4560</v>
      </c>
      <c r="G2008" s="1" t="s">
        <v>10</v>
      </c>
      <c r="H2008" s="1" t="s">
        <v>10</v>
      </c>
    </row>
    <row r="2009" spans="1:8" x14ac:dyDescent="0.3">
      <c r="A2009">
        <v>49</v>
      </c>
      <c r="B2009" t="s">
        <v>77</v>
      </c>
      <c r="C2009">
        <v>2</v>
      </c>
      <c r="D2009" t="s">
        <v>78</v>
      </c>
      <c r="E2009">
        <v>2019</v>
      </c>
      <c r="F2009">
        <v>3756</v>
      </c>
      <c r="G2009" s="1" t="s">
        <v>10</v>
      </c>
      <c r="H2009" s="1" t="s">
        <v>10</v>
      </c>
    </row>
    <row r="2010" spans="1:8" x14ac:dyDescent="0.3">
      <c r="A2010">
        <v>49</v>
      </c>
      <c r="B2010" t="s">
        <v>77</v>
      </c>
      <c r="C2010">
        <v>2</v>
      </c>
      <c r="D2010" t="s">
        <v>78</v>
      </c>
      <c r="E2010">
        <v>2020</v>
      </c>
      <c r="F2010" t="s">
        <v>10</v>
      </c>
      <c r="G2010" s="1" t="s">
        <v>10</v>
      </c>
      <c r="H2010" s="1" t="s">
        <v>10</v>
      </c>
    </row>
    <row r="2011" spans="1:8" x14ac:dyDescent="0.3">
      <c r="A2011">
        <v>50</v>
      </c>
      <c r="B2011" t="s">
        <v>79</v>
      </c>
      <c r="C2011">
        <v>2</v>
      </c>
      <c r="D2011" t="s">
        <v>80</v>
      </c>
      <c r="E2011">
        <v>1980</v>
      </c>
      <c r="F2011">
        <v>3000</v>
      </c>
      <c r="G2011" s="1" t="s">
        <v>10</v>
      </c>
      <c r="H2011" s="1" t="s">
        <v>10</v>
      </c>
    </row>
    <row r="2012" spans="1:8" x14ac:dyDescent="0.3">
      <c r="A2012">
        <v>50</v>
      </c>
      <c r="B2012" t="s">
        <v>79</v>
      </c>
      <c r="C2012">
        <v>2</v>
      </c>
      <c r="D2012" t="s">
        <v>80</v>
      </c>
      <c r="E2012">
        <v>1981</v>
      </c>
      <c r="F2012">
        <v>6000</v>
      </c>
      <c r="G2012" s="1" t="s">
        <v>10</v>
      </c>
      <c r="H2012" s="1" t="s">
        <v>10</v>
      </c>
    </row>
    <row r="2013" spans="1:8" x14ac:dyDescent="0.3">
      <c r="A2013">
        <v>50</v>
      </c>
      <c r="B2013" t="s">
        <v>79</v>
      </c>
      <c r="C2013">
        <v>2</v>
      </c>
      <c r="D2013" t="s">
        <v>80</v>
      </c>
      <c r="E2013">
        <v>1982</v>
      </c>
      <c r="F2013">
        <v>4000</v>
      </c>
      <c r="G2013" s="1" t="s">
        <v>10</v>
      </c>
      <c r="H2013" s="1" t="s">
        <v>10</v>
      </c>
    </row>
    <row r="2014" spans="1:8" x14ac:dyDescent="0.3">
      <c r="A2014">
        <v>50</v>
      </c>
      <c r="B2014" t="s">
        <v>79</v>
      </c>
      <c r="C2014">
        <v>2</v>
      </c>
      <c r="D2014" t="s">
        <v>80</v>
      </c>
      <c r="E2014">
        <v>1983</v>
      </c>
      <c r="F2014">
        <v>2500</v>
      </c>
      <c r="G2014" s="1" t="s">
        <v>10</v>
      </c>
      <c r="H2014" s="1" t="s">
        <v>10</v>
      </c>
    </row>
    <row r="2015" spans="1:8" x14ac:dyDescent="0.3">
      <c r="A2015">
        <v>50</v>
      </c>
      <c r="B2015" t="s">
        <v>79</v>
      </c>
      <c r="C2015">
        <v>2</v>
      </c>
      <c r="D2015" t="s">
        <v>80</v>
      </c>
      <c r="E2015">
        <v>1984</v>
      </c>
      <c r="F2015">
        <v>2800</v>
      </c>
      <c r="G2015" s="1" t="s">
        <v>10</v>
      </c>
      <c r="H2015" s="1" t="s">
        <v>10</v>
      </c>
    </row>
    <row r="2016" spans="1:8" x14ac:dyDescent="0.3">
      <c r="A2016">
        <v>50</v>
      </c>
      <c r="B2016" t="s">
        <v>79</v>
      </c>
      <c r="C2016">
        <v>2</v>
      </c>
      <c r="D2016" t="s">
        <v>80</v>
      </c>
      <c r="E2016">
        <v>1985</v>
      </c>
      <c r="F2016">
        <v>1000</v>
      </c>
      <c r="G2016" s="1" t="s">
        <v>10</v>
      </c>
      <c r="H2016" s="1" t="s">
        <v>10</v>
      </c>
    </row>
    <row r="2017" spans="1:8" x14ac:dyDescent="0.3">
      <c r="A2017">
        <v>50</v>
      </c>
      <c r="B2017" t="s">
        <v>79</v>
      </c>
      <c r="C2017">
        <v>2</v>
      </c>
      <c r="D2017" t="s">
        <v>80</v>
      </c>
      <c r="E2017">
        <v>1986</v>
      </c>
      <c r="F2017">
        <v>2150</v>
      </c>
      <c r="G2017" s="1" t="s">
        <v>10</v>
      </c>
      <c r="H2017" s="1" t="s">
        <v>10</v>
      </c>
    </row>
    <row r="2018" spans="1:8" x14ac:dyDescent="0.3">
      <c r="A2018">
        <v>50</v>
      </c>
      <c r="B2018" t="s">
        <v>79</v>
      </c>
      <c r="C2018">
        <v>2</v>
      </c>
      <c r="D2018" t="s">
        <v>80</v>
      </c>
      <c r="E2018">
        <v>1987</v>
      </c>
      <c r="F2018">
        <v>3300</v>
      </c>
      <c r="G2018" s="1" t="s">
        <v>10</v>
      </c>
      <c r="H2018" s="1" t="s">
        <v>10</v>
      </c>
    </row>
    <row r="2019" spans="1:8" x14ac:dyDescent="0.3">
      <c r="A2019">
        <v>50</v>
      </c>
      <c r="B2019" t="s">
        <v>79</v>
      </c>
      <c r="C2019">
        <v>2</v>
      </c>
      <c r="D2019" t="s">
        <v>80</v>
      </c>
      <c r="E2019">
        <v>1988</v>
      </c>
      <c r="F2019">
        <v>3500</v>
      </c>
      <c r="G2019" s="1" t="s">
        <v>10</v>
      </c>
      <c r="H2019" s="1" t="s">
        <v>10</v>
      </c>
    </row>
    <row r="2020" spans="1:8" x14ac:dyDescent="0.3">
      <c r="A2020">
        <v>50</v>
      </c>
      <c r="B2020" t="s">
        <v>79</v>
      </c>
      <c r="C2020">
        <v>2</v>
      </c>
      <c r="D2020" t="s">
        <v>80</v>
      </c>
      <c r="E2020">
        <v>1989</v>
      </c>
      <c r="F2020">
        <v>1000</v>
      </c>
      <c r="G2020" s="1" t="s">
        <v>10</v>
      </c>
      <c r="H2020" s="1" t="s">
        <v>10</v>
      </c>
    </row>
    <row r="2021" spans="1:8" x14ac:dyDescent="0.3">
      <c r="A2021">
        <v>50</v>
      </c>
      <c r="B2021" t="s">
        <v>79</v>
      </c>
      <c r="C2021">
        <v>2</v>
      </c>
      <c r="D2021" t="s">
        <v>80</v>
      </c>
      <c r="E2021">
        <v>1990</v>
      </c>
      <c r="F2021">
        <v>1000</v>
      </c>
      <c r="G2021" s="1" t="s">
        <v>10</v>
      </c>
      <c r="H2021" s="1" t="s">
        <v>10</v>
      </c>
    </row>
    <row r="2022" spans="1:8" x14ac:dyDescent="0.3">
      <c r="A2022">
        <v>50</v>
      </c>
      <c r="B2022" t="s">
        <v>79</v>
      </c>
      <c r="C2022">
        <v>2</v>
      </c>
      <c r="D2022" t="s">
        <v>80</v>
      </c>
      <c r="E2022">
        <v>1991</v>
      </c>
      <c r="F2022">
        <v>2500</v>
      </c>
      <c r="G2022" s="1" t="s">
        <v>10</v>
      </c>
      <c r="H2022" s="1" t="s">
        <v>10</v>
      </c>
    </row>
    <row r="2023" spans="1:8" x14ac:dyDescent="0.3">
      <c r="A2023">
        <v>50</v>
      </c>
      <c r="B2023" t="s">
        <v>79</v>
      </c>
      <c r="C2023">
        <v>2</v>
      </c>
      <c r="D2023" t="s">
        <v>80</v>
      </c>
      <c r="E2023">
        <v>1992</v>
      </c>
      <c r="F2023">
        <v>1070</v>
      </c>
      <c r="G2023" s="1" t="s">
        <v>10</v>
      </c>
      <c r="H2023" s="1" t="s">
        <v>10</v>
      </c>
    </row>
    <row r="2024" spans="1:8" x14ac:dyDescent="0.3">
      <c r="A2024">
        <v>50</v>
      </c>
      <c r="B2024" t="s">
        <v>79</v>
      </c>
      <c r="C2024">
        <v>2</v>
      </c>
      <c r="D2024" t="s">
        <v>80</v>
      </c>
      <c r="E2024">
        <v>1993</v>
      </c>
      <c r="F2024">
        <v>3200</v>
      </c>
      <c r="G2024" s="1" t="s">
        <v>10</v>
      </c>
      <c r="H2024" s="1" t="s">
        <v>10</v>
      </c>
    </row>
    <row r="2025" spans="1:8" x14ac:dyDescent="0.3">
      <c r="A2025">
        <v>50</v>
      </c>
      <c r="B2025" t="s">
        <v>79</v>
      </c>
      <c r="C2025">
        <v>2</v>
      </c>
      <c r="D2025" t="s">
        <v>80</v>
      </c>
      <c r="E2025">
        <v>1994</v>
      </c>
      <c r="F2025">
        <v>1100</v>
      </c>
      <c r="G2025" s="1" t="s">
        <v>10</v>
      </c>
      <c r="H2025" s="1" t="s">
        <v>10</v>
      </c>
    </row>
    <row r="2026" spans="1:8" x14ac:dyDescent="0.3">
      <c r="A2026">
        <v>50</v>
      </c>
      <c r="B2026" t="s">
        <v>79</v>
      </c>
      <c r="C2026">
        <v>2</v>
      </c>
      <c r="D2026" t="s">
        <v>80</v>
      </c>
      <c r="E2026">
        <v>1995</v>
      </c>
      <c r="F2026">
        <v>2500</v>
      </c>
      <c r="G2026" s="1" t="s">
        <v>10</v>
      </c>
      <c r="H2026" s="1" t="s">
        <v>10</v>
      </c>
    </row>
    <row r="2027" spans="1:8" x14ac:dyDescent="0.3">
      <c r="A2027">
        <v>50</v>
      </c>
      <c r="B2027" t="s">
        <v>79</v>
      </c>
      <c r="C2027">
        <v>2</v>
      </c>
      <c r="D2027" t="s">
        <v>80</v>
      </c>
      <c r="E2027">
        <v>1996</v>
      </c>
      <c r="F2027">
        <v>1000</v>
      </c>
      <c r="G2027" s="1" t="s">
        <v>10</v>
      </c>
      <c r="H2027" s="1" t="s">
        <v>10</v>
      </c>
    </row>
    <row r="2028" spans="1:8" x14ac:dyDescent="0.3">
      <c r="A2028">
        <v>50</v>
      </c>
      <c r="B2028" t="s">
        <v>79</v>
      </c>
      <c r="C2028">
        <v>2</v>
      </c>
      <c r="D2028" t="s">
        <v>80</v>
      </c>
      <c r="E2028">
        <v>1997</v>
      </c>
      <c r="F2028">
        <v>3500</v>
      </c>
      <c r="G2028" s="1" t="s">
        <v>10</v>
      </c>
      <c r="H2028" s="1" t="s">
        <v>10</v>
      </c>
    </row>
    <row r="2029" spans="1:8" x14ac:dyDescent="0.3">
      <c r="A2029">
        <v>50</v>
      </c>
      <c r="B2029" t="s">
        <v>79</v>
      </c>
      <c r="C2029">
        <v>2</v>
      </c>
      <c r="D2029" t="s">
        <v>80</v>
      </c>
      <c r="E2029">
        <v>1998</v>
      </c>
      <c r="F2029">
        <v>4416</v>
      </c>
      <c r="G2029" s="1" t="s">
        <v>10</v>
      </c>
      <c r="H2029" s="1" t="s">
        <v>10</v>
      </c>
    </row>
    <row r="2030" spans="1:8" x14ac:dyDescent="0.3">
      <c r="A2030">
        <v>50</v>
      </c>
      <c r="B2030" t="s">
        <v>79</v>
      </c>
      <c r="C2030">
        <v>2</v>
      </c>
      <c r="D2030" t="s">
        <v>80</v>
      </c>
      <c r="E2030">
        <v>1999</v>
      </c>
      <c r="F2030">
        <v>7000</v>
      </c>
      <c r="G2030" s="1" t="s">
        <v>10</v>
      </c>
      <c r="H2030" s="1" t="s">
        <v>10</v>
      </c>
    </row>
    <row r="2031" spans="1:8" x14ac:dyDescent="0.3">
      <c r="A2031">
        <v>50</v>
      </c>
      <c r="B2031" t="s">
        <v>79</v>
      </c>
      <c r="C2031">
        <v>2</v>
      </c>
      <c r="D2031" t="s">
        <v>80</v>
      </c>
      <c r="E2031">
        <v>2000</v>
      </c>
      <c r="F2031">
        <v>2600</v>
      </c>
      <c r="G2031" s="1" t="s">
        <v>10</v>
      </c>
      <c r="H2031" s="1" t="s">
        <v>10</v>
      </c>
    </row>
    <row r="2032" spans="1:8" x14ac:dyDescent="0.3">
      <c r="A2032">
        <v>50</v>
      </c>
      <c r="B2032" t="s">
        <v>79</v>
      </c>
      <c r="C2032">
        <v>2</v>
      </c>
      <c r="D2032" t="s">
        <v>80</v>
      </c>
      <c r="E2032">
        <v>2001</v>
      </c>
      <c r="F2032">
        <v>8347</v>
      </c>
      <c r="G2032" s="1" t="s">
        <v>10</v>
      </c>
      <c r="H2032" s="1" t="s">
        <v>10</v>
      </c>
    </row>
    <row r="2033" spans="1:8" x14ac:dyDescent="0.3">
      <c r="A2033">
        <v>50</v>
      </c>
      <c r="B2033" t="s">
        <v>79</v>
      </c>
      <c r="C2033">
        <v>2</v>
      </c>
      <c r="D2033" t="s">
        <v>80</v>
      </c>
      <c r="E2033">
        <v>2002</v>
      </c>
      <c r="F2033">
        <v>9016</v>
      </c>
      <c r="G2033" s="1" t="s">
        <v>10</v>
      </c>
      <c r="H2033" s="1" t="s">
        <v>10</v>
      </c>
    </row>
    <row r="2034" spans="1:8" x14ac:dyDescent="0.3">
      <c r="A2034">
        <v>50</v>
      </c>
      <c r="B2034" t="s">
        <v>79</v>
      </c>
      <c r="C2034">
        <v>2</v>
      </c>
      <c r="D2034" t="s">
        <v>80</v>
      </c>
      <c r="E2034">
        <v>2003</v>
      </c>
      <c r="F2034">
        <v>5318</v>
      </c>
      <c r="G2034" s="1" t="s">
        <v>10</v>
      </c>
      <c r="H2034" s="1" t="s">
        <v>10</v>
      </c>
    </row>
    <row r="2035" spans="1:8" x14ac:dyDescent="0.3">
      <c r="A2035">
        <v>50</v>
      </c>
      <c r="B2035" t="s">
        <v>79</v>
      </c>
      <c r="C2035">
        <v>2</v>
      </c>
      <c r="D2035" t="s">
        <v>80</v>
      </c>
      <c r="E2035">
        <v>2004</v>
      </c>
      <c r="F2035">
        <v>5310</v>
      </c>
      <c r="G2035" s="1" t="s">
        <v>10</v>
      </c>
      <c r="H2035" s="1" t="s">
        <v>10</v>
      </c>
    </row>
    <row r="2036" spans="1:8" x14ac:dyDescent="0.3">
      <c r="A2036">
        <v>50</v>
      </c>
      <c r="B2036" t="s">
        <v>79</v>
      </c>
      <c r="C2036">
        <v>2</v>
      </c>
      <c r="D2036" t="s">
        <v>80</v>
      </c>
      <c r="E2036">
        <v>2005</v>
      </c>
      <c r="F2036">
        <v>1500</v>
      </c>
      <c r="G2036" s="1" t="s">
        <v>10</v>
      </c>
      <c r="H2036" s="1" t="s">
        <v>10</v>
      </c>
    </row>
    <row r="2037" spans="1:8" x14ac:dyDescent="0.3">
      <c r="A2037">
        <v>50</v>
      </c>
      <c r="B2037" t="s">
        <v>79</v>
      </c>
      <c r="C2037">
        <v>2</v>
      </c>
      <c r="D2037" t="s">
        <v>80</v>
      </c>
      <c r="E2037">
        <v>2006</v>
      </c>
      <c r="F2037">
        <v>4533</v>
      </c>
      <c r="G2037" s="1" t="s">
        <v>10</v>
      </c>
      <c r="H2037" s="1" t="s">
        <v>10</v>
      </c>
    </row>
    <row r="2038" spans="1:8" x14ac:dyDescent="0.3">
      <c r="A2038">
        <v>50</v>
      </c>
      <c r="B2038" t="s">
        <v>79</v>
      </c>
      <c r="C2038">
        <v>2</v>
      </c>
      <c r="D2038" t="s">
        <v>80</v>
      </c>
      <c r="E2038">
        <v>2007</v>
      </c>
      <c r="F2038" t="s">
        <v>10</v>
      </c>
      <c r="G2038" s="1" t="s">
        <v>10</v>
      </c>
      <c r="H2038" s="1" t="s">
        <v>10</v>
      </c>
    </row>
    <row r="2039" spans="1:8" x14ac:dyDescent="0.3">
      <c r="A2039">
        <v>50</v>
      </c>
      <c r="B2039" t="s">
        <v>79</v>
      </c>
      <c r="C2039">
        <v>2</v>
      </c>
      <c r="D2039" t="s">
        <v>80</v>
      </c>
      <c r="E2039">
        <v>2008</v>
      </c>
      <c r="F2039">
        <v>1900</v>
      </c>
      <c r="G2039" s="1" t="s">
        <v>10</v>
      </c>
      <c r="H2039" s="1" t="s">
        <v>10</v>
      </c>
    </row>
    <row r="2040" spans="1:8" x14ac:dyDescent="0.3">
      <c r="A2040">
        <v>50</v>
      </c>
      <c r="B2040" t="s">
        <v>79</v>
      </c>
      <c r="C2040">
        <v>2</v>
      </c>
      <c r="D2040" t="s">
        <v>80</v>
      </c>
      <c r="E2040">
        <v>2009</v>
      </c>
      <c r="F2040">
        <v>6584</v>
      </c>
      <c r="G2040" s="1" t="s">
        <v>10</v>
      </c>
      <c r="H2040" s="1" t="s">
        <v>10</v>
      </c>
    </row>
    <row r="2041" spans="1:8" x14ac:dyDescent="0.3">
      <c r="A2041">
        <v>50</v>
      </c>
      <c r="B2041" t="s">
        <v>79</v>
      </c>
      <c r="C2041">
        <v>2</v>
      </c>
      <c r="D2041" t="s">
        <v>80</v>
      </c>
      <c r="E2041">
        <v>2010</v>
      </c>
      <c r="F2041">
        <v>7000</v>
      </c>
      <c r="G2041" s="1" t="s">
        <v>10</v>
      </c>
      <c r="H2041" s="1" t="s">
        <v>10</v>
      </c>
    </row>
    <row r="2042" spans="1:8" x14ac:dyDescent="0.3">
      <c r="A2042">
        <v>50</v>
      </c>
      <c r="B2042" t="s">
        <v>79</v>
      </c>
      <c r="C2042">
        <v>2</v>
      </c>
      <c r="D2042" t="s">
        <v>80</v>
      </c>
      <c r="E2042">
        <v>2011</v>
      </c>
      <c r="F2042">
        <v>5719</v>
      </c>
      <c r="G2042" s="1" t="s">
        <v>10</v>
      </c>
      <c r="H2042" s="1" t="s">
        <v>10</v>
      </c>
    </row>
    <row r="2043" spans="1:8" x14ac:dyDescent="0.3">
      <c r="A2043">
        <v>50</v>
      </c>
      <c r="B2043" t="s">
        <v>79</v>
      </c>
      <c r="C2043">
        <v>2</v>
      </c>
      <c r="D2043" t="s">
        <v>80</v>
      </c>
      <c r="E2043">
        <v>2012</v>
      </c>
      <c r="F2043">
        <v>2014</v>
      </c>
      <c r="G2043" s="1" t="s">
        <v>10</v>
      </c>
      <c r="H2043" s="1" t="s">
        <v>10</v>
      </c>
    </row>
    <row r="2044" spans="1:8" x14ac:dyDescent="0.3">
      <c r="A2044">
        <v>50</v>
      </c>
      <c r="B2044" t="s">
        <v>79</v>
      </c>
      <c r="C2044">
        <v>2</v>
      </c>
      <c r="D2044" t="s">
        <v>80</v>
      </c>
      <c r="E2044">
        <v>2013</v>
      </c>
      <c r="F2044">
        <v>4200</v>
      </c>
      <c r="G2044" s="1" t="s">
        <v>10</v>
      </c>
      <c r="H2044" s="1" t="s">
        <v>10</v>
      </c>
    </row>
    <row r="2045" spans="1:8" x14ac:dyDescent="0.3">
      <c r="A2045">
        <v>50</v>
      </c>
      <c r="B2045" t="s">
        <v>79</v>
      </c>
      <c r="C2045">
        <v>2</v>
      </c>
      <c r="D2045" t="s">
        <v>80</v>
      </c>
      <c r="E2045">
        <v>2014</v>
      </c>
      <c r="F2045">
        <v>5400</v>
      </c>
      <c r="G2045" s="1" t="s">
        <v>10</v>
      </c>
      <c r="H2045" s="1" t="s">
        <v>10</v>
      </c>
    </row>
    <row r="2046" spans="1:8" x14ac:dyDescent="0.3">
      <c r="A2046">
        <v>50</v>
      </c>
      <c r="B2046" t="s">
        <v>79</v>
      </c>
      <c r="C2046">
        <v>2</v>
      </c>
      <c r="D2046" t="s">
        <v>80</v>
      </c>
      <c r="E2046">
        <v>2015</v>
      </c>
      <c r="F2046">
        <v>7600</v>
      </c>
      <c r="G2046" s="1" t="s">
        <v>10</v>
      </c>
      <c r="H2046" s="1" t="s">
        <v>10</v>
      </c>
    </row>
    <row r="2047" spans="1:8" x14ac:dyDescent="0.3">
      <c r="A2047">
        <v>50</v>
      </c>
      <c r="B2047" t="s">
        <v>79</v>
      </c>
      <c r="C2047">
        <v>2</v>
      </c>
      <c r="D2047" t="s">
        <v>80</v>
      </c>
      <c r="E2047">
        <v>2016</v>
      </c>
      <c r="F2047" t="s">
        <v>10</v>
      </c>
      <c r="G2047" s="1" t="s">
        <v>10</v>
      </c>
      <c r="H2047" s="1" t="s">
        <v>10</v>
      </c>
    </row>
    <row r="2048" spans="1:8" x14ac:dyDescent="0.3">
      <c r="A2048">
        <v>50</v>
      </c>
      <c r="B2048" t="s">
        <v>79</v>
      </c>
      <c r="C2048">
        <v>2</v>
      </c>
      <c r="D2048" t="s">
        <v>80</v>
      </c>
      <c r="E2048">
        <v>2017</v>
      </c>
      <c r="F2048">
        <v>6000</v>
      </c>
      <c r="G2048" s="1" t="s">
        <v>10</v>
      </c>
      <c r="H2048" s="1" t="s">
        <v>10</v>
      </c>
    </row>
    <row r="2049" spans="1:8" x14ac:dyDescent="0.3">
      <c r="A2049">
        <v>50</v>
      </c>
      <c r="B2049" t="s">
        <v>79</v>
      </c>
      <c r="C2049">
        <v>2</v>
      </c>
      <c r="D2049" t="s">
        <v>80</v>
      </c>
      <c r="E2049">
        <v>2018</v>
      </c>
      <c r="F2049" t="s">
        <v>10</v>
      </c>
      <c r="G2049" s="1" t="s">
        <v>10</v>
      </c>
      <c r="H2049" s="1" t="s">
        <v>10</v>
      </c>
    </row>
    <row r="2050" spans="1:8" x14ac:dyDescent="0.3">
      <c r="A2050">
        <v>50</v>
      </c>
      <c r="B2050" t="s">
        <v>79</v>
      </c>
      <c r="C2050">
        <v>2</v>
      </c>
      <c r="D2050" t="s">
        <v>80</v>
      </c>
      <c r="E2050">
        <v>2019</v>
      </c>
      <c r="F2050">
        <v>3300</v>
      </c>
      <c r="G2050" s="1" t="s">
        <v>10</v>
      </c>
      <c r="H2050" s="1" t="s">
        <v>10</v>
      </c>
    </row>
    <row r="2051" spans="1:8" x14ac:dyDescent="0.3">
      <c r="A2051">
        <v>50</v>
      </c>
      <c r="B2051" t="s">
        <v>79</v>
      </c>
      <c r="C2051">
        <v>2</v>
      </c>
      <c r="D2051" t="s">
        <v>80</v>
      </c>
      <c r="E2051">
        <v>2020</v>
      </c>
      <c r="F2051">
        <v>5100</v>
      </c>
      <c r="G2051" s="1" t="s">
        <v>10</v>
      </c>
      <c r="H2051" s="1" t="s">
        <v>10</v>
      </c>
    </row>
    <row r="2052" spans="1:8" x14ac:dyDescent="0.3">
      <c r="A2052">
        <v>51</v>
      </c>
      <c r="B2052" t="s">
        <v>81</v>
      </c>
      <c r="C2052">
        <v>2</v>
      </c>
      <c r="D2052" t="s">
        <v>80</v>
      </c>
      <c r="E2052">
        <v>1980</v>
      </c>
      <c r="F2052">
        <v>2500</v>
      </c>
      <c r="G2052" s="1" t="s">
        <v>10</v>
      </c>
      <c r="H2052" s="1" t="s">
        <v>10</v>
      </c>
    </row>
    <row r="2053" spans="1:8" x14ac:dyDescent="0.3">
      <c r="A2053">
        <v>51</v>
      </c>
      <c r="B2053" t="s">
        <v>81</v>
      </c>
      <c r="C2053">
        <v>2</v>
      </c>
      <c r="D2053" t="s">
        <v>80</v>
      </c>
      <c r="E2053">
        <v>1981</v>
      </c>
      <c r="F2053">
        <v>1647</v>
      </c>
      <c r="G2053" s="1" t="s">
        <v>10</v>
      </c>
      <c r="H2053" s="1" t="s">
        <v>10</v>
      </c>
    </row>
    <row r="2054" spans="1:8" x14ac:dyDescent="0.3">
      <c r="A2054">
        <v>51</v>
      </c>
      <c r="B2054" t="s">
        <v>81</v>
      </c>
      <c r="C2054">
        <v>2</v>
      </c>
      <c r="D2054" t="s">
        <v>80</v>
      </c>
      <c r="E2054">
        <v>1982</v>
      </c>
      <c r="F2054">
        <v>2400</v>
      </c>
      <c r="G2054" s="1" t="s">
        <v>10</v>
      </c>
      <c r="H2054" s="1" t="s">
        <v>10</v>
      </c>
    </row>
    <row r="2055" spans="1:8" x14ac:dyDescent="0.3">
      <c r="A2055">
        <v>51</v>
      </c>
      <c r="B2055" t="s">
        <v>81</v>
      </c>
      <c r="C2055">
        <v>2</v>
      </c>
      <c r="D2055" t="s">
        <v>80</v>
      </c>
      <c r="E2055">
        <v>1983</v>
      </c>
      <c r="F2055">
        <v>4100</v>
      </c>
      <c r="G2055" s="1" t="s">
        <v>10</v>
      </c>
      <c r="H2055" s="1" t="s">
        <v>10</v>
      </c>
    </row>
    <row r="2056" spans="1:8" x14ac:dyDescent="0.3">
      <c r="A2056">
        <v>51</v>
      </c>
      <c r="B2056" t="s">
        <v>81</v>
      </c>
      <c r="C2056">
        <v>2</v>
      </c>
      <c r="D2056" t="s">
        <v>80</v>
      </c>
      <c r="E2056">
        <v>1984</v>
      </c>
      <c r="F2056">
        <v>3742</v>
      </c>
      <c r="G2056" s="1" t="s">
        <v>10</v>
      </c>
      <c r="H2056" s="1" t="s">
        <v>10</v>
      </c>
    </row>
    <row r="2057" spans="1:8" x14ac:dyDescent="0.3">
      <c r="A2057">
        <v>51</v>
      </c>
      <c r="B2057" t="s">
        <v>81</v>
      </c>
      <c r="C2057">
        <v>2</v>
      </c>
      <c r="D2057" t="s">
        <v>80</v>
      </c>
      <c r="E2057">
        <v>1985</v>
      </c>
      <c r="F2057">
        <v>5300</v>
      </c>
      <c r="G2057" s="1" t="s">
        <v>10</v>
      </c>
      <c r="H2057" s="1" t="s">
        <v>10</v>
      </c>
    </row>
    <row r="2058" spans="1:8" x14ac:dyDescent="0.3">
      <c r="A2058">
        <v>51</v>
      </c>
      <c r="B2058" t="s">
        <v>81</v>
      </c>
      <c r="C2058">
        <v>2</v>
      </c>
      <c r="D2058" t="s">
        <v>80</v>
      </c>
      <c r="E2058">
        <v>1986</v>
      </c>
      <c r="F2058">
        <v>2600</v>
      </c>
      <c r="G2058" s="1" t="s">
        <v>10</v>
      </c>
      <c r="H2058" s="1" t="s">
        <v>10</v>
      </c>
    </row>
    <row r="2059" spans="1:8" x14ac:dyDescent="0.3">
      <c r="A2059">
        <v>51</v>
      </c>
      <c r="B2059" t="s">
        <v>81</v>
      </c>
      <c r="C2059">
        <v>2</v>
      </c>
      <c r="D2059" t="s">
        <v>80</v>
      </c>
      <c r="E2059">
        <v>1987</v>
      </c>
      <c r="F2059">
        <v>3300</v>
      </c>
      <c r="G2059" s="1" t="s">
        <v>10</v>
      </c>
      <c r="H2059" s="1" t="s">
        <v>10</v>
      </c>
    </row>
    <row r="2060" spans="1:8" x14ac:dyDescent="0.3">
      <c r="A2060">
        <v>51</v>
      </c>
      <c r="B2060" t="s">
        <v>81</v>
      </c>
      <c r="C2060">
        <v>2</v>
      </c>
      <c r="D2060" t="s">
        <v>80</v>
      </c>
      <c r="E2060">
        <v>1988</v>
      </c>
      <c r="F2060">
        <v>2560</v>
      </c>
      <c r="G2060" s="1" t="s">
        <v>10</v>
      </c>
      <c r="H2060" s="1" t="s">
        <v>10</v>
      </c>
    </row>
    <row r="2061" spans="1:8" x14ac:dyDescent="0.3">
      <c r="A2061">
        <v>51</v>
      </c>
      <c r="B2061" t="s">
        <v>81</v>
      </c>
      <c r="C2061">
        <v>2</v>
      </c>
      <c r="D2061" t="s">
        <v>80</v>
      </c>
      <c r="E2061">
        <v>1989</v>
      </c>
      <c r="F2061">
        <v>1000</v>
      </c>
      <c r="G2061" s="1" t="s">
        <v>10</v>
      </c>
      <c r="H2061" s="1" t="s">
        <v>10</v>
      </c>
    </row>
    <row r="2062" spans="1:8" x14ac:dyDescent="0.3">
      <c r="A2062">
        <v>51</v>
      </c>
      <c r="B2062" t="s">
        <v>81</v>
      </c>
      <c r="C2062">
        <v>2</v>
      </c>
      <c r="D2062" t="s">
        <v>80</v>
      </c>
      <c r="E2062">
        <v>1990</v>
      </c>
      <c r="F2062">
        <v>3802</v>
      </c>
      <c r="G2062" s="1" t="s">
        <v>10</v>
      </c>
      <c r="H2062" s="1" t="s">
        <v>10</v>
      </c>
    </row>
    <row r="2063" spans="1:8" x14ac:dyDescent="0.3">
      <c r="A2063">
        <v>51</v>
      </c>
      <c r="B2063" t="s">
        <v>81</v>
      </c>
      <c r="C2063">
        <v>2</v>
      </c>
      <c r="D2063" t="s">
        <v>80</v>
      </c>
      <c r="E2063">
        <v>1991</v>
      </c>
      <c r="F2063">
        <v>5249</v>
      </c>
      <c r="G2063" s="1" t="s">
        <v>10</v>
      </c>
      <c r="H2063" s="1" t="s">
        <v>10</v>
      </c>
    </row>
    <row r="2064" spans="1:8" x14ac:dyDescent="0.3">
      <c r="A2064">
        <v>51</v>
      </c>
      <c r="B2064" t="s">
        <v>81</v>
      </c>
      <c r="C2064">
        <v>2</v>
      </c>
      <c r="D2064" t="s">
        <v>80</v>
      </c>
      <c r="E2064">
        <v>1992</v>
      </c>
      <c r="F2064">
        <v>9793</v>
      </c>
      <c r="G2064" s="1" t="s">
        <v>10</v>
      </c>
      <c r="H2064" s="1" t="s">
        <v>10</v>
      </c>
    </row>
    <row r="2065" spans="1:8" x14ac:dyDescent="0.3">
      <c r="A2065">
        <v>51</v>
      </c>
      <c r="B2065" t="s">
        <v>81</v>
      </c>
      <c r="C2065">
        <v>2</v>
      </c>
      <c r="D2065" t="s">
        <v>80</v>
      </c>
      <c r="E2065">
        <v>1993</v>
      </c>
      <c r="F2065">
        <v>2308</v>
      </c>
      <c r="G2065" s="1" t="s">
        <v>10</v>
      </c>
      <c r="H2065" s="1" t="s">
        <v>10</v>
      </c>
    </row>
    <row r="2066" spans="1:8" x14ac:dyDescent="0.3">
      <c r="A2066">
        <v>51</v>
      </c>
      <c r="B2066" t="s">
        <v>81</v>
      </c>
      <c r="C2066">
        <v>2</v>
      </c>
      <c r="D2066" t="s">
        <v>80</v>
      </c>
      <c r="E2066">
        <v>1994</v>
      </c>
      <c r="F2066">
        <v>3776</v>
      </c>
      <c r="G2066" s="1" t="s">
        <v>10</v>
      </c>
      <c r="H2066" s="1" t="s">
        <v>10</v>
      </c>
    </row>
    <row r="2067" spans="1:8" x14ac:dyDescent="0.3">
      <c r="A2067">
        <v>51</v>
      </c>
      <c r="B2067" t="s">
        <v>81</v>
      </c>
      <c r="C2067">
        <v>2</v>
      </c>
      <c r="D2067" t="s">
        <v>80</v>
      </c>
      <c r="E2067">
        <v>1995</v>
      </c>
      <c r="F2067">
        <v>1802</v>
      </c>
      <c r="G2067" s="1" t="s">
        <v>10</v>
      </c>
      <c r="H2067" s="1" t="s">
        <v>10</v>
      </c>
    </row>
    <row r="2068" spans="1:8" x14ac:dyDescent="0.3">
      <c r="A2068">
        <v>51</v>
      </c>
      <c r="B2068" t="s">
        <v>81</v>
      </c>
      <c r="C2068">
        <v>2</v>
      </c>
      <c r="D2068" t="s">
        <v>80</v>
      </c>
      <c r="E2068">
        <v>1996</v>
      </c>
      <c r="F2068">
        <v>2672</v>
      </c>
      <c r="G2068" s="1" t="s">
        <v>10</v>
      </c>
      <c r="H2068" s="1" t="s">
        <v>10</v>
      </c>
    </row>
    <row r="2069" spans="1:8" x14ac:dyDescent="0.3">
      <c r="A2069">
        <v>51</v>
      </c>
      <c r="B2069" t="s">
        <v>81</v>
      </c>
      <c r="C2069">
        <v>2</v>
      </c>
      <c r="D2069" t="s">
        <v>80</v>
      </c>
      <c r="E2069">
        <v>1997</v>
      </c>
      <c r="F2069">
        <v>930</v>
      </c>
      <c r="G2069" s="1" t="s">
        <v>10</v>
      </c>
      <c r="H2069" s="1" t="s">
        <v>10</v>
      </c>
    </row>
    <row r="2070" spans="1:8" x14ac:dyDescent="0.3">
      <c r="A2070">
        <v>51</v>
      </c>
      <c r="B2070" t="s">
        <v>81</v>
      </c>
      <c r="C2070">
        <v>2</v>
      </c>
      <c r="D2070" t="s">
        <v>80</v>
      </c>
      <c r="E2070">
        <v>1998</v>
      </c>
      <c r="F2070">
        <v>5000</v>
      </c>
      <c r="G2070" s="1" t="s">
        <v>10</v>
      </c>
      <c r="H2070" s="1" t="s">
        <v>10</v>
      </c>
    </row>
    <row r="2071" spans="1:8" x14ac:dyDescent="0.3">
      <c r="A2071">
        <v>51</v>
      </c>
      <c r="B2071" t="s">
        <v>81</v>
      </c>
      <c r="C2071">
        <v>2</v>
      </c>
      <c r="D2071" t="s">
        <v>80</v>
      </c>
      <c r="E2071">
        <v>1999</v>
      </c>
      <c r="F2071">
        <v>2578</v>
      </c>
      <c r="G2071" s="1" t="s">
        <v>10</v>
      </c>
      <c r="H2071" s="1" t="s">
        <v>10</v>
      </c>
    </row>
    <row r="2072" spans="1:8" x14ac:dyDescent="0.3">
      <c r="A2072">
        <v>51</v>
      </c>
      <c r="B2072" t="s">
        <v>81</v>
      </c>
      <c r="C2072">
        <v>2</v>
      </c>
      <c r="D2072" t="s">
        <v>80</v>
      </c>
      <c r="E2072">
        <v>2000</v>
      </c>
      <c r="F2072">
        <v>1200</v>
      </c>
      <c r="G2072" s="1" t="s">
        <v>10</v>
      </c>
      <c r="H2072" s="1" t="s">
        <v>10</v>
      </c>
    </row>
    <row r="2073" spans="1:8" x14ac:dyDescent="0.3">
      <c r="A2073">
        <v>51</v>
      </c>
      <c r="B2073" t="s">
        <v>81</v>
      </c>
      <c r="C2073">
        <v>2</v>
      </c>
      <c r="D2073" t="s">
        <v>80</v>
      </c>
      <c r="E2073">
        <v>2001</v>
      </c>
      <c r="F2073">
        <v>5322</v>
      </c>
      <c r="G2073" s="1" t="s">
        <v>10</v>
      </c>
      <c r="H2073" s="1" t="s">
        <v>10</v>
      </c>
    </row>
    <row r="2074" spans="1:8" x14ac:dyDescent="0.3">
      <c r="A2074">
        <v>51</v>
      </c>
      <c r="B2074" t="s">
        <v>81</v>
      </c>
      <c r="C2074">
        <v>2</v>
      </c>
      <c r="D2074" t="s">
        <v>80</v>
      </c>
      <c r="E2074">
        <v>2002</v>
      </c>
      <c r="F2074">
        <v>3089</v>
      </c>
      <c r="G2074" s="1" t="s">
        <v>10</v>
      </c>
      <c r="H2074" s="1" t="s">
        <v>10</v>
      </c>
    </row>
    <row r="2075" spans="1:8" x14ac:dyDescent="0.3">
      <c r="A2075">
        <v>51</v>
      </c>
      <c r="B2075" t="s">
        <v>81</v>
      </c>
      <c r="C2075">
        <v>2</v>
      </c>
      <c r="D2075" t="s">
        <v>80</v>
      </c>
      <c r="E2075">
        <v>2003</v>
      </c>
      <c r="F2075">
        <v>3761</v>
      </c>
      <c r="G2075" s="1" t="s">
        <v>10</v>
      </c>
      <c r="H2075" s="1" t="s">
        <v>10</v>
      </c>
    </row>
    <row r="2076" spans="1:8" x14ac:dyDescent="0.3">
      <c r="A2076">
        <v>51</v>
      </c>
      <c r="B2076" t="s">
        <v>81</v>
      </c>
      <c r="C2076">
        <v>2</v>
      </c>
      <c r="D2076" t="s">
        <v>80</v>
      </c>
      <c r="E2076">
        <v>2004</v>
      </c>
      <c r="F2076">
        <v>2086</v>
      </c>
      <c r="G2076" s="1" t="s">
        <v>10</v>
      </c>
      <c r="H2076" s="1" t="s">
        <v>10</v>
      </c>
    </row>
    <row r="2077" spans="1:8" x14ac:dyDescent="0.3">
      <c r="A2077">
        <v>51</v>
      </c>
      <c r="B2077" t="s">
        <v>81</v>
      </c>
      <c r="C2077">
        <v>2</v>
      </c>
      <c r="D2077" t="s">
        <v>80</v>
      </c>
      <c r="E2077">
        <v>2005</v>
      </c>
      <c r="F2077">
        <v>4278</v>
      </c>
      <c r="G2077" s="1" t="s">
        <v>10</v>
      </c>
      <c r="H2077" s="1" t="s">
        <v>10</v>
      </c>
    </row>
    <row r="2078" spans="1:8" x14ac:dyDescent="0.3">
      <c r="A2078">
        <v>51</v>
      </c>
      <c r="B2078" t="s">
        <v>81</v>
      </c>
      <c r="C2078">
        <v>2</v>
      </c>
      <c r="D2078" t="s">
        <v>80</v>
      </c>
      <c r="E2078">
        <v>2006</v>
      </c>
      <c r="F2078">
        <v>4800</v>
      </c>
      <c r="G2078" s="1" t="s">
        <v>10</v>
      </c>
      <c r="H2078" s="1" t="s">
        <v>10</v>
      </c>
    </row>
    <row r="2079" spans="1:8" x14ac:dyDescent="0.3">
      <c r="A2079">
        <v>51</v>
      </c>
      <c r="B2079" t="s">
        <v>81</v>
      </c>
      <c r="C2079">
        <v>2</v>
      </c>
      <c r="D2079" t="s">
        <v>80</v>
      </c>
      <c r="E2079">
        <v>2007</v>
      </c>
      <c r="F2079">
        <v>3240</v>
      </c>
      <c r="G2079" s="1" t="s">
        <v>10</v>
      </c>
      <c r="H2079" s="1" t="s">
        <v>10</v>
      </c>
    </row>
    <row r="2080" spans="1:8" x14ac:dyDescent="0.3">
      <c r="A2080">
        <v>51</v>
      </c>
      <c r="B2080" t="s">
        <v>81</v>
      </c>
      <c r="C2080">
        <v>2</v>
      </c>
      <c r="D2080" t="s">
        <v>80</v>
      </c>
      <c r="E2080">
        <v>2008</v>
      </c>
      <c r="F2080">
        <v>2678</v>
      </c>
      <c r="G2080" s="1" t="s">
        <v>10</v>
      </c>
      <c r="H2080" s="1" t="s">
        <v>10</v>
      </c>
    </row>
    <row r="2081" spans="1:8" x14ac:dyDescent="0.3">
      <c r="A2081">
        <v>51</v>
      </c>
      <c r="B2081" t="s">
        <v>81</v>
      </c>
      <c r="C2081">
        <v>2</v>
      </c>
      <c r="D2081" t="s">
        <v>80</v>
      </c>
      <c r="E2081">
        <v>2009</v>
      </c>
      <c r="F2081">
        <v>3504</v>
      </c>
      <c r="G2081" s="1" t="s">
        <v>10</v>
      </c>
      <c r="H2081" s="1" t="s">
        <v>10</v>
      </c>
    </row>
    <row r="2082" spans="1:8" x14ac:dyDescent="0.3">
      <c r="A2082">
        <v>51</v>
      </c>
      <c r="B2082" t="s">
        <v>81</v>
      </c>
      <c r="C2082">
        <v>2</v>
      </c>
      <c r="D2082" t="s">
        <v>80</v>
      </c>
      <c r="E2082">
        <v>2010</v>
      </c>
      <c r="F2082">
        <v>2639</v>
      </c>
      <c r="G2082" s="1" t="s">
        <v>10</v>
      </c>
      <c r="H2082" s="1" t="s">
        <v>10</v>
      </c>
    </row>
    <row r="2083" spans="1:8" x14ac:dyDescent="0.3">
      <c r="A2083">
        <v>51</v>
      </c>
      <c r="B2083" t="s">
        <v>81</v>
      </c>
      <c r="C2083">
        <v>2</v>
      </c>
      <c r="D2083" t="s">
        <v>80</v>
      </c>
      <c r="E2083">
        <v>2011</v>
      </c>
      <c r="F2083">
        <v>8000</v>
      </c>
      <c r="G2083" s="1" t="s">
        <v>10</v>
      </c>
      <c r="H2083" s="1" t="s">
        <v>10</v>
      </c>
    </row>
    <row r="2084" spans="1:8" x14ac:dyDescent="0.3">
      <c r="A2084">
        <v>51</v>
      </c>
      <c r="B2084" t="s">
        <v>81</v>
      </c>
      <c r="C2084">
        <v>2</v>
      </c>
      <c r="D2084" t="s">
        <v>80</v>
      </c>
      <c r="E2084">
        <v>2012</v>
      </c>
      <c r="F2084" t="s">
        <v>10</v>
      </c>
      <c r="G2084" s="1" t="s">
        <v>10</v>
      </c>
      <c r="H2084" s="1" t="s">
        <v>10</v>
      </c>
    </row>
    <row r="2085" spans="1:8" x14ac:dyDescent="0.3">
      <c r="A2085">
        <v>51</v>
      </c>
      <c r="B2085" t="s">
        <v>81</v>
      </c>
      <c r="C2085">
        <v>2</v>
      </c>
      <c r="D2085" t="s">
        <v>80</v>
      </c>
      <c r="E2085">
        <v>2013</v>
      </c>
      <c r="F2085">
        <v>3000</v>
      </c>
      <c r="G2085" s="1" t="s">
        <v>10</v>
      </c>
      <c r="H2085" s="1" t="s">
        <v>10</v>
      </c>
    </row>
    <row r="2086" spans="1:8" x14ac:dyDescent="0.3">
      <c r="A2086">
        <v>51</v>
      </c>
      <c r="B2086" t="s">
        <v>81</v>
      </c>
      <c r="C2086">
        <v>2</v>
      </c>
      <c r="D2086" t="s">
        <v>80</v>
      </c>
      <c r="E2086">
        <v>2014</v>
      </c>
      <c r="F2086" t="s">
        <v>10</v>
      </c>
      <c r="G2086" s="1" t="s">
        <v>10</v>
      </c>
      <c r="H2086" s="1" t="s">
        <v>10</v>
      </c>
    </row>
    <row r="2087" spans="1:8" x14ac:dyDescent="0.3">
      <c r="A2087">
        <v>51</v>
      </c>
      <c r="B2087" t="s">
        <v>81</v>
      </c>
      <c r="C2087">
        <v>2</v>
      </c>
      <c r="D2087" t="s">
        <v>80</v>
      </c>
      <c r="E2087">
        <v>2015</v>
      </c>
      <c r="F2087">
        <v>3000</v>
      </c>
      <c r="G2087" s="1" t="s">
        <v>10</v>
      </c>
      <c r="H2087" s="1" t="s">
        <v>10</v>
      </c>
    </row>
    <row r="2088" spans="1:8" x14ac:dyDescent="0.3">
      <c r="A2088">
        <v>51</v>
      </c>
      <c r="B2088" t="s">
        <v>81</v>
      </c>
      <c r="C2088">
        <v>2</v>
      </c>
      <c r="D2088" t="s">
        <v>80</v>
      </c>
      <c r="E2088">
        <v>2016</v>
      </c>
      <c r="F2088">
        <v>1500</v>
      </c>
      <c r="G2088" s="1" t="s">
        <v>10</v>
      </c>
      <c r="H2088" s="1" t="s">
        <v>10</v>
      </c>
    </row>
    <row r="2089" spans="1:8" x14ac:dyDescent="0.3">
      <c r="A2089">
        <v>51</v>
      </c>
      <c r="B2089" t="s">
        <v>81</v>
      </c>
      <c r="C2089">
        <v>2</v>
      </c>
      <c r="D2089" t="s">
        <v>80</v>
      </c>
      <c r="E2089">
        <v>2017</v>
      </c>
      <c r="F2089">
        <v>1000</v>
      </c>
      <c r="G2089" s="1" t="s">
        <v>10</v>
      </c>
      <c r="H2089" s="1" t="s">
        <v>10</v>
      </c>
    </row>
    <row r="2090" spans="1:8" x14ac:dyDescent="0.3">
      <c r="A2090">
        <v>51</v>
      </c>
      <c r="B2090" t="s">
        <v>81</v>
      </c>
      <c r="C2090">
        <v>2</v>
      </c>
      <c r="D2090" t="s">
        <v>80</v>
      </c>
      <c r="E2090">
        <v>2018</v>
      </c>
      <c r="F2090" t="s">
        <v>10</v>
      </c>
      <c r="G2090" s="1" t="s">
        <v>10</v>
      </c>
      <c r="H2090" s="1" t="s">
        <v>10</v>
      </c>
    </row>
    <row r="2091" spans="1:8" x14ac:dyDescent="0.3">
      <c r="A2091">
        <v>51</v>
      </c>
      <c r="B2091" t="s">
        <v>81</v>
      </c>
      <c r="C2091">
        <v>2</v>
      </c>
      <c r="D2091" t="s">
        <v>80</v>
      </c>
      <c r="E2091">
        <v>2019</v>
      </c>
      <c r="F2091">
        <v>500</v>
      </c>
      <c r="G2091" s="1" t="s">
        <v>10</v>
      </c>
      <c r="H2091" s="1" t="s">
        <v>10</v>
      </c>
    </row>
    <row r="2092" spans="1:8" x14ac:dyDescent="0.3">
      <c r="A2092">
        <v>51</v>
      </c>
      <c r="B2092" t="s">
        <v>81</v>
      </c>
      <c r="C2092">
        <v>2</v>
      </c>
      <c r="D2092" t="s">
        <v>80</v>
      </c>
      <c r="E2092">
        <v>2020</v>
      </c>
      <c r="F2092" t="s">
        <v>10</v>
      </c>
      <c r="G2092" t="s">
        <v>10</v>
      </c>
      <c r="H2092" t="s">
        <v>10</v>
      </c>
    </row>
    <row r="2093" spans="1:8" x14ac:dyDescent="0.3">
      <c r="A2093">
        <v>52</v>
      </c>
      <c r="B2093" t="s">
        <v>82</v>
      </c>
      <c r="C2093">
        <v>8</v>
      </c>
      <c r="D2093" t="s">
        <v>49</v>
      </c>
      <c r="E2093">
        <v>1980</v>
      </c>
      <c r="F2093" t="s">
        <v>10</v>
      </c>
      <c r="G2093" t="s">
        <v>10</v>
      </c>
      <c r="H2093" t="s">
        <v>10</v>
      </c>
    </row>
    <row r="2094" spans="1:8" x14ac:dyDescent="0.3">
      <c r="A2094">
        <v>52</v>
      </c>
      <c r="B2094" t="s">
        <v>82</v>
      </c>
      <c r="C2094">
        <v>8</v>
      </c>
      <c r="D2094" t="s">
        <v>49</v>
      </c>
      <c r="E2094">
        <v>1981</v>
      </c>
      <c r="F2094" t="s">
        <v>10</v>
      </c>
      <c r="G2094" t="s">
        <v>10</v>
      </c>
      <c r="H2094" t="s">
        <v>10</v>
      </c>
    </row>
    <row r="2095" spans="1:8" x14ac:dyDescent="0.3">
      <c r="A2095">
        <v>52</v>
      </c>
      <c r="B2095" t="s">
        <v>82</v>
      </c>
      <c r="C2095">
        <v>8</v>
      </c>
      <c r="D2095" t="s">
        <v>49</v>
      </c>
      <c r="E2095">
        <v>1982</v>
      </c>
      <c r="F2095" t="s">
        <v>10</v>
      </c>
      <c r="G2095" t="s">
        <v>10</v>
      </c>
      <c r="H2095" t="s">
        <v>10</v>
      </c>
    </row>
    <row r="2096" spans="1:8" x14ac:dyDescent="0.3">
      <c r="A2096">
        <v>52</v>
      </c>
      <c r="B2096" t="s">
        <v>82</v>
      </c>
      <c r="C2096">
        <v>8</v>
      </c>
      <c r="D2096" t="s">
        <v>49</v>
      </c>
      <c r="E2096">
        <v>1983</v>
      </c>
      <c r="F2096" t="s">
        <v>10</v>
      </c>
      <c r="G2096" t="s">
        <v>10</v>
      </c>
      <c r="H2096" t="s">
        <v>10</v>
      </c>
    </row>
    <row r="2097" spans="1:8" x14ac:dyDescent="0.3">
      <c r="A2097">
        <v>52</v>
      </c>
      <c r="B2097" t="s">
        <v>82</v>
      </c>
      <c r="C2097">
        <v>8</v>
      </c>
      <c r="D2097" t="s">
        <v>49</v>
      </c>
      <c r="E2097">
        <v>1984</v>
      </c>
      <c r="F2097" t="s">
        <v>10</v>
      </c>
      <c r="G2097" t="s">
        <v>10</v>
      </c>
      <c r="H2097" t="s">
        <v>10</v>
      </c>
    </row>
    <row r="2098" spans="1:8" x14ac:dyDescent="0.3">
      <c r="A2098">
        <v>52</v>
      </c>
      <c r="B2098" t="s">
        <v>82</v>
      </c>
      <c r="C2098">
        <v>8</v>
      </c>
      <c r="D2098" t="s">
        <v>49</v>
      </c>
      <c r="E2098">
        <v>1985</v>
      </c>
      <c r="F2098" t="s">
        <v>10</v>
      </c>
      <c r="G2098" t="s">
        <v>10</v>
      </c>
      <c r="H2098" t="s">
        <v>10</v>
      </c>
    </row>
    <row r="2099" spans="1:8" x14ac:dyDescent="0.3">
      <c r="A2099">
        <v>52</v>
      </c>
      <c r="B2099" t="s">
        <v>82</v>
      </c>
      <c r="C2099">
        <v>8</v>
      </c>
      <c r="D2099" t="s">
        <v>49</v>
      </c>
      <c r="E2099">
        <v>1986</v>
      </c>
      <c r="F2099" t="s">
        <v>10</v>
      </c>
      <c r="G2099" t="s">
        <v>10</v>
      </c>
      <c r="H2099" t="s">
        <v>10</v>
      </c>
    </row>
    <row r="2100" spans="1:8" x14ac:dyDescent="0.3">
      <c r="A2100">
        <v>52</v>
      </c>
      <c r="B2100" t="s">
        <v>82</v>
      </c>
      <c r="C2100">
        <v>8</v>
      </c>
      <c r="D2100" t="s">
        <v>49</v>
      </c>
      <c r="E2100">
        <v>1987</v>
      </c>
      <c r="F2100" t="s">
        <v>10</v>
      </c>
      <c r="G2100" t="s">
        <v>10</v>
      </c>
      <c r="H2100" t="s">
        <v>10</v>
      </c>
    </row>
    <row r="2101" spans="1:8" x14ac:dyDescent="0.3">
      <c r="A2101">
        <v>52</v>
      </c>
      <c r="B2101" t="s">
        <v>82</v>
      </c>
      <c r="C2101">
        <v>8</v>
      </c>
      <c r="D2101" t="s">
        <v>49</v>
      </c>
      <c r="E2101">
        <v>1988</v>
      </c>
      <c r="F2101" t="s">
        <v>10</v>
      </c>
      <c r="G2101" t="s">
        <v>10</v>
      </c>
      <c r="H2101" t="s">
        <v>10</v>
      </c>
    </row>
    <row r="2102" spans="1:8" x14ac:dyDescent="0.3">
      <c r="A2102">
        <v>52</v>
      </c>
      <c r="B2102" t="s">
        <v>82</v>
      </c>
      <c r="C2102">
        <v>8</v>
      </c>
      <c r="D2102" t="s">
        <v>49</v>
      </c>
      <c r="E2102">
        <v>1989</v>
      </c>
      <c r="F2102" t="s">
        <v>10</v>
      </c>
      <c r="G2102" t="s">
        <v>10</v>
      </c>
      <c r="H2102" t="s">
        <v>10</v>
      </c>
    </row>
    <row r="2103" spans="1:8" x14ac:dyDescent="0.3">
      <c r="A2103">
        <v>52</v>
      </c>
      <c r="B2103" t="s">
        <v>82</v>
      </c>
      <c r="C2103">
        <v>8</v>
      </c>
      <c r="D2103" t="s">
        <v>49</v>
      </c>
      <c r="E2103">
        <v>1990</v>
      </c>
      <c r="F2103" t="s">
        <v>10</v>
      </c>
      <c r="G2103" t="s">
        <v>10</v>
      </c>
      <c r="H2103" t="s">
        <v>10</v>
      </c>
    </row>
    <row r="2104" spans="1:8" x14ac:dyDescent="0.3">
      <c r="A2104">
        <v>52</v>
      </c>
      <c r="B2104" t="s">
        <v>82</v>
      </c>
      <c r="C2104">
        <v>8</v>
      </c>
      <c r="D2104" t="s">
        <v>49</v>
      </c>
      <c r="E2104">
        <v>1991</v>
      </c>
      <c r="F2104" t="s">
        <v>10</v>
      </c>
      <c r="G2104" t="s">
        <v>10</v>
      </c>
      <c r="H2104" t="s">
        <v>10</v>
      </c>
    </row>
    <row r="2105" spans="1:8" x14ac:dyDescent="0.3">
      <c r="A2105">
        <v>52</v>
      </c>
      <c r="B2105" t="s">
        <v>82</v>
      </c>
      <c r="C2105">
        <v>8</v>
      </c>
      <c r="D2105" t="s">
        <v>49</v>
      </c>
      <c r="E2105">
        <v>1992</v>
      </c>
      <c r="F2105" t="s">
        <v>10</v>
      </c>
      <c r="G2105" t="s">
        <v>10</v>
      </c>
      <c r="H2105" t="s">
        <v>10</v>
      </c>
    </row>
    <row r="2106" spans="1:8" x14ac:dyDescent="0.3">
      <c r="A2106">
        <v>52</v>
      </c>
      <c r="B2106" t="s">
        <v>82</v>
      </c>
      <c r="C2106">
        <v>8</v>
      </c>
      <c r="D2106" t="s">
        <v>49</v>
      </c>
      <c r="E2106">
        <v>1993</v>
      </c>
      <c r="F2106" t="s">
        <v>10</v>
      </c>
      <c r="G2106" t="s">
        <v>10</v>
      </c>
      <c r="H2106" t="s">
        <v>10</v>
      </c>
    </row>
    <row r="2107" spans="1:8" x14ac:dyDescent="0.3">
      <c r="A2107">
        <v>52</v>
      </c>
      <c r="B2107" t="s">
        <v>82</v>
      </c>
      <c r="C2107">
        <v>8</v>
      </c>
      <c r="D2107" t="s">
        <v>49</v>
      </c>
      <c r="E2107">
        <v>1994</v>
      </c>
      <c r="F2107" t="s">
        <v>10</v>
      </c>
      <c r="G2107" t="s">
        <v>10</v>
      </c>
      <c r="H2107" t="s">
        <v>10</v>
      </c>
    </row>
    <row r="2108" spans="1:8" x14ac:dyDescent="0.3">
      <c r="A2108">
        <v>52</v>
      </c>
      <c r="B2108" t="s">
        <v>82</v>
      </c>
      <c r="C2108">
        <v>8</v>
      </c>
      <c r="D2108" t="s">
        <v>49</v>
      </c>
      <c r="E2108">
        <v>1995</v>
      </c>
      <c r="F2108" t="s">
        <v>10</v>
      </c>
      <c r="G2108" t="s">
        <v>10</v>
      </c>
      <c r="H2108" t="s">
        <v>10</v>
      </c>
    </row>
    <row r="2109" spans="1:8" x14ac:dyDescent="0.3">
      <c r="A2109">
        <v>52</v>
      </c>
      <c r="B2109" t="s">
        <v>82</v>
      </c>
      <c r="C2109">
        <v>8</v>
      </c>
      <c r="D2109" t="s">
        <v>49</v>
      </c>
      <c r="E2109">
        <v>1996</v>
      </c>
      <c r="F2109" t="s">
        <v>10</v>
      </c>
      <c r="G2109" t="s">
        <v>10</v>
      </c>
      <c r="H2109" t="s">
        <v>10</v>
      </c>
    </row>
    <row r="2110" spans="1:8" x14ac:dyDescent="0.3">
      <c r="A2110">
        <v>52</v>
      </c>
      <c r="B2110" t="s">
        <v>82</v>
      </c>
      <c r="C2110">
        <v>8</v>
      </c>
      <c r="D2110" t="s">
        <v>49</v>
      </c>
      <c r="E2110">
        <v>1997</v>
      </c>
      <c r="F2110" t="s">
        <v>10</v>
      </c>
      <c r="G2110" t="s">
        <v>10</v>
      </c>
      <c r="H2110" t="s">
        <v>10</v>
      </c>
    </row>
    <row r="2111" spans="1:8" x14ac:dyDescent="0.3">
      <c r="A2111">
        <v>52</v>
      </c>
      <c r="B2111" t="s">
        <v>82</v>
      </c>
      <c r="C2111">
        <v>8</v>
      </c>
      <c r="D2111" t="s">
        <v>49</v>
      </c>
      <c r="E2111">
        <v>1998</v>
      </c>
      <c r="F2111" t="s">
        <v>10</v>
      </c>
      <c r="G2111" t="s">
        <v>10</v>
      </c>
      <c r="H2111" t="s">
        <v>10</v>
      </c>
    </row>
    <row r="2112" spans="1:8" x14ac:dyDescent="0.3">
      <c r="A2112">
        <v>52</v>
      </c>
      <c r="B2112" t="s">
        <v>82</v>
      </c>
      <c r="C2112">
        <v>8</v>
      </c>
      <c r="D2112" t="s">
        <v>49</v>
      </c>
      <c r="E2112">
        <v>1999</v>
      </c>
      <c r="F2112" t="s">
        <v>10</v>
      </c>
      <c r="G2112" t="s">
        <v>10</v>
      </c>
      <c r="H2112" t="s">
        <v>10</v>
      </c>
    </row>
    <row r="2113" spans="1:8" x14ac:dyDescent="0.3">
      <c r="A2113">
        <v>52</v>
      </c>
      <c r="B2113" t="s">
        <v>82</v>
      </c>
      <c r="C2113">
        <v>8</v>
      </c>
      <c r="D2113" t="s">
        <v>49</v>
      </c>
      <c r="E2113">
        <v>2000</v>
      </c>
      <c r="F2113" t="s">
        <v>10</v>
      </c>
      <c r="G2113" t="s">
        <v>10</v>
      </c>
      <c r="H2113" t="s">
        <v>10</v>
      </c>
    </row>
    <row r="2114" spans="1:8" x14ac:dyDescent="0.3">
      <c r="A2114">
        <v>52</v>
      </c>
      <c r="B2114" t="s">
        <v>82</v>
      </c>
      <c r="C2114">
        <v>8</v>
      </c>
      <c r="D2114" t="s">
        <v>49</v>
      </c>
      <c r="E2114">
        <v>2001</v>
      </c>
      <c r="F2114" t="s">
        <v>10</v>
      </c>
      <c r="G2114" t="s">
        <v>10</v>
      </c>
      <c r="H2114" t="s">
        <v>10</v>
      </c>
    </row>
    <row r="2115" spans="1:8" x14ac:dyDescent="0.3">
      <c r="A2115">
        <v>52</v>
      </c>
      <c r="B2115" t="s">
        <v>82</v>
      </c>
      <c r="C2115">
        <v>8</v>
      </c>
      <c r="D2115" t="s">
        <v>49</v>
      </c>
      <c r="E2115">
        <v>2002</v>
      </c>
      <c r="F2115" t="s">
        <v>10</v>
      </c>
      <c r="G2115" t="s">
        <v>10</v>
      </c>
      <c r="H2115" t="s">
        <v>10</v>
      </c>
    </row>
    <row r="2116" spans="1:8" x14ac:dyDescent="0.3">
      <c r="A2116">
        <v>52</v>
      </c>
      <c r="B2116" t="s">
        <v>82</v>
      </c>
      <c r="C2116">
        <v>8</v>
      </c>
      <c r="D2116" t="s">
        <v>49</v>
      </c>
      <c r="E2116">
        <v>2003</v>
      </c>
      <c r="F2116">
        <v>2000</v>
      </c>
      <c r="G2116">
        <v>475</v>
      </c>
      <c r="H2116">
        <v>2475</v>
      </c>
    </row>
    <row r="2117" spans="1:8" x14ac:dyDescent="0.3">
      <c r="A2117">
        <v>52</v>
      </c>
      <c r="B2117" t="s">
        <v>82</v>
      </c>
      <c r="C2117">
        <v>8</v>
      </c>
      <c r="D2117" t="s">
        <v>49</v>
      </c>
      <c r="E2117">
        <v>2004</v>
      </c>
      <c r="F2117">
        <v>1000</v>
      </c>
      <c r="G2117">
        <v>359</v>
      </c>
      <c r="H2117">
        <v>1359</v>
      </c>
    </row>
    <row r="2118" spans="1:8" x14ac:dyDescent="0.3">
      <c r="A2118">
        <v>52</v>
      </c>
      <c r="B2118" t="s">
        <v>82</v>
      </c>
      <c r="C2118">
        <v>8</v>
      </c>
      <c r="D2118" t="s">
        <v>49</v>
      </c>
      <c r="E2118">
        <v>2005</v>
      </c>
      <c r="F2118">
        <v>450</v>
      </c>
      <c r="G2118">
        <v>124</v>
      </c>
      <c r="H2118">
        <v>574</v>
      </c>
    </row>
    <row r="2119" spans="1:8" x14ac:dyDescent="0.3">
      <c r="A2119">
        <v>52</v>
      </c>
      <c r="B2119" t="s">
        <v>82</v>
      </c>
      <c r="C2119">
        <v>8</v>
      </c>
      <c r="D2119" t="s">
        <v>49</v>
      </c>
      <c r="E2119">
        <v>2006</v>
      </c>
      <c r="F2119">
        <v>95</v>
      </c>
      <c r="G2119">
        <v>21</v>
      </c>
      <c r="H2119">
        <v>116</v>
      </c>
    </row>
    <row r="2120" spans="1:8" x14ac:dyDescent="0.3">
      <c r="A2120">
        <v>52</v>
      </c>
      <c r="B2120" t="s">
        <v>82</v>
      </c>
      <c r="C2120">
        <v>8</v>
      </c>
      <c r="D2120" t="s">
        <v>49</v>
      </c>
      <c r="E2120">
        <v>2007</v>
      </c>
      <c r="F2120">
        <v>220</v>
      </c>
      <c r="G2120">
        <v>68</v>
      </c>
      <c r="H2120">
        <v>288</v>
      </c>
    </row>
    <row r="2121" spans="1:8" x14ac:dyDescent="0.3">
      <c r="A2121">
        <v>52</v>
      </c>
      <c r="B2121" t="s">
        <v>82</v>
      </c>
      <c r="C2121">
        <v>8</v>
      </c>
      <c r="D2121" t="s">
        <v>49</v>
      </c>
      <c r="E2121">
        <v>2008</v>
      </c>
      <c r="F2121" t="s">
        <v>10</v>
      </c>
      <c r="G2121" t="s">
        <v>10</v>
      </c>
      <c r="H2121" t="s">
        <v>10</v>
      </c>
    </row>
    <row r="2122" spans="1:8" x14ac:dyDescent="0.3">
      <c r="A2122">
        <v>52</v>
      </c>
      <c r="B2122" t="s">
        <v>82</v>
      </c>
      <c r="C2122">
        <v>8</v>
      </c>
      <c r="D2122" t="s">
        <v>49</v>
      </c>
      <c r="E2122">
        <v>2009</v>
      </c>
      <c r="F2122">
        <v>1100</v>
      </c>
      <c r="G2122">
        <v>416</v>
      </c>
      <c r="H2122">
        <v>1516</v>
      </c>
    </row>
    <row r="2123" spans="1:8" x14ac:dyDescent="0.3">
      <c r="A2123">
        <v>52</v>
      </c>
      <c r="B2123" t="s">
        <v>82</v>
      </c>
      <c r="C2123">
        <v>8</v>
      </c>
      <c r="D2123" t="s">
        <v>49</v>
      </c>
      <c r="E2123">
        <v>2010</v>
      </c>
      <c r="F2123">
        <v>800</v>
      </c>
      <c r="G2123">
        <v>241</v>
      </c>
      <c r="H2123">
        <v>1041</v>
      </c>
    </row>
    <row r="2124" spans="1:8" x14ac:dyDescent="0.3">
      <c r="A2124">
        <v>52</v>
      </c>
      <c r="B2124" t="s">
        <v>82</v>
      </c>
      <c r="C2124">
        <v>8</v>
      </c>
      <c r="D2124" t="s">
        <v>49</v>
      </c>
      <c r="E2124">
        <v>2011</v>
      </c>
      <c r="F2124">
        <v>1300</v>
      </c>
      <c r="G2124">
        <v>451</v>
      </c>
      <c r="H2124">
        <v>1751</v>
      </c>
    </row>
    <row r="2125" spans="1:8" x14ac:dyDescent="0.3">
      <c r="A2125">
        <v>52</v>
      </c>
      <c r="B2125" t="s">
        <v>82</v>
      </c>
      <c r="C2125">
        <v>8</v>
      </c>
      <c r="D2125" t="s">
        <v>49</v>
      </c>
      <c r="E2125">
        <v>2012</v>
      </c>
      <c r="F2125">
        <v>200</v>
      </c>
      <c r="G2125">
        <v>52</v>
      </c>
      <c r="H2125">
        <v>252</v>
      </c>
    </row>
    <row r="2126" spans="1:8" x14ac:dyDescent="0.3">
      <c r="A2126">
        <v>52</v>
      </c>
      <c r="B2126" t="s">
        <v>82</v>
      </c>
      <c r="C2126">
        <v>8</v>
      </c>
      <c r="D2126" t="s">
        <v>49</v>
      </c>
      <c r="E2126">
        <v>2013</v>
      </c>
      <c r="F2126">
        <v>850</v>
      </c>
      <c r="G2126">
        <v>240</v>
      </c>
      <c r="H2126">
        <v>1090</v>
      </c>
    </row>
    <row r="2127" spans="1:8" x14ac:dyDescent="0.3">
      <c r="A2127">
        <v>52</v>
      </c>
      <c r="B2127" t="s">
        <v>82</v>
      </c>
      <c r="C2127">
        <v>8</v>
      </c>
      <c r="D2127" t="s">
        <v>49</v>
      </c>
      <c r="E2127">
        <v>2014</v>
      </c>
      <c r="F2127">
        <v>500</v>
      </c>
      <c r="G2127">
        <v>77</v>
      </c>
      <c r="H2127">
        <v>577</v>
      </c>
    </row>
    <row r="2128" spans="1:8" x14ac:dyDescent="0.3">
      <c r="A2128">
        <v>52</v>
      </c>
      <c r="B2128" t="s">
        <v>82</v>
      </c>
      <c r="C2128">
        <v>8</v>
      </c>
      <c r="D2128" t="s">
        <v>49</v>
      </c>
      <c r="E2128">
        <v>2015</v>
      </c>
      <c r="F2128">
        <v>580</v>
      </c>
      <c r="G2128" s="1" t="s">
        <v>10</v>
      </c>
      <c r="H2128" s="1" t="s">
        <v>10</v>
      </c>
    </row>
    <row r="2129" spans="1:8" x14ac:dyDescent="0.3">
      <c r="A2129">
        <v>52</v>
      </c>
      <c r="B2129" t="s">
        <v>82</v>
      </c>
      <c r="C2129">
        <v>8</v>
      </c>
      <c r="D2129" t="s">
        <v>49</v>
      </c>
      <c r="E2129">
        <v>2016</v>
      </c>
      <c r="F2129">
        <v>120</v>
      </c>
      <c r="G2129" s="1" t="s">
        <v>10</v>
      </c>
      <c r="H2129" s="1" t="s">
        <v>10</v>
      </c>
    </row>
    <row r="2130" spans="1:8" x14ac:dyDescent="0.3">
      <c r="A2130">
        <v>52</v>
      </c>
      <c r="B2130" t="s">
        <v>82</v>
      </c>
      <c r="C2130">
        <v>8</v>
      </c>
      <c r="D2130" t="s">
        <v>49</v>
      </c>
      <c r="E2130">
        <v>2017</v>
      </c>
      <c r="F2130">
        <v>656</v>
      </c>
      <c r="G2130" s="1" t="s">
        <v>10</v>
      </c>
      <c r="H2130" s="1" t="s">
        <v>10</v>
      </c>
    </row>
    <row r="2131" spans="1:8" x14ac:dyDescent="0.3">
      <c r="A2131">
        <v>52</v>
      </c>
      <c r="B2131" t="s">
        <v>82</v>
      </c>
      <c r="C2131">
        <v>8</v>
      </c>
      <c r="D2131" t="s">
        <v>49</v>
      </c>
      <c r="E2131">
        <v>2018</v>
      </c>
      <c r="F2131" t="s">
        <v>10</v>
      </c>
      <c r="G2131" t="s">
        <v>10</v>
      </c>
      <c r="H2131" t="s">
        <v>10</v>
      </c>
    </row>
    <row r="2132" spans="1:8" x14ac:dyDescent="0.3">
      <c r="A2132">
        <v>52</v>
      </c>
      <c r="B2132" t="s">
        <v>82</v>
      </c>
      <c r="C2132">
        <v>8</v>
      </c>
      <c r="D2132" t="s">
        <v>49</v>
      </c>
      <c r="E2132">
        <v>2019</v>
      </c>
      <c r="F2132" t="s">
        <v>10</v>
      </c>
      <c r="G2132" t="s">
        <v>10</v>
      </c>
      <c r="H2132" t="s">
        <v>10</v>
      </c>
    </row>
    <row r="2133" spans="1:8" x14ac:dyDescent="0.3">
      <c r="A2133">
        <v>52</v>
      </c>
      <c r="B2133" t="s">
        <v>82</v>
      </c>
      <c r="C2133">
        <v>8</v>
      </c>
      <c r="D2133" t="s">
        <v>49</v>
      </c>
      <c r="E2133">
        <v>2020</v>
      </c>
      <c r="F2133" t="s">
        <v>10</v>
      </c>
      <c r="G2133" t="s">
        <v>10</v>
      </c>
      <c r="H2133"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8FA2B-F5A3-4DEC-9F87-311A8085511D}">
  <dimension ref="A1:P31"/>
  <sheetViews>
    <sheetView workbookViewId="0">
      <selection activeCell="D2" sqref="D2"/>
    </sheetView>
  </sheetViews>
  <sheetFormatPr defaultRowHeight="14.4" x14ac:dyDescent="0.3"/>
  <cols>
    <col min="1" max="1" width="14.44140625" customWidth="1"/>
    <col min="2" max="2" width="12.88671875" bestFit="1" customWidth="1"/>
    <col min="3" max="3" width="13.88671875" bestFit="1" customWidth="1"/>
    <col min="4" max="4" width="12.5546875" bestFit="1" customWidth="1"/>
    <col min="5" max="5" width="11.77734375" bestFit="1" customWidth="1"/>
    <col min="6" max="6" width="8.5546875" bestFit="1" customWidth="1"/>
    <col min="7" max="7" width="14.88671875" bestFit="1" customWidth="1"/>
    <col min="8" max="8" width="9.33203125" bestFit="1" customWidth="1"/>
    <col min="9" max="9" width="10.21875" bestFit="1" customWidth="1"/>
  </cols>
  <sheetData>
    <row r="1" spans="1:16" x14ac:dyDescent="0.3">
      <c r="A1" s="32"/>
      <c r="B1" s="32"/>
      <c r="C1" s="32"/>
      <c r="D1" s="32"/>
      <c r="E1" s="32"/>
      <c r="F1" s="32"/>
      <c r="G1" s="32"/>
      <c r="H1" s="32"/>
      <c r="I1" s="32"/>
      <c r="J1" s="32" t="s">
        <v>145</v>
      </c>
      <c r="K1" s="32"/>
      <c r="L1" s="32"/>
      <c r="M1" s="32" t="s">
        <v>146</v>
      </c>
      <c r="N1" s="22"/>
      <c r="O1" s="22"/>
      <c r="P1" s="22"/>
    </row>
    <row r="2" spans="1:16" ht="16.2" thickBot="1" x14ac:dyDescent="0.35">
      <c r="A2" s="16" t="s">
        <v>83</v>
      </c>
      <c r="B2" s="16" t="s">
        <v>151</v>
      </c>
      <c r="C2" s="15" t="s">
        <v>152</v>
      </c>
      <c r="D2" s="15" t="s">
        <v>153</v>
      </c>
      <c r="E2" s="15" t="s">
        <v>154</v>
      </c>
      <c r="F2" s="15" t="s">
        <v>155</v>
      </c>
      <c r="G2" s="15" t="s">
        <v>84</v>
      </c>
      <c r="H2" s="15" t="s">
        <v>156</v>
      </c>
      <c r="I2" s="15" t="s">
        <v>157</v>
      </c>
      <c r="J2" s="47" t="s">
        <v>158</v>
      </c>
      <c r="K2" s="15" t="s">
        <v>84</v>
      </c>
      <c r="L2" s="15" t="s">
        <v>104</v>
      </c>
      <c r="M2" s="23" t="s">
        <v>159</v>
      </c>
      <c r="N2" s="15" t="s">
        <v>147</v>
      </c>
      <c r="O2" s="15" t="s">
        <v>148</v>
      </c>
      <c r="P2" s="15" t="s">
        <v>84</v>
      </c>
    </row>
    <row r="3" spans="1:16" x14ac:dyDescent="0.3">
      <c r="A3" s="32"/>
      <c r="B3" s="32"/>
      <c r="C3" s="32"/>
      <c r="D3" s="32"/>
      <c r="E3" s="48">
        <v>2.5000000000000001E-3</v>
      </c>
      <c r="F3" s="48">
        <v>2.7000000000000001E-3</v>
      </c>
      <c r="G3" s="32"/>
      <c r="H3" s="32"/>
      <c r="I3" s="32"/>
      <c r="J3" s="32"/>
      <c r="K3" s="32"/>
      <c r="L3" s="32"/>
      <c r="M3" s="32"/>
      <c r="N3" s="32"/>
      <c r="O3" s="32"/>
      <c r="P3" s="32"/>
    </row>
    <row r="4" spans="1:16" x14ac:dyDescent="0.3">
      <c r="A4" s="24">
        <v>1992</v>
      </c>
      <c r="B4" s="49">
        <v>144947</v>
      </c>
      <c r="C4" s="17">
        <v>47298</v>
      </c>
      <c r="D4" s="17">
        <v>3393</v>
      </c>
      <c r="E4" s="50">
        <v>160</v>
      </c>
      <c r="F4" s="50">
        <v>168</v>
      </c>
      <c r="G4" s="17">
        <v>195966</v>
      </c>
      <c r="H4" s="17">
        <v>27248</v>
      </c>
      <c r="I4" s="17">
        <v>18527</v>
      </c>
      <c r="J4" s="49">
        <v>63409</v>
      </c>
      <c r="K4" s="17">
        <v>109184</v>
      </c>
      <c r="L4" s="17">
        <v>160204</v>
      </c>
      <c r="M4" s="49">
        <v>305151</v>
      </c>
      <c r="N4" s="51">
        <v>0.47499999999999998</v>
      </c>
      <c r="O4" s="51">
        <v>0.16700000000000001</v>
      </c>
      <c r="P4" s="36">
        <v>0.64200000000000002</v>
      </c>
    </row>
    <row r="5" spans="1:16" x14ac:dyDescent="0.3">
      <c r="A5" s="24">
        <v>1993</v>
      </c>
      <c r="B5" s="49">
        <v>56528</v>
      </c>
      <c r="C5" s="17">
        <v>18446</v>
      </c>
      <c r="D5" s="12">
        <v>595</v>
      </c>
      <c r="E5" s="50">
        <v>48</v>
      </c>
      <c r="F5" s="50">
        <v>50</v>
      </c>
      <c r="G5" s="17">
        <v>75668</v>
      </c>
      <c r="H5" s="17">
        <v>11954</v>
      </c>
      <c r="I5" s="17">
        <v>12438</v>
      </c>
      <c r="J5" s="49">
        <v>18947</v>
      </c>
      <c r="K5" s="17">
        <v>43340</v>
      </c>
      <c r="L5" s="17">
        <v>62479</v>
      </c>
      <c r="M5" s="49">
        <v>119007</v>
      </c>
      <c r="N5" s="36">
        <v>0.47499999999999998</v>
      </c>
      <c r="O5" s="36">
        <v>0.161</v>
      </c>
      <c r="P5" s="36">
        <v>0.63600000000000001</v>
      </c>
    </row>
    <row r="6" spans="1:16" x14ac:dyDescent="0.3">
      <c r="A6" s="24">
        <v>1994</v>
      </c>
      <c r="B6" s="49">
        <v>407335</v>
      </c>
      <c r="C6" s="17">
        <v>141088</v>
      </c>
      <c r="D6" s="17">
        <v>2530</v>
      </c>
      <c r="E6" s="50">
        <v>362</v>
      </c>
      <c r="F6" s="50">
        <v>379</v>
      </c>
      <c r="G6" s="17">
        <v>551694</v>
      </c>
      <c r="H6" s="17">
        <v>33719</v>
      </c>
      <c r="I6" s="17">
        <v>30099</v>
      </c>
      <c r="J6" s="49">
        <v>143026</v>
      </c>
      <c r="K6" s="17">
        <v>206844</v>
      </c>
      <c r="L6" s="17">
        <v>351203</v>
      </c>
      <c r="M6" s="49">
        <v>758539</v>
      </c>
      <c r="N6" s="36">
        <v>0.53700000000000003</v>
      </c>
      <c r="O6" s="36">
        <v>0.19</v>
      </c>
      <c r="P6" s="36">
        <v>0.72699999999999998</v>
      </c>
    </row>
    <row r="7" spans="1:16" x14ac:dyDescent="0.3">
      <c r="A7" s="24">
        <v>1995</v>
      </c>
      <c r="B7" s="49">
        <v>82480</v>
      </c>
      <c r="C7" s="17">
        <v>19416</v>
      </c>
      <c r="D7" s="17">
        <v>1402</v>
      </c>
      <c r="E7" s="50">
        <v>56</v>
      </c>
      <c r="F7" s="50">
        <v>59</v>
      </c>
      <c r="G7" s="17">
        <v>103413</v>
      </c>
      <c r="H7" s="17">
        <v>13949</v>
      </c>
      <c r="I7" s="17">
        <v>10930</v>
      </c>
      <c r="J7" s="49">
        <v>22219</v>
      </c>
      <c r="K7" s="17">
        <v>47098</v>
      </c>
      <c r="L7" s="17">
        <v>68031</v>
      </c>
      <c r="M7" s="49">
        <v>150511</v>
      </c>
      <c r="N7" s="36">
        <v>0.54800000000000004</v>
      </c>
      <c r="O7" s="36">
        <v>0.13900000000000001</v>
      </c>
      <c r="P7" s="36">
        <v>0.68700000000000006</v>
      </c>
    </row>
    <row r="8" spans="1:16" x14ac:dyDescent="0.3">
      <c r="A8" s="24">
        <v>1996</v>
      </c>
      <c r="B8" s="49">
        <v>81389</v>
      </c>
      <c r="C8" s="17">
        <v>44431</v>
      </c>
      <c r="D8" s="17">
        <v>2178</v>
      </c>
      <c r="E8" s="50">
        <v>110</v>
      </c>
      <c r="F8" s="50">
        <v>116</v>
      </c>
      <c r="G8" s="17">
        <v>128224</v>
      </c>
      <c r="H8" s="17">
        <v>23205</v>
      </c>
      <c r="I8" s="17">
        <v>12553</v>
      </c>
      <c r="J8" s="49">
        <v>43642</v>
      </c>
      <c r="K8" s="17">
        <v>79400</v>
      </c>
      <c r="L8" s="17">
        <v>126235</v>
      </c>
      <c r="M8" s="49">
        <v>207623</v>
      </c>
      <c r="N8" s="36">
        <v>0.39200000000000002</v>
      </c>
      <c r="O8" s="36">
        <v>0.22600000000000001</v>
      </c>
      <c r="P8" s="36">
        <v>0.61799999999999999</v>
      </c>
    </row>
    <row r="9" spans="1:16" x14ac:dyDescent="0.3">
      <c r="A9" s="24">
        <v>1997</v>
      </c>
      <c r="B9" s="49">
        <v>27590</v>
      </c>
      <c r="C9" s="17">
        <v>5348</v>
      </c>
      <c r="D9" s="12">
        <v>293</v>
      </c>
      <c r="E9" s="50">
        <v>31</v>
      </c>
      <c r="F9" s="50">
        <v>33</v>
      </c>
      <c r="G9" s="17">
        <v>33295</v>
      </c>
      <c r="H9" s="17">
        <v>9342</v>
      </c>
      <c r="I9" s="17">
        <v>5714</v>
      </c>
      <c r="J9" s="49">
        <v>12420</v>
      </c>
      <c r="K9" s="17">
        <v>27476</v>
      </c>
      <c r="L9" s="17">
        <v>33181</v>
      </c>
      <c r="M9" s="49">
        <v>60771</v>
      </c>
      <c r="N9" s="36">
        <v>0.45400000000000001</v>
      </c>
      <c r="O9" s="36">
        <v>9.4E-2</v>
      </c>
      <c r="P9" s="36">
        <v>0.54800000000000004</v>
      </c>
    </row>
    <row r="10" spans="1:16" x14ac:dyDescent="0.3">
      <c r="A10" s="24">
        <v>1998</v>
      </c>
      <c r="B10" s="49">
        <v>61661</v>
      </c>
      <c r="C10" s="12">
        <v>0</v>
      </c>
      <c r="D10" s="17">
        <v>2075</v>
      </c>
      <c r="E10" s="50">
        <v>95</v>
      </c>
      <c r="F10" s="50">
        <v>100</v>
      </c>
      <c r="G10" s="17">
        <v>63930</v>
      </c>
      <c r="H10" s="17">
        <v>20833</v>
      </c>
      <c r="I10" s="17">
        <v>11717</v>
      </c>
      <c r="J10" s="49">
        <v>37565</v>
      </c>
      <c r="K10" s="17">
        <v>70115</v>
      </c>
      <c r="L10" s="17">
        <v>72384</v>
      </c>
      <c r="M10" s="49">
        <v>134045</v>
      </c>
      <c r="N10" s="36">
        <v>0.46</v>
      </c>
      <c r="O10" s="36">
        <v>1.7000000000000001E-2</v>
      </c>
      <c r="P10" s="36">
        <v>0.47699999999999998</v>
      </c>
    </row>
    <row r="11" spans="1:16" x14ac:dyDescent="0.3">
      <c r="A11" s="24">
        <v>1999</v>
      </c>
      <c r="B11" s="49">
        <v>99986</v>
      </c>
      <c r="C11" s="17">
        <v>2484</v>
      </c>
      <c r="D11" s="17">
        <v>1122</v>
      </c>
      <c r="E11" s="50">
        <v>144</v>
      </c>
      <c r="F11" s="50">
        <v>151</v>
      </c>
      <c r="G11" s="17">
        <v>103887</v>
      </c>
      <c r="H11" s="17">
        <v>29601</v>
      </c>
      <c r="I11" s="17">
        <v>16533</v>
      </c>
      <c r="J11" s="49">
        <v>56988</v>
      </c>
      <c r="K11" s="17">
        <v>103123</v>
      </c>
      <c r="L11" s="17">
        <v>107024</v>
      </c>
      <c r="M11" s="49">
        <v>207010</v>
      </c>
      <c r="N11" s="36">
        <v>0.48299999999999998</v>
      </c>
      <c r="O11" s="36">
        <v>1.9E-2</v>
      </c>
      <c r="P11" s="36">
        <v>0.502</v>
      </c>
    </row>
    <row r="12" spans="1:16" x14ac:dyDescent="0.3">
      <c r="A12" s="24">
        <v>2000</v>
      </c>
      <c r="B12" s="49">
        <v>92413</v>
      </c>
      <c r="C12" s="17">
        <v>25080</v>
      </c>
      <c r="D12" s="17">
        <v>1950</v>
      </c>
      <c r="E12" s="12">
        <v>98</v>
      </c>
      <c r="F12" s="12">
        <v>271</v>
      </c>
      <c r="G12" s="17">
        <v>119812</v>
      </c>
      <c r="H12" s="17">
        <v>29115</v>
      </c>
      <c r="I12" s="17">
        <v>5885</v>
      </c>
      <c r="J12" s="49">
        <v>71137</v>
      </c>
      <c r="K12" s="17">
        <v>106136</v>
      </c>
      <c r="L12" s="17">
        <v>133535</v>
      </c>
      <c r="M12" s="49">
        <v>225949</v>
      </c>
      <c r="N12" s="36">
        <v>0.40899999999999997</v>
      </c>
      <c r="O12" s="36">
        <v>0.121</v>
      </c>
      <c r="P12" s="36">
        <v>0.53</v>
      </c>
    </row>
    <row r="13" spans="1:16" x14ac:dyDescent="0.3">
      <c r="A13" s="24">
        <v>2001</v>
      </c>
      <c r="B13" s="49">
        <v>176003</v>
      </c>
      <c r="C13" s="17">
        <v>32686</v>
      </c>
      <c r="D13" s="17">
        <v>14706</v>
      </c>
      <c r="E13" s="12">
        <v>399</v>
      </c>
      <c r="F13" s="12">
        <v>500</v>
      </c>
      <c r="G13" s="17">
        <v>224294</v>
      </c>
      <c r="H13" s="17">
        <v>47639</v>
      </c>
      <c r="I13" s="17">
        <v>67395</v>
      </c>
      <c r="J13" s="49">
        <v>79726</v>
      </c>
      <c r="K13" s="17">
        <v>194761</v>
      </c>
      <c r="L13" s="17">
        <v>243052</v>
      </c>
      <c r="M13" s="49">
        <v>419055</v>
      </c>
      <c r="N13" s="36">
        <v>0.42</v>
      </c>
      <c r="O13" s="36">
        <v>0.115</v>
      </c>
      <c r="P13" s="36">
        <v>0.53500000000000003</v>
      </c>
    </row>
    <row r="14" spans="1:16" x14ac:dyDescent="0.3">
      <c r="A14" s="24">
        <v>2002</v>
      </c>
      <c r="B14" s="49">
        <v>62532</v>
      </c>
      <c r="C14" s="17">
        <v>12431</v>
      </c>
      <c r="D14" s="17">
        <v>9016</v>
      </c>
      <c r="E14" s="12">
        <v>26</v>
      </c>
      <c r="F14" s="12">
        <v>369</v>
      </c>
      <c r="G14" s="17">
        <v>84374</v>
      </c>
      <c r="H14" s="17">
        <v>63016</v>
      </c>
      <c r="I14" s="17">
        <v>68045</v>
      </c>
      <c r="J14" s="49">
        <v>161262</v>
      </c>
      <c r="K14" s="17">
        <v>292323</v>
      </c>
      <c r="L14" s="17">
        <v>314165</v>
      </c>
      <c r="M14" s="49">
        <v>376697</v>
      </c>
      <c r="N14" s="36">
        <v>0.16600000000000001</v>
      </c>
      <c r="O14" s="36">
        <v>5.8000000000000003E-2</v>
      </c>
      <c r="P14" s="36">
        <v>0.224</v>
      </c>
    </row>
    <row r="15" spans="1:16" x14ac:dyDescent="0.3">
      <c r="A15" s="24">
        <v>2003</v>
      </c>
      <c r="B15" s="49">
        <v>88564</v>
      </c>
      <c r="C15" s="17">
        <v>15889</v>
      </c>
      <c r="D15" s="17">
        <v>14882</v>
      </c>
      <c r="E15" s="12">
        <v>68</v>
      </c>
      <c r="F15" s="12">
        <v>178</v>
      </c>
      <c r="G15" s="17">
        <v>119581</v>
      </c>
      <c r="H15" s="17">
        <v>23508</v>
      </c>
      <c r="I15" s="17">
        <v>49829</v>
      </c>
      <c r="J15" s="49">
        <v>67564</v>
      </c>
      <c r="K15" s="17">
        <v>140901</v>
      </c>
      <c r="L15" s="17">
        <v>171918</v>
      </c>
      <c r="M15" s="49">
        <v>260483</v>
      </c>
      <c r="N15" s="36">
        <v>0.34</v>
      </c>
      <c r="O15" s="36">
        <v>0.11899999999999999</v>
      </c>
      <c r="P15" s="36">
        <v>0.45900000000000002</v>
      </c>
    </row>
    <row r="16" spans="1:16" x14ac:dyDescent="0.3">
      <c r="A16" s="24">
        <v>2004</v>
      </c>
      <c r="B16" s="49">
        <v>90984</v>
      </c>
      <c r="C16" s="17">
        <v>11317</v>
      </c>
      <c r="D16" s="17">
        <v>20336</v>
      </c>
      <c r="E16" s="12">
        <v>44</v>
      </c>
      <c r="F16" s="12">
        <v>232</v>
      </c>
      <c r="G16" s="17">
        <v>122912</v>
      </c>
      <c r="H16" s="17">
        <v>30501</v>
      </c>
      <c r="I16" s="17">
        <v>22542</v>
      </c>
      <c r="J16" s="49">
        <v>45955</v>
      </c>
      <c r="K16" s="17">
        <v>98998</v>
      </c>
      <c r="L16" s="17">
        <v>130927</v>
      </c>
      <c r="M16" s="49">
        <v>221911</v>
      </c>
      <c r="N16" s="36">
        <v>0.41</v>
      </c>
      <c r="O16" s="36">
        <v>0.14399999999999999</v>
      </c>
      <c r="P16" s="36">
        <v>0.55400000000000005</v>
      </c>
    </row>
    <row r="17" spans="1:16" x14ac:dyDescent="0.3">
      <c r="A17" s="24">
        <v>2005</v>
      </c>
      <c r="B17" s="52">
        <v>163381</v>
      </c>
      <c r="C17" s="53">
        <v>34717</v>
      </c>
      <c r="D17" s="17">
        <v>14969</v>
      </c>
      <c r="E17" s="12">
        <v>718</v>
      </c>
      <c r="F17" s="12">
        <v>505</v>
      </c>
      <c r="G17" s="17">
        <v>214290</v>
      </c>
      <c r="H17" s="17">
        <v>40488</v>
      </c>
      <c r="I17" s="17">
        <v>32219</v>
      </c>
      <c r="J17" s="49">
        <v>87153</v>
      </c>
      <c r="K17" s="17">
        <v>159861</v>
      </c>
      <c r="L17" s="17">
        <v>210770</v>
      </c>
      <c r="M17" s="49">
        <v>374150</v>
      </c>
      <c r="N17" s="51">
        <v>0.437</v>
      </c>
      <c r="O17" s="51">
        <v>0.13600000000000001</v>
      </c>
      <c r="P17" s="36">
        <v>0.57299999999999995</v>
      </c>
    </row>
    <row r="18" spans="1:16" x14ac:dyDescent="0.3">
      <c r="A18" s="24">
        <v>2006</v>
      </c>
      <c r="B18" s="52">
        <v>68624</v>
      </c>
      <c r="C18" s="53">
        <v>14582</v>
      </c>
      <c r="D18" s="17">
        <v>8425</v>
      </c>
      <c r="E18" s="12">
        <v>392</v>
      </c>
      <c r="F18" s="12">
        <v>91</v>
      </c>
      <c r="G18" s="17">
        <v>92114</v>
      </c>
      <c r="H18" s="17">
        <v>31394</v>
      </c>
      <c r="I18" s="17">
        <v>22162</v>
      </c>
      <c r="J18" s="49">
        <v>48137</v>
      </c>
      <c r="K18" s="17">
        <v>101693</v>
      </c>
      <c r="L18" s="17">
        <v>125183</v>
      </c>
      <c r="M18" s="49">
        <v>193807</v>
      </c>
      <c r="N18" s="51">
        <v>0.35399999999999998</v>
      </c>
      <c r="O18" s="51">
        <v>0.121</v>
      </c>
      <c r="P18" s="36">
        <v>0.47499999999999998</v>
      </c>
    </row>
    <row r="19" spans="1:16" x14ac:dyDescent="0.3">
      <c r="A19" s="24">
        <v>2007</v>
      </c>
      <c r="B19" s="52">
        <v>106795</v>
      </c>
      <c r="C19" s="53">
        <v>22693</v>
      </c>
      <c r="D19" s="17">
        <v>9515</v>
      </c>
      <c r="E19" s="12">
        <v>127</v>
      </c>
      <c r="F19" s="12">
        <v>638</v>
      </c>
      <c r="G19" s="17">
        <v>139768</v>
      </c>
      <c r="H19" s="17">
        <v>41205</v>
      </c>
      <c r="I19" s="17">
        <v>51738</v>
      </c>
      <c r="J19" s="49">
        <v>48987</v>
      </c>
      <c r="K19" s="17">
        <v>141930</v>
      </c>
      <c r="L19" s="17">
        <v>174903</v>
      </c>
      <c r="M19" s="49">
        <v>281698</v>
      </c>
      <c r="N19" s="51">
        <v>0.379</v>
      </c>
      <c r="O19" s="51">
        <v>0.11700000000000001</v>
      </c>
      <c r="P19" s="36">
        <v>0.496</v>
      </c>
    </row>
    <row r="20" spans="1:16" x14ac:dyDescent="0.3">
      <c r="A20" s="24">
        <v>2008</v>
      </c>
      <c r="B20" s="52">
        <v>61471</v>
      </c>
      <c r="C20" s="53">
        <v>13062</v>
      </c>
      <c r="D20" s="17">
        <v>3450</v>
      </c>
      <c r="E20" s="12">
        <v>54</v>
      </c>
      <c r="F20" s="12">
        <v>97</v>
      </c>
      <c r="G20" s="17">
        <v>78134</v>
      </c>
      <c r="H20" s="17">
        <v>12526</v>
      </c>
      <c r="I20" s="17">
        <v>18847</v>
      </c>
      <c r="J20" s="49">
        <v>84105</v>
      </c>
      <c r="K20" s="17">
        <v>115477</v>
      </c>
      <c r="L20" s="17">
        <v>132141</v>
      </c>
      <c r="M20" s="49">
        <v>193611</v>
      </c>
      <c r="N20" s="51">
        <v>0.317</v>
      </c>
      <c r="O20" s="51">
        <v>8.5999999999999993E-2</v>
      </c>
      <c r="P20" s="36">
        <v>0.40400000000000003</v>
      </c>
    </row>
    <row r="21" spans="1:16" x14ac:dyDescent="0.3">
      <c r="A21" s="24">
        <v>2009</v>
      </c>
      <c r="B21" s="52">
        <v>124546</v>
      </c>
      <c r="C21" s="53">
        <v>26465</v>
      </c>
      <c r="D21" s="17">
        <v>13794</v>
      </c>
      <c r="E21" s="12">
        <v>327</v>
      </c>
      <c r="F21" s="17">
        <v>1658</v>
      </c>
      <c r="G21" s="17">
        <v>166790</v>
      </c>
      <c r="H21" s="17">
        <v>43342</v>
      </c>
      <c r="I21" s="17">
        <v>79443</v>
      </c>
      <c r="J21" s="49">
        <v>188903</v>
      </c>
      <c r="K21" s="17">
        <v>311688</v>
      </c>
      <c r="L21" s="17">
        <v>353932</v>
      </c>
      <c r="M21" s="49">
        <v>478478</v>
      </c>
      <c r="N21" s="51">
        <v>0.26</v>
      </c>
      <c r="O21" s="51">
        <v>8.7999999999999995E-2</v>
      </c>
      <c r="P21" s="36">
        <v>0.34899999999999998</v>
      </c>
    </row>
    <row r="22" spans="1:16" x14ac:dyDescent="0.3">
      <c r="A22" s="24">
        <v>2010</v>
      </c>
      <c r="B22" s="52">
        <v>96545</v>
      </c>
      <c r="C22" s="53">
        <v>20515</v>
      </c>
      <c r="D22" s="17">
        <v>10292</v>
      </c>
      <c r="E22" s="12">
        <v>193</v>
      </c>
      <c r="F22" s="12">
        <v>264</v>
      </c>
      <c r="G22" s="17">
        <v>127809</v>
      </c>
      <c r="H22" s="17">
        <v>29250</v>
      </c>
      <c r="I22" s="17">
        <v>35227</v>
      </c>
      <c r="J22" s="49">
        <v>83786</v>
      </c>
      <c r="K22" s="17">
        <v>148263</v>
      </c>
      <c r="L22" s="17">
        <v>179527</v>
      </c>
      <c r="M22" s="49">
        <v>276072</v>
      </c>
      <c r="N22" s="51">
        <v>0.35</v>
      </c>
      <c r="O22" s="51">
        <v>0.113</v>
      </c>
      <c r="P22" s="36">
        <v>0.46300000000000002</v>
      </c>
    </row>
    <row r="23" spans="1:16" x14ac:dyDescent="0.3">
      <c r="A23" s="24">
        <v>2011</v>
      </c>
      <c r="B23" s="49">
        <v>85521</v>
      </c>
      <c r="C23" s="17">
        <v>14168</v>
      </c>
      <c r="D23" s="17">
        <v>2635</v>
      </c>
      <c r="E23" s="12">
        <v>18</v>
      </c>
      <c r="F23" s="12">
        <v>259</v>
      </c>
      <c r="G23" s="17">
        <v>102601</v>
      </c>
      <c r="H23" s="17">
        <v>19744</v>
      </c>
      <c r="I23" s="17">
        <v>5399</v>
      </c>
      <c r="J23" s="49">
        <v>72864</v>
      </c>
      <c r="K23" s="17">
        <v>98006</v>
      </c>
      <c r="L23" s="17">
        <v>115086</v>
      </c>
      <c r="M23" s="49">
        <v>200607</v>
      </c>
      <c r="N23" s="36">
        <v>0.42599999999999999</v>
      </c>
      <c r="O23" s="36">
        <v>8.5000000000000006E-2</v>
      </c>
      <c r="P23" s="36">
        <v>0.51100000000000001</v>
      </c>
    </row>
    <row r="24" spans="1:16" x14ac:dyDescent="0.3">
      <c r="A24" s="24">
        <v>2012</v>
      </c>
      <c r="B24" s="49">
        <v>99536</v>
      </c>
      <c r="C24" s="17">
        <v>30563</v>
      </c>
      <c r="D24" s="17">
        <v>12082</v>
      </c>
      <c r="E24" s="12">
        <v>187</v>
      </c>
      <c r="F24" s="12">
        <v>152</v>
      </c>
      <c r="G24" s="17">
        <v>142520</v>
      </c>
      <c r="H24" s="17">
        <v>26389</v>
      </c>
      <c r="I24" s="17">
        <v>26248</v>
      </c>
      <c r="J24" s="49">
        <v>62326</v>
      </c>
      <c r="K24" s="17">
        <v>114962</v>
      </c>
      <c r="L24" s="17">
        <v>157946</v>
      </c>
      <c r="M24" s="49">
        <v>257482</v>
      </c>
      <c r="N24" s="36">
        <v>0.38700000000000001</v>
      </c>
      <c r="O24" s="36">
        <v>0.16700000000000001</v>
      </c>
      <c r="P24" s="36">
        <v>0.55400000000000005</v>
      </c>
    </row>
    <row r="25" spans="1:16" x14ac:dyDescent="0.3">
      <c r="A25" s="24">
        <v>2013</v>
      </c>
      <c r="B25" s="49">
        <v>530297</v>
      </c>
      <c r="C25" s="17">
        <v>130062</v>
      </c>
      <c r="D25" s="17">
        <v>19370</v>
      </c>
      <c r="E25" s="12">
        <v>46</v>
      </c>
      <c r="F25" s="12">
        <v>311</v>
      </c>
      <c r="G25" s="17">
        <v>680086</v>
      </c>
      <c r="H25" s="17">
        <v>70938</v>
      </c>
      <c r="I25" s="17">
        <v>166029</v>
      </c>
      <c r="J25" s="49">
        <v>117263</v>
      </c>
      <c r="K25" s="17">
        <v>354229</v>
      </c>
      <c r="L25" s="17">
        <v>504018</v>
      </c>
      <c r="M25" s="49">
        <v>1034315</v>
      </c>
      <c r="N25" s="36">
        <v>0.51300000000000001</v>
      </c>
      <c r="O25" s="36">
        <v>0.14499999999999999</v>
      </c>
      <c r="P25" s="36">
        <v>0.65800000000000003</v>
      </c>
    </row>
    <row r="26" spans="1:16" x14ac:dyDescent="0.3">
      <c r="A26" s="24">
        <v>2014</v>
      </c>
      <c r="B26" s="49">
        <v>137653</v>
      </c>
      <c r="C26" s="17">
        <v>23607</v>
      </c>
      <c r="D26" s="17">
        <v>8452</v>
      </c>
      <c r="E26" s="12">
        <v>60</v>
      </c>
      <c r="F26" s="12">
        <v>294</v>
      </c>
      <c r="G26" s="17">
        <v>170066</v>
      </c>
      <c r="H26" s="17">
        <v>24774</v>
      </c>
      <c r="I26" s="17">
        <v>89279</v>
      </c>
      <c r="J26" s="49">
        <v>117657</v>
      </c>
      <c r="K26" s="17">
        <v>231710</v>
      </c>
      <c r="L26" s="17">
        <v>264123</v>
      </c>
      <c r="M26" s="49">
        <v>401776</v>
      </c>
      <c r="N26" s="36">
        <v>0.34300000000000003</v>
      </c>
      <c r="O26" s="36">
        <v>8.1000000000000003E-2</v>
      </c>
      <c r="P26" s="36">
        <v>0.42299999999999999</v>
      </c>
    </row>
    <row r="27" spans="1:16" x14ac:dyDescent="0.3">
      <c r="A27" s="24">
        <v>2015</v>
      </c>
      <c r="B27" s="49">
        <v>55131</v>
      </c>
      <c r="C27" s="17">
        <v>14088</v>
      </c>
      <c r="D27" s="17">
        <v>7905</v>
      </c>
      <c r="E27" s="12">
        <v>38</v>
      </c>
      <c r="F27" s="12">
        <v>444</v>
      </c>
      <c r="G27" s="17">
        <v>77606</v>
      </c>
      <c r="H27" s="17">
        <v>8139</v>
      </c>
      <c r="I27" s="17">
        <v>6090</v>
      </c>
      <c r="J27" s="49">
        <v>41725</v>
      </c>
      <c r="K27" s="17">
        <v>55954</v>
      </c>
      <c r="L27" s="17">
        <v>78429</v>
      </c>
      <c r="M27" s="49">
        <v>133559</v>
      </c>
      <c r="N27" s="36">
        <v>0.41299999999999998</v>
      </c>
      <c r="O27" s="36">
        <v>0.16800000000000001</v>
      </c>
      <c r="P27" s="36">
        <v>0.58099999999999996</v>
      </c>
    </row>
    <row r="28" spans="1:16" x14ac:dyDescent="0.3">
      <c r="A28" s="24">
        <v>2016</v>
      </c>
      <c r="B28" s="49">
        <v>341111</v>
      </c>
      <c r="C28" s="17">
        <v>80256</v>
      </c>
      <c r="D28" s="17">
        <v>8234</v>
      </c>
      <c r="E28" s="12">
        <v>82</v>
      </c>
      <c r="F28" s="12">
        <v>141</v>
      </c>
      <c r="G28" s="17">
        <v>429825</v>
      </c>
      <c r="H28" s="17">
        <v>25971</v>
      </c>
      <c r="I28" s="17">
        <v>23700</v>
      </c>
      <c r="J28" s="49">
        <v>133562</v>
      </c>
      <c r="K28" s="17">
        <v>183234</v>
      </c>
      <c r="L28" s="17">
        <v>271947</v>
      </c>
      <c r="M28" s="49">
        <v>613059</v>
      </c>
      <c r="N28" s="36">
        <v>0.55600000000000005</v>
      </c>
      <c r="O28" s="36">
        <v>0.14499999999999999</v>
      </c>
      <c r="P28" s="36">
        <v>0.70099999999999996</v>
      </c>
    </row>
    <row r="29" spans="1:16" x14ac:dyDescent="0.3">
      <c r="A29" s="24">
        <v>2017</v>
      </c>
      <c r="B29" s="49">
        <v>165874</v>
      </c>
      <c r="C29" s="17">
        <v>81717</v>
      </c>
      <c r="D29" s="17">
        <v>10300</v>
      </c>
      <c r="E29" s="12">
        <v>336</v>
      </c>
      <c r="F29" s="17">
        <v>1527</v>
      </c>
      <c r="G29" s="17">
        <v>259754</v>
      </c>
      <c r="H29" s="17">
        <v>9265</v>
      </c>
      <c r="I29" s="17">
        <v>71388</v>
      </c>
      <c r="J29" s="49">
        <v>109481</v>
      </c>
      <c r="K29" s="17">
        <v>190135</v>
      </c>
      <c r="L29" s="17">
        <v>284015</v>
      </c>
      <c r="M29" s="49">
        <v>449889</v>
      </c>
      <c r="N29" s="36">
        <v>0.36899999999999999</v>
      </c>
      <c r="O29" s="36">
        <v>0.20899999999999999</v>
      </c>
      <c r="P29" s="36">
        <v>0.57699999999999996</v>
      </c>
    </row>
    <row r="30" spans="1:16" x14ac:dyDescent="0.3">
      <c r="A30" s="24" t="s">
        <v>149</v>
      </c>
      <c r="B30" s="49">
        <v>120239</v>
      </c>
      <c r="C30" s="17">
        <v>34814</v>
      </c>
      <c r="D30" s="17">
        <v>1699</v>
      </c>
      <c r="E30" s="12">
        <v>126</v>
      </c>
      <c r="F30" s="12">
        <v>132</v>
      </c>
      <c r="G30" s="17">
        <v>157010</v>
      </c>
      <c r="H30" s="17">
        <v>21231</v>
      </c>
      <c r="I30" s="17">
        <v>14814</v>
      </c>
      <c r="J30" s="49">
        <v>49777</v>
      </c>
      <c r="K30" s="17">
        <v>85822</v>
      </c>
      <c r="L30" s="17">
        <v>122593</v>
      </c>
      <c r="M30" s="49">
        <v>242832</v>
      </c>
      <c r="N30" s="36">
        <v>0.47799999999999998</v>
      </c>
      <c r="O30" s="36">
        <v>0.127</v>
      </c>
      <c r="P30" s="36">
        <v>0.60499999999999998</v>
      </c>
    </row>
    <row r="31" spans="1:16" x14ac:dyDescent="0.3">
      <c r="A31" s="24" t="s">
        <v>150</v>
      </c>
      <c r="B31" s="49">
        <v>141499</v>
      </c>
      <c r="C31" s="17">
        <v>33550</v>
      </c>
      <c r="D31" s="17">
        <v>10573</v>
      </c>
      <c r="E31" s="12">
        <v>179</v>
      </c>
      <c r="F31" s="12">
        <v>441</v>
      </c>
      <c r="G31" s="17">
        <v>186241</v>
      </c>
      <c r="H31" s="17">
        <v>32067</v>
      </c>
      <c r="I31" s="17">
        <v>46748</v>
      </c>
      <c r="J31" s="49">
        <v>90088</v>
      </c>
      <c r="K31" s="17">
        <v>168903</v>
      </c>
      <c r="L31" s="17">
        <v>213645</v>
      </c>
      <c r="M31" s="49">
        <v>355144</v>
      </c>
      <c r="N31" s="36">
        <v>0.38</v>
      </c>
      <c r="O31" s="36">
        <v>0.123</v>
      </c>
      <c r="P31" s="36">
        <v>0.504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0969-5E36-4D40-8D87-64F588107139}">
  <dimension ref="A1:S48"/>
  <sheetViews>
    <sheetView topLeftCell="A25" workbookViewId="0">
      <selection activeCell="J49" sqref="J49"/>
    </sheetView>
  </sheetViews>
  <sheetFormatPr defaultRowHeight="14.4" x14ac:dyDescent="0.3"/>
  <cols>
    <col min="4" max="4" width="7.44140625" bestFit="1" customWidth="1"/>
  </cols>
  <sheetData>
    <row r="1" spans="1:18" ht="14.4" customHeight="1" x14ac:dyDescent="0.3">
      <c r="A1" s="11"/>
      <c r="B1" s="12"/>
      <c r="C1" s="75" t="s">
        <v>91</v>
      </c>
      <c r="D1" s="75"/>
      <c r="E1" s="75"/>
      <c r="F1" s="75"/>
      <c r="G1" s="12"/>
      <c r="H1" s="75" t="s">
        <v>93</v>
      </c>
      <c r="I1" s="75"/>
      <c r="J1" s="75"/>
      <c r="K1" s="75"/>
      <c r="L1" s="13"/>
      <c r="M1" s="75" t="s">
        <v>96</v>
      </c>
      <c r="N1" s="75"/>
      <c r="O1" s="75"/>
      <c r="P1" s="75"/>
      <c r="Q1" s="13"/>
      <c r="R1" s="12"/>
    </row>
    <row r="2" spans="1:18" ht="40.200000000000003" thickBot="1" x14ac:dyDescent="0.35">
      <c r="A2" s="14" t="s">
        <v>83</v>
      </c>
      <c r="B2" s="15" t="s">
        <v>86</v>
      </c>
      <c r="C2" s="15" t="s">
        <v>88</v>
      </c>
      <c r="D2" s="15" t="s">
        <v>98</v>
      </c>
      <c r="E2" s="15" t="s">
        <v>99</v>
      </c>
      <c r="F2" s="15" t="s">
        <v>100</v>
      </c>
      <c r="G2" s="15" t="s">
        <v>87</v>
      </c>
      <c r="H2" s="15" t="s">
        <v>88</v>
      </c>
      <c r="I2" s="15" t="s">
        <v>89</v>
      </c>
      <c r="J2" s="15" t="s">
        <v>90</v>
      </c>
      <c r="K2" s="15" t="s">
        <v>85</v>
      </c>
      <c r="L2" s="15" t="s">
        <v>92</v>
      </c>
      <c r="M2" s="16" t="s">
        <v>88</v>
      </c>
      <c r="N2" s="16" t="s">
        <v>89</v>
      </c>
      <c r="O2" s="16" t="s">
        <v>90</v>
      </c>
      <c r="P2" s="16" t="s">
        <v>85</v>
      </c>
      <c r="Q2" s="16" t="s">
        <v>94</v>
      </c>
      <c r="R2" s="15" t="s">
        <v>95</v>
      </c>
    </row>
    <row r="3" spans="1:18" x14ac:dyDescent="0.3">
      <c r="A3" s="11">
        <v>1980</v>
      </c>
      <c r="B3" s="17">
        <v>154944</v>
      </c>
      <c r="C3" s="17">
        <v>5527</v>
      </c>
      <c r="D3" s="17">
        <v>162840</v>
      </c>
      <c r="E3" s="17">
        <v>4487</v>
      </c>
      <c r="F3" s="17">
        <v>108795</v>
      </c>
      <c r="G3" s="17">
        <v>436593</v>
      </c>
      <c r="H3" s="18">
        <v>0.01</v>
      </c>
      <c r="I3" s="18">
        <v>0.37</v>
      </c>
      <c r="J3" s="18">
        <v>0.01</v>
      </c>
      <c r="K3" s="18">
        <v>0.25</v>
      </c>
      <c r="L3" s="18">
        <v>0.65</v>
      </c>
      <c r="M3" s="19">
        <v>0.02</v>
      </c>
      <c r="N3" s="19">
        <v>0.57999999999999996</v>
      </c>
      <c r="O3" s="19">
        <v>0.02</v>
      </c>
      <c r="P3" s="19">
        <v>0.39</v>
      </c>
      <c r="Q3" s="19">
        <v>0.4</v>
      </c>
      <c r="R3" s="18">
        <v>0.65</v>
      </c>
    </row>
    <row r="4" spans="1:18" x14ac:dyDescent="0.3">
      <c r="A4" s="11">
        <v>1981</v>
      </c>
      <c r="B4" s="17">
        <v>127976</v>
      </c>
      <c r="C4" s="17">
        <v>16086</v>
      </c>
      <c r="D4" s="17">
        <v>127704</v>
      </c>
      <c r="E4" s="17">
        <v>3519</v>
      </c>
      <c r="F4" s="17">
        <v>85320</v>
      </c>
      <c r="G4" s="17">
        <v>360604</v>
      </c>
      <c r="H4" s="18">
        <v>0.04</v>
      </c>
      <c r="I4" s="18">
        <v>0.35</v>
      </c>
      <c r="J4" s="18">
        <v>0.01</v>
      </c>
      <c r="K4" s="18">
        <v>0.24</v>
      </c>
      <c r="L4" s="18">
        <v>0.65</v>
      </c>
      <c r="M4" s="19">
        <v>7.0000000000000007E-2</v>
      </c>
      <c r="N4" s="19">
        <v>0.55000000000000004</v>
      </c>
      <c r="O4" s="19">
        <v>0.02</v>
      </c>
      <c r="P4" s="19">
        <v>0.37</v>
      </c>
      <c r="Q4" s="19">
        <v>0.41</v>
      </c>
      <c r="R4" s="18">
        <v>0.65</v>
      </c>
    </row>
    <row r="5" spans="1:18" x14ac:dyDescent="0.3">
      <c r="A5" s="11">
        <v>1982</v>
      </c>
      <c r="B5" s="17">
        <v>94953</v>
      </c>
      <c r="C5" s="17">
        <v>24500</v>
      </c>
      <c r="D5" s="17">
        <v>87341</v>
      </c>
      <c r="E5" s="17">
        <v>2407</v>
      </c>
      <c r="F5" s="17">
        <v>58353</v>
      </c>
      <c r="G5" s="17">
        <v>267552</v>
      </c>
      <c r="H5" s="18">
        <v>0.09</v>
      </c>
      <c r="I5" s="18">
        <v>0.33</v>
      </c>
      <c r="J5" s="18">
        <v>0.01</v>
      </c>
      <c r="K5" s="18">
        <v>0.22</v>
      </c>
      <c r="L5" s="18">
        <v>0.65</v>
      </c>
      <c r="M5" s="19">
        <v>0.14000000000000001</v>
      </c>
      <c r="N5" s="19">
        <v>0.51</v>
      </c>
      <c r="O5" s="19">
        <v>0.01</v>
      </c>
      <c r="P5" s="19">
        <v>0.34</v>
      </c>
      <c r="Q5" s="19">
        <v>0.43</v>
      </c>
      <c r="R5" s="18">
        <v>0.65</v>
      </c>
    </row>
    <row r="6" spans="1:18" x14ac:dyDescent="0.3">
      <c r="A6" s="11">
        <v>1983</v>
      </c>
      <c r="B6" s="17">
        <v>110977</v>
      </c>
      <c r="C6" s="17">
        <v>26690</v>
      </c>
      <c r="D6" s="17">
        <v>103227</v>
      </c>
      <c r="E6" s="17">
        <v>2844</v>
      </c>
      <c r="F6" s="17">
        <v>68967</v>
      </c>
      <c r="G6" s="17">
        <v>312705</v>
      </c>
      <c r="H6" s="18">
        <v>0.09</v>
      </c>
      <c r="I6" s="18">
        <v>0.33</v>
      </c>
      <c r="J6" s="18">
        <v>0.01</v>
      </c>
      <c r="K6" s="18">
        <v>0.22</v>
      </c>
      <c r="L6" s="18">
        <v>0.65</v>
      </c>
      <c r="M6" s="19">
        <v>0.13</v>
      </c>
      <c r="N6" s="19">
        <v>0.51</v>
      </c>
      <c r="O6" s="19">
        <v>0.01</v>
      </c>
      <c r="P6" s="19">
        <v>0.34</v>
      </c>
      <c r="Q6" s="19">
        <v>0.42</v>
      </c>
      <c r="R6" s="18">
        <v>0.65</v>
      </c>
    </row>
    <row r="7" spans="1:18" x14ac:dyDescent="0.3">
      <c r="A7" s="11">
        <v>1984</v>
      </c>
      <c r="B7" s="17">
        <v>206520</v>
      </c>
      <c r="C7" s="17">
        <v>25164</v>
      </c>
      <c r="D7" s="17">
        <v>206549</v>
      </c>
      <c r="E7" s="17">
        <v>5691</v>
      </c>
      <c r="F7" s="17">
        <v>137996</v>
      </c>
      <c r="G7" s="17">
        <v>581920</v>
      </c>
      <c r="H7" s="18">
        <v>0.04</v>
      </c>
      <c r="I7" s="18">
        <v>0.35</v>
      </c>
      <c r="J7" s="18">
        <v>0.01</v>
      </c>
      <c r="K7" s="18">
        <v>0.24</v>
      </c>
      <c r="L7" s="18">
        <v>0.65</v>
      </c>
      <c r="M7" s="19">
        <v>7.0000000000000007E-2</v>
      </c>
      <c r="N7" s="19">
        <v>0.55000000000000004</v>
      </c>
      <c r="O7" s="19">
        <v>0.02</v>
      </c>
      <c r="P7" s="19">
        <v>0.37</v>
      </c>
      <c r="Q7" s="19">
        <v>0.41</v>
      </c>
      <c r="R7" s="18">
        <v>0.65</v>
      </c>
    </row>
    <row r="8" spans="1:18" x14ac:dyDescent="0.3">
      <c r="A8" s="11">
        <v>1985</v>
      </c>
      <c r="B8" s="17">
        <v>87520</v>
      </c>
      <c r="C8" s="17">
        <v>10829</v>
      </c>
      <c r="D8" s="17">
        <v>87436</v>
      </c>
      <c r="E8" s="17">
        <v>2409</v>
      </c>
      <c r="F8" s="17">
        <v>58416</v>
      </c>
      <c r="G8" s="17">
        <v>246610</v>
      </c>
      <c r="H8" s="18">
        <v>0.04</v>
      </c>
      <c r="I8" s="18">
        <v>0.35</v>
      </c>
      <c r="J8" s="18">
        <v>0.01</v>
      </c>
      <c r="K8" s="18">
        <v>0.24</v>
      </c>
      <c r="L8" s="18">
        <v>0.65</v>
      </c>
      <c r="M8" s="19">
        <v>7.0000000000000007E-2</v>
      </c>
      <c r="N8" s="19">
        <v>0.55000000000000004</v>
      </c>
      <c r="O8" s="19">
        <v>0.02</v>
      </c>
      <c r="P8" s="19">
        <v>0.37</v>
      </c>
      <c r="Q8" s="19">
        <v>0.41</v>
      </c>
      <c r="R8" s="18">
        <v>0.65</v>
      </c>
    </row>
    <row r="9" spans="1:18" x14ac:dyDescent="0.3">
      <c r="A9" s="11">
        <v>1986</v>
      </c>
      <c r="B9" s="17">
        <v>219622</v>
      </c>
      <c r="C9" s="17">
        <v>21266</v>
      </c>
      <c r="D9" s="17">
        <v>222893</v>
      </c>
      <c r="E9" s="17">
        <v>6142</v>
      </c>
      <c r="F9" s="17">
        <v>148916</v>
      </c>
      <c r="G9" s="17">
        <v>618838</v>
      </c>
      <c r="H9" s="18">
        <v>0.03</v>
      </c>
      <c r="I9" s="18">
        <v>0.36</v>
      </c>
      <c r="J9" s="18">
        <v>0.01</v>
      </c>
      <c r="K9" s="18">
        <v>0.24</v>
      </c>
      <c r="L9" s="18">
        <v>0.65</v>
      </c>
      <c r="M9" s="19">
        <v>0.05</v>
      </c>
      <c r="N9" s="19">
        <v>0.56000000000000005</v>
      </c>
      <c r="O9" s="19">
        <v>0.02</v>
      </c>
      <c r="P9" s="19">
        <v>0.37</v>
      </c>
      <c r="Q9" s="19">
        <v>0.4</v>
      </c>
      <c r="R9" s="18">
        <v>0.65</v>
      </c>
    </row>
    <row r="10" spans="1:18" x14ac:dyDescent="0.3">
      <c r="A10" s="11">
        <v>1987</v>
      </c>
      <c r="B10" s="17">
        <v>199692</v>
      </c>
      <c r="C10" s="17">
        <v>7616</v>
      </c>
      <c r="D10" s="17">
        <v>209578</v>
      </c>
      <c r="E10" s="17">
        <v>5775</v>
      </c>
      <c r="F10" s="17">
        <v>140020</v>
      </c>
      <c r="G10" s="17">
        <v>562682</v>
      </c>
      <c r="H10" s="18">
        <v>0.01</v>
      </c>
      <c r="I10" s="18">
        <v>0.37</v>
      </c>
      <c r="J10" s="18">
        <v>0.01</v>
      </c>
      <c r="K10" s="18">
        <v>0.25</v>
      </c>
      <c r="L10" s="18">
        <v>0.65</v>
      </c>
      <c r="M10" s="19">
        <v>0.02</v>
      </c>
      <c r="N10" s="19">
        <v>0.57999999999999996</v>
      </c>
      <c r="O10" s="19">
        <v>0.02</v>
      </c>
      <c r="P10" s="19">
        <v>0.39</v>
      </c>
      <c r="Q10" s="19">
        <v>0.4</v>
      </c>
      <c r="R10" s="18">
        <v>0.65</v>
      </c>
    </row>
    <row r="11" spans="1:18" x14ac:dyDescent="0.3">
      <c r="A11" s="11">
        <v>1988</v>
      </c>
      <c r="B11" s="17">
        <v>49836</v>
      </c>
      <c r="C11" s="17">
        <v>1161</v>
      </c>
      <c r="D11" s="17">
        <v>52740</v>
      </c>
      <c r="E11" s="17">
        <v>1453</v>
      </c>
      <c r="F11" s="17">
        <v>35236</v>
      </c>
      <c r="G11" s="17">
        <v>140425</v>
      </c>
      <c r="H11" s="18">
        <v>0.01</v>
      </c>
      <c r="I11" s="18">
        <v>0.38</v>
      </c>
      <c r="J11" s="18">
        <v>0.01</v>
      </c>
      <c r="K11" s="18">
        <v>0.25</v>
      </c>
      <c r="L11" s="18">
        <v>0.65</v>
      </c>
      <c r="M11" s="19">
        <v>0.01</v>
      </c>
      <c r="N11" s="19">
        <v>0.57999999999999996</v>
      </c>
      <c r="O11" s="19">
        <v>0.02</v>
      </c>
      <c r="P11" s="19">
        <v>0.39</v>
      </c>
      <c r="Q11" s="19">
        <v>0.39</v>
      </c>
      <c r="R11" s="18">
        <v>0.65</v>
      </c>
    </row>
    <row r="12" spans="1:18" x14ac:dyDescent="0.3">
      <c r="A12" s="11">
        <v>1989</v>
      </c>
      <c r="B12" s="17">
        <v>202872</v>
      </c>
      <c r="C12" s="17">
        <v>2714</v>
      </c>
      <c r="D12" s="17">
        <v>208550</v>
      </c>
      <c r="E12" s="12">
        <v>0</v>
      </c>
      <c r="F12" s="17">
        <v>112383</v>
      </c>
      <c r="G12" s="17">
        <v>526519</v>
      </c>
      <c r="H12" s="18">
        <v>0.01</v>
      </c>
      <c r="I12" s="18">
        <v>0.4</v>
      </c>
      <c r="J12" s="18">
        <v>0</v>
      </c>
      <c r="K12" s="18">
        <v>0.21</v>
      </c>
      <c r="L12" s="18">
        <v>0.61</v>
      </c>
      <c r="M12" s="19">
        <v>0.01</v>
      </c>
      <c r="N12" s="19">
        <v>0.64</v>
      </c>
      <c r="O12" s="19">
        <v>0</v>
      </c>
      <c r="P12" s="19">
        <v>0.35</v>
      </c>
      <c r="Q12" s="19">
        <v>0.4</v>
      </c>
      <c r="R12" s="18">
        <v>0.61</v>
      </c>
    </row>
    <row r="13" spans="1:18" x14ac:dyDescent="0.3">
      <c r="A13" s="11">
        <v>1990</v>
      </c>
      <c r="B13" s="17">
        <v>348266</v>
      </c>
      <c r="C13" s="17">
        <v>8517</v>
      </c>
      <c r="D13" s="17">
        <v>498197</v>
      </c>
      <c r="E13" s="17">
        <v>15915</v>
      </c>
      <c r="F13" s="17">
        <v>278448</v>
      </c>
      <c r="G13" s="17">
        <v>1149343</v>
      </c>
      <c r="H13" s="18">
        <v>0.01</v>
      </c>
      <c r="I13" s="18">
        <v>0.43</v>
      </c>
      <c r="J13" s="18">
        <v>0.01</v>
      </c>
      <c r="K13" s="18">
        <v>0.24</v>
      </c>
      <c r="L13" s="18">
        <v>0.7</v>
      </c>
      <c r="M13" s="19">
        <v>0.01</v>
      </c>
      <c r="N13" s="19">
        <v>0.62</v>
      </c>
      <c r="O13" s="19">
        <v>0.02</v>
      </c>
      <c r="P13" s="19">
        <v>0.35</v>
      </c>
      <c r="Q13" s="19">
        <v>0.45</v>
      </c>
      <c r="R13" s="18">
        <v>0.7</v>
      </c>
    </row>
    <row r="14" spans="1:18" x14ac:dyDescent="0.3">
      <c r="A14" s="11">
        <v>1991</v>
      </c>
      <c r="B14" s="17">
        <v>233215</v>
      </c>
      <c r="C14" s="17">
        <v>4946</v>
      </c>
      <c r="D14" s="17">
        <v>187107</v>
      </c>
      <c r="E14" s="17">
        <v>10962</v>
      </c>
      <c r="F14" s="17">
        <v>183431</v>
      </c>
      <c r="G14" s="17">
        <v>619661</v>
      </c>
      <c r="H14" s="18">
        <v>0.01</v>
      </c>
      <c r="I14" s="18">
        <v>0.3</v>
      </c>
      <c r="J14" s="18">
        <v>0.02</v>
      </c>
      <c r="K14" s="18">
        <v>0.3</v>
      </c>
      <c r="L14" s="18">
        <v>0.62</v>
      </c>
      <c r="M14" s="19">
        <v>0.01</v>
      </c>
      <c r="N14" s="19">
        <v>0.48</v>
      </c>
      <c r="O14" s="19">
        <v>0.03</v>
      </c>
      <c r="P14" s="19">
        <v>0.47</v>
      </c>
      <c r="Q14" s="19">
        <v>0.33</v>
      </c>
      <c r="R14" s="18">
        <v>0.62</v>
      </c>
    </row>
    <row r="15" spans="1:18" x14ac:dyDescent="0.3">
      <c r="A15" s="11">
        <v>1992</v>
      </c>
      <c r="B15" s="17">
        <v>199942</v>
      </c>
      <c r="C15" s="17">
        <v>2300</v>
      </c>
      <c r="D15" s="17">
        <v>163311</v>
      </c>
      <c r="E15" s="12">
        <v>0</v>
      </c>
      <c r="F15" s="17">
        <v>209878</v>
      </c>
      <c r="G15" s="17">
        <v>575431</v>
      </c>
      <c r="H15" s="18">
        <v>0</v>
      </c>
      <c r="I15" s="18">
        <v>0.28000000000000003</v>
      </c>
      <c r="J15" s="18">
        <v>0</v>
      </c>
      <c r="K15" s="18">
        <v>0.36</v>
      </c>
      <c r="L15" s="18">
        <v>0.65</v>
      </c>
      <c r="M15" s="19">
        <v>0.01</v>
      </c>
      <c r="N15" s="19">
        <v>0.43</v>
      </c>
      <c r="O15" s="19">
        <v>0</v>
      </c>
      <c r="P15" s="19">
        <v>0.56000000000000005</v>
      </c>
      <c r="Q15" s="19">
        <v>0.28999999999999998</v>
      </c>
      <c r="R15" s="18">
        <v>0.65</v>
      </c>
    </row>
    <row r="16" spans="1:18" x14ac:dyDescent="0.3">
      <c r="A16" s="11">
        <v>1993</v>
      </c>
      <c r="B16" s="17">
        <v>114159</v>
      </c>
      <c r="C16" s="12">
        <v>479</v>
      </c>
      <c r="D16" s="17">
        <v>74942</v>
      </c>
      <c r="E16" s="12">
        <v>0</v>
      </c>
      <c r="F16" s="17">
        <v>73867</v>
      </c>
      <c r="G16" s="17">
        <v>263447</v>
      </c>
      <c r="H16" s="18">
        <v>0</v>
      </c>
      <c r="I16" s="18">
        <v>0.28000000000000003</v>
      </c>
      <c r="J16" s="18">
        <v>0</v>
      </c>
      <c r="K16" s="18">
        <v>0.28000000000000003</v>
      </c>
      <c r="L16" s="18">
        <v>0.56999999999999995</v>
      </c>
      <c r="M16" s="19">
        <v>0</v>
      </c>
      <c r="N16" s="19">
        <v>0.5</v>
      </c>
      <c r="O16" s="19">
        <v>0</v>
      </c>
      <c r="P16" s="19">
        <v>0.49</v>
      </c>
      <c r="Q16" s="19">
        <v>0.28999999999999998</v>
      </c>
      <c r="R16" s="18">
        <v>0.56999999999999995</v>
      </c>
    </row>
    <row r="17" spans="1:19" x14ac:dyDescent="0.3">
      <c r="A17" s="11">
        <v>1994</v>
      </c>
      <c r="B17" s="17">
        <v>269323</v>
      </c>
      <c r="C17" s="17">
        <v>4237</v>
      </c>
      <c r="D17" s="17">
        <v>188938</v>
      </c>
      <c r="E17" s="17">
        <v>65983</v>
      </c>
      <c r="F17" s="17">
        <v>280331</v>
      </c>
      <c r="G17" s="17">
        <v>808811</v>
      </c>
      <c r="H17" s="18">
        <v>0.01</v>
      </c>
      <c r="I17" s="18">
        <v>0.23</v>
      </c>
      <c r="J17" s="18">
        <v>0.08</v>
      </c>
      <c r="K17" s="18">
        <v>0.35</v>
      </c>
      <c r="L17" s="18">
        <v>0.67</v>
      </c>
      <c r="M17" s="19">
        <v>0.01</v>
      </c>
      <c r="N17" s="19">
        <v>0.35</v>
      </c>
      <c r="O17" s="19">
        <v>0.12</v>
      </c>
      <c r="P17" s="19">
        <v>0.52</v>
      </c>
      <c r="Q17" s="19">
        <v>0.32</v>
      </c>
      <c r="R17" s="18">
        <v>0.67</v>
      </c>
    </row>
    <row r="18" spans="1:19" x14ac:dyDescent="0.3">
      <c r="A18" s="11">
        <v>1995</v>
      </c>
      <c r="B18" s="17">
        <v>98865</v>
      </c>
      <c r="C18" s="17">
        <v>1447</v>
      </c>
      <c r="D18" s="17">
        <v>25478</v>
      </c>
      <c r="E18" s="17">
        <v>9503</v>
      </c>
      <c r="F18" s="17">
        <v>31079</v>
      </c>
      <c r="G18" s="17">
        <v>166373</v>
      </c>
      <c r="H18" s="18">
        <v>0.01</v>
      </c>
      <c r="I18" s="18">
        <v>0.15</v>
      </c>
      <c r="J18" s="18">
        <v>0.06</v>
      </c>
      <c r="K18" s="18">
        <v>0.19</v>
      </c>
      <c r="L18" s="18">
        <v>0.41</v>
      </c>
      <c r="M18" s="19">
        <v>0.02</v>
      </c>
      <c r="N18" s="19">
        <v>0.38</v>
      </c>
      <c r="O18" s="19">
        <v>0.14000000000000001</v>
      </c>
      <c r="P18" s="19">
        <v>0.46</v>
      </c>
      <c r="Q18" s="19">
        <v>0.22</v>
      </c>
      <c r="R18" s="18">
        <v>0.41</v>
      </c>
    </row>
    <row r="19" spans="1:19" x14ac:dyDescent="0.3">
      <c r="A19" s="11">
        <v>1996</v>
      </c>
      <c r="B19" s="17">
        <v>88102</v>
      </c>
      <c r="C19" s="17">
        <v>2494</v>
      </c>
      <c r="D19" s="17">
        <v>109288</v>
      </c>
      <c r="E19" s="17">
        <v>42828</v>
      </c>
      <c r="F19" s="17">
        <v>94734</v>
      </c>
      <c r="G19" s="17">
        <v>337446</v>
      </c>
      <c r="H19" s="18">
        <v>0.01</v>
      </c>
      <c r="I19" s="18">
        <v>0.32</v>
      </c>
      <c r="J19" s="18">
        <v>0.13</v>
      </c>
      <c r="K19" s="18">
        <v>0.28000000000000003</v>
      </c>
      <c r="L19" s="18">
        <v>0.74</v>
      </c>
      <c r="M19" s="19">
        <v>0.01</v>
      </c>
      <c r="N19" s="19">
        <v>0.44</v>
      </c>
      <c r="O19" s="19">
        <v>0.17</v>
      </c>
      <c r="P19" s="19">
        <v>0.38</v>
      </c>
      <c r="Q19" s="19">
        <v>0.46</v>
      </c>
      <c r="R19" s="18">
        <v>0.74</v>
      </c>
    </row>
    <row r="20" spans="1:19" x14ac:dyDescent="0.3">
      <c r="A20" s="11">
        <v>1997</v>
      </c>
      <c r="B20" s="17">
        <v>44993</v>
      </c>
      <c r="C20" s="17">
        <v>1157</v>
      </c>
      <c r="D20" s="17">
        <v>3636</v>
      </c>
      <c r="E20" s="17">
        <v>12327</v>
      </c>
      <c r="F20" s="17">
        <v>34053</v>
      </c>
      <c r="G20" s="17">
        <v>96167</v>
      </c>
      <c r="H20" s="18">
        <v>0.01</v>
      </c>
      <c r="I20" s="18">
        <v>0.04</v>
      </c>
      <c r="J20" s="18">
        <v>0.13</v>
      </c>
      <c r="K20" s="18">
        <v>0.35</v>
      </c>
      <c r="L20" s="18">
        <v>0.53</v>
      </c>
      <c r="M20" s="19">
        <v>0.02</v>
      </c>
      <c r="N20" s="19">
        <v>7.0000000000000007E-2</v>
      </c>
      <c r="O20" s="19">
        <v>0.24</v>
      </c>
      <c r="P20" s="19">
        <v>0.67</v>
      </c>
      <c r="Q20" s="19">
        <v>0.18</v>
      </c>
      <c r="R20" s="18">
        <v>0.53</v>
      </c>
      <c r="S20" s="61"/>
    </row>
    <row r="21" spans="1:19" x14ac:dyDescent="0.3">
      <c r="A21" s="11">
        <v>1998</v>
      </c>
      <c r="B21" s="17">
        <v>209126</v>
      </c>
      <c r="C21" s="17">
        <v>1197</v>
      </c>
      <c r="D21" s="12">
        <v>0</v>
      </c>
      <c r="E21" s="12">
        <v>0</v>
      </c>
      <c r="F21" s="17">
        <v>46282</v>
      </c>
      <c r="G21" s="17">
        <v>256605</v>
      </c>
      <c r="H21" s="18">
        <v>0</v>
      </c>
      <c r="I21" s="18">
        <v>0</v>
      </c>
      <c r="J21" s="18">
        <v>0</v>
      </c>
      <c r="K21" s="18">
        <v>0.18</v>
      </c>
      <c r="L21" s="18">
        <v>0.19</v>
      </c>
      <c r="M21" s="19">
        <v>0.03</v>
      </c>
      <c r="N21" s="19">
        <v>0</v>
      </c>
      <c r="O21" s="19">
        <v>0</v>
      </c>
      <c r="P21" s="19">
        <v>0.97</v>
      </c>
      <c r="Q21" s="19">
        <v>0</v>
      </c>
      <c r="R21" s="18">
        <v>0.19</v>
      </c>
      <c r="S21" s="61"/>
    </row>
    <row r="22" spans="1:19" x14ac:dyDescent="0.3">
      <c r="A22" s="11">
        <v>1999</v>
      </c>
      <c r="B22" s="17">
        <v>320112</v>
      </c>
      <c r="C22" s="17">
        <v>4024</v>
      </c>
      <c r="D22" s="12">
        <v>116</v>
      </c>
      <c r="E22" s="17">
        <v>1163</v>
      </c>
      <c r="F22" s="17">
        <v>81238</v>
      </c>
      <c r="G22" s="17">
        <v>406653</v>
      </c>
      <c r="H22" s="18">
        <v>0.01</v>
      </c>
      <c r="I22" s="18">
        <v>0</v>
      </c>
      <c r="J22" s="18">
        <v>0</v>
      </c>
      <c r="K22" s="18">
        <v>0.2</v>
      </c>
      <c r="L22" s="18">
        <v>0.21</v>
      </c>
      <c r="M22" s="19">
        <v>0.05</v>
      </c>
      <c r="N22" s="19">
        <v>0</v>
      </c>
      <c r="O22" s="19">
        <v>0.01</v>
      </c>
      <c r="P22" s="19">
        <v>0.94</v>
      </c>
      <c r="Q22" s="19">
        <v>0.01</v>
      </c>
      <c r="R22" s="18">
        <v>0.21</v>
      </c>
      <c r="S22" s="61"/>
    </row>
    <row r="23" spans="1:19" x14ac:dyDescent="0.3">
      <c r="A23" s="11">
        <v>2000</v>
      </c>
      <c r="B23" s="17">
        <v>214136</v>
      </c>
      <c r="C23" s="17">
        <v>1515</v>
      </c>
      <c r="D23" s="12">
        <v>0</v>
      </c>
      <c r="E23" s="17">
        <v>34510</v>
      </c>
      <c r="F23" s="17">
        <v>92270</v>
      </c>
      <c r="G23" s="17">
        <v>342430</v>
      </c>
      <c r="H23" s="18">
        <v>0</v>
      </c>
      <c r="I23" s="18">
        <v>0</v>
      </c>
      <c r="J23" s="18">
        <v>0.1</v>
      </c>
      <c r="K23" s="18">
        <v>0.27</v>
      </c>
      <c r="L23" s="18">
        <v>0.37</v>
      </c>
      <c r="M23" s="19">
        <v>0.01</v>
      </c>
      <c r="N23" s="19">
        <v>0</v>
      </c>
      <c r="O23" s="19">
        <v>0.27</v>
      </c>
      <c r="P23" s="19">
        <v>0.72</v>
      </c>
      <c r="Q23" s="19">
        <v>0.11</v>
      </c>
      <c r="R23" s="18">
        <v>0.37</v>
      </c>
      <c r="S23" s="61"/>
    </row>
    <row r="24" spans="1:19" x14ac:dyDescent="0.3">
      <c r="A24" s="11">
        <v>2001</v>
      </c>
      <c r="B24" s="17">
        <v>420003</v>
      </c>
      <c r="C24" s="17">
        <v>4542</v>
      </c>
      <c r="D24" s="17">
        <v>1932</v>
      </c>
      <c r="E24" s="17">
        <v>26831</v>
      </c>
      <c r="F24" s="17">
        <v>141476</v>
      </c>
      <c r="G24" s="17">
        <v>594783</v>
      </c>
      <c r="H24" s="18">
        <v>0.01</v>
      </c>
      <c r="I24" s="18">
        <v>0</v>
      </c>
      <c r="J24" s="18">
        <v>0.05</v>
      </c>
      <c r="K24" s="18">
        <v>0.24</v>
      </c>
      <c r="L24" s="18">
        <v>0.28999999999999998</v>
      </c>
      <c r="M24" s="19">
        <v>0.03</v>
      </c>
      <c r="N24" s="19">
        <v>0.01</v>
      </c>
      <c r="O24" s="19">
        <v>0.15</v>
      </c>
      <c r="P24" s="19">
        <v>0.81</v>
      </c>
      <c r="Q24" s="19">
        <v>0.06</v>
      </c>
      <c r="R24" s="18">
        <v>0.28999999999999998</v>
      </c>
      <c r="S24" s="61"/>
    </row>
    <row r="25" spans="1:19" x14ac:dyDescent="0.3">
      <c r="A25" s="11">
        <v>2002</v>
      </c>
      <c r="B25" s="17">
        <v>384259</v>
      </c>
      <c r="C25" s="17">
        <v>5653</v>
      </c>
      <c r="D25" s="17">
        <v>8081</v>
      </c>
      <c r="E25" s="17">
        <v>60933</v>
      </c>
      <c r="F25" s="17">
        <v>70298</v>
      </c>
      <c r="G25" s="17">
        <v>529224</v>
      </c>
      <c r="H25" s="18">
        <v>0.01</v>
      </c>
      <c r="I25" s="18">
        <v>0.02</v>
      </c>
      <c r="J25" s="18">
        <v>0.12</v>
      </c>
      <c r="K25" s="18">
        <v>0.13</v>
      </c>
      <c r="L25" s="18">
        <v>0.27</v>
      </c>
      <c r="M25" s="19">
        <v>0.04</v>
      </c>
      <c r="N25" s="19">
        <v>0.06</v>
      </c>
      <c r="O25" s="19">
        <v>0.42</v>
      </c>
      <c r="P25" s="19">
        <v>0.48</v>
      </c>
      <c r="Q25" s="19">
        <v>0.14000000000000001</v>
      </c>
      <c r="R25" s="18">
        <v>0.27</v>
      </c>
      <c r="S25" s="61"/>
    </row>
    <row r="26" spans="1:19" x14ac:dyDescent="0.3">
      <c r="A26" s="11">
        <v>2003</v>
      </c>
      <c r="B26" s="17">
        <v>350398</v>
      </c>
      <c r="C26" s="17">
        <v>2421</v>
      </c>
      <c r="D26" s="17">
        <v>22516</v>
      </c>
      <c r="E26" s="17">
        <v>20122</v>
      </c>
      <c r="F26" s="17">
        <v>91037</v>
      </c>
      <c r="G26" s="17">
        <v>486494</v>
      </c>
      <c r="H26" s="18">
        <v>0</v>
      </c>
      <c r="I26" s="18">
        <v>0.05</v>
      </c>
      <c r="J26" s="18">
        <v>0.04</v>
      </c>
      <c r="K26" s="18">
        <v>0.19</v>
      </c>
      <c r="L26" s="18">
        <v>0.28000000000000003</v>
      </c>
      <c r="M26" s="19">
        <v>0.02</v>
      </c>
      <c r="N26" s="19">
        <v>0.17</v>
      </c>
      <c r="O26" s="19">
        <v>0.15</v>
      </c>
      <c r="P26" s="19">
        <v>0.67</v>
      </c>
      <c r="Q26" s="19">
        <v>0.09</v>
      </c>
      <c r="R26" s="18">
        <v>0.28000000000000003</v>
      </c>
      <c r="S26" s="61"/>
    </row>
    <row r="27" spans="1:19" x14ac:dyDescent="0.3">
      <c r="A27" s="11">
        <v>2004</v>
      </c>
      <c r="B27" s="17">
        <v>261280</v>
      </c>
      <c r="C27" s="17">
        <v>5635</v>
      </c>
      <c r="D27" s="17">
        <v>47597</v>
      </c>
      <c r="E27" s="17">
        <v>34561</v>
      </c>
      <c r="F27" s="17">
        <v>97167</v>
      </c>
      <c r="G27" s="17">
        <v>446240</v>
      </c>
      <c r="H27" s="18">
        <v>0.01</v>
      </c>
      <c r="I27" s="18">
        <v>0.11</v>
      </c>
      <c r="J27" s="18">
        <v>0.08</v>
      </c>
      <c r="K27" s="18">
        <v>0.22</v>
      </c>
      <c r="L27" s="18">
        <v>0.41</v>
      </c>
      <c r="M27" s="19">
        <v>0.03</v>
      </c>
      <c r="N27" s="19">
        <v>0.26</v>
      </c>
      <c r="O27" s="19">
        <v>0.19</v>
      </c>
      <c r="P27" s="19">
        <v>0.53</v>
      </c>
      <c r="Q27" s="19">
        <v>0.2</v>
      </c>
      <c r="R27" s="18">
        <v>0.41</v>
      </c>
      <c r="S27" s="61"/>
    </row>
    <row r="28" spans="1:19" x14ac:dyDescent="0.3">
      <c r="A28" s="11">
        <v>2005</v>
      </c>
      <c r="B28" s="17">
        <v>505062</v>
      </c>
      <c r="C28" s="17">
        <v>7770</v>
      </c>
      <c r="D28" s="17">
        <v>11789</v>
      </c>
      <c r="E28" s="17">
        <v>26374</v>
      </c>
      <c r="F28" s="17">
        <v>156477</v>
      </c>
      <c r="G28" s="17">
        <v>707472</v>
      </c>
      <c r="H28" s="18">
        <v>0.01</v>
      </c>
      <c r="I28" s="18">
        <v>0.02</v>
      </c>
      <c r="J28" s="18">
        <v>0.04</v>
      </c>
      <c r="K28" s="18">
        <v>0.22</v>
      </c>
      <c r="L28" s="18">
        <v>0.28999999999999998</v>
      </c>
      <c r="M28" s="19">
        <v>0.04</v>
      </c>
      <c r="N28" s="19">
        <v>0.06</v>
      </c>
      <c r="O28" s="19">
        <v>0.13</v>
      </c>
      <c r="P28" s="19">
        <v>0.77</v>
      </c>
      <c r="Q28" s="19">
        <v>0.06</v>
      </c>
      <c r="R28" s="18">
        <v>0.28999999999999998</v>
      </c>
      <c r="S28" s="61"/>
    </row>
    <row r="29" spans="1:19" x14ac:dyDescent="0.3">
      <c r="A29" s="11">
        <v>2006</v>
      </c>
      <c r="B29" s="17">
        <v>283548</v>
      </c>
      <c r="C29" s="17">
        <v>2231</v>
      </c>
      <c r="D29" s="17">
        <v>17594</v>
      </c>
      <c r="E29" s="17">
        <v>12961</v>
      </c>
      <c r="F29" s="17">
        <v>74085</v>
      </c>
      <c r="G29" s="17">
        <v>390417</v>
      </c>
      <c r="H29" s="18">
        <v>0.01</v>
      </c>
      <c r="I29" s="18">
        <v>0.05</v>
      </c>
      <c r="J29" s="18">
        <v>0.03</v>
      </c>
      <c r="K29" s="18">
        <v>0.19</v>
      </c>
      <c r="L29" s="18">
        <v>0.27</v>
      </c>
      <c r="M29" s="19">
        <v>0.02</v>
      </c>
      <c r="N29" s="19">
        <v>0.16</v>
      </c>
      <c r="O29" s="19">
        <v>0.12</v>
      </c>
      <c r="P29" s="19">
        <v>0.69</v>
      </c>
      <c r="Q29" s="19">
        <v>0.08</v>
      </c>
      <c r="R29" s="18">
        <v>0.27</v>
      </c>
      <c r="S29" s="61"/>
    </row>
    <row r="30" spans="1:19" x14ac:dyDescent="0.3">
      <c r="A30" s="11">
        <v>2007</v>
      </c>
      <c r="B30" s="17">
        <v>216457</v>
      </c>
      <c r="C30" s="17">
        <v>2758</v>
      </c>
      <c r="D30" s="17">
        <v>42320</v>
      </c>
      <c r="E30" s="17">
        <v>20813</v>
      </c>
      <c r="F30" s="17">
        <v>120071</v>
      </c>
      <c r="G30" s="17">
        <v>402420</v>
      </c>
      <c r="H30" s="18">
        <v>0.01</v>
      </c>
      <c r="I30" s="18">
        <v>0.11</v>
      </c>
      <c r="J30" s="18">
        <v>0.05</v>
      </c>
      <c r="K30" s="18">
        <v>0.3</v>
      </c>
      <c r="L30" s="18">
        <v>0.46</v>
      </c>
      <c r="M30" s="19">
        <v>0.01</v>
      </c>
      <c r="N30" s="19">
        <v>0.23</v>
      </c>
      <c r="O30" s="19">
        <v>0.11</v>
      </c>
      <c r="P30" s="19">
        <v>0.65</v>
      </c>
      <c r="Q30" s="19">
        <v>0.16</v>
      </c>
      <c r="R30" s="18">
        <v>0.46</v>
      </c>
      <c r="S30" s="61"/>
    </row>
    <row r="31" spans="1:19" x14ac:dyDescent="0.3">
      <c r="A31" s="11">
        <v>2008</v>
      </c>
      <c r="B31" s="17">
        <v>195039</v>
      </c>
      <c r="C31" s="17">
        <v>2485</v>
      </c>
      <c r="D31" s="17">
        <v>5735</v>
      </c>
      <c r="E31" s="17">
        <v>11050</v>
      </c>
      <c r="F31" s="17">
        <v>108454</v>
      </c>
      <c r="G31" s="17">
        <v>322764</v>
      </c>
      <c r="H31" s="18">
        <v>0.01</v>
      </c>
      <c r="I31" s="18">
        <v>0.02</v>
      </c>
      <c r="J31" s="18">
        <v>0.03</v>
      </c>
      <c r="K31" s="18">
        <v>0.34</v>
      </c>
      <c r="L31" s="18">
        <v>0.4</v>
      </c>
      <c r="M31" s="19">
        <v>0.02</v>
      </c>
      <c r="N31" s="19">
        <v>0.04</v>
      </c>
      <c r="O31" s="19">
        <v>0.09</v>
      </c>
      <c r="P31" s="19">
        <v>0.85</v>
      </c>
      <c r="Q31" s="19">
        <v>0.06</v>
      </c>
      <c r="R31" s="18">
        <v>0.4</v>
      </c>
      <c r="S31" s="61"/>
    </row>
    <row r="32" spans="1:19" x14ac:dyDescent="0.3">
      <c r="A32" s="11">
        <v>2009</v>
      </c>
      <c r="B32" s="17">
        <v>480623</v>
      </c>
      <c r="C32" s="17">
        <v>6124</v>
      </c>
      <c r="D32" s="17">
        <v>21112</v>
      </c>
      <c r="E32" s="17">
        <v>44620</v>
      </c>
      <c r="F32" s="17">
        <v>232092</v>
      </c>
      <c r="G32" s="17">
        <v>784572</v>
      </c>
      <c r="H32" s="18">
        <v>0.01</v>
      </c>
      <c r="I32" s="18">
        <v>0.03</v>
      </c>
      <c r="J32" s="18">
        <v>0.06</v>
      </c>
      <c r="K32" s="18">
        <v>0.3</v>
      </c>
      <c r="L32" s="18">
        <v>0.39</v>
      </c>
      <c r="M32" s="19">
        <v>0.02</v>
      </c>
      <c r="N32" s="19">
        <v>7.0000000000000007E-2</v>
      </c>
      <c r="O32" s="19">
        <v>0.15</v>
      </c>
      <c r="P32" s="19">
        <v>0.76</v>
      </c>
      <c r="Q32" s="19">
        <v>0.09</v>
      </c>
      <c r="R32" s="18">
        <v>0.39</v>
      </c>
      <c r="S32" s="61"/>
    </row>
    <row r="33" spans="1:19" x14ac:dyDescent="0.3">
      <c r="A33" s="11">
        <v>2010</v>
      </c>
      <c r="B33" s="17">
        <v>286715</v>
      </c>
      <c r="C33" s="17">
        <v>3653</v>
      </c>
      <c r="D33" s="17">
        <v>17669</v>
      </c>
      <c r="E33" s="17">
        <v>36880</v>
      </c>
      <c r="F33" s="17">
        <v>83040</v>
      </c>
      <c r="G33" s="17">
        <v>427958</v>
      </c>
      <c r="H33" s="18">
        <v>0.01</v>
      </c>
      <c r="I33" s="18">
        <v>0.04</v>
      </c>
      <c r="J33" s="18">
        <v>0.09</v>
      </c>
      <c r="K33" s="18">
        <v>0.19</v>
      </c>
      <c r="L33" s="18">
        <v>0.33</v>
      </c>
      <c r="M33" s="19">
        <v>0.03</v>
      </c>
      <c r="N33" s="19">
        <v>0.13</v>
      </c>
      <c r="O33" s="19">
        <v>0.26</v>
      </c>
      <c r="P33" s="19">
        <v>0.59</v>
      </c>
      <c r="Q33" s="19">
        <v>0.14000000000000001</v>
      </c>
      <c r="R33" s="18">
        <v>0.33</v>
      </c>
      <c r="S33" s="61"/>
    </row>
    <row r="34" spans="1:19" x14ac:dyDescent="0.3">
      <c r="A34" s="11">
        <v>2011</v>
      </c>
      <c r="B34" s="17">
        <v>153500</v>
      </c>
      <c r="C34" s="17">
        <v>1956</v>
      </c>
      <c r="D34" s="17">
        <v>39811</v>
      </c>
      <c r="E34" s="17">
        <v>18274</v>
      </c>
      <c r="F34" s="17">
        <v>52968</v>
      </c>
      <c r="G34" s="17">
        <v>266508</v>
      </c>
      <c r="H34" s="18">
        <v>0.01</v>
      </c>
      <c r="I34" s="18">
        <v>0.15</v>
      </c>
      <c r="J34" s="18">
        <v>7.0000000000000007E-2</v>
      </c>
      <c r="K34" s="18">
        <v>0.2</v>
      </c>
      <c r="L34" s="18">
        <v>0.42</v>
      </c>
      <c r="M34" s="19">
        <v>0.02</v>
      </c>
      <c r="N34" s="19">
        <v>0.35</v>
      </c>
      <c r="O34" s="19">
        <v>0.16</v>
      </c>
      <c r="P34" s="19">
        <v>0.47</v>
      </c>
      <c r="Q34" s="19">
        <v>0.23</v>
      </c>
      <c r="R34" s="18">
        <v>0.42</v>
      </c>
      <c r="S34" s="61"/>
    </row>
    <row r="35" spans="1:19" x14ac:dyDescent="0.3">
      <c r="A35" s="11">
        <v>2012</v>
      </c>
      <c r="B35" s="17">
        <v>170314</v>
      </c>
      <c r="C35" s="17">
        <v>2170</v>
      </c>
      <c r="D35" s="17">
        <v>8075</v>
      </c>
      <c r="E35" s="17">
        <v>13358</v>
      </c>
      <c r="F35" s="17">
        <v>62818</v>
      </c>
      <c r="G35" s="17">
        <v>256735</v>
      </c>
      <c r="H35" s="18">
        <v>0.01</v>
      </c>
      <c r="I35" s="18">
        <v>0.03</v>
      </c>
      <c r="J35" s="18">
        <v>0.05</v>
      </c>
      <c r="K35" s="18">
        <v>0.24</v>
      </c>
      <c r="L35" s="18">
        <v>0.34</v>
      </c>
      <c r="M35" s="19">
        <v>0.03</v>
      </c>
      <c r="N35" s="19">
        <v>0.09</v>
      </c>
      <c r="O35" s="19">
        <v>0.15</v>
      </c>
      <c r="P35" s="19">
        <v>0.73</v>
      </c>
      <c r="Q35" s="19">
        <v>0.09</v>
      </c>
      <c r="R35" s="18">
        <v>0.34</v>
      </c>
      <c r="S35" s="61"/>
    </row>
    <row r="36" spans="1:19" x14ac:dyDescent="0.3">
      <c r="A36" s="11">
        <v>2013</v>
      </c>
      <c r="B36" s="17">
        <v>294908</v>
      </c>
      <c r="C36" s="17">
        <v>3758</v>
      </c>
      <c r="D36" s="17">
        <v>22776</v>
      </c>
      <c r="E36" s="17">
        <v>28062</v>
      </c>
      <c r="F36" s="17">
        <v>127300</v>
      </c>
      <c r="G36" s="17">
        <v>476805</v>
      </c>
      <c r="H36" s="18">
        <v>0.01</v>
      </c>
      <c r="I36" s="18">
        <v>0.05</v>
      </c>
      <c r="J36" s="18">
        <v>0.06</v>
      </c>
      <c r="K36" s="18">
        <v>0.27</v>
      </c>
      <c r="L36" s="18">
        <v>0.38</v>
      </c>
      <c r="M36" s="19">
        <v>0.02</v>
      </c>
      <c r="N36" s="19">
        <v>0.13</v>
      </c>
      <c r="O36" s="19">
        <v>0.15</v>
      </c>
      <c r="P36" s="19">
        <v>0.7</v>
      </c>
      <c r="Q36" s="19">
        <v>0.11</v>
      </c>
      <c r="R36" s="18">
        <v>0.38</v>
      </c>
      <c r="S36" s="61"/>
    </row>
    <row r="37" spans="1:19" x14ac:dyDescent="0.3">
      <c r="A37" s="11">
        <v>2014</v>
      </c>
      <c r="B37" s="17">
        <v>329726</v>
      </c>
      <c r="C37" s="17">
        <v>4202</v>
      </c>
      <c r="D37" s="17">
        <v>4986</v>
      </c>
      <c r="E37" s="17">
        <v>20869</v>
      </c>
      <c r="F37" s="17">
        <v>75604</v>
      </c>
      <c r="G37" s="17">
        <v>435386</v>
      </c>
      <c r="H37" s="18">
        <v>0.01</v>
      </c>
      <c r="I37" s="18">
        <v>0.01</v>
      </c>
      <c r="J37" s="18">
        <v>0.05</v>
      </c>
      <c r="K37" s="18">
        <v>0.17</v>
      </c>
      <c r="L37" s="18">
        <v>0.24</v>
      </c>
      <c r="M37" s="19">
        <v>0.04</v>
      </c>
      <c r="N37" s="19">
        <v>0.05</v>
      </c>
      <c r="O37" s="19">
        <v>0.2</v>
      </c>
      <c r="P37" s="19">
        <v>0.72</v>
      </c>
      <c r="Q37" s="19">
        <v>7.0000000000000007E-2</v>
      </c>
      <c r="R37" s="18">
        <v>0.24</v>
      </c>
      <c r="S37" s="61"/>
    </row>
    <row r="38" spans="1:19" x14ac:dyDescent="0.3">
      <c r="A38" s="11">
        <v>2015</v>
      </c>
      <c r="B38" s="17">
        <v>124445</v>
      </c>
      <c r="C38" s="17">
        <v>1586</v>
      </c>
      <c r="D38" s="17">
        <v>23509</v>
      </c>
      <c r="E38" s="17">
        <v>11499</v>
      </c>
      <c r="F38" s="17">
        <v>46489</v>
      </c>
      <c r="G38" s="17">
        <v>207528</v>
      </c>
      <c r="H38" s="18">
        <v>0.01</v>
      </c>
      <c r="I38" s="18">
        <v>0.11</v>
      </c>
      <c r="J38" s="18">
        <v>0.06</v>
      </c>
      <c r="K38" s="18">
        <v>0.22</v>
      </c>
      <c r="L38" s="18">
        <v>0.41605974143721192</v>
      </c>
      <c r="M38" s="19">
        <v>0.02</v>
      </c>
      <c r="N38" s="19">
        <v>0.28000000000000003</v>
      </c>
      <c r="O38" s="19">
        <v>0.14000000000000001</v>
      </c>
      <c r="P38" s="19">
        <v>0.56000000000000005</v>
      </c>
      <c r="Q38" s="19">
        <v>0.2</v>
      </c>
      <c r="R38" s="18">
        <v>0.41605974143721192</v>
      </c>
      <c r="S38" s="61"/>
    </row>
    <row r="39" spans="1:19" x14ac:dyDescent="0.3">
      <c r="A39" s="11">
        <v>2016</v>
      </c>
      <c r="B39" s="17">
        <v>246717</v>
      </c>
      <c r="C39" s="17">
        <v>3144</v>
      </c>
      <c r="D39" s="17">
        <v>42881</v>
      </c>
      <c r="E39" s="17">
        <v>31654</v>
      </c>
      <c r="F39" s="17">
        <v>96876</v>
      </c>
      <c r="G39" s="17">
        <v>421271</v>
      </c>
      <c r="H39" s="18">
        <v>0.01</v>
      </c>
      <c r="I39" s="18">
        <v>0.1</v>
      </c>
      <c r="J39" s="18">
        <v>0.08</v>
      </c>
      <c r="K39" s="18">
        <v>0.23</v>
      </c>
      <c r="L39" s="18">
        <v>0.42268174592882668</v>
      </c>
      <c r="M39" s="19">
        <v>0.02</v>
      </c>
      <c r="N39" s="19">
        <v>0.25</v>
      </c>
      <c r="O39" s="19">
        <v>0.18</v>
      </c>
      <c r="P39" s="19">
        <v>0.55000000000000004</v>
      </c>
      <c r="Q39" s="19">
        <v>0.19</v>
      </c>
      <c r="R39" s="18">
        <v>0.42268174592882668</v>
      </c>
      <c r="S39" s="61"/>
    </row>
    <row r="40" spans="1:19" x14ac:dyDescent="0.3">
      <c r="A40" s="11">
        <v>2017</v>
      </c>
      <c r="B40" s="20"/>
      <c r="C40" s="20"/>
      <c r="D40" s="20"/>
      <c r="E40" s="20"/>
      <c r="F40" s="20"/>
      <c r="G40" s="20"/>
      <c r="H40" s="20"/>
      <c r="I40" s="18">
        <v>0.11897245946917705</v>
      </c>
      <c r="J40" s="18">
        <v>2.4914501922974078E-2</v>
      </c>
      <c r="K40" s="18">
        <v>0.26347751479734666</v>
      </c>
      <c r="L40" s="18">
        <v>0.44035422259606583</v>
      </c>
      <c r="M40" s="20"/>
      <c r="N40" s="20"/>
      <c r="O40" s="20"/>
      <c r="P40" s="20"/>
      <c r="Q40" s="19">
        <v>0.17687670779871917</v>
      </c>
      <c r="R40" s="18">
        <v>0.44035422259606583</v>
      </c>
      <c r="S40" s="61"/>
    </row>
    <row r="41" spans="1:19" x14ac:dyDescent="0.3">
      <c r="A41" s="11">
        <v>2018</v>
      </c>
      <c r="B41" s="20"/>
      <c r="C41" s="20"/>
      <c r="D41" s="20"/>
      <c r="E41" s="20"/>
      <c r="F41" s="20"/>
      <c r="G41" s="20"/>
      <c r="H41" s="20"/>
      <c r="I41" s="18">
        <v>0.12326724733968751</v>
      </c>
      <c r="J41" s="18">
        <v>5.5427744920640301E-2</v>
      </c>
      <c r="K41" s="18">
        <v>0.13423652407736827</v>
      </c>
      <c r="L41" s="18">
        <v>0.42215417185431725</v>
      </c>
      <c r="M41" s="20"/>
      <c r="N41" s="20"/>
      <c r="O41" s="20"/>
      <c r="P41" s="20"/>
      <c r="Q41" s="19">
        <v>0.287917647776949</v>
      </c>
      <c r="R41" s="18">
        <v>0.42215417185431725</v>
      </c>
      <c r="S41" s="61"/>
    </row>
    <row r="42" spans="1:19" x14ac:dyDescent="0.3">
      <c r="A42" s="11">
        <v>2019</v>
      </c>
      <c r="B42" s="20"/>
      <c r="C42" s="20"/>
      <c r="D42" s="20"/>
      <c r="E42" s="20"/>
      <c r="F42" s="20"/>
      <c r="G42" s="20"/>
      <c r="H42" s="20"/>
      <c r="I42" s="18">
        <v>0.10443261176425581</v>
      </c>
      <c r="J42" s="18">
        <v>9.5628877646203203E-2</v>
      </c>
      <c r="K42" s="18">
        <v>0.15799502820168321</v>
      </c>
      <c r="L42" s="18">
        <v>0.39069181949126658</v>
      </c>
      <c r="M42" s="20"/>
      <c r="N42" s="20"/>
      <c r="O42" s="20"/>
      <c r="P42" s="20"/>
      <c r="Q42" s="19">
        <v>0.23269679128958337</v>
      </c>
      <c r="R42" s="18">
        <v>0.39069181949126658</v>
      </c>
      <c r="S42" s="61"/>
    </row>
    <row r="43" spans="1:19" x14ac:dyDescent="0.3">
      <c r="A43" s="11">
        <v>2020</v>
      </c>
      <c r="B43" s="20"/>
      <c r="C43" s="20"/>
      <c r="D43" s="20"/>
      <c r="E43" s="20"/>
      <c r="F43" s="20"/>
      <c r="G43" s="20"/>
      <c r="H43" s="20"/>
      <c r="I43" s="18">
        <v>3.4915944969307819E-2</v>
      </c>
      <c r="J43" s="18">
        <v>6.4879371270717565E-2</v>
      </c>
      <c r="K43" s="18">
        <v>7.4241976055346826E-2</v>
      </c>
      <c r="L43" s="18">
        <v>0.1793260797812265</v>
      </c>
      <c r="M43" s="20"/>
      <c r="N43" s="20"/>
      <c r="O43" s="20"/>
      <c r="P43" s="20"/>
      <c r="Q43" s="19">
        <v>0.10508410372587969</v>
      </c>
      <c r="R43" s="18">
        <v>0.1793260797812265</v>
      </c>
      <c r="S43" s="61"/>
    </row>
    <row r="44" spans="1:19" x14ac:dyDescent="0.3">
      <c r="A44" s="11"/>
      <c r="B44" s="11"/>
      <c r="C44" s="11"/>
      <c r="D44" s="11"/>
      <c r="E44" s="11"/>
      <c r="F44" s="11"/>
      <c r="G44" s="11"/>
      <c r="H44" s="11"/>
      <c r="I44" s="11"/>
      <c r="J44" s="11"/>
      <c r="K44" s="11"/>
      <c r="L44" s="11"/>
      <c r="M44" s="11"/>
      <c r="N44" s="11"/>
      <c r="O44" s="11"/>
      <c r="P44" s="11"/>
      <c r="Q44" s="11"/>
      <c r="R44" s="11"/>
    </row>
    <row r="45" spans="1:19" x14ac:dyDescent="0.3">
      <c r="A45" s="21" t="s">
        <v>97</v>
      </c>
      <c r="B45" s="17"/>
      <c r="C45" s="17"/>
      <c r="D45" s="17"/>
      <c r="E45" s="17"/>
      <c r="F45" s="12"/>
      <c r="G45" s="12"/>
      <c r="H45" s="18"/>
      <c r="I45" s="74">
        <f>AVERAGE(I32:I42)</f>
        <v>7.8788392597556392E-2</v>
      </c>
      <c r="J45" s="74">
        <f>AVERAGE(J32:J42)</f>
        <v>6.3270102226347047E-2</v>
      </c>
      <c r="K45" s="12"/>
      <c r="L45" s="12"/>
      <c r="M45" s="19"/>
      <c r="N45" s="19"/>
      <c r="O45" s="19"/>
      <c r="P45" s="19"/>
      <c r="Q45" s="19"/>
      <c r="R45" s="18"/>
    </row>
    <row r="46" spans="1:19" ht="15" thickBot="1" x14ac:dyDescent="0.35">
      <c r="A46" s="5"/>
      <c r="B46" s="8"/>
      <c r="C46" s="8"/>
      <c r="D46" s="8"/>
      <c r="E46" s="8"/>
      <c r="F46" s="6"/>
      <c r="G46" s="6"/>
      <c r="H46" s="9"/>
      <c r="I46" s="9"/>
      <c r="J46" s="9"/>
      <c r="K46" s="6"/>
      <c r="L46" s="6"/>
      <c r="M46" s="10"/>
      <c r="N46" s="10"/>
      <c r="O46" s="10"/>
      <c r="P46" s="10"/>
      <c r="Q46" s="10"/>
      <c r="R46" s="9"/>
    </row>
    <row r="48" spans="1:19" x14ac:dyDescent="0.3">
      <c r="I48">
        <f>I45/SUM(I45:J45)</f>
        <v>0.55461936785422772</v>
      </c>
      <c r="J48">
        <f>J45/SUM(I45:J45)</f>
        <v>0.44538063214577245</v>
      </c>
    </row>
  </sheetData>
  <mergeCells count="3">
    <mergeCell ref="C1:F1"/>
    <mergeCell ref="H1:K1"/>
    <mergeCell ref="M1:P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14001-E9F0-425B-9D9F-29E6716697E5}">
  <dimension ref="A1:H68"/>
  <sheetViews>
    <sheetView workbookViewId="0">
      <selection activeCell="D7" sqref="D7"/>
    </sheetView>
  </sheetViews>
  <sheetFormatPr defaultRowHeight="14.4" x14ac:dyDescent="0.3"/>
  <cols>
    <col min="6" max="6" width="11.109375" bestFit="1" customWidth="1"/>
  </cols>
  <sheetData>
    <row r="1" spans="1:8" ht="16.2" thickBot="1" x14ac:dyDescent="0.35">
      <c r="A1" s="27" t="s">
        <v>83</v>
      </c>
      <c r="B1" s="28" t="s">
        <v>101</v>
      </c>
      <c r="C1" s="29" t="s">
        <v>102</v>
      </c>
      <c r="D1" s="28" t="s">
        <v>103</v>
      </c>
      <c r="E1" s="29" t="s">
        <v>104</v>
      </c>
      <c r="F1" s="29" t="s">
        <v>105</v>
      </c>
      <c r="G1" s="28" t="s">
        <v>95</v>
      </c>
      <c r="H1" s="28" t="s">
        <v>106</v>
      </c>
    </row>
    <row r="2" spans="1:8" x14ac:dyDescent="0.3">
      <c r="A2" s="24">
        <v>1954</v>
      </c>
      <c r="B2" s="17">
        <v>3359</v>
      </c>
      <c r="C2" s="17">
        <v>2680</v>
      </c>
      <c r="D2" s="18">
        <v>0.36</v>
      </c>
      <c r="E2" s="17">
        <v>6039</v>
      </c>
      <c r="F2" s="17">
        <v>4105</v>
      </c>
      <c r="G2" s="18">
        <v>0.55000000000000004</v>
      </c>
      <c r="H2" s="17">
        <v>7464</v>
      </c>
    </row>
    <row r="3" spans="1:8" x14ac:dyDescent="0.3">
      <c r="A3" s="24">
        <v>1955</v>
      </c>
      <c r="B3" s="17">
        <v>9714</v>
      </c>
      <c r="C3" s="17">
        <v>7750</v>
      </c>
      <c r="D3" s="18">
        <v>0.36</v>
      </c>
      <c r="E3" s="17">
        <v>17464</v>
      </c>
      <c r="F3" s="17">
        <v>11873</v>
      </c>
      <c r="G3" s="18">
        <v>0.55000000000000004</v>
      </c>
      <c r="H3" s="17">
        <v>21587</v>
      </c>
    </row>
    <row r="4" spans="1:8" x14ac:dyDescent="0.3">
      <c r="A4" s="24">
        <v>1956</v>
      </c>
      <c r="B4" s="17">
        <v>9857</v>
      </c>
      <c r="C4" s="17">
        <v>7864</v>
      </c>
      <c r="D4" s="18">
        <v>0.36</v>
      </c>
      <c r="E4" s="17">
        <v>17721</v>
      </c>
      <c r="F4" s="17">
        <v>12047</v>
      </c>
      <c r="G4" s="18">
        <v>0.55000000000000004</v>
      </c>
      <c r="H4" s="17">
        <v>21904</v>
      </c>
    </row>
    <row r="5" spans="1:8" x14ac:dyDescent="0.3">
      <c r="A5" s="24">
        <v>1957</v>
      </c>
      <c r="B5" s="17">
        <v>4421</v>
      </c>
      <c r="C5" s="17">
        <v>3527</v>
      </c>
      <c r="D5" s="18">
        <v>0.36</v>
      </c>
      <c r="E5" s="17">
        <v>7948</v>
      </c>
      <c r="F5" s="17">
        <v>5403</v>
      </c>
      <c r="G5" s="18">
        <v>0.55000000000000004</v>
      </c>
      <c r="H5" s="17">
        <v>9824</v>
      </c>
    </row>
    <row r="6" spans="1:8" x14ac:dyDescent="0.3">
      <c r="A6" s="24">
        <v>1958</v>
      </c>
      <c r="B6" s="17">
        <v>8438</v>
      </c>
      <c r="C6" s="17">
        <v>6732</v>
      </c>
      <c r="D6" s="18">
        <v>0.36</v>
      </c>
      <c r="E6" s="17">
        <v>15170</v>
      </c>
      <c r="F6" s="17">
        <v>10313</v>
      </c>
      <c r="G6" s="18">
        <v>0.55000000000000004</v>
      </c>
      <c r="H6" s="17">
        <v>18751</v>
      </c>
    </row>
    <row r="7" spans="1:8" x14ac:dyDescent="0.3">
      <c r="A7" s="24">
        <v>1959</v>
      </c>
      <c r="B7" s="17">
        <v>12004</v>
      </c>
      <c r="C7" s="17">
        <v>9577</v>
      </c>
      <c r="D7" s="18">
        <v>0.36</v>
      </c>
      <c r="E7" s="17">
        <v>21581</v>
      </c>
      <c r="F7" s="17">
        <v>14672</v>
      </c>
      <c r="G7" s="18">
        <v>0.55000000000000004</v>
      </c>
      <c r="H7" s="17">
        <v>26676</v>
      </c>
    </row>
    <row r="8" spans="1:8" x14ac:dyDescent="0.3">
      <c r="A8" s="24">
        <v>1960</v>
      </c>
      <c r="B8" s="17">
        <v>7942</v>
      </c>
      <c r="C8" s="17">
        <v>6336</v>
      </c>
      <c r="D8" s="18">
        <v>0.36</v>
      </c>
      <c r="E8" s="17">
        <v>14278</v>
      </c>
      <c r="F8" s="17">
        <v>9707</v>
      </c>
      <c r="G8" s="18">
        <v>0.55000000000000004</v>
      </c>
      <c r="H8" s="17">
        <v>17649</v>
      </c>
    </row>
    <row r="9" spans="1:8" x14ac:dyDescent="0.3">
      <c r="A9" s="24">
        <v>1961</v>
      </c>
      <c r="B9" s="17">
        <v>14416</v>
      </c>
      <c r="C9" s="17">
        <v>11501</v>
      </c>
      <c r="D9" s="18">
        <v>0.36</v>
      </c>
      <c r="E9" s="17">
        <v>25917</v>
      </c>
      <c r="F9" s="17">
        <v>17620</v>
      </c>
      <c r="G9" s="18">
        <v>0.55000000000000004</v>
      </c>
      <c r="H9" s="17">
        <v>32036</v>
      </c>
    </row>
    <row r="10" spans="1:8" x14ac:dyDescent="0.3">
      <c r="A10" s="24">
        <v>1962</v>
      </c>
      <c r="B10" s="17">
        <v>15183</v>
      </c>
      <c r="C10" s="17">
        <v>12113</v>
      </c>
      <c r="D10" s="18">
        <v>0.36</v>
      </c>
      <c r="E10" s="17">
        <v>27296</v>
      </c>
      <c r="F10" s="17">
        <v>18557</v>
      </c>
      <c r="G10" s="18">
        <v>0.55000000000000004</v>
      </c>
      <c r="H10" s="17">
        <v>33740</v>
      </c>
    </row>
    <row r="11" spans="1:8" x14ac:dyDescent="0.3">
      <c r="A11" s="24">
        <v>1963</v>
      </c>
      <c r="B11" s="17">
        <v>7737</v>
      </c>
      <c r="C11" s="17">
        <v>5050</v>
      </c>
      <c r="D11" s="18">
        <v>0.33</v>
      </c>
      <c r="E11" s="17">
        <v>12787</v>
      </c>
      <c r="F11" s="17">
        <v>7737</v>
      </c>
      <c r="G11" s="18">
        <v>0.5</v>
      </c>
      <c r="H11" s="17">
        <v>15474</v>
      </c>
    </row>
    <row r="12" spans="1:8" x14ac:dyDescent="0.3">
      <c r="A12" s="24">
        <v>1964</v>
      </c>
      <c r="B12" s="17">
        <v>10689</v>
      </c>
      <c r="C12" s="17">
        <v>11880</v>
      </c>
      <c r="D12" s="18">
        <v>0.41</v>
      </c>
      <c r="E12" s="17">
        <v>22569</v>
      </c>
      <c r="F12" s="17">
        <v>18200</v>
      </c>
      <c r="G12" s="18">
        <v>0.63</v>
      </c>
      <c r="H12" s="17">
        <v>28889</v>
      </c>
    </row>
    <row r="13" spans="1:8" x14ac:dyDescent="0.3">
      <c r="A13" s="24">
        <v>1965</v>
      </c>
      <c r="B13" s="17">
        <v>22985</v>
      </c>
      <c r="C13" s="17">
        <v>13849</v>
      </c>
      <c r="D13" s="18">
        <v>0.31</v>
      </c>
      <c r="E13" s="17">
        <v>36834</v>
      </c>
      <c r="F13" s="17">
        <v>21217</v>
      </c>
      <c r="G13" s="18">
        <v>0.48</v>
      </c>
      <c r="H13" s="17">
        <v>44202</v>
      </c>
    </row>
    <row r="14" spans="1:8" x14ac:dyDescent="0.3">
      <c r="A14" s="24">
        <v>1966</v>
      </c>
      <c r="B14" s="17">
        <v>13377</v>
      </c>
      <c r="C14" s="17">
        <v>12565</v>
      </c>
      <c r="D14" s="18">
        <v>0.39</v>
      </c>
      <c r="E14" s="17">
        <v>25942</v>
      </c>
      <c r="F14" s="17">
        <v>19250</v>
      </c>
      <c r="G14" s="18">
        <v>0.59</v>
      </c>
      <c r="H14" s="17">
        <v>32627</v>
      </c>
    </row>
    <row r="15" spans="1:8" x14ac:dyDescent="0.3">
      <c r="A15" s="24">
        <v>1967</v>
      </c>
      <c r="B15" s="17">
        <v>12487</v>
      </c>
      <c r="C15" s="17">
        <v>7228</v>
      </c>
      <c r="D15" s="18">
        <v>0.31</v>
      </c>
      <c r="E15" s="17">
        <v>19715</v>
      </c>
      <c r="F15" s="17">
        <v>11073</v>
      </c>
      <c r="G15" s="18">
        <v>0.47</v>
      </c>
      <c r="H15" s="17">
        <v>23560</v>
      </c>
    </row>
    <row r="16" spans="1:8" x14ac:dyDescent="0.3">
      <c r="A16" s="24">
        <v>1968</v>
      </c>
      <c r="B16" s="17">
        <v>13054</v>
      </c>
      <c r="C16" s="17">
        <v>12262</v>
      </c>
      <c r="D16" s="18">
        <v>0.39</v>
      </c>
      <c r="E16" s="17">
        <v>25316</v>
      </c>
      <c r="F16" s="17">
        <v>18785</v>
      </c>
      <c r="G16" s="18">
        <v>0.59</v>
      </c>
      <c r="H16" s="17">
        <v>31839</v>
      </c>
    </row>
    <row r="17" spans="1:8" x14ac:dyDescent="0.3">
      <c r="A17" s="24">
        <v>1969</v>
      </c>
      <c r="B17" s="17">
        <v>6702</v>
      </c>
      <c r="C17" s="17">
        <v>4375</v>
      </c>
      <c r="D17" s="18">
        <v>0.33</v>
      </c>
      <c r="E17" s="17">
        <v>11077</v>
      </c>
      <c r="F17" s="17">
        <v>6702</v>
      </c>
      <c r="G17" s="18">
        <v>0.5</v>
      </c>
      <c r="H17" s="17">
        <v>13404</v>
      </c>
    </row>
    <row r="18" spans="1:8" x14ac:dyDescent="0.3">
      <c r="A18" s="24">
        <v>1970</v>
      </c>
      <c r="B18" s="17">
        <v>10404</v>
      </c>
      <c r="C18" s="17">
        <v>9002</v>
      </c>
      <c r="D18" s="18">
        <v>0.37</v>
      </c>
      <c r="E18" s="17">
        <v>19406</v>
      </c>
      <c r="F18" s="17">
        <v>13791</v>
      </c>
      <c r="G18" s="18">
        <v>0.56999999999999995</v>
      </c>
      <c r="H18" s="17">
        <v>24195</v>
      </c>
    </row>
    <row r="19" spans="1:8" x14ac:dyDescent="0.3">
      <c r="A19" s="24">
        <v>1971</v>
      </c>
      <c r="B19" s="17">
        <v>9909</v>
      </c>
      <c r="C19" s="17">
        <v>8574</v>
      </c>
      <c r="D19" s="18">
        <v>0.37</v>
      </c>
      <c r="E19" s="17">
        <v>18483</v>
      </c>
      <c r="F19" s="17">
        <v>13135</v>
      </c>
      <c r="G19" s="18">
        <v>0.56999999999999995</v>
      </c>
      <c r="H19" s="17">
        <v>23044</v>
      </c>
    </row>
    <row r="20" spans="1:8" x14ac:dyDescent="0.3">
      <c r="A20" s="24">
        <v>1972</v>
      </c>
      <c r="B20" s="17">
        <v>5381</v>
      </c>
      <c r="C20" s="17">
        <v>6818</v>
      </c>
      <c r="D20" s="18">
        <v>0.43</v>
      </c>
      <c r="E20" s="17">
        <v>12199</v>
      </c>
      <c r="F20" s="17">
        <v>10445</v>
      </c>
      <c r="G20" s="18">
        <v>0.66</v>
      </c>
      <c r="H20" s="17">
        <v>15826</v>
      </c>
    </row>
    <row r="21" spans="1:8" x14ac:dyDescent="0.3">
      <c r="A21" s="24">
        <v>1973</v>
      </c>
      <c r="B21" s="17">
        <v>11606</v>
      </c>
      <c r="C21" s="17">
        <v>7885</v>
      </c>
      <c r="D21" s="18">
        <v>0.33</v>
      </c>
      <c r="E21" s="17">
        <v>19491</v>
      </c>
      <c r="F21" s="17">
        <v>12080</v>
      </c>
      <c r="G21" s="18">
        <v>0.51</v>
      </c>
      <c r="H21" s="17">
        <v>23686</v>
      </c>
    </row>
    <row r="22" spans="1:8" x14ac:dyDescent="0.3">
      <c r="A22" s="24">
        <v>1974</v>
      </c>
      <c r="B22" s="17">
        <v>13661</v>
      </c>
      <c r="C22" s="17">
        <v>11349</v>
      </c>
      <c r="D22" s="18">
        <v>0.37</v>
      </c>
      <c r="E22" s="17">
        <v>25010</v>
      </c>
      <c r="F22" s="17">
        <v>17387</v>
      </c>
      <c r="G22" s="18">
        <v>0.56000000000000005</v>
      </c>
      <c r="H22" s="17">
        <v>31048</v>
      </c>
    </row>
    <row r="23" spans="1:8" x14ac:dyDescent="0.3">
      <c r="A23" s="24">
        <v>1975</v>
      </c>
      <c r="B23" s="17">
        <v>4913</v>
      </c>
      <c r="C23" s="17">
        <v>2732</v>
      </c>
      <c r="D23" s="18">
        <v>0.3</v>
      </c>
      <c r="E23" s="17">
        <v>7645</v>
      </c>
      <c r="F23" s="17">
        <v>4185</v>
      </c>
      <c r="G23" s="18">
        <v>0.46</v>
      </c>
      <c r="H23" s="17">
        <v>9098</v>
      </c>
    </row>
    <row r="24" spans="1:8" x14ac:dyDescent="0.3">
      <c r="A24" s="24">
        <v>1976</v>
      </c>
      <c r="B24" s="17">
        <v>4499</v>
      </c>
      <c r="C24" s="17">
        <v>2502</v>
      </c>
      <c r="D24" s="18">
        <v>0.3</v>
      </c>
      <c r="E24" s="17">
        <v>7001</v>
      </c>
      <c r="F24" s="17">
        <v>3832</v>
      </c>
      <c r="G24" s="18">
        <v>0.46</v>
      </c>
      <c r="H24" s="17">
        <v>8331</v>
      </c>
    </row>
    <row r="25" spans="1:8" x14ac:dyDescent="0.3">
      <c r="A25" s="24">
        <v>1977</v>
      </c>
      <c r="B25" s="17">
        <v>10474</v>
      </c>
      <c r="C25" s="17">
        <v>9838</v>
      </c>
      <c r="D25" s="18">
        <v>0.39</v>
      </c>
      <c r="E25" s="17">
        <v>20312</v>
      </c>
      <c r="F25" s="17">
        <v>15072</v>
      </c>
      <c r="G25" s="18">
        <v>0.59</v>
      </c>
      <c r="H25" s="17">
        <v>25546</v>
      </c>
    </row>
    <row r="26" spans="1:8" x14ac:dyDescent="0.3">
      <c r="A26" s="24">
        <v>1978</v>
      </c>
      <c r="B26" s="17">
        <v>11861</v>
      </c>
      <c r="C26" s="17">
        <v>17232</v>
      </c>
      <c r="D26" s="18">
        <v>0.45</v>
      </c>
      <c r="E26" s="17">
        <v>29093</v>
      </c>
      <c r="F26" s="17">
        <v>26400</v>
      </c>
      <c r="G26" s="18">
        <v>0.69</v>
      </c>
      <c r="H26" s="17">
        <v>38261</v>
      </c>
    </row>
    <row r="27" spans="1:8" x14ac:dyDescent="0.3">
      <c r="A27" s="24">
        <v>1979</v>
      </c>
      <c r="B27" s="17">
        <v>2909</v>
      </c>
      <c r="C27" s="17">
        <v>4649</v>
      </c>
      <c r="D27" s="18">
        <v>0.46</v>
      </c>
      <c r="E27" s="17">
        <v>7558</v>
      </c>
      <c r="F27" s="17">
        <v>7122</v>
      </c>
      <c r="G27" s="18">
        <v>0.71</v>
      </c>
      <c r="H27" s="17">
        <v>10031</v>
      </c>
    </row>
    <row r="28" spans="1:8" x14ac:dyDescent="0.3">
      <c r="A28" s="24">
        <v>1980</v>
      </c>
      <c r="B28" s="17">
        <v>5046</v>
      </c>
      <c r="C28" s="17">
        <v>9374</v>
      </c>
      <c r="D28" s="18">
        <v>0.48</v>
      </c>
      <c r="E28" s="17">
        <v>14420</v>
      </c>
      <c r="F28" s="17">
        <v>14362</v>
      </c>
      <c r="G28" s="18">
        <v>0.74</v>
      </c>
      <c r="H28" s="17">
        <v>19408</v>
      </c>
    </row>
    <row r="29" spans="1:8" x14ac:dyDescent="0.3">
      <c r="A29" s="24">
        <v>1981</v>
      </c>
      <c r="B29" s="17">
        <v>2486</v>
      </c>
      <c r="C29" s="17">
        <v>3295</v>
      </c>
      <c r="D29" s="18">
        <v>0.44</v>
      </c>
      <c r="E29" s="17">
        <v>5781</v>
      </c>
      <c r="F29" s="17">
        <v>5047</v>
      </c>
      <c r="G29" s="18">
        <v>0.67</v>
      </c>
      <c r="H29" s="17">
        <v>7533</v>
      </c>
    </row>
    <row r="30" spans="1:8" x14ac:dyDescent="0.3">
      <c r="A30" s="24">
        <v>1982</v>
      </c>
      <c r="B30" s="17">
        <v>2673</v>
      </c>
      <c r="C30" s="17">
        <v>2409</v>
      </c>
      <c r="D30" s="18">
        <v>0.38</v>
      </c>
      <c r="E30" s="17">
        <v>5082</v>
      </c>
      <c r="F30" s="17">
        <v>3691</v>
      </c>
      <c r="G30" s="18">
        <v>0.57999999999999996</v>
      </c>
      <c r="H30" s="17">
        <v>6364</v>
      </c>
    </row>
    <row r="31" spans="1:8" x14ac:dyDescent="0.3">
      <c r="A31" s="24">
        <v>1983</v>
      </c>
      <c r="B31" s="17">
        <v>3402</v>
      </c>
      <c r="C31" s="17">
        <v>9467</v>
      </c>
      <c r="D31" s="18">
        <v>0.53</v>
      </c>
      <c r="E31" s="17">
        <v>12869</v>
      </c>
      <c r="F31" s="17">
        <v>14503</v>
      </c>
      <c r="G31" s="18">
        <v>0.81</v>
      </c>
      <c r="H31" s="17">
        <v>17905</v>
      </c>
    </row>
    <row r="32" spans="1:8" x14ac:dyDescent="0.3">
      <c r="A32" s="24">
        <v>1984</v>
      </c>
      <c r="B32" s="17">
        <v>3241</v>
      </c>
      <c r="C32" s="17">
        <v>5440</v>
      </c>
      <c r="D32" s="18">
        <v>0.47</v>
      </c>
      <c r="E32" s="17">
        <v>8681</v>
      </c>
      <c r="F32" s="17">
        <v>8334</v>
      </c>
      <c r="G32" s="18">
        <v>0.72</v>
      </c>
      <c r="H32" s="17">
        <v>11575</v>
      </c>
    </row>
    <row r="33" spans="1:8" x14ac:dyDescent="0.3">
      <c r="A33" s="24">
        <v>1985</v>
      </c>
      <c r="B33" s="17">
        <v>2129</v>
      </c>
      <c r="C33" s="17">
        <v>4169</v>
      </c>
      <c r="D33" s="18">
        <v>0.49</v>
      </c>
      <c r="E33" s="17">
        <v>6298</v>
      </c>
      <c r="F33" s="17">
        <v>6387</v>
      </c>
      <c r="G33" s="18">
        <v>0.75</v>
      </c>
      <c r="H33" s="17">
        <v>8516</v>
      </c>
    </row>
    <row r="34" spans="1:8" x14ac:dyDescent="0.3">
      <c r="A34" s="24">
        <v>1986</v>
      </c>
      <c r="B34" s="17">
        <v>3671</v>
      </c>
      <c r="C34" s="17">
        <v>11699</v>
      </c>
      <c r="D34" s="18">
        <v>0.54</v>
      </c>
      <c r="E34" s="17">
        <v>15370</v>
      </c>
      <c r="F34" s="17">
        <v>17923</v>
      </c>
      <c r="G34" s="18">
        <v>0.83</v>
      </c>
      <c r="H34" s="17">
        <v>21594</v>
      </c>
    </row>
    <row r="35" spans="1:8" x14ac:dyDescent="0.3">
      <c r="A35" s="24">
        <v>1987</v>
      </c>
      <c r="B35" s="17">
        <v>2101</v>
      </c>
      <c r="C35" s="17">
        <v>2438</v>
      </c>
      <c r="D35" s="18">
        <v>0.42</v>
      </c>
      <c r="E35" s="17">
        <v>4539</v>
      </c>
      <c r="F35" s="17">
        <v>3735</v>
      </c>
      <c r="G35" s="18">
        <v>0.64</v>
      </c>
      <c r="H35" s="17">
        <v>5836</v>
      </c>
    </row>
    <row r="36" spans="1:8" x14ac:dyDescent="0.3">
      <c r="A36" s="24">
        <v>1988</v>
      </c>
      <c r="B36" s="17">
        <v>3225</v>
      </c>
      <c r="C36" s="17">
        <v>3584</v>
      </c>
      <c r="D36" s="18">
        <v>0.41</v>
      </c>
      <c r="E36" s="17">
        <v>6809</v>
      </c>
      <c r="F36" s="17">
        <v>5491</v>
      </c>
      <c r="G36" s="18">
        <v>0.63</v>
      </c>
      <c r="H36" s="17">
        <v>8716</v>
      </c>
    </row>
    <row r="37" spans="1:8" x14ac:dyDescent="0.3">
      <c r="A37" s="24">
        <v>1989</v>
      </c>
      <c r="B37" s="17">
        <v>5228</v>
      </c>
      <c r="C37" s="17">
        <v>5444</v>
      </c>
      <c r="D37" s="18">
        <v>0.4</v>
      </c>
      <c r="E37" s="17">
        <v>10672</v>
      </c>
      <c r="F37" s="17">
        <v>8340</v>
      </c>
      <c r="G37" s="18">
        <v>0.61</v>
      </c>
      <c r="H37" s="17">
        <v>13568</v>
      </c>
    </row>
    <row r="38" spans="1:8" x14ac:dyDescent="0.3">
      <c r="A38" s="24">
        <v>1990</v>
      </c>
      <c r="B38" s="17">
        <v>8038</v>
      </c>
      <c r="C38" s="17">
        <v>12062</v>
      </c>
      <c r="D38" s="18">
        <v>0.45</v>
      </c>
      <c r="E38" s="17">
        <v>20100</v>
      </c>
      <c r="F38" s="17">
        <v>18489</v>
      </c>
      <c r="G38" s="18">
        <v>0.7</v>
      </c>
      <c r="H38" s="17">
        <v>26527</v>
      </c>
    </row>
    <row r="39" spans="1:8" x14ac:dyDescent="0.3">
      <c r="A39" s="24">
        <v>1991</v>
      </c>
      <c r="B39" s="17">
        <v>6720</v>
      </c>
      <c r="C39" s="17">
        <v>5850</v>
      </c>
      <c r="D39" s="18">
        <v>0.33</v>
      </c>
      <c r="E39" s="17">
        <v>12571</v>
      </c>
      <c r="F39" s="17">
        <v>11136</v>
      </c>
      <c r="G39" s="18">
        <v>0.62</v>
      </c>
      <c r="H39" s="17">
        <v>17856</v>
      </c>
    </row>
    <row r="40" spans="1:8" x14ac:dyDescent="0.3">
      <c r="A40" s="24">
        <v>1992</v>
      </c>
      <c r="B40" s="17">
        <v>2610</v>
      </c>
      <c r="C40" s="17">
        <v>2162</v>
      </c>
      <c r="D40" s="18">
        <v>0.28999999999999998</v>
      </c>
      <c r="E40" s="17">
        <v>4772</v>
      </c>
      <c r="F40" s="17">
        <v>4901</v>
      </c>
      <c r="G40" s="18">
        <v>0.65</v>
      </c>
      <c r="H40" s="17">
        <v>7511</v>
      </c>
    </row>
    <row r="41" spans="1:8" x14ac:dyDescent="0.3">
      <c r="A41" s="24">
        <v>1993</v>
      </c>
      <c r="B41" s="17">
        <v>2899</v>
      </c>
      <c r="C41" s="17">
        <v>1915</v>
      </c>
      <c r="D41" s="18">
        <v>0.28999999999999998</v>
      </c>
      <c r="E41" s="17">
        <v>4814</v>
      </c>
      <c r="F41" s="17">
        <v>3791</v>
      </c>
      <c r="G41" s="18">
        <v>0.56999999999999995</v>
      </c>
      <c r="H41" s="17">
        <v>6690</v>
      </c>
    </row>
    <row r="42" spans="1:8" x14ac:dyDescent="0.3">
      <c r="A42" s="24">
        <v>1994</v>
      </c>
      <c r="B42" s="17">
        <v>4656</v>
      </c>
      <c r="C42" s="17">
        <v>4480</v>
      </c>
      <c r="D42" s="18">
        <v>0.32</v>
      </c>
      <c r="E42" s="17">
        <v>9136</v>
      </c>
      <c r="F42" s="17">
        <v>9326</v>
      </c>
      <c r="G42" s="18">
        <v>0.67</v>
      </c>
      <c r="H42" s="17">
        <v>13982</v>
      </c>
    </row>
    <row r="43" spans="1:8" x14ac:dyDescent="0.3">
      <c r="A43" s="24">
        <v>1995</v>
      </c>
      <c r="B43" s="17">
        <v>2653</v>
      </c>
      <c r="C43" s="12">
        <v>977</v>
      </c>
      <c r="D43" s="18">
        <v>0.22</v>
      </c>
      <c r="E43" s="17">
        <v>3630</v>
      </c>
      <c r="F43" s="17">
        <v>1811</v>
      </c>
      <c r="G43" s="18">
        <v>0.41</v>
      </c>
      <c r="H43" s="17">
        <v>4464</v>
      </c>
    </row>
    <row r="44" spans="1:8" x14ac:dyDescent="0.3">
      <c r="A44" s="24">
        <v>1996</v>
      </c>
      <c r="B44" s="17">
        <v>3120</v>
      </c>
      <c r="C44" s="17">
        <v>5475</v>
      </c>
      <c r="D44" s="18">
        <v>0.46</v>
      </c>
      <c r="E44" s="17">
        <v>8595</v>
      </c>
      <c r="F44" s="17">
        <v>8830</v>
      </c>
      <c r="G44" s="18">
        <v>0.74</v>
      </c>
      <c r="H44" s="17">
        <v>11950</v>
      </c>
    </row>
    <row r="45" spans="1:8" x14ac:dyDescent="0.3">
      <c r="A45" s="24">
        <v>1997</v>
      </c>
      <c r="B45" s="12">
        <v>621</v>
      </c>
      <c r="C45" s="12">
        <v>236</v>
      </c>
      <c r="D45" s="18">
        <v>0.18</v>
      </c>
      <c r="E45" s="12">
        <v>857</v>
      </c>
      <c r="F45" s="12">
        <v>706</v>
      </c>
      <c r="G45" s="18">
        <v>0.53</v>
      </c>
      <c r="H45" s="17">
        <v>1327</v>
      </c>
    </row>
    <row r="46" spans="1:8" x14ac:dyDescent="0.3">
      <c r="A46" s="24">
        <v>1998</v>
      </c>
      <c r="B46" s="17">
        <v>4547</v>
      </c>
      <c r="C46" s="12">
        <v>26</v>
      </c>
      <c r="D46" s="18">
        <v>0</v>
      </c>
      <c r="E46" s="17">
        <v>4573</v>
      </c>
      <c r="F46" s="17">
        <v>1032</v>
      </c>
      <c r="G46" s="18">
        <v>0.19</v>
      </c>
      <c r="H46" s="17">
        <v>5579</v>
      </c>
    </row>
    <row r="47" spans="1:8" x14ac:dyDescent="0.3">
      <c r="A47" s="24">
        <v>1999</v>
      </c>
      <c r="B47" s="17">
        <v>14954</v>
      </c>
      <c r="C47" s="12">
        <v>248</v>
      </c>
      <c r="D47" s="18">
        <v>0.01</v>
      </c>
      <c r="E47" s="17">
        <v>15201</v>
      </c>
      <c r="F47" s="17">
        <v>4043</v>
      </c>
      <c r="G47" s="18">
        <v>0.21</v>
      </c>
      <c r="H47" s="17">
        <v>18996</v>
      </c>
    </row>
    <row r="48" spans="1:8" x14ac:dyDescent="0.3">
      <c r="A48" s="24">
        <v>2000</v>
      </c>
      <c r="B48" s="17">
        <v>2239</v>
      </c>
      <c r="C48" s="12">
        <v>377</v>
      </c>
      <c r="D48" s="18">
        <v>0.11</v>
      </c>
      <c r="E48" s="17">
        <v>2615</v>
      </c>
      <c r="F48" s="17">
        <v>1341</v>
      </c>
      <c r="G48" s="18">
        <v>0.37</v>
      </c>
      <c r="H48" s="17">
        <v>3580</v>
      </c>
    </row>
    <row r="49" spans="1:8" x14ac:dyDescent="0.3">
      <c r="A49" s="24">
        <v>2001</v>
      </c>
      <c r="B49" s="17">
        <v>21625</v>
      </c>
      <c r="C49" s="17">
        <v>1715</v>
      </c>
      <c r="D49" s="18">
        <v>0.06</v>
      </c>
      <c r="E49" s="17">
        <v>23340</v>
      </c>
      <c r="F49" s="17">
        <v>8999</v>
      </c>
      <c r="G49" s="18">
        <v>0.28999999999999998</v>
      </c>
      <c r="H49" s="17">
        <v>30624</v>
      </c>
    </row>
    <row r="50" spans="1:8" x14ac:dyDescent="0.3">
      <c r="A50" s="24">
        <v>2002</v>
      </c>
      <c r="B50" s="17">
        <v>12478</v>
      </c>
      <c r="C50" s="17">
        <v>2425</v>
      </c>
      <c r="D50" s="18">
        <v>0.14000000000000001</v>
      </c>
      <c r="E50" s="17">
        <v>14903</v>
      </c>
      <c r="F50" s="17">
        <v>4708</v>
      </c>
      <c r="G50" s="18">
        <v>0.27</v>
      </c>
      <c r="H50" s="17">
        <v>17186</v>
      </c>
    </row>
    <row r="51" spans="1:8" x14ac:dyDescent="0.3">
      <c r="A51" s="24">
        <v>2003</v>
      </c>
      <c r="B51" s="17">
        <v>7888</v>
      </c>
      <c r="C51" s="17">
        <v>1014</v>
      </c>
      <c r="D51" s="18">
        <v>0.09</v>
      </c>
      <c r="E51" s="17">
        <v>8902</v>
      </c>
      <c r="F51" s="17">
        <v>3064</v>
      </c>
      <c r="G51" s="18">
        <v>0.28000000000000003</v>
      </c>
      <c r="H51" s="17">
        <v>10952</v>
      </c>
    </row>
    <row r="52" spans="1:8" x14ac:dyDescent="0.3">
      <c r="A52" s="24">
        <v>2004</v>
      </c>
      <c r="B52" s="17">
        <v>9047</v>
      </c>
      <c r="C52" s="17">
        <v>3040</v>
      </c>
      <c r="D52" s="18">
        <v>0.2</v>
      </c>
      <c r="E52" s="17">
        <v>12087</v>
      </c>
      <c r="F52" s="17">
        <v>6404</v>
      </c>
      <c r="G52" s="18">
        <v>0.41</v>
      </c>
      <c r="H52" s="17">
        <v>15451</v>
      </c>
    </row>
    <row r="53" spans="1:8" x14ac:dyDescent="0.3">
      <c r="A53" s="24">
        <v>2005</v>
      </c>
      <c r="B53" s="17">
        <v>24486</v>
      </c>
      <c r="C53" s="17">
        <v>2227</v>
      </c>
      <c r="D53" s="18">
        <v>0.06</v>
      </c>
      <c r="E53" s="17">
        <v>26713</v>
      </c>
      <c r="F53" s="17">
        <v>9813</v>
      </c>
      <c r="G53" s="18">
        <v>0.28999999999999998</v>
      </c>
      <c r="H53" s="17">
        <v>34299</v>
      </c>
    </row>
    <row r="54" spans="1:8" x14ac:dyDescent="0.3">
      <c r="A54" s="24">
        <v>2006</v>
      </c>
      <c r="B54" s="17">
        <v>16595</v>
      </c>
      <c r="C54" s="17">
        <v>1919</v>
      </c>
      <c r="D54" s="18">
        <v>0.08</v>
      </c>
      <c r="E54" s="17">
        <v>18514</v>
      </c>
      <c r="F54" s="17">
        <v>6255</v>
      </c>
      <c r="G54" s="18">
        <v>0.27</v>
      </c>
      <c r="H54" s="17">
        <v>22850</v>
      </c>
    </row>
    <row r="55" spans="1:8" x14ac:dyDescent="0.3">
      <c r="A55" s="24">
        <v>2007</v>
      </c>
      <c r="B55" s="17">
        <v>7473</v>
      </c>
      <c r="C55" s="17">
        <v>2275</v>
      </c>
      <c r="D55" s="18">
        <v>0.16</v>
      </c>
      <c r="E55" s="17">
        <v>9748</v>
      </c>
      <c r="F55" s="17">
        <v>6421</v>
      </c>
      <c r="G55" s="18">
        <v>0.46</v>
      </c>
      <c r="H55" s="17">
        <v>13894</v>
      </c>
    </row>
    <row r="56" spans="1:8" x14ac:dyDescent="0.3">
      <c r="A56" s="24">
        <v>2008</v>
      </c>
      <c r="B56" s="17">
        <v>16180</v>
      </c>
      <c r="C56" s="17">
        <v>1599</v>
      </c>
      <c r="D56" s="18">
        <v>0.06</v>
      </c>
      <c r="E56" s="17">
        <v>17779</v>
      </c>
      <c r="F56" s="17">
        <v>10596</v>
      </c>
      <c r="G56" s="18">
        <v>0.4</v>
      </c>
      <c r="H56" s="17">
        <v>26776</v>
      </c>
    </row>
    <row r="57" spans="1:8" x14ac:dyDescent="0.3">
      <c r="A57" s="24">
        <v>2009</v>
      </c>
      <c r="B57" s="17">
        <v>20723</v>
      </c>
      <c r="C57" s="17">
        <v>3098</v>
      </c>
      <c r="D57" s="18">
        <v>0.09</v>
      </c>
      <c r="E57" s="17">
        <v>23821</v>
      </c>
      <c r="F57" s="17">
        <v>13105</v>
      </c>
      <c r="G57" s="18">
        <v>0.39</v>
      </c>
      <c r="H57" s="17">
        <v>33828</v>
      </c>
    </row>
    <row r="58" spans="1:8" x14ac:dyDescent="0.3">
      <c r="A58" s="24">
        <v>2010</v>
      </c>
      <c r="B58" s="17">
        <v>9546</v>
      </c>
      <c r="C58" s="17">
        <v>1938</v>
      </c>
      <c r="D58" s="18">
        <v>0.14000000000000001</v>
      </c>
      <c r="E58" s="17">
        <v>11484</v>
      </c>
      <c r="F58" s="17">
        <v>4703</v>
      </c>
      <c r="G58" s="18">
        <v>0.33</v>
      </c>
      <c r="H58" s="17">
        <v>14249</v>
      </c>
    </row>
    <row r="59" spans="1:8" x14ac:dyDescent="0.3">
      <c r="A59" s="24">
        <v>2011</v>
      </c>
      <c r="B59" s="17">
        <v>12933</v>
      </c>
      <c r="C59" s="17">
        <v>5059</v>
      </c>
      <c r="D59" s="18">
        <v>0.23</v>
      </c>
      <c r="E59" s="17">
        <v>17992</v>
      </c>
      <c r="F59" s="17">
        <v>9522</v>
      </c>
      <c r="G59" s="18">
        <v>0.42</v>
      </c>
      <c r="H59" s="17">
        <v>22455</v>
      </c>
    </row>
    <row r="60" spans="1:8" x14ac:dyDescent="0.3">
      <c r="A60" s="24">
        <v>2012</v>
      </c>
      <c r="B60" s="17">
        <v>11480</v>
      </c>
      <c r="C60" s="17">
        <v>1591</v>
      </c>
      <c r="D60" s="18">
        <v>0.09</v>
      </c>
      <c r="E60" s="17">
        <v>13071</v>
      </c>
      <c r="F60" s="17">
        <v>5825</v>
      </c>
      <c r="G60" s="18">
        <v>0.34</v>
      </c>
      <c r="H60" s="17">
        <v>17305</v>
      </c>
    </row>
    <row r="61" spans="1:8" x14ac:dyDescent="0.3">
      <c r="A61" s="24">
        <v>2013</v>
      </c>
      <c r="B61" s="17">
        <v>28068</v>
      </c>
      <c r="C61" s="17">
        <v>5196</v>
      </c>
      <c r="D61" s="18">
        <v>0.11</v>
      </c>
      <c r="E61" s="17">
        <v>33264</v>
      </c>
      <c r="F61" s="17">
        <v>17312</v>
      </c>
      <c r="G61" s="18">
        <v>0.38</v>
      </c>
      <c r="H61" s="17">
        <v>45380</v>
      </c>
    </row>
    <row r="62" spans="1:8" x14ac:dyDescent="0.3">
      <c r="A62" s="24">
        <v>2014</v>
      </c>
      <c r="B62" s="17">
        <v>23692</v>
      </c>
      <c r="C62" s="17">
        <v>2160</v>
      </c>
      <c r="D62" s="18">
        <v>7.0000000000000007E-2</v>
      </c>
      <c r="E62" s="17">
        <v>25851</v>
      </c>
      <c r="F62" s="17">
        <v>7592</v>
      </c>
      <c r="G62" s="18">
        <v>0.24</v>
      </c>
      <c r="H62" s="17">
        <v>31284</v>
      </c>
    </row>
    <row r="63" spans="1:8" x14ac:dyDescent="0.3">
      <c r="A63" s="24">
        <v>2015</v>
      </c>
      <c r="B63" s="17">
        <v>9192</v>
      </c>
      <c r="C63" s="17">
        <v>2703</v>
      </c>
      <c r="D63" s="18">
        <v>0.18</v>
      </c>
      <c r="E63" s="17">
        <v>11895</v>
      </c>
      <c r="F63" s="17">
        <v>6137</v>
      </c>
      <c r="G63" s="18">
        <v>0.4</v>
      </c>
      <c r="H63" s="17">
        <v>15329</v>
      </c>
    </row>
    <row r="64" spans="1:8" x14ac:dyDescent="0.3">
      <c r="A64" s="24">
        <v>2016</v>
      </c>
      <c r="B64" s="17">
        <v>7656</v>
      </c>
      <c r="C64" s="17">
        <v>2410</v>
      </c>
      <c r="D64" s="18">
        <v>0.18</v>
      </c>
      <c r="E64" s="17">
        <v>10066</v>
      </c>
      <c r="F64" s="17">
        <v>5417</v>
      </c>
      <c r="G64" s="18">
        <v>0.41</v>
      </c>
      <c r="H64" s="17">
        <v>13073</v>
      </c>
    </row>
    <row r="65" spans="1:8" ht="15" thickBot="1" x14ac:dyDescent="0.35">
      <c r="A65" s="16">
        <v>2017</v>
      </c>
      <c r="B65" s="25">
        <v>26514</v>
      </c>
      <c r="C65" s="25">
        <v>8348</v>
      </c>
      <c r="D65" s="26">
        <v>0.18</v>
      </c>
      <c r="E65" s="25">
        <v>34862</v>
      </c>
      <c r="F65" s="25">
        <v>18759</v>
      </c>
      <c r="G65" s="26">
        <v>0.41</v>
      </c>
      <c r="H65" s="25">
        <v>45273</v>
      </c>
    </row>
    <row r="67" spans="1:8" x14ac:dyDescent="0.3">
      <c r="A67" t="s">
        <v>107</v>
      </c>
    </row>
    <row r="68" spans="1:8" x14ac:dyDescent="0.3">
      <c r="A68" t="s">
        <v>108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AF81-598E-4D45-BA30-D32BEB47BAA8}">
  <dimension ref="A1:R50"/>
  <sheetViews>
    <sheetView workbookViewId="0">
      <selection activeCell="Q12" sqref="Q12"/>
    </sheetView>
  </sheetViews>
  <sheetFormatPr defaultRowHeight="13.8" x14ac:dyDescent="0.3"/>
  <cols>
    <col min="1" max="1" width="10.5546875" style="33" bestFit="1" customWidth="1"/>
    <col min="2" max="2" width="11.109375" style="33" bestFit="1" customWidth="1"/>
    <col min="3" max="3" width="7.5546875" style="33" bestFit="1" customWidth="1"/>
    <col min="4" max="4" width="11.109375" style="33" bestFit="1" customWidth="1"/>
    <col min="5" max="5" width="10.6640625" style="33" bestFit="1" customWidth="1"/>
    <col min="6" max="6" width="8.5546875" style="33" bestFit="1" customWidth="1"/>
    <col min="7" max="7" width="3.6640625" style="33" customWidth="1"/>
    <col min="8" max="8" width="8.88671875" style="33" bestFit="1" customWidth="1"/>
    <col min="9" max="9" width="7.5546875" style="33" bestFit="1" customWidth="1"/>
    <col min="10" max="11" width="11.109375" style="33" bestFit="1" customWidth="1"/>
    <col min="12" max="12" width="8.5546875" style="33" bestFit="1" customWidth="1"/>
    <col min="13" max="13" width="3.109375" style="33" customWidth="1"/>
    <col min="14" max="16" width="7.5546875" style="33" bestFit="1" customWidth="1"/>
    <col min="17" max="17" width="7" style="33" bestFit="1" customWidth="1"/>
    <col min="18" max="18" width="8.5546875" style="33" bestFit="1" customWidth="1"/>
    <col min="19" max="16384" width="8.88671875" style="33"/>
  </cols>
  <sheetData>
    <row r="1" spans="1:18" x14ac:dyDescent="0.3">
      <c r="B1" s="78" t="s">
        <v>130</v>
      </c>
      <c r="C1" s="78"/>
      <c r="D1" s="78"/>
      <c r="E1" s="78"/>
      <c r="F1" s="78"/>
      <c r="G1" s="43"/>
      <c r="H1" s="78" t="s">
        <v>131</v>
      </c>
      <c r="I1" s="78"/>
      <c r="J1" s="78"/>
      <c r="K1" s="78"/>
      <c r="L1" s="78"/>
      <c r="N1" s="78" t="s">
        <v>132</v>
      </c>
      <c r="O1" s="78"/>
      <c r="P1" s="78"/>
      <c r="Q1" s="78"/>
      <c r="R1" s="78"/>
    </row>
    <row r="2" spans="1:18" x14ac:dyDescent="0.3">
      <c r="A2" s="79"/>
      <c r="B2" s="12" t="s">
        <v>109</v>
      </c>
      <c r="C2" s="12" t="s">
        <v>110</v>
      </c>
      <c r="D2" s="12" t="s">
        <v>111</v>
      </c>
      <c r="E2" s="12" t="s">
        <v>110</v>
      </c>
      <c r="F2" s="12" t="s">
        <v>111</v>
      </c>
      <c r="G2" s="12"/>
      <c r="H2" s="31" t="s">
        <v>112</v>
      </c>
      <c r="I2" s="32" t="s">
        <v>110</v>
      </c>
      <c r="J2" s="12" t="s">
        <v>111</v>
      </c>
      <c r="K2" s="31" t="s">
        <v>112</v>
      </c>
      <c r="L2" s="32"/>
      <c r="M2" s="32"/>
      <c r="N2" s="32"/>
      <c r="O2" s="32" t="s">
        <v>110</v>
      </c>
      <c r="P2" s="12" t="s">
        <v>111</v>
      </c>
      <c r="Q2" s="79"/>
      <c r="R2" s="79"/>
    </row>
    <row r="3" spans="1:18" x14ac:dyDescent="0.3">
      <c r="A3" s="79"/>
      <c r="B3" s="12" t="s">
        <v>113</v>
      </c>
      <c r="C3" s="12" t="s">
        <v>113</v>
      </c>
      <c r="D3" s="12" t="s">
        <v>113</v>
      </c>
      <c r="E3" s="12" t="s">
        <v>114</v>
      </c>
      <c r="F3" s="12" t="s">
        <v>115</v>
      </c>
      <c r="G3" s="12"/>
      <c r="H3" s="31" t="s">
        <v>113</v>
      </c>
      <c r="I3" s="32" t="s">
        <v>113</v>
      </c>
      <c r="J3" s="12" t="s">
        <v>113</v>
      </c>
      <c r="K3" s="31" t="s">
        <v>114</v>
      </c>
      <c r="L3" s="32" t="s">
        <v>115</v>
      </c>
      <c r="M3" s="32"/>
      <c r="N3" s="12" t="s">
        <v>113</v>
      </c>
      <c r="O3" s="32" t="s">
        <v>113</v>
      </c>
      <c r="P3" s="12" t="s">
        <v>113</v>
      </c>
      <c r="Q3" s="32" t="s">
        <v>114</v>
      </c>
      <c r="R3" s="12" t="s">
        <v>115</v>
      </c>
    </row>
    <row r="4" spans="1:18" x14ac:dyDescent="0.3">
      <c r="A4" s="38" t="s">
        <v>116</v>
      </c>
      <c r="B4" s="38" t="s">
        <v>117</v>
      </c>
      <c r="C4" s="39"/>
      <c r="D4" s="38" t="s">
        <v>117</v>
      </c>
      <c r="E4" s="38" t="s">
        <v>118</v>
      </c>
      <c r="F4" s="38" t="s">
        <v>119</v>
      </c>
      <c r="G4" s="38"/>
      <c r="H4" s="39"/>
      <c r="I4" s="39"/>
      <c r="J4" s="38" t="s">
        <v>117</v>
      </c>
      <c r="K4" s="39" t="s">
        <v>117</v>
      </c>
      <c r="L4" s="39" t="s">
        <v>119</v>
      </c>
      <c r="M4" s="39"/>
      <c r="N4" s="39"/>
      <c r="O4" s="39"/>
      <c r="P4" s="38" t="s">
        <v>120</v>
      </c>
      <c r="Q4" s="39" t="s">
        <v>120</v>
      </c>
      <c r="R4" s="38" t="s">
        <v>119</v>
      </c>
    </row>
    <row r="5" spans="1:18" x14ac:dyDescent="0.3">
      <c r="A5" s="38" t="s">
        <v>121</v>
      </c>
      <c r="B5" s="38" t="s">
        <v>117</v>
      </c>
      <c r="C5" s="39"/>
      <c r="D5" s="38" t="s">
        <v>117</v>
      </c>
      <c r="E5" s="38" t="s">
        <v>118</v>
      </c>
      <c r="F5" s="38" t="s">
        <v>119</v>
      </c>
      <c r="G5" s="38"/>
      <c r="H5" s="42" t="s">
        <v>122</v>
      </c>
      <c r="I5" s="39"/>
      <c r="J5" s="38" t="s">
        <v>117</v>
      </c>
      <c r="K5" s="39" t="s">
        <v>117</v>
      </c>
      <c r="L5" s="39" t="s">
        <v>119</v>
      </c>
      <c r="M5" s="39"/>
      <c r="N5" s="38" t="s">
        <v>123</v>
      </c>
      <c r="O5" s="39"/>
      <c r="P5" s="38" t="s">
        <v>123</v>
      </c>
      <c r="Q5" s="39" t="s">
        <v>123</v>
      </c>
      <c r="R5" s="38" t="s">
        <v>119</v>
      </c>
    </row>
    <row r="6" spans="1:18" x14ac:dyDescent="0.3">
      <c r="A6" s="38" t="s">
        <v>124</v>
      </c>
      <c r="B6" s="38" t="s">
        <v>125</v>
      </c>
      <c r="C6" s="39"/>
      <c r="D6" s="38" t="s">
        <v>125</v>
      </c>
      <c r="E6" s="38" t="s">
        <v>118</v>
      </c>
      <c r="F6" s="38" t="s">
        <v>119</v>
      </c>
      <c r="G6" s="38"/>
      <c r="H6" s="38" t="s">
        <v>126</v>
      </c>
      <c r="I6" s="39"/>
      <c r="J6" s="38" t="s">
        <v>126</v>
      </c>
      <c r="K6" s="38" t="s">
        <v>126</v>
      </c>
      <c r="L6" s="39" t="s">
        <v>119</v>
      </c>
      <c r="M6" s="39"/>
      <c r="N6" s="38" t="s">
        <v>123</v>
      </c>
      <c r="O6" s="39"/>
      <c r="P6" s="38" t="s">
        <v>123</v>
      </c>
      <c r="Q6" s="39" t="s">
        <v>123</v>
      </c>
      <c r="R6" s="38" t="s">
        <v>119</v>
      </c>
    </row>
    <row r="7" spans="1:18" x14ac:dyDescent="0.3">
      <c r="A7" s="38" t="s">
        <v>127</v>
      </c>
      <c r="B7" s="38" t="s">
        <v>109</v>
      </c>
      <c r="C7" s="39"/>
      <c r="D7" s="38" t="s">
        <v>109</v>
      </c>
      <c r="E7" s="38" t="s">
        <v>109</v>
      </c>
      <c r="F7" s="38" t="s">
        <v>119</v>
      </c>
      <c r="G7" s="38"/>
      <c r="H7" s="38" t="s">
        <v>126</v>
      </c>
      <c r="I7" s="39"/>
      <c r="J7" s="38" t="s">
        <v>126</v>
      </c>
      <c r="K7" s="38" t="s">
        <v>126</v>
      </c>
      <c r="L7" s="39" t="s">
        <v>119</v>
      </c>
      <c r="M7" s="39"/>
      <c r="N7" s="38" t="s">
        <v>123</v>
      </c>
      <c r="O7" s="39"/>
      <c r="P7" s="38" t="s">
        <v>123</v>
      </c>
      <c r="Q7" s="39" t="s">
        <v>123</v>
      </c>
      <c r="R7" s="38" t="s">
        <v>119</v>
      </c>
    </row>
    <row r="8" spans="1:18" x14ac:dyDescent="0.3">
      <c r="A8" s="38" t="s">
        <v>128</v>
      </c>
      <c r="B8" s="39" t="s">
        <v>109</v>
      </c>
      <c r="C8" s="76"/>
      <c r="D8" s="39" t="s">
        <v>109</v>
      </c>
      <c r="E8" s="39" t="s">
        <v>109</v>
      </c>
      <c r="F8" s="39" t="s">
        <v>119</v>
      </c>
      <c r="G8" s="39"/>
      <c r="H8" s="38" t="s">
        <v>126</v>
      </c>
      <c r="I8" s="21"/>
      <c r="J8" s="38" t="s">
        <v>126</v>
      </c>
      <c r="K8" s="38" t="s">
        <v>126</v>
      </c>
      <c r="L8" s="39" t="s">
        <v>119</v>
      </c>
      <c r="M8" s="39"/>
      <c r="N8" s="77" t="s">
        <v>123</v>
      </c>
      <c r="O8" s="76"/>
      <c r="P8" s="39" t="s">
        <v>123</v>
      </c>
      <c r="Q8" s="39" t="s">
        <v>123</v>
      </c>
      <c r="R8" s="39" t="s">
        <v>119</v>
      </c>
    </row>
    <row r="9" spans="1:18" x14ac:dyDescent="0.3">
      <c r="A9" s="38" t="s">
        <v>129</v>
      </c>
      <c r="B9" s="39"/>
      <c r="C9" s="76"/>
      <c r="D9" s="39"/>
      <c r="E9" s="39"/>
      <c r="F9" s="39"/>
      <c r="G9" s="39"/>
      <c r="H9" s="21"/>
      <c r="I9" s="21"/>
      <c r="J9" s="39"/>
      <c r="K9" s="39"/>
      <c r="L9" s="39"/>
      <c r="M9" s="39"/>
      <c r="N9" s="77"/>
      <c r="O9" s="76"/>
      <c r="P9" s="39"/>
      <c r="Q9" s="39"/>
      <c r="R9" s="39"/>
    </row>
    <row r="10" spans="1:18" x14ac:dyDescent="0.3">
      <c r="A10" s="12">
        <v>1980</v>
      </c>
      <c r="B10" s="36">
        <v>0.27</v>
      </c>
      <c r="C10" s="36">
        <v>0.154</v>
      </c>
      <c r="D10" s="36">
        <v>0.27</v>
      </c>
      <c r="E10" s="36">
        <v>3.9E-2</v>
      </c>
      <c r="F10" s="36">
        <v>0.309</v>
      </c>
      <c r="G10" s="36"/>
      <c r="H10" s="36">
        <v>0.17699999999999999</v>
      </c>
      <c r="I10" s="36">
        <v>0.25900000000000001</v>
      </c>
      <c r="J10" s="36">
        <v>0.27</v>
      </c>
      <c r="K10" s="36">
        <v>0.40799999999999997</v>
      </c>
      <c r="L10" s="36">
        <v>0.67800000000000005</v>
      </c>
      <c r="M10" s="36"/>
      <c r="N10" s="36">
        <v>0.39600000000000002</v>
      </c>
      <c r="O10" s="35">
        <v>0.33500000000000002</v>
      </c>
      <c r="P10" s="36">
        <v>0.48299999999999998</v>
      </c>
      <c r="Q10" s="35">
        <v>0.25700000000000001</v>
      </c>
      <c r="R10" s="36">
        <v>0.74</v>
      </c>
    </row>
    <row r="11" spans="1:18" x14ac:dyDescent="0.3">
      <c r="A11" s="12">
        <v>1981</v>
      </c>
      <c r="B11" s="36">
        <v>0.24399999999999999</v>
      </c>
      <c r="C11" s="36">
        <v>0.154</v>
      </c>
      <c r="D11" s="36">
        <v>0.24399999999999999</v>
      </c>
      <c r="E11" s="36">
        <v>3.5999999999999997E-2</v>
      </c>
      <c r="F11" s="36">
        <v>0.28000000000000003</v>
      </c>
      <c r="G11" s="36"/>
      <c r="H11" s="36">
        <v>0.17699999999999999</v>
      </c>
      <c r="I11" s="36">
        <v>0.25900000000000001</v>
      </c>
      <c r="J11" s="36">
        <v>0.24399999999999999</v>
      </c>
      <c r="K11" s="36">
        <v>0.37</v>
      </c>
      <c r="L11" s="36">
        <v>0.61399999999999999</v>
      </c>
      <c r="M11" s="36"/>
      <c r="N11" s="36">
        <v>0.40899999999999997</v>
      </c>
      <c r="O11" s="35">
        <v>0.33500000000000002</v>
      </c>
      <c r="P11" s="36">
        <v>0.437</v>
      </c>
      <c r="Q11" s="35">
        <v>0.23300000000000001</v>
      </c>
      <c r="R11" s="36">
        <v>0.67</v>
      </c>
    </row>
    <row r="12" spans="1:18" x14ac:dyDescent="0.3">
      <c r="A12" s="12">
        <v>1982</v>
      </c>
      <c r="B12" s="36">
        <v>0.21099999999999999</v>
      </c>
      <c r="C12" s="36">
        <v>0.154</v>
      </c>
      <c r="D12" s="36">
        <v>0.21099999999999999</v>
      </c>
      <c r="E12" s="36">
        <v>3.1E-2</v>
      </c>
      <c r="F12" s="36">
        <v>0.24199999999999999</v>
      </c>
      <c r="G12" s="36"/>
      <c r="H12" s="36">
        <v>0.17699999999999999</v>
      </c>
      <c r="I12" s="36">
        <v>0.25900000000000001</v>
      </c>
      <c r="J12" s="36">
        <v>0.21099999999999999</v>
      </c>
      <c r="K12" s="36">
        <v>0.32</v>
      </c>
      <c r="L12" s="36">
        <v>0.53100000000000003</v>
      </c>
      <c r="M12" s="36"/>
      <c r="N12" s="36">
        <v>0.42699999999999999</v>
      </c>
      <c r="O12" s="35">
        <v>0.33500000000000002</v>
      </c>
      <c r="P12" s="36">
        <v>0.379</v>
      </c>
      <c r="Q12" s="35">
        <v>0.20100000000000001</v>
      </c>
      <c r="R12" s="36">
        <v>0.57999999999999996</v>
      </c>
    </row>
    <row r="13" spans="1:18" x14ac:dyDescent="0.3">
      <c r="A13" s="12">
        <v>1983</v>
      </c>
      <c r="B13" s="36">
        <v>0.29499999999999998</v>
      </c>
      <c r="C13" s="36">
        <v>0.154</v>
      </c>
      <c r="D13" s="36">
        <v>0.29499999999999998</v>
      </c>
      <c r="E13" s="36">
        <v>4.2999999999999997E-2</v>
      </c>
      <c r="F13" s="36">
        <v>0.33800000000000002</v>
      </c>
      <c r="G13" s="36"/>
      <c r="H13" s="36">
        <v>0.17699999999999999</v>
      </c>
      <c r="I13" s="36">
        <v>0.25900000000000001</v>
      </c>
      <c r="J13" s="36">
        <v>0.29499999999999998</v>
      </c>
      <c r="K13" s="36">
        <v>0.44700000000000001</v>
      </c>
      <c r="L13" s="36">
        <v>0.74199999999999999</v>
      </c>
      <c r="M13" s="36"/>
      <c r="N13" s="36">
        <v>0.42499999999999999</v>
      </c>
      <c r="O13" s="35">
        <v>0.33500000000000002</v>
      </c>
      <c r="P13" s="36">
        <v>0.52900000000000003</v>
      </c>
      <c r="Q13" s="35">
        <v>0.28100000000000003</v>
      </c>
      <c r="R13" s="36">
        <v>0.81</v>
      </c>
    </row>
    <row r="14" spans="1:18" x14ac:dyDescent="0.3">
      <c r="A14" s="12">
        <v>1984</v>
      </c>
      <c r="B14" s="36">
        <v>0.26200000000000001</v>
      </c>
      <c r="C14" s="36">
        <v>0.154</v>
      </c>
      <c r="D14" s="36">
        <v>0.26200000000000001</v>
      </c>
      <c r="E14" s="36">
        <v>3.7999999999999999E-2</v>
      </c>
      <c r="F14" s="36">
        <v>0.30099999999999999</v>
      </c>
      <c r="G14" s="36"/>
      <c r="H14" s="36">
        <v>0.17699999999999999</v>
      </c>
      <c r="I14" s="36">
        <v>0.25900000000000001</v>
      </c>
      <c r="J14" s="36">
        <v>0.26200000000000001</v>
      </c>
      <c r="K14" s="36">
        <v>0.39700000000000002</v>
      </c>
      <c r="L14" s="36">
        <v>0.66</v>
      </c>
      <c r="M14" s="36"/>
      <c r="N14" s="36">
        <v>0.40799999999999997</v>
      </c>
      <c r="O14" s="35">
        <v>0.33500000000000002</v>
      </c>
      <c r="P14" s="36">
        <v>0.47</v>
      </c>
      <c r="Q14" s="35">
        <v>0.25</v>
      </c>
      <c r="R14" s="36">
        <v>0.72</v>
      </c>
    </row>
    <row r="15" spans="1:18" x14ac:dyDescent="0.3">
      <c r="A15" s="12">
        <v>1985</v>
      </c>
      <c r="B15" s="36">
        <v>0.27300000000000002</v>
      </c>
      <c r="C15" s="36">
        <v>0.154</v>
      </c>
      <c r="D15" s="36">
        <v>0.27300000000000002</v>
      </c>
      <c r="E15" s="36">
        <v>0.04</v>
      </c>
      <c r="F15" s="36">
        <v>0.313</v>
      </c>
      <c r="G15" s="36"/>
      <c r="H15" s="36">
        <v>0.17699999999999999</v>
      </c>
      <c r="I15" s="36">
        <v>0.25900000000000001</v>
      </c>
      <c r="J15" s="36">
        <v>0.27300000000000002</v>
      </c>
      <c r="K15" s="36">
        <v>0.41399999999999998</v>
      </c>
      <c r="L15" s="36">
        <v>0.68700000000000006</v>
      </c>
      <c r="M15" s="36"/>
      <c r="N15" s="36">
        <v>0.40799999999999997</v>
      </c>
      <c r="O15" s="35">
        <v>0.33500000000000002</v>
      </c>
      <c r="P15" s="36">
        <v>0.49</v>
      </c>
      <c r="Q15" s="35">
        <v>0.26</v>
      </c>
      <c r="R15" s="36">
        <v>0.75</v>
      </c>
    </row>
    <row r="16" spans="1:18" x14ac:dyDescent="0.3">
      <c r="A16" s="12">
        <v>1986</v>
      </c>
      <c r="B16" s="36">
        <v>0.30199999999999999</v>
      </c>
      <c r="C16" s="36">
        <v>0.154</v>
      </c>
      <c r="D16" s="36">
        <v>0.30199999999999999</v>
      </c>
      <c r="E16" s="36">
        <v>4.3999999999999997E-2</v>
      </c>
      <c r="F16" s="36">
        <v>0.34699999999999998</v>
      </c>
      <c r="G16" s="36"/>
      <c r="H16" s="36">
        <v>0.17699999999999999</v>
      </c>
      <c r="I16" s="36">
        <v>0.25900000000000001</v>
      </c>
      <c r="J16" s="36">
        <v>0.30199999999999999</v>
      </c>
      <c r="K16" s="36">
        <v>0.45800000000000002</v>
      </c>
      <c r="L16" s="36">
        <v>0.76</v>
      </c>
      <c r="M16" s="36"/>
      <c r="N16" s="36">
        <v>0.40400000000000003</v>
      </c>
      <c r="O16" s="35">
        <v>0.33500000000000002</v>
      </c>
      <c r="P16" s="36">
        <v>0.54200000000000004</v>
      </c>
      <c r="Q16" s="35">
        <v>0.28799999999999998</v>
      </c>
      <c r="R16" s="36">
        <v>0.83</v>
      </c>
    </row>
    <row r="17" spans="1:18" x14ac:dyDescent="0.3">
      <c r="A17" s="12">
        <v>1987</v>
      </c>
      <c r="B17" s="36">
        <v>0.23300000000000001</v>
      </c>
      <c r="C17" s="36">
        <v>0.154</v>
      </c>
      <c r="D17" s="36">
        <v>0.23300000000000001</v>
      </c>
      <c r="E17" s="36">
        <v>3.4000000000000002E-2</v>
      </c>
      <c r="F17" s="36">
        <v>0.26700000000000002</v>
      </c>
      <c r="G17" s="36"/>
      <c r="H17" s="36">
        <v>0.17699999999999999</v>
      </c>
      <c r="I17" s="36">
        <v>0.25900000000000001</v>
      </c>
      <c r="J17" s="36">
        <v>0.23300000000000001</v>
      </c>
      <c r="K17" s="36">
        <v>0.35299999999999998</v>
      </c>
      <c r="L17" s="36">
        <v>0.58599999999999997</v>
      </c>
      <c r="M17" s="36"/>
      <c r="N17" s="36">
        <v>0.39600000000000002</v>
      </c>
      <c r="O17" s="35">
        <v>0.33500000000000002</v>
      </c>
      <c r="P17" s="36">
        <v>0.41799999999999998</v>
      </c>
      <c r="Q17" s="35">
        <v>0.222</v>
      </c>
      <c r="R17" s="36">
        <v>0.64</v>
      </c>
    </row>
    <row r="18" spans="1:18" x14ac:dyDescent="0.3">
      <c r="A18" s="12">
        <v>1988</v>
      </c>
      <c r="B18" s="36">
        <v>0.23</v>
      </c>
      <c r="C18" s="36">
        <v>0.154</v>
      </c>
      <c r="D18" s="36">
        <v>0.23</v>
      </c>
      <c r="E18" s="36">
        <v>3.4000000000000002E-2</v>
      </c>
      <c r="F18" s="36">
        <v>0.26300000000000001</v>
      </c>
      <c r="G18" s="36"/>
      <c r="H18" s="36">
        <v>0.17699999999999999</v>
      </c>
      <c r="I18" s="36">
        <v>0.25900000000000001</v>
      </c>
      <c r="J18" s="36">
        <v>0.23</v>
      </c>
      <c r="K18" s="36">
        <v>0.34799999999999998</v>
      </c>
      <c r="L18" s="36">
        <v>0.57699999999999996</v>
      </c>
      <c r="M18" s="36"/>
      <c r="N18" s="36">
        <v>0.39400000000000002</v>
      </c>
      <c r="O18" s="35">
        <v>0.33500000000000002</v>
      </c>
      <c r="P18" s="36">
        <v>0.41099999999999998</v>
      </c>
      <c r="Q18" s="35">
        <v>0.219</v>
      </c>
      <c r="R18" s="36">
        <v>0.63</v>
      </c>
    </row>
    <row r="19" spans="1:18" x14ac:dyDescent="0.3">
      <c r="A19" s="12">
        <v>1989</v>
      </c>
      <c r="B19" s="36">
        <v>0.224</v>
      </c>
      <c r="C19" s="36">
        <v>0.154</v>
      </c>
      <c r="D19" s="36">
        <v>0.224</v>
      </c>
      <c r="E19" s="36">
        <v>3.3000000000000002E-2</v>
      </c>
      <c r="F19" s="36">
        <v>0.25700000000000001</v>
      </c>
      <c r="G19" s="36"/>
      <c r="H19" s="36">
        <v>0.17699999999999999</v>
      </c>
      <c r="I19" s="36">
        <v>0.25900000000000001</v>
      </c>
      <c r="J19" s="36">
        <v>0.224</v>
      </c>
      <c r="K19" s="36">
        <v>0.33900000000000002</v>
      </c>
      <c r="L19" s="36">
        <v>0.56299999999999994</v>
      </c>
      <c r="M19" s="36"/>
      <c r="N19" s="36">
        <v>0.40100000000000002</v>
      </c>
      <c r="O19" s="35">
        <v>0.33500000000000002</v>
      </c>
      <c r="P19" s="36">
        <v>0.40100000000000002</v>
      </c>
      <c r="Q19" s="35">
        <v>0.21299999999999999</v>
      </c>
      <c r="R19" s="36">
        <v>0.61499999999999999</v>
      </c>
    </row>
    <row r="20" spans="1:18" x14ac:dyDescent="0.3">
      <c r="A20" s="12">
        <v>1990</v>
      </c>
      <c r="B20" s="36">
        <v>0.254</v>
      </c>
      <c r="C20" s="36">
        <v>0.154</v>
      </c>
      <c r="D20" s="36">
        <v>0.254</v>
      </c>
      <c r="E20" s="36">
        <v>3.6999999999999998E-2</v>
      </c>
      <c r="F20" s="36">
        <v>0.29099999999999998</v>
      </c>
      <c r="G20" s="36"/>
      <c r="H20" s="36">
        <v>0.17699999999999999</v>
      </c>
      <c r="I20" s="36">
        <v>0.25900000000000001</v>
      </c>
      <c r="J20" s="36">
        <v>0.254</v>
      </c>
      <c r="K20" s="36">
        <v>0.38500000000000001</v>
      </c>
      <c r="L20" s="36">
        <v>0.63900000000000001</v>
      </c>
      <c r="M20" s="36"/>
      <c r="N20" s="36">
        <v>0.45500000000000002</v>
      </c>
      <c r="O20" s="35">
        <v>0.33500000000000002</v>
      </c>
      <c r="P20" s="36">
        <v>0.45500000000000002</v>
      </c>
      <c r="Q20" s="35">
        <v>0.24199999999999999</v>
      </c>
      <c r="R20" s="36">
        <v>0.69699999999999995</v>
      </c>
    </row>
    <row r="21" spans="1:18" x14ac:dyDescent="0.3">
      <c r="A21" s="12">
        <v>1991</v>
      </c>
      <c r="B21" s="36">
        <v>0.183</v>
      </c>
      <c r="C21" s="36">
        <v>0.154</v>
      </c>
      <c r="D21" s="36">
        <v>0.183</v>
      </c>
      <c r="E21" s="36">
        <v>2.7E-2</v>
      </c>
      <c r="F21" s="36">
        <v>0.21</v>
      </c>
      <c r="G21" s="36"/>
      <c r="H21" s="36">
        <v>0.17699999999999999</v>
      </c>
      <c r="I21" s="36">
        <v>0.25900000000000001</v>
      </c>
      <c r="J21" s="36">
        <v>0.183</v>
      </c>
      <c r="K21" s="36">
        <v>0.47</v>
      </c>
      <c r="L21" s="36">
        <v>0.65300000000000002</v>
      </c>
      <c r="M21" s="36"/>
      <c r="N21" s="36">
        <v>0.32800000000000001</v>
      </c>
      <c r="O21" s="35">
        <v>0.33500000000000002</v>
      </c>
      <c r="P21" s="36">
        <v>0.32800000000000001</v>
      </c>
      <c r="Q21" s="35">
        <v>0.29599999999999999</v>
      </c>
      <c r="R21" s="36">
        <v>0.624</v>
      </c>
    </row>
    <row r="22" spans="1:18" x14ac:dyDescent="0.3">
      <c r="A22" s="12">
        <v>1992</v>
      </c>
      <c r="B22" s="36">
        <v>0.16700000000000001</v>
      </c>
      <c r="C22" s="36">
        <v>0.154</v>
      </c>
      <c r="D22" s="36">
        <v>0.16700000000000001</v>
      </c>
      <c r="E22" s="36">
        <v>2.4E-2</v>
      </c>
      <c r="F22" s="36">
        <v>0.192</v>
      </c>
      <c r="G22" s="36"/>
      <c r="H22" s="36">
        <v>0.16700000000000001</v>
      </c>
      <c r="I22" s="36">
        <v>0.25900000000000001</v>
      </c>
      <c r="J22" s="36">
        <v>0.16700000000000001</v>
      </c>
      <c r="K22" s="36">
        <v>0.47499999999999998</v>
      </c>
      <c r="L22" s="36">
        <v>0.64200000000000002</v>
      </c>
      <c r="M22" s="36"/>
      <c r="N22" s="36">
        <v>0.28799999999999998</v>
      </c>
      <c r="O22" s="35">
        <v>0.33500000000000002</v>
      </c>
      <c r="P22" s="36">
        <v>0.28799999999999998</v>
      </c>
      <c r="Q22" s="35">
        <v>0.36499999999999999</v>
      </c>
      <c r="R22" s="36">
        <v>0.65300000000000002</v>
      </c>
    </row>
    <row r="23" spans="1:18" x14ac:dyDescent="0.3">
      <c r="A23" s="12">
        <v>1993</v>
      </c>
      <c r="B23" s="36">
        <v>0.161</v>
      </c>
      <c r="C23" s="36">
        <v>0.154</v>
      </c>
      <c r="D23" s="36">
        <v>0.161</v>
      </c>
      <c r="E23" s="36">
        <v>2.3E-2</v>
      </c>
      <c r="F23" s="36">
        <v>0.184</v>
      </c>
      <c r="G23" s="36"/>
      <c r="H23" s="36">
        <v>0.161</v>
      </c>
      <c r="I23" s="36">
        <v>0.25900000000000001</v>
      </c>
      <c r="J23" s="36">
        <v>0.161</v>
      </c>
      <c r="K23" s="36">
        <v>0.47499999999999998</v>
      </c>
      <c r="L23" s="36">
        <v>0.63600000000000001</v>
      </c>
      <c r="M23" s="36"/>
      <c r="N23" s="36">
        <v>0.28599999999999998</v>
      </c>
      <c r="O23" s="35">
        <v>0.33500000000000002</v>
      </c>
      <c r="P23" s="36">
        <v>0.28599999999999998</v>
      </c>
      <c r="Q23" s="35">
        <v>0.28000000000000003</v>
      </c>
      <c r="R23" s="36">
        <v>0.56699999999999995</v>
      </c>
    </row>
    <row r="24" spans="1:18" x14ac:dyDescent="0.3">
      <c r="A24" s="12">
        <v>1994</v>
      </c>
      <c r="B24" s="36">
        <v>0.19</v>
      </c>
      <c r="C24" s="36">
        <v>0.154</v>
      </c>
      <c r="D24" s="36">
        <v>0.19</v>
      </c>
      <c r="E24" s="36">
        <v>2.8000000000000001E-2</v>
      </c>
      <c r="F24" s="36">
        <v>0.218</v>
      </c>
      <c r="G24" s="36"/>
      <c r="H24" s="36">
        <v>0.19</v>
      </c>
      <c r="I24" s="36">
        <v>0.25900000000000001</v>
      </c>
      <c r="J24" s="36">
        <v>0.19</v>
      </c>
      <c r="K24" s="36">
        <v>0.53700000000000003</v>
      </c>
      <c r="L24" s="36">
        <v>0.72699999999999998</v>
      </c>
      <c r="M24" s="36"/>
      <c r="N24" s="36">
        <v>0.32</v>
      </c>
      <c r="O24" s="35">
        <v>0.33500000000000002</v>
      </c>
      <c r="P24" s="36">
        <v>0.32</v>
      </c>
      <c r="Q24" s="35">
        <v>0.34699999999999998</v>
      </c>
      <c r="R24" s="36">
        <v>0.66700000000000004</v>
      </c>
    </row>
    <row r="25" spans="1:18" x14ac:dyDescent="0.3">
      <c r="A25" s="12">
        <v>1995</v>
      </c>
      <c r="B25" s="36">
        <v>0.13900000000000001</v>
      </c>
      <c r="C25" s="36">
        <v>0.154</v>
      </c>
      <c r="D25" s="36">
        <v>0.13900000000000001</v>
      </c>
      <c r="E25" s="36">
        <v>0.02</v>
      </c>
      <c r="F25" s="36">
        <v>0.159</v>
      </c>
      <c r="G25" s="36"/>
      <c r="H25" s="36">
        <v>0.13900000000000001</v>
      </c>
      <c r="I25" s="36">
        <v>0.25900000000000001</v>
      </c>
      <c r="J25" s="36">
        <v>0.13900000000000001</v>
      </c>
      <c r="K25" s="36">
        <v>0.54800000000000004</v>
      </c>
      <c r="L25" s="36">
        <v>0.68700000000000006</v>
      </c>
      <c r="M25" s="36"/>
      <c r="N25" s="36">
        <v>0.219</v>
      </c>
      <c r="O25" s="35">
        <v>0.33500000000000002</v>
      </c>
      <c r="P25" s="36">
        <v>0.219</v>
      </c>
      <c r="Q25" s="35">
        <v>0.187</v>
      </c>
      <c r="R25" s="36">
        <v>0.40600000000000003</v>
      </c>
    </row>
    <row r="26" spans="1:18" x14ac:dyDescent="0.3">
      <c r="A26" s="12">
        <v>1996</v>
      </c>
      <c r="B26" s="36">
        <v>0.22600000000000001</v>
      </c>
      <c r="C26" s="36">
        <v>0.154</v>
      </c>
      <c r="D26" s="36">
        <v>0.22600000000000001</v>
      </c>
      <c r="E26" s="36">
        <v>3.3000000000000002E-2</v>
      </c>
      <c r="F26" s="36">
        <v>0.25900000000000001</v>
      </c>
      <c r="G26" s="36"/>
      <c r="H26" s="36">
        <v>0.22600000000000001</v>
      </c>
      <c r="I26" s="36">
        <v>0.25900000000000001</v>
      </c>
      <c r="J26" s="36">
        <v>0.22600000000000001</v>
      </c>
      <c r="K26" s="36">
        <v>0.39200000000000002</v>
      </c>
      <c r="L26" s="36">
        <v>0.61799999999999999</v>
      </c>
      <c r="M26" s="36"/>
      <c r="N26" s="36">
        <v>0.45800000000000002</v>
      </c>
      <c r="O26" s="35">
        <v>0.33500000000000002</v>
      </c>
      <c r="P26" s="36">
        <v>0.45800000000000002</v>
      </c>
      <c r="Q26" s="35">
        <v>0.28100000000000003</v>
      </c>
      <c r="R26" s="36">
        <v>0.73899999999999999</v>
      </c>
    </row>
    <row r="27" spans="1:18" x14ac:dyDescent="0.3">
      <c r="A27" s="12">
        <v>1997</v>
      </c>
      <c r="B27" s="36">
        <v>0.189</v>
      </c>
      <c r="C27" s="36">
        <v>0.127</v>
      </c>
      <c r="D27" s="36">
        <v>0.189</v>
      </c>
      <c r="E27" s="36">
        <v>3.3000000000000002E-2</v>
      </c>
      <c r="F27" s="36">
        <v>0.223</v>
      </c>
      <c r="G27" s="36"/>
      <c r="H27" s="36">
        <v>9.4E-2</v>
      </c>
      <c r="I27" s="36">
        <v>0.124</v>
      </c>
      <c r="J27" s="36">
        <v>9.4E-2</v>
      </c>
      <c r="K27" s="36">
        <v>0.45400000000000001</v>
      </c>
      <c r="L27" s="36">
        <v>0.54800000000000004</v>
      </c>
      <c r="M27" s="36"/>
      <c r="N27" s="36">
        <v>0.17799999999999999</v>
      </c>
      <c r="O27" s="35">
        <v>0.24099999999999999</v>
      </c>
      <c r="P27" s="36">
        <v>0.17799999999999999</v>
      </c>
      <c r="Q27" s="35">
        <v>0.35399999999999998</v>
      </c>
      <c r="R27" s="36">
        <v>0.53200000000000003</v>
      </c>
    </row>
    <row r="28" spans="1:18" x14ac:dyDescent="0.3">
      <c r="A28" s="12">
        <v>1998</v>
      </c>
      <c r="B28" s="36">
        <v>0</v>
      </c>
      <c r="C28" s="36">
        <v>2.3E-2</v>
      </c>
      <c r="D28" s="36">
        <v>0</v>
      </c>
      <c r="E28" s="36">
        <v>4.2999999999999997E-2</v>
      </c>
      <c r="F28" s="36">
        <v>4.2999999999999997E-2</v>
      </c>
      <c r="G28" s="36"/>
      <c r="H28" s="36">
        <v>1.7000000000000001E-2</v>
      </c>
      <c r="I28" s="36">
        <v>3.2000000000000001E-2</v>
      </c>
      <c r="J28" s="36">
        <v>1.7000000000000001E-2</v>
      </c>
      <c r="K28" s="36">
        <v>0.46</v>
      </c>
      <c r="L28" s="36">
        <v>0.47699999999999998</v>
      </c>
      <c r="M28" s="36"/>
      <c r="N28" s="36">
        <v>5.0000000000000001E-3</v>
      </c>
      <c r="O28" s="34">
        <v>6.4000000000000001E-2</v>
      </c>
      <c r="P28" s="36">
        <v>5.0000000000000001E-3</v>
      </c>
      <c r="Q28" s="35">
        <v>0.18</v>
      </c>
      <c r="R28" s="36">
        <v>0.185</v>
      </c>
    </row>
    <row r="29" spans="1:18" x14ac:dyDescent="0.3">
      <c r="A29" s="12">
        <v>1999</v>
      </c>
      <c r="B29" s="36">
        <v>0</v>
      </c>
      <c r="C29" s="36">
        <v>0.01</v>
      </c>
      <c r="D29" s="36">
        <v>0</v>
      </c>
      <c r="E29" s="36">
        <v>2.1000000000000001E-2</v>
      </c>
      <c r="F29" s="36">
        <v>2.1000000000000001E-2</v>
      </c>
      <c r="G29" s="36"/>
      <c r="H29" s="36">
        <v>1.9E-2</v>
      </c>
      <c r="I29" s="36">
        <v>4.8000000000000001E-2</v>
      </c>
      <c r="J29" s="36">
        <v>1.9E-2</v>
      </c>
      <c r="K29" s="36">
        <v>0.48299999999999998</v>
      </c>
      <c r="L29" s="36">
        <v>0.502</v>
      </c>
      <c r="M29" s="36"/>
      <c r="N29" s="36">
        <v>1.2999999999999999E-2</v>
      </c>
      <c r="O29" s="34">
        <v>0.06</v>
      </c>
      <c r="P29" s="36">
        <v>1.2999999999999999E-2</v>
      </c>
      <c r="Q29" s="35">
        <v>0.2</v>
      </c>
      <c r="R29" s="36">
        <v>0.21299999999999999</v>
      </c>
    </row>
    <row r="30" spans="1:18" x14ac:dyDescent="0.3">
      <c r="A30" s="12">
        <v>2000</v>
      </c>
      <c r="B30" s="36">
        <v>0</v>
      </c>
      <c r="C30" s="36">
        <v>7.0000000000000001E-3</v>
      </c>
      <c r="D30" s="36">
        <v>0</v>
      </c>
      <c r="E30" s="36">
        <v>0</v>
      </c>
      <c r="F30" s="36">
        <v>0</v>
      </c>
      <c r="G30" s="36"/>
      <c r="H30" s="36">
        <v>0.121</v>
      </c>
      <c r="I30" s="36">
        <v>3.5000000000000003E-2</v>
      </c>
      <c r="J30" s="36">
        <v>0.121</v>
      </c>
      <c r="K30" s="36">
        <v>0.40899999999999997</v>
      </c>
      <c r="L30" s="36">
        <v>0.53</v>
      </c>
      <c r="M30" s="36"/>
      <c r="N30" s="36">
        <v>0.105</v>
      </c>
      <c r="O30" s="34">
        <v>6.9000000000000006E-2</v>
      </c>
      <c r="P30" s="36">
        <v>0.105</v>
      </c>
      <c r="Q30" s="35">
        <v>0.26900000000000002</v>
      </c>
      <c r="R30" s="36">
        <v>0.375</v>
      </c>
    </row>
    <row r="31" spans="1:18" x14ac:dyDescent="0.3">
      <c r="A31" s="12">
        <v>2001</v>
      </c>
      <c r="B31" s="36">
        <v>0</v>
      </c>
      <c r="C31" s="36">
        <v>1.2999999999999999E-2</v>
      </c>
      <c r="D31" s="36">
        <v>0</v>
      </c>
      <c r="E31" s="36">
        <v>1E-3</v>
      </c>
      <c r="F31" s="36">
        <v>1E-3</v>
      </c>
      <c r="G31" s="36"/>
      <c r="H31" s="36">
        <v>0.115</v>
      </c>
      <c r="I31" s="36">
        <v>4.8000000000000001E-2</v>
      </c>
      <c r="J31" s="36">
        <v>0.115</v>
      </c>
      <c r="K31" s="36">
        <v>0.42</v>
      </c>
      <c r="L31" s="36">
        <v>0.53500000000000003</v>
      </c>
      <c r="M31" s="36"/>
      <c r="N31" s="36">
        <v>5.6000000000000001E-2</v>
      </c>
      <c r="O31" s="35">
        <v>0.128</v>
      </c>
      <c r="P31" s="36">
        <v>5.6000000000000001E-2</v>
      </c>
      <c r="Q31" s="35">
        <v>0.23799999999999999</v>
      </c>
      <c r="R31" s="36">
        <v>0.29399999999999998</v>
      </c>
    </row>
    <row r="32" spans="1:18" x14ac:dyDescent="0.3">
      <c r="A32" s="12">
        <v>2002</v>
      </c>
      <c r="B32" s="36">
        <v>0</v>
      </c>
      <c r="C32" s="36">
        <v>2.9000000000000001E-2</v>
      </c>
      <c r="D32" s="36">
        <v>0</v>
      </c>
      <c r="E32" s="36">
        <v>0</v>
      </c>
      <c r="F32" s="36">
        <v>0</v>
      </c>
      <c r="G32" s="36"/>
      <c r="H32" s="36">
        <v>5.8000000000000003E-2</v>
      </c>
      <c r="I32" s="36">
        <v>6.7000000000000004E-2</v>
      </c>
      <c r="J32" s="36">
        <v>5.8000000000000003E-2</v>
      </c>
      <c r="K32" s="36">
        <v>0.16600000000000001</v>
      </c>
      <c r="L32" s="36">
        <v>0.224</v>
      </c>
      <c r="M32" s="36"/>
      <c r="N32" s="36">
        <v>0.14099999999999999</v>
      </c>
      <c r="O32" s="35">
        <v>0.13700000000000001</v>
      </c>
      <c r="P32" s="36">
        <v>0.14099999999999999</v>
      </c>
      <c r="Q32" s="35">
        <v>0.13300000000000001</v>
      </c>
      <c r="R32" s="36">
        <v>0.27400000000000002</v>
      </c>
    </row>
    <row r="33" spans="1:18" x14ac:dyDescent="0.3">
      <c r="A33" s="12">
        <v>2003</v>
      </c>
      <c r="B33" s="36">
        <v>0.05</v>
      </c>
      <c r="C33" s="36">
        <v>3.4000000000000002E-2</v>
      </c>
      <c r="D33" s="36">
        <v>0.05</v>
      </c>
      <c r="E33" s="36">
        <v>1E-3</v>
      </c>
      <c r="F33" s="36">
        <v>5.0999999999999997E-2</v>
      </c>
      <c r="G33" s="36"/>
      <c r="H33" s="36">
        <v>0.11899999999999999</v>
      </c>
      <c r="I33" s="36">
        <v>7.0999999999999994E-2</v>
      </c>
      <c r="J33" s="36">
        <v>0.11899999999999999</v>
      </c>
      <c r="K33" s="36">
        <v>0.34</v>
      </c>
      <c r="L33" s="36">
        <v>0.45900000000000002</v>
      </c>
      <c r="M33" s="36"/>
      <c r="N33" s="36">
        <v>9.2999999999999999E-2</v>
      </c>
      <c r="O33" s="34">
        <v>9.7000000000000003E-2</v>
      </c>
      <c r="P33" s="36">
        <v>9.2999999999999999E-2</v>
      </c>
      <c r="Q33" s="35">
        <v>0.187</v>
      </c>
      <c r="R33" s="36">
        <v>0.28000000000000003</v>
      </c>
    </row>
    <row r="34" spans="1:18" x14ac:dyDescent="0.3">
      <c r="A34" s="12">
        <v>2004</v>
      </c>
      <c r="B34" s="36">
        <v>0.54700000000000004</v>
      </c>
      <c r="C34" s="36">
        <v>0.04</v>
      </c>
      <c r="D34" s="36">
        <v>0.54700000000000004</v>
      </c>
      <c r="E34" s="36">
        <v>1.2E-2</v>
      </c>
      <c r="F34" s="36">
        <v>0.55900000000000005</v>
      </c>
      <c r="G34" s="36"/>
      <c r="H34" s="36">
        <v>0.14399999999999999</v>
      </c>
      <c r="I34" s="36">
        <v>9.5000000000000001E-2</v>
      </c>
      <c r="J34" s="36">
        <v>0.14399999999999999</v>
      </c>
      <c r="K34" s="36">
        <v>0.41</v>
      </c>
      <c r="L34" s="36">
        <v>0.55400000000000005</v>
      </c>
      <c r="M34" s="36"/>
      <c r="N34" s="36">
        <v>0.19700000000000001</v>
      </c>
      <c r="O34" s="35">
        <v>0.109</v>
      </c>
      <c r="P34" s="36">
        <v>0.19700000000000001</v>
      </c>
      <c r="Q34" s="35">
        <v>0.218</v>
      </c>
      <c r="R34" s="36">
        <v>0.41399999999999998</v>
      </c>
    </row>
    <row r="35" spans="1:18" x14ac:dyDescent="0.3">
      <c r="A35" s="12">
        <v>2005</v>
      </c>
      <c r="B35" s="36">
        <v>0.44400000000000001</v>
      </c>
      <c r="C35" s="36">
        <v>2.9000000000000001E-2</v>
      </c>
      <c r="D35" s="36">
        <v>0.44400000000000001</v>
      </c>
      <c r="E35" s="36">
        <v>0.183</v>
      </c>
      <c r="F35" s="36">
        <v>0.627</v>
      </c>
      <c r="G35" s="36"/>
      <c r="H35" s="36">
        <v>0.13600000000000001</v>
      </c>
      <c r="I35" s="36">
        <v>8.1000000000000003E-2</v>
      </c>
      <c r="J35" s="36">
        <v>0.13600000000000001</v>
      </c>
      <c r="K35" s="36">
        <v>0.437</v>
      </c>
      <c r="L35" s="36">
        <v>0.57299999999999995</v>
      </c>
      <c r="M35" s="36"/>
      <c r="N35" s="36">
        <v>6.5000000000000002E-2</v>
      </c>
      <c r="O35" s="34">
        <v>9.8000000000000004E-2</v>
      </c>
      <c r="P35" s="36">
        <v>6.5000000000000002E-2</v>
      </c>
      <c r="Q35" s="35">
        <v>0.221</v>
      </c>
      <c r="R35" s="36">
        <v>0.28599999999999998</v>
      </c>
    </row>
    <row r="36" spans="1:18" x14ac:dyDescent="0.3">
      <c r="A36" s="12">
        <v>2006</v>
      </c>
      <c r="B36" s="36">
        <v>0.17</v>
      </c>
      <c r="C36" s="36">
        <v>0.04</v>
      </c>
      <c r="D36" s="36">
        <v>0.17</v>
      </c>
      <c r="E36" s="36">
        <v>3.5999999999999997E-2</v>
      </c>
      <c r="F36" s="36">
        <v>0.20599999999999999</v>
      </c>
      <c r="G36" s="36"/>
      <c r="H36" s="36">
        <v>0.121</v>
      </c>
      <c r="I36" s="36">
        <v>0.08</v>
      </c>
      <c r="J36" s="36">
        <v>0.121</v>
      </c>
      <c r="K36" s="36">
        <v>0.35399999999999998</v>
      </c>
      <c r="L36" s="36">
        <v>0.47499999999999998</v>
      </c>
      <c r="M36" s="36"/>
      <c r="N36" s="36">
        <v>8.4000000000000005E-2</v>
      </c>
      <c r="O36" s="35">
        <v>0.11799999999999999</v>
      </c>
      <c r="P36" s="36">
        <v>8.4000000000000005E-2</v>
      </c>
      <c r="Q36" s="35">
        <v>0.19</v>
      </c>
      <c r="R36" s="36">
        <v>0.27400000000000002</v>
      </c>
    </row>
    <row r="37" spans="1:18" x14ac:dyDescent="0.3">
      <c r="A37" s="12">
        <v>2007</v>
      </c>
      <c r="B37" s="36">
        <v>0.16200000000000001</v>
      </c>
      <c r="C37" s="36">
        <v>0.04</v>
      </c>
      <c r="D37" s="36">
        <v>0.16200000000000001</v>
      </c>
      <c r="E37" s="36">
        <v>2.4E-2</v>
      </c>
      <c r="F37" s="36">
        <v>0.186</v>
      </c>
      <c r="G37" s="36"/>
      <c r="H37" s="36">
        <v>0.11700000000000001</v>
      </c>
      <c r="I37" s="36">
        <v>9.6000000000000002E-2</v>
      </c>
      <c r="J37" s="36">
        <v>0.11700000000000001</v>
      </c>
      <c r="K37" s="36">
        <v>0.379</v>
      </c>
      <c r="L37" s="36">
        <v>0.496</v>
      </c>
      <c r="M37" s="36"/>
      <c r="N37" s="36">
        <v>0.16400000000000001</v>
      </c>
      <c r="O37" s="35">
        <v>0.121</v>
      </c>
      <c r="P37" s="36">
        <v>0.16400000000000001</v>
      </c>
      <c r="Q37" s="35">
        <v>0.29799999999999999</v>
      </c>
      <c r="R37" s="36">
        <v>0.46200000000000002</v>
      </c>
    </row>
    <row r="38" spans="1:18" x14ac:dyDescent="0.3">
      <c r="A38" s="12">
        <v>2008</v>
      </c>
      <c r="B38" s="36">
        <v>0.16200000000000001</v>
      </c>
      <c r="C38" s="36">
        <v>4.8000000000000001E-2</v>
      </c>
      <c r="D38" s="36">
        <v>0.16200000000000001</v>
      </c>
      <c r="E38" s="36">
        <v>2.4E-2</v>
      </c>
      <c r="F38" s="36">
        <v>0.186</v>
      </c>
      <c r="G38" s="36"/>
      <c r="H38" s="36">
        <v>8.5999999999999993E-2</v>
      </c>
      <c r="I38" s="36">
        <v>6.7000000000000004E-2</v>
      </c>
      <c r="J38" s="36">
        <v>8.5999999999999993E-2</v>
      </c>
      <c r="K38" s="36">
        <v>0.317</v>
      </c>
      <c r="L38" s="36">
        <v>0.40400000000000003</v>
      </c>
      <c r="M38" s="36"/>
      <c r="N38" s="36">
        <v>0.06</v>
      </c>
      <c r="O38" s="35">
        <v>0.104</v>
      </c>
      <c r="P38" s="36">
        <v>0.06</v>
      </c>
      <c r="Q38" s="35">
        <v>0.33600000000000002</v>
      </c>
      <c r="R38" s="36">
        <v>0.39600000000000002</v>
      </c>
    </row>
    <row r="39" spans="1:18" x14ac:dyDescent="0.3">
      <c r="A39" s="12">
        <v>2009</v>
      </c>
      <c r="B39" s="36">
        <v>0.155</v>
      </c>
      <c r="C39" s="36">
        <v>5.5E-2</v>
      </c>
      <c r="D39" s="36">
        <v>0.155</v>
      </c>
      <c r="E39" s="36">
        <v>1.0999999999999999E-2</v>
      </c>
      <c r="F39" s="36">
        <v>0.16600000000000001</v>
      </c>
      <c r="G39" s="36"/>
      <c r="H39" s="36">
        <v>8.7999999999999995E-2</v>
      </c>
      <c r="I39" s="36">
        <v>8.4000000000000005E-2</v>
      </c>
      <c r="J39" s="36">
        <v>8.7999999999999995E-2</v>
      </c>
      <c r="K39" s="36">
        <v>0.26</v>
      </c>
      <c r="L39" s="36">
        <v>0.34899999999999998</v>
      </c>
      <c r="M39" s="36"/>
      <c r="N39" s="36">
        <v>9.1999999999999998E-2</v>
      </c>
      <c r="O39" s="35">
        <v>0.114</v>
      </c>
      <c r="P39" s="36">
        <v>9.1999999999999998E-2</v>
      </c>
      <c r="Q39" s="35">
        <v>0.29599999999999999</v>
      </c>
      <c r="R39" s="36">
        <v>0.38700000000000001</v>
      </c>
    </row>
    <row r="40" spans="1:18" x14ac:dyDescent="0.3">
      <c r="A40" s="12">
        <v>2010</v>
      </c>
      <c r="B40" s="36">
        <v>0.27100000000000002</v>
      </c>
      <c r="C40" s="36">
        <v>6.3E-2</v>
      </c>
      <c r="D40" s="36">
        <v>0.27100000000000002</v>
      </c>
      <c r="E40" s="36">
        <v>1E-3</v>
      </c>
      <c r="F40" s="36">
        <v>0.27200000000000002</v>
      </c>
      <c r="G40" s="36"/>
      <c r="H40" s="36">
        <v>0.113</v>
      </c>
      <c r="I40" s="36">
        <v>7.9000000000000001E-2</v>
      </c>
      <c r="J40" s="36">
        <v>0.113</v>
      </c>
      <c r="K40" s="36">
        <v>0.35</v>
      </c>
      <c r="L40" s="36">
        <v>0.46300000000000002</v>
      </c>
      <c r="M40" s="36"/>
      <c r="N40" s="36">
        <v>0.13600000000000001</v>
      </c>
      <c r="O40" s="35">
        <v>0.113</v>
      </c>
      <c r="P40" s="36">
        <v>0.13600000000000001</v>
      </c>
      <c r="Q40" s="35">
        <v>0.19400000000000001</v>
      </c>
      <c r="R40" s="36">
        <v>0.33</v>
      </c>
    </row>
    <row r="41" spans="1:18" x14ac:dyDescent="0.3">
      <c r="A41" s="12">
        <v>2011</v>
      </c>
      <c r="B41" s="36">
        <v>0.10299999999999999</v>
      </c>
      <c r="C41" s="32"/>
      <c r="D41" s="36">
        <v>0.10299999999999999</v>
      </c>
      <c r="E41" s="36">
        <v>3.0000000000000001E-3</v>
      </c>
      <c r="F41" s="36">
        <v>0.106</v>
      </c>
      <c r="G41" s="36"/>
      <c r="H41" s="36">
        <v>8.5000000000000006E-2</v>
      </c>
      <c r="I41" s="32"/>
      <c r="J41" s="36">
        <v>8.5000000000000006E-2</v>
      </c>
      <c r="K41" s="36">
        <v>0.42599999999999999</v>
      </c>
      <c r="L41" s="36">
        <v>0.51100000000000001</v>
      </c>
      <c r="M41" s="36"/>
      <c r="N41" s="36">
        <v>0.22500000000000001</v>
      </c>
      <c r="O41" s="32"/>
      <c r="P41" s="36">
        <v>0.22500000000000001</v>
      </c>
      <c r="Q41" s="35">
        <v>0.19900000000000001</v>
      </c>
      <c r="R41" s="36">
        <v>0.42399999999999999</v>
      </c>
    </row>
    <row r="42" spans="1:18" x14ac:dyDescent="0.3">
      <c r="A42" s="12">
        <v>2012</v>
      </c>
      <c r="B42" s="36">
        <v>0.13900000000000001</v>
      </c>
      <c r="C42" s="32"/>
      <c r="D42" s="36">
        <v>0.13900000000000001</v>
      </c>
      <c r="E42" s="36">
        <v>4.0000000000000001E-3</v>
      </c>
      <c r="F42" s="36">
        <v>0.14299999999999999</v>
      </c>
      <c r="G42" s="36"/>
      <c r="H42" s="36">
        <v>0.16700000000000001</v>
      </c>
      <c r="I42" s="32"/>
      <c r="J42" s="36">
        <v>0.16700000000000001</v>
      </c>
      <c r="K42" s="36">
        <v>0.38700000000000001</v>
      </c>
      <c r="L42" s="36">
        <v>0.55400000000000005</v>
      </c>
      <c r="M42" s="36"/>
      <c r="N42" s="36">
        <v>9.1999999999999998E-2</v>
      </c>
      <c r="O42" s="32"/>
      <c r="P42" s="36">
        <v>9.1999999999999998E-2</v>
      </c>
      <c r="Q42" s="35">
        <v>0.245</v>
      </c>
      <c r="R42" s="36">
        <v>0.33700000000000002</v>
      </c>
    </row>
    <row r="43" spans="1:18" x14ac:dyDescent="0.3">
      <c r="A43" s="12">
        <v>2013</v>
      </c>
      <c r="B43" s="36">
        <v>0.17499999999999999</v>
      </c>
      <c r="C43" s="32"/>
      <c r="D43" s="36">
        <v>0.17499999999999999</v>
      </c>
      <c r="E43" s="36">
        <v>5.0000000000000001E-3</v>
      </c>
      <c r="F43" s="36">
        <v>0.18</v>
      </c>
      <c r="G43" s="36"/>
      <c r="H43" s="36">
        <v>0.14499999999999999</v>
      </c>
      <c r="I43" s="32"/>
      <c r="J43" s="36">
        <v>0.14499999999999999</v>
      </c>
      <c r="K43" s="36">
        <v>0.51300000000000001</v>
      </c>
      <c r="L43" s="36">
        <v>0.65800000000000003</v>
      </c>
      <c r="M43" s="36"/>
      <c r="N43" s="36">
        <v>0.115</v>
      </c>
      <c r="O43" s="32"/>
      <c r="P43" s="36">
        <v>0.115</v>
      </c>
      <c r="Q43" s="35">
        <v>0.26700000000000002</v>
      </c>
      <c r="R43" s="36">
        <v>0.38100000000000001</v>
      </c>
    </row>
    <row r="44" spans="1:18" x14ac:dyDescent="0.3">
      <c r="A44" s="12">
        <v>2014</v>
      </c>
      <c r="B44" s="36">
        <v>0.15</v>
      </c>
      <c r="C44" s="32"/>
      <c r="D44" s="36">
        <v>0.15</v>
      </c>
      <c r="E44" s="36">
        <v>2.5999999999999999E-2</v>
      </c>
      <c r="F44" s="36">
        <v>0.17599999999999999</v>
      </c>
      <c r="G44" s="36"/>
      <c r="H44" s="36">
        <v>8.1000000000000003E-2</v>
      </c>
      <c r="I44" s="32"/>
      <c r="J44" s="36">
        <v>8.1000000000000003E-2</v>
      </c>
      <c r="K44" s="36">
        <v>0.34300000000000003</v>
      </c>
      <c r="L44" s="36">
        <v>0.42299999999999999</v>
      </c>
      <c r="M44" s="36"/>
      <c r="N44" s="36">
        <v>6.9000000000000006E-2</v>
      </c>
      <c r="O44" s="32"/>
      <c r="P44" s="36">
        <v>6.9000000000000006E-2</v>
      </c>
      <c r="Q44" s="35">
        <v>0.17399999999999999</v>
      </c>
      <c r="R44" s="36">
        <v>0.24299999999999999</v>
      </c>
    </row>
    <row r="45" spans="1:18" x14ac:dyDescent="0.3">
      <c r="A45" s="12">
        <v>2015</v>
      </c>
      <c r="B45" s="36">
        <v>0.14199999999999999</v>
      </c>
      <c r="C45" s="32"/>
      <c r="D45" s="36">
        <v>0.14199999999999999</v>
      </c>
      <c r="E45" s="36">
        <v>0.01</v>
      </c>
      <c r="F45" s="36">
        <v>0.151</v>
      </c>
      <c r="G45" s="36"/>
      <c r="H45" s="36">
        <v>0.16800000000000001</v>
      </c>
      <c r="I45" s="32"/>
      <c r="J45" s="36">
        <v>0.16800000000000001</v>
      </c>
      <c r="K45" s="36">
        <v>0.41299999999999998</v>
      </c>
      <c r="L45" s="36">
        <v>0.58099999999999996</v>
      </c>
      <c r="M45" s="36"/>
      <c r="N45" s="36">
        <v>0.17599999999999999</v>
      </c>
      <c r="O45" s="32"/>
      <c r="P45" s="36">
        <v>0.17599999999999999</v>
      </c>
      <c r="Q45" s="35">
        <v>0.224</v>
      </c>
      <c r="R45" s="36">
        <v>0.4</v>
      </c>
    </row>
    <row r="46" spans="1:18" x14ac:dyDescent="0.3">
      <c r="A46" s="12">
        <v>2016</v>
      </c>
      <c r="B46" s="36">
        <v>0.14199999999999999</v>
      </c>
      <c r="C46" s="32"/>
      <c r="D46" s="36">
        <v>0.14199999999999999</v>
      </c>
      <c r="E46" s="36">
        <v>0.01</v>
      </c>
      <c r="F46" s="36">
        <v>0.151</v>
      </c>
      <c r="G46" s="36"/>
      <c r="H46" s="36">
        <v>0.14499999999999999</v>
      </c>
      <c r="I46" s="32"/>
      <c r="J46" s="36">
        <v>0.14499999999999999</v>
      </c>
      <c r="K46" s="36">
        <v>0.55600000000000005</v>
      </c>
      <c r="L46" s="36">
        <v>0.70099999999999996</v>
      </c>
      <c r="M46" s="36"/>
      <c r="N46" s="36">
        <v>0.184</v>
      </c>
      <c r="O46" s="32"/>
      <c r="P46" s="36">
        <v>0.184</v>
      </c>
      <c r="Q46" s="35">
        <v>0.23</v>
      </c>
      <c r="R46" s="36">
        <v>0.41399999999999998</v>
      </c>
    </row>
    <row r="47" spans="1:18" x14ac:dyDescent="0.3">
      <c r="A47" s="12">
        <v>2017</v>
      </c>
      <c r="B47" s="36">
        <v>0.14199999999999999</v>
      </c>
      <c r="C47" s="32"/>
      <c r="D47" s="36">
        <v>0.14199999999999999</v>
      </c>
      <c r="E47" s="36">
        <v>0.01</v>
      </c>
      <c r="F47" s="36">
        <v>0.151</v>
      </c>
      <c r="G47" s="36"/>
      <c r="H47" s="36">
        <v>0.20899999999999999</v>
      </c>
      <c r="I47" s="32"/>
      <c r="J47" s="36">
        <v>0.20899999999999999</v>
      </c>
      <c r="K47" s="36">
        <v>0.36899999999999999</v>
      </c>
      <c r="L47" s="36">
        <v>0.57699999999999996</v>
      </c>
      <c r="M47" s="36"/>
      <c r="N47" s="32"/>
      <c r="O47" s="32"/>
      <c r="P47" s="32"/>
      <c r="Q47" s="32"/>
      <c r="R47" s="32"/>
    </row>
    <row r="48" spans="1:18" x14ac:dyDescent="0.3">
      <c r="A48" s="12"/>
      <c r="B48" s="36"/>
      <c r="C48" s="32"/>
      <c r="D48" s="36"/>
      <c r="E48" s="36"/>
      <c r="F48" s="36"/>
      <c r="G48" s="36"/>
      <c r="H48" s="36"/>
      <c r="I48" s="32"/>
      <c r="J48" s="36">
        <v>8.7020254959570345E-2</v>
      </c>
      <c r="K48" s="36">
        <v>0.38887203718039348</v>
      </c>
      <c r="L48" s="36">
        <v>0.47589229213996381</v>
      </c>
      <c r="M48" s="36"/>
      <c r="N48" s="32"/>
      <c r="O48" s="32"/>
      <c r="P48" s="32"/>
      <c r="Q48" s="32"/>
      <c r="R48" s="32"/>
    </row>
    <row r="49" spans="1:18" x14ac:dyDescent="0.3">
      <c r="A49" s="11"/>
      <c r="B49" s="11"/>
      <c r="C49" s="67"/>
      <c r="D49" s="67"/>
      <c r="E49" s="36"/>
      <c r="F49" s="36"/>
      <c r="G49" s="36"/>
      <c r="H49" s="67"/>
      <c r="I49" s="67"/>
      <c r="J49" s="67">
        <v>0.16742606713341709</v>
      </c>
      <c r="K49" s="36">
        <v>0.31863940640572924</v>
      </c>
      <c r="L49" s="67">
        <v>0.48606547353914631</v>
      </c>
      <c r="M49" s="67"/>
      <c r="N49" s="67"/>
      <c r="O49" s="67"/>
      <c r="P49" s="67"/>
      <c r="Q49" s="67"/>
      <c r="R49" s="67"/>
    </row>
    <row r="50" spans="1:18" ht="14.4" thickBot="1" x14ac:dyDescent="0.35">
      <c r="A50" s="14"/>
      <c r="B50" s="14"/>
      <c r="C50" s="68"/>
      <c r="D50" s="68"/>
      <c r="E50" s="37"/>
      <c r="F50" s="37"/>
      <c r="G50" s="37"/>
      <c r="H50" s="68"/>
      <c r="I50" s="68"/>
      <c r="J50" s="68">
        <v>7.9470431499011632E-2</v>
      </c>
      <c r="K50" s="37">
        <v>0.46134874750444582</v>
      </c>
      <c r="L50" s="68">
        <v>0.54081917900345744</v>
      </c>
      <c r="M50" s="68"/>
      <c r="N50" s="68"/>
      <c r="O50" s="68"/>
      <c r="P50" s="68"/>
      <c r="Q50" s="68"/>
      <c r="R50" s="68"/>
    </row>
  </sheetData>
  <mergeCells count="8">
    <mergeCell ref="A2:A3"/>
    <mergeCell ref="Q2:R2"/>
    <mergeCell ref="C8:C9"/>
    <mergeCell ref="N8:N9"/>
    <mergeCell ref="O8:O9"/>
    <mergeCell ref="B1:F1"/>
    <mergeCell ref="H1:L1"/>
    <mergeCell ref="N1:R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CD0A-7970-4235-9445-8C38E04F2FFF}">
  <dimension ref="A1:K25"/>
  <sheetViews>
    <sheetView workbookViewId="0">
      <selection activeCell="K25" sqref="K25"/>
    </sheetView>
  </sheetViews>
  <sheetFormatPr defaultRowHeight="14.4" x14ac:dyDescent="0.3"/>
  <cols>
    <col min="2" max="2" width="10.6640625" bestFit="1" customWidth="1"/>
    <col min="5" max="5" width="9.33203125" bestFit="1" customWidth="1"/>
    <col min="6" max="6" width="10.77734375" bestFit="1" customWidth="1"/>
    <col min="7" max="7" width="9.109375" customWidth="1"/>
    <col min="8" max="8" width="10.21875" bestFit="1" customWidth="1"/>
  </cols>
  <sheetData>
    <row r="1" spans="1:11" x14ac:dyDescent="0.3">
      <c r="A1" t="s">
        <v>83</v>
      </c>
      <c r="B1" t="s">
        <v>234</v>
      </c>
      <c r="C1" t="s">
        <v>235</v>
      </c>
      <c r="D1" t="s">
        <v>236</v>
      </c>
      <c r="E1" t="s">
        <v>237</v>
      </c>
      <c r="F1" t="s">
        <v>238</v>
      </c>
      <c r="G1" t="s">
        <v>239</v>
      </c>
      <c r="H1" t="s">
        <v>240</v>
      </c>
      <c r="I1" t="s">
        <v>241</v>
      </c>
      <c r="J1" t="s">
        <v>242</v>
      </c>
      <c r="K1" t="s">
        <v>243</v>
      </c>
    </row>
    <row r="2" spans="1:11" x14ac:dyDescent="0.3">
      <c r="A2">
        <v>1997</v>
      </c>
      <c r="B2" s="61">
        <v>0.35</v>
      </c>
      <c r="C2" s="61">
        <v>0.18000000000000005</v>
      </c>
      <c r="D2" s="30">
        <v>0.189</v>
      </c>
      <c r="E2" s="30">
        <v>3.3000000000000002E-2</v>
      </c>
      <c r="F2" s="30">
        <v>9.4E-2</v>
      </c>
      <c r="G2" s="41">
        <v>0.45400000000000001</v>
      </c>
      <c r="H2" s="61">
        <f>AVERAGE(B2,D2,F2)</f>
        <v>0.21099999999999997</v>
      </c>
      <c r="I2" s="61">
        <f>AVERAGE(C2,E2,G2)</f>
        <v>0.22233333333333336</v>
      </c>
      <c r="J2" s="30">
        <f>B2*0.6</f>
        <v>0.21</v>
      </c>
      <c r="K2" s="30">
        <f>B2*0.4</f>
        <v>0.13999999999999999</v>
      </c>
    </row>
    <row r="3" spans="1:11" x14ac:dyDescent="0.3">
      <c r="A3">
        <v>1998</v>
      </c>
      <c r="B3" s="61">
        <v>0.18</v>
      </c>
      <c r="C3" s="61">
        <v>1.0000000000000009E-2</v>
      </c>
      <c r="D3" s="30">
        <v>0</v>
      </c>
      <c r="E3" s="30">
        <v>4.2999999999999997E-2</v>
      </c>
      <c r="F3" s="30">
        <v>1.7000000000000001E-2</v>
      </c>
      <c r="G3" s="41">
        <v>0.46</v>
      </c>
      <c r="H3" s="61">
        <f t="shared" ref="H3:H22" si="0">AVERAGE(B3,D3,F3)</f>
        <v>6.5666666666666665E-2</v>
      </c>
      <c r="I3" s="61">
        <f t="shared" ref="I3:I22" si="1">AVERAGE(C3,E3,G3)</f>
        <v>0.17100000000000001</v>
      </c>
      <c r="J3" s="30">
        <f t="shared" ref="J3:J25" si="2">B3*0.6</f>
        <v>0.108</v>
      </c>
      <c r="K3" s="30">
        <f t="shared" ref="K3:K25" si="3">B3*0.4</f>
        <v>7.1999999999999995E-2</v>
      </c>
    </row>
    <row r="4" spans="1:11" x14ac:dyDescent="0.3">
      <c r="A4">
        <v>1999</v>
      </c>
      <c r="B4" s="61">
        <v>0.2</v>
      </c>
      <c r="C4" s="61">
        <v>9.9999999999999811E-3</v>
      </c>
      <c r="D4" s="30">
        <v>0</v>
      </c>
      <c r="E4" s="30">
        <v>2.1000000000000001E-2</v>
      </c>
      <c r="F4" s="30">
        <v>1.9E-2</v>
      </c>
      <c r="G4" s="41">
        <v>0.48299999999999998</v>
      </c>
      <c r="H4" s="61">
        <f t="shared" si="0"/>
        <v>7.2999999999999995E-2</v>
      </c>
      <c r="I4" s="61">
        <f t="shared" si="1"/>
        <v>0.17133333333333334</v>
      </c>
      <c r="J4" s="30">
        <f t="shared" si="2"/>
        <v>0.12</v>
      </c>
      <c r="K4" s="30">
        <f t="shared" si="3"/>
        <v>8.0000000000000016E-2</v>
      </c>
    </row>
    <row r="5" spans="1:11" x14ac:dyDescent="0.3">
      <c r="A5">
        <v>2000</v>
      </c>
      <c r="B5" s="61">
        <v>0.27</v>
      </c>
      <c r="C5" s="61">
        <v>9.9999999999999978E-2</v>
      </c>
      <c r="D5" s="30">
        <v>0</v>
      </c>
      <c r="E5" s="30">
        <v>0</v>
      </c>
      <c r="F5" s="30">
        <v>0.121</v>
      </c>
      <c r="G5" s="41">
        <v>0.40899999999999997</v>
      </c>
      <c r="H5" s="61">
        <f t="shared" si="0"/>
        <v>0.13033333333333333</v>
      </c>
      <c r="I5" s="61">
        <f t="shared" si="1"/>
        <v>0.16966666666666663</v>
      </c>
      <c r="J5" s="30">
        <f t="shared" si="2"/>
        <v>0.16200000000000001</v>
      </c>
      <c r="K5" s="30">
        <f t="shared" si="3"/>
        <v>0.10800000000000001</v>
      </c>
    </row>
    <row r="6" spans="1:11" x14ac:dyDescent="0.3">
      <c r="A6">
        <v>2001</v>
      </c>
      <c r="B6" s="61">
        <v>0.24</v>
      </c>
      <c r="C6" s="61">
        <v>4.9999999999999989E-2</v>
      </c>
      <c r="D6" s="30">
        <v>0</v>
      </c>
      <c r="E6" s="30">
        <v>1E-3</v>
      </c>
      <c r="F6" s="30">
        <v>0.115</v>
      </c>
      <c r="G6" s="41">
        <v>0.42</v>
      </c>
      <c r="H6" s="61">
        <f t="shared" si="0"/>
        <v>0.11833333333333333</v>
      </c>
      <c r="I6" s="61">
        <f t="shared" si="1"/>
        <v>0.157</v>
      </c>
      <c r="J6" s="30">
        <f t="shared" si="2"/>
        <v>0.14399999999999999</v>
      </c>
      <c r="K6" s="30">
        <f t="shared" si="3"/>
        <v>9.6000000000000002E-2</v>
      </c>
    </row>
    <row r="7" spans="1:11" x14ac:dyDescent="0.3">
      <c r="A7">
        <v>2002</v>
      </c>
      <c r="B7" s="61">
        <v>0.13</v>
      </c>
      <c r="C7" s="61">
        <v>0.14000000000000001</v>
      </c>
      <c r="D7" s="30">
        <v>0</v>
      </c>
      <c r="E7" s="30">
        <v>0</v>
      </c>
      <c r="F7" s="30">
        <v>5.8000000000000003E-2</v>
      </c>
      <c r="G7" s="41">
        <v>0.16600000000000001</v>
      </c>
      <c r="H7" s="61">
        <f t="shared" si="0"/>
        <v>6.2666666666666662E-2</v>
      </c>
      <c r="I7" s="61">
        <f t="shared" si="1"/>
        <v>0.10200000000000002</v>
      </c>
      <c r="J7" s="30">
        <f t="shared" si="2"/>
        <v>7.8E-2</v>
      </c>
      <c r="K7" s="30">
        <f t="shared" si="3"/>
        <v>5.2000000000000005E-2</v>
      </c>
    </row>
    <row r="8" spans="1:11" x14ac:dyDescent="0.3">
      <c r="A8">
        <v>2003</v>
      </c>
      <c r="B8" s="61">
        <v>0.19</v>
      </c>
      <c r="C8" s="61">
        <v>9.0000000000000024E-2</v>
      </c>
      <c r="D8" s="30">
        <v>0.05</v>
      </c>
      <c r="E8" s="30">
        <v>1E-3</v>
      </c>
      <c r="F8" s="30">
        <v>0.11899999999999999</v>
      </c>
      <c r="G8" s="41">
        <v>0.34</v>
      </c>
      <c r="H8" s="61">
        <f t="shared" si="0"/>
        <v>0.11966666666666666</v>
      </c>
      <c r="I8" s="61">
        <f t="shared" si="1"/>
        <v>0.14366666666666669</v>
      </c>
      <c r="J8" s="30">
        <f t="shared" si="2"/>
        <v>0.11399999999999999</v>
      </c>
      <c r="K8" s="30">
        <f t="shared" si="3"/>
        <v>7.6000000000000012E-2</v>
      </c>
    </row>
    <row r="9" spans="1:11" x14ac:dyDescent="0.3">
      <c r="A9">
        <v>2004</v>
      </c>
      <c r="B9" s="61">
        <v>0.22</v>
      </c>
      <c r="C9" s="61">
        <v>0.18999999999999997</v>
      </c>
      <c r="D9" s="30">
        <v>0.54700000000000004</v>
      </c>
      <c r="E9" s="30">
        <v>1.2E-2</v>
      </c>
      <c r="F9" s="30">
        <v>0.14399999999999999</v>
      </c>
      <c r="G9" s="41">
        <v>0.41</v>
      </c>
      <c r="H9" s="61">
        <f t="shared" si="0"/>
        <v>0.3036666666666667</v>
      </c>
      <c r="I9" s="61">
        <f t="shared" si="1"/>
        <v>0.20399999999999999</v>
      </c>
      <c r="J9" s="30">
        <f t="shared" si="2"/>
        <v>0.13200000000000001</v>
      </c>
      <c r="K9" s="30">
        <f t="shared" si="3"/>
        <v>8.8000000000000009E-2</v>
      </c>
    </row>
    <row r="10" spans="1:11" x14ac:dyDescent="0.3">
      <c r="A10">
        <v>2005</v>
      </c>
      <c r="B10" s="61">
        <v>0.22</v>
      </c>
      <c r="C10" s="61">
        <v>6.9999999999999979E-2</v>
      </c>
      <c r="D10" s="30">
        <v>0.44400000000000001</v>
      </c>
      <c r="E10" s="30">
        <v>0.183</v>
      </c>
      <c r="F10" s="30">
        <v>0.13600000000000001</v>
      </c>
      <c r="G10" s="41">
        <v>0.437</v>
      </c>
      <c r="H10" s="61">
        <f t="shared" si="0"/>
        <v>0.26666666666666666</v>
      </c>
      <c r="I10" s="61">
        <f t="shared" si="1"/>
        <v>0.22999999999999998</v>
      </c>
      <c r="J10" s="30">
        <f t="shared" si="2"/>
        <v>0.13200000000000001</v>
      </c>
      <c r="K10" s="30">
        <f t="shared" si="3"/>
        <v>8.8000000000000009E-2</v>
      </c>
    </row>
    <row r="11" spans="1:11" x14ac:dyDescent="0.3">
      <c r="A11">
        <v>2006</v>
      </c>
      <c r="B11" s="61">
        <v>0.19</v>
      </c>
      <c r="C11" s="61">
        <v>8.0000000000000016E-2</v>
      </c>
      <c r="D11" s="30">
        <v>0.17</v>
      </c>
      <c r="E11" s="30">
        <v>3.5999999999999997E-2</v>
      </c>
      <c r="F11" s="30">
        <v>0.121</v>
      </c>
      <c r="G11" s="41">
        <v>0.35399999999999998</v>
      </c>
      <c r="H11" s="61">
        <f t="shared" si="0"/>
        <v>0.16033333333333333</v>
      </c>
      <c r="I11" s="61">
        <f t="shared" si="1"/>
        <v>0.15666666666666665</v>
      </c>
      <c r="J11" s="30">
        <f t="shared" si="2"/>
        <v>0.11399999999999999</v>
      </c>
      <c r="K11" s="30">
        <f t="shared" si="3"/>
        <v>7.6000000000000012E-2</v>
      </c>
    </row>
    <row r="12" spans="1:11" x14ac:dyDescent="0.3">
      <c r="A12">
        <v>2007</v>
      </c>
      <c r="B12" s="61">
        <v>0.3</v>
      </c>
      <c r="C12" s="61">
        <v>0.16000000000000003</v>
      </c>
      <c r="D12" s="30">
        <v>0.16200000000000001</v>
      </c>
      <c r="E12" s="30">
        <v>2.4E-2</v>
      </c>
      <c r="F12" s="30">
        <v>0.11700000000000001</v>
      </c>
      <c r="G12" s="41">
        <v>0.379</v>
      </c>
      <c r="H12" s="61">
        <f t="shared" si="0"/>
        <v>0.19299999999999998</v>
      </c>
      <c r="I12" s="61">
        <f t="shared" si="1"/>
        <v>0.18766666666666668</v>
      </c>
      <c r="J12" s="30">
        <f t="shared" si="2"/>
        <v>0.18</v>
      </c>
      <c r="K12" s="30">
        <f t="shared" si="3"/>
        <v>0.12</v>
      </c>
    </row>
    <row r="13" spans="1:11" x14ac:dyDescent="0.3">
      <c r="A13">
        <v>2008</v>
      </c>
      <c r="B13" s="61">
        <v>0.34</v>
      </c>
      <c r="C13" s="61">
        <v>0.06</v>
      </c>
      <c r="D13" s="30">
        <v>0.16200000000000001</v>
      </c>
      <c r="E13" s="30">
        <v>2.4E-2</v>
      </c>
      <c r="F13" s="30">
        <v>8.5999999999999993E-2</v>
      </c>
      <c r="G13" s="41">
        <v>0.317</v>
      </c>
      <c r="H13" s="61">
        <f t="shared" si="0"/>
        <v>0.19599999999999998</v>
      </c>
      <c r="I13" s="61">
        <f t="shared" si="1"/>
        <v>0.13366666666666668</v>
      </c>
      <c r="J13" s="30">
        <f t="shared" si="2"/>
        <v>0.20400000000000001</v>
      </c>
      <c r="K13" s="30">
        <f t="shared" si="3"/>
        <v>0.13600000000000001</v>
      </c>
    </row>
    <row r="14" spans="1:11" x14ac:dyDescent="0.3">
      <c r="A14">
        <v>2009</v>
      </c>
      <c r="B14" s="61">
        <v>0.3</v>
      </c>
      <c r="C14" s="61">
        <v>9.0000000000000024E-2</v>
      </c>
      <c r="D14" s="30">
        <v>0.155</v>
      </c>
      <c r="E14" s="30">
        <v>1.0999999999999999E-2</v>
      </c>
      <c r="F14" s="30">
        <v>8.7999999999999995E-2</v>
      </c>
      <c r="G14" s="41">
        <v>0.26</v>
      </c>
      <c r="H14" s="61">
        <f t="shared" si="0"/>
        <v>0.18099999999999997</v>
      </c>
      <c r="I14" s="61">
        <f t="shared" si="1"/>
        <v>0.12033333333333335</v>
      </c>
      <c r="J14" s="30">
        <f t="shared" si="2"/>
        <v>0.18</v>
      </c>
      <c r="K14" s="30">
        <f t="shared" si="3"/>
        <v>0.12</v>
      </c>
    </row>
    <row r="15" spans="1:11" x14ac:dyDescent="0.3">
      <c r="A15">
        <v>2010</v>
      </c>
      <c r="B15" s="61">
        <v>0.19</v>
      </c>
      <c r="C15" s="61">
        <v>0.14000000000000001</v>
      </c>
      <c r="D15" s="30">
        <v>0.27100000000000002</v>
      </c>
      <c r="E15" s="30">
        <v>1E-3</v>
      </c>
      <c r="F15" s="30">
        <v>0.113</v>
      </c>
      <c r="G15" s="41">
        <v>0.35</v>
      </c>
      <c r="H15" s="61">
        <f t="shared" si="0"/>
        <v>0.19133333333333336</v>
      </c>
      <c r="I15" s="61">
        <f t="shared" si="1"/>
        <v>0.16366666666666665</v>
      </c>
      <c r="J15" s="30">
        <f t="shared" si="2"/>
        <v>0.11399999999999999</v>
      </c>
      <c r="K15" s="30">
        <f t="shared" si="3"/>
        <v>7.6000000000000012E-2</v>
      </c>
    </row>
    <row r="16" spans="1:11" x14ac:dyDescent="0.3">
      <c r="A16">
        <v>2011</v>
      </c>
      <c r="B16" s="61">
        <v>0.2</v>
      </c>
      <c r="C16" s="61">
        <v>0.21999999999999997</v>
      </c>
      <c r="D16" s="30">
        <v>0.10299999999999999</v>
      </c>
      <c r="E16" s="30">
        <v>3.0000000000000001E-3</v>
      </c>
      <c r="F16" s="30">
        <v>8.5000000000000006E-2</v>
      </c>
      <c r="G16" s="41">
        <v>0.42599999999999999</v>
      </c>
      <c r="H16" s="61">
        <f t="shared" si="0"/>
        <v>0.12933333333333333</v>
      </c>
      <c r="I16" s="61">
        <f t="shared" si="1"/>
        <v>0.21633333333333335</v>
      </c>
      <c r="J16" s="30">
        <f t="shared" si="2"/>
        <v>0.12</v>
      </c>
      <c r="K16" s="30">
        <f t="shared" si="3"/>
        <v>8.0000000000000016E-2</v>
      </c>
    </row>
    <row r="17" spans="1:11" x14ac:dyDescent="0.3">
      <c r="A17">
        <v>2012</v>
      </c>
      <c r="B17" s="61">
        <v>0.24</v>
      </c>
      <c r="C17" s="61">
        <v>0.10000000000000003</v>
      </c>
      <c r="D17" s="30">
        <v>0.13900000000000001</v>
      </c>
      <c r="E17" s="30">
        <v>4.0000000000000001E-3</v>
      </c>
      <c r="F17" s="30">
        <v>0.16700000000000001</v>
      </c>
      <c r="G17" s="41">
        <v>0.38700000000000001</v>
      </c>
      <c r="H17" s="61">
        <f t="shared" si="0"/>
        <v>0.18200000000000002</v>
      </c>
      <c r="I17" s="61">
        <f t="shared" si="1"/>
        <v>0.16366666666666668</v>
      </c>
      <c r="J17" s="30">
        <f t="shared" si="2"/>
        <v>0.14399999999999999</v>
      </c>
      <c r="K17" s="30">
        <f t="shared" si="3"/>
        <v>9.6000000000000002E-2</v>
      </c>
    </row>
    <row r="18" spans="1:11" x14ac:dyDescent="0.3">
      <c r="A18">
        <v>2013</v>
      </c>
      <c r="B18" s="61">
        <v>0.27</v>
      </c>
      <c r="C18" s="61">
        <v>0.10999999999999999</v>
      </c>
      <c r="D18" s="30">
        <v>0.17499999999999999</v>
      </c>
      <c r="E18" s="30">
        <v>5.0000000000000001E-3</v>
      </c>
      <c r="F18" s="30">
        <v>0.14499999999999999</v>
      </c>
      <c r="G18" s="41">
        <v>0.51300000000000001</v>
      </c>
      <c r="H18" s="61">
        <f t="shared" si="0"/>
        <v>0.19666666666666666</v>
      </c>
      <c r="I18" s="61">
        <f t="shared" si="1"/>
        <v>0.20933333333333334</v>
      </c>
      <c r="J18" s="30">
        <f t="shared" si="2"/>
        <v>0.16200000000000001</v>
      </c>
      <c r="K18" s="30">
        <f t="shared" si="3"/>
        <v>0.10800000000000001</v>
      </c>
    </row>
    <row r="19" spans="1:11" x14ac:dyDescent="0.3">
      <c r="A19">
        <v>2014</v>
      </c>
      <c r="B19" s="61">
        <v>0.17</v>
      </c>
      <c r="C19" s="61">
        <v>6.9999999999999979E-2</v>
      </c>
      <c r="D19" s="30">
        <v>0.15</v>
      </c>
      <c r="E19" s="30">
        <v>2.5999999999999999E-2</v>
      </c>
      <c r="F19" s="30">
        <v>8.1000000000000003E-2</v>
      </c>
      <c r="G19" s="41">
        <v>0.34300000000000003</v>
      </c>
      <c r="H19" s="61">
        <f t="shared" si="0"/>
        <v>0.13366666666666668</v>
      </c>
      <c r="I19" s="61">
        <f t="shared" si="1"/>
        <v>0.14633333333333334</v>
      </c>
      <c r="J19" s="30">
        <f t="shared" si="2"/>
        <v>0.10200000000000001</v>
      </c>
      <c r="K19" s="30">
        <f t="shared" si="3"/>
        <v>6.8000000000000005E-2</v>
      </c>
    </row>
    <row r="20" spans="1:11" x14ac:dyDescent="0.3">
      <c r="A20">
        <v>2015</v>
      </c>
      <c r="B20" s="61">
        <v>0.22</v>
      </c>
      <c r="C20" s="61">
        <v>0.19605974143721192</v>
      </c>
      <c r="D20" s="30">
        <v>0.14199999999999999</v>
      </c>
      <c r="E20" s="30">
        <v>0.01</v>
      </c>
      <c r="F20" s="30">
        <v>0.16800000000000001</v>
      </c>
      <c r="G20" s="41">
        <v>0.41299999999999998</v>
      </c>
      <c r="H20" s="61">
        <f t="shared" si="0"/>
        <v>0.17666666666666667</v>
      </c>
      <c r="I20" s="61">
        <f t="shared" si="1"/>
        <v>0.2063532471457373</v>
      </c>
      <c r="J20" s="30">
        <f t="shared" si="2"/>
        <v>0.13200000000000001</v>
      </c>
      <c r="K20" s="30">
        <f t="shared" si="3"/>
        <v>8.8000000000000009E-2</v>
      </c>
    </row>
    <row r="21" spans="1:11" x14ac:dyDescent="0.3">
      <c r="A21">
        <v>2016</v>
      </c>
      <c r="B21" s="61">
        <v>0.23</v>
      </c>
      <c r="C21" s="61">
        <v>0.19268174592882667</v>
      </c>
      <c r="D21" s="30">
        <v>0.14199999999999999</v>
      </c>
      <c r="E21" s="30">
        <v>0.01</v>
      </c>
      <c r="F21" s="30">
        <v>0.14499999999999999</v>
      </c>
      <c r="G21" s="41">
        <v>0.55600000000000005</v>
      </c>
      <c r="H21" s="61">
        <f t="shared" si="0"/>
        <v>0.17233333333333334</v>
      </c>
      <c r="I21" s="61">
        <f t="shared" si="1"/>
        <v>0.25289391530960892</v>
      </c>
      <c r="J21" s="30">
        <f t="shared" si="2"/>
        <v>0.13800000000000001</v>
      </c>
      <c r="K21" s="30">
        <f t="shared" si="3"/>
        <v>9.2000000000000012E-2</v>
      </c>
    </row>
    <row r="22" spans="1:11" x14ac:dyDescent="0.3">
      <c r="A22">
        <v>2017</v>
      </c>
      <c r="B22" s="61">
        <v>0.26347751479734666</v>
      </c>
      <c r="C22" s="61">
        <v>0.17687670779871917</v>
      </c>
      <c r="D22" s="30">
        <v>0.14199999999999999</v>
      </c>
      <c r="E22" s="30">
        <v>0.01</v>
      </c>
      <c r="F22" s="30">
        <v>0.20899999999999999</v>
      </c>
      <c r="G22" s="30">
        <v>0.36899999999999999</v>
      </c>
      <c r="H22" s="61">
        <f t="shared" si="0"/>
        <v>0.20482583826578218</v>
      </c>
      <c r="I22" s="61">
        <f t="shared" si="1"/>
        <v>0.18529223593290642</v>
      </c>
      <c r="J22" s="30">
        <f t="shared" si="2"/>
        <v>0.158086508878408</v>
      </c>
      <c r="K22" s="30">
        <f t="shared" si="3"/>
        <v>0.10539100591893867</v>
      </c>
    </row>
    <row r="23" spans="1:11" x14ac:dyDescent="0.3">
      <c r="A23">
        <v>2018</v>
      </c>
      <c r="B23" s="61">
        <v>0.13423652407736827</v>
      </c>
      <c r="C23" s="61">
        <v>0.28791764777694895</v>
      </c>
      <c r="D23" t="s">
        <v>10</v>
      </c>
      <c r="E23" t="s">
        <v>10</v>
      </c>
      <c r="F23" t="s">
        <v>10</v>
      </c>
      <c r="G23" t="s">
        <v>10</v>
      </c>
      <c r="H23" t="s">
        <v>10</v>
      </c>
      <c r="I23" t="s">
        <v>10</v>
      </c>
      <c r="J23" s="30">
        <f t="shared" si="2"/>
        <v>8.0541914446420962E-2</v>
      </c>
      <c r="K23" s="30">
        <f t="shared" si="3"/>
        <v>5.3694609630947313E-2</v>
      </c>
    </row>
    <row r="24" spans="1:11" x14ac:dyDescent="0.3">
      <c r="A24">
        <v>2019</v>
      </c>
      <c r="B24" s="61">
        <v>0.15799502820168321</v>
      </c>
      <c r="C24" s="61">
        <v>0.23269679128958337</v>
      </c>
      <c r="D24" t="s">
        <v>10</v>
      </c>
      <c r="E24" t="s">
        <v>10</v>
      </c>
      <c r="F24" t="s">
        <v>10</v>
      </c>
      <c r="G24" t="s">
        <v>10</v>
      </c>
      <c r="H24" t="s">
        <v>10</v>
      </c>
      <c r="I24" t="s">
        <v>10</v>
      </c>
      <c r="J24" s="30">
        <f t="shared" si="2"/>
        <v>9.4797016921009919E-2</v>
      </c>
      <c r="K24" s="30">
        <f t="shared" si="3"/>
        <v>6.3198011280673289E-2</v>
      </c>
    </row>
    <row r="25" spans="1:11" x14ac:dyDescent="0.3">
      <c r="A25">
        <v>2020</v>
      </c>
      <c r="B25" s="61">
        <v>7.4241976055346826E-2</v>
      </c>
      <c r="C25" s="61">
        <v>0.10508410372587967</v>
      </c>
      <c r="D25" t="s">
        <v>10</v>
      </c>
      <c r="E25" t="s">
        <v>10</v>
      </c>
      <c r="F25" t="s">
        <v>10</v>
      </c>
      <c r="G25" t="s">
        <v>10</v>
      </c>
      <c r="H25" t="s">
        <v>10</v>
      </c>
      <c r="I25" t="s">
        <v>10</v>
      </c>
      <c r="J25" s="30">
        <f t="shared" si="2"/>
        <v>4.4545185633208091E-2</v>
      </c>
      <c r="K25" s="30">
        <f t="shared" si="3"/>
        <v>2.9696790422138731E-2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Brood_table</vt:lpstr>
      <vt:lpstr>populations</vt:lpstr>
      <vt:lpstr>Coho_ER_byPFMA</vt:lpstr>
      <vt:lpstr>escapement_data</vt:lpstr>
      <vt:lpstr>Nass_ERs</vt:lpstr>
      <vt:lpstr>Skeena_ERs</vt:lpstr>
      <vt:lpstr>Babine_ERs</vt:lpstr>
      <vt:lpstr>Area2-4_ERs</vt:lpstr>
      <vt:lpstr>Recent</vt:lpstr>
      <vt:lpstr>Area6-8_ERs</vt:lpstr>
      <vt:lpstr>Area5-10_Hec&amp;Rivers</vt:lpstr>
      <vt:lpstr>All_ERs_English</vt:lpstr>
      <vt:lpstr>ERs_by_fishery</vt:lpstr>
      <vt:lpstr>Age_PSF_English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Atlas</dc:creator>
  <cp:lastModifiedBy>Will Atlas</cp:lastModifiedBy>
  <dcterms:created xsi:type="dcterms:W3CDTF">2021-03-20T00:06:25Z</dcterms:created>
  <dcterms:modified xsi:type="dcterms:W3CDTF">2024-12-02T23:17:10Z</dcterms:modified>
</cp:coreProperties>
</file>