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github\chinAvailability\data\run_size\"/>
    </mc:Choice>
  </mc:AlternateContent>
  <xr:revisionPtr revIDLastSave="0" documentId="8_{1A8C1B07-43EF-4111-A6C4-1A373F555788}" xr6:coauthVersionLast="47" xr6:coauthVersionMax="47" xr10:uidLastSave="{00000000-0000-0000-0000-000000000000}"/>
  <bookViews>
    <workbookView xWindow="22932" yWindow="-177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" i="1" l="1"/>
  <c r="M48" i="1"/>
  <c r="P46" i="1" s="1"/>
  <c r="R47" i="1"/>
  <c r="N47" i="1"/>
  <c r="Q47" i="1" s="1"/>
  <c r="L47" i="1"/>
  <c r="O47" i="1" s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J48" i="1"/>
  <c r="P47" i="1" l="1"/>
  <c r="N45" i="1"/>
  <c r="M46" i="1"/>
  <c r="L46" i="1"/>
  <c r="N46" i="1"/>
  <c r="L6" i="1" l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5" i="1"/>
  <c r="M5" i="1"/>
  <c r="L5" i="1"/>
  <c r="L48" i="1" l="1"/>
  <c r="O46" i="1" s="1"/>
  <c r="N48" i="1"/>
  <c r="Q36" i="1" s="1"/>
  <c r="Q43" i="1" l="1"/>
  <c r="Q37" i="1"/>
  <c r="Q44" i="1"/>
  <c r="P33" i="1"/>
  <c r="O37" i="1"/>
  <c r="Q33" i="1"/>
  <c r="P36" i="1"/>
  <c r="O41" i="1"/>
  <c r="Q32" i="1"/>
  <c r="P39" i="1"/>
  <c r="O40" i="1"/>
  <c r="O42" i="1"/>
  <c r="Q46" i="1"/>
  <c r="Q45" i="1"/>
  <c r="P29" i="1"/>
  <c r="O33" i="1"/>
  <c r="Q31" i="1"/>
  <c r="O36" i="1"/>
  <c r="Q38" i="1"/>
  <c r="O43" i="1"/>
  <c r="Q41" i="1"/>
  <c r="Q39" i="1"/>
  <c r="P35" i="1"/>
  <c r="P31" i="1"/>
  <c r="Q35" i="1"/>
  <c r="Q42" i="1"/>
  <c r="P45" i="1"/>
  <c r="P40" i="1"/>
  <c r="P34" i="1"/>
  <c r="O44" i="1"/>
  <c r="O30" i="1"/>
  <c r="P44" i="1"/>
  <c r="Q30" i="1"/>
  <c r="P30" i="1"/>
  <c r="P42" i="1"/>
  <c r="Q29" i="1"/>
  <c r="P41" i="1"/>
  <c r="O38" i="1"/>
  <c r="O34" i="1"/>
  <c r="O45" i="1"/>
  <c r="O32" i="1"/>
  <c r="P32" i="1"/>
  <c r="O31" i="1"/>
  <c r="Q40" i="1"/>
  <c r="O29" i="1"/>
  <c r="Q34" i="1"/>
  <c r="P37" i="1"/>
  <c r="O35" i="1"/>
  <c r="O39" i="1"/>
  <c r="P43" i="1"/>
  <c r="P38" i="1"/>
</calcChain>
</file>

<file path=xl/sharedStrings.xml><?xml version="1.0" encoding="utf-8"?>
<sst xmlns="http://schemas.openxmlformats.org/spreadsheetml/2006/main" count="23" uniqueCount="15">
  <si>
    <t>Puntledge Summer</t>
  </si>
  <si>
    <t>Nanaimo Summer</t>
  </si>
  <si>
    <t>Qualicum Fall</t>
  </si>
  <si>
    <t>Puntledge Fall</t>
  </si>
  <si>
    <t>Nanaimo Fall</t>
  </si>
  <si>
    <t>Englishman Fall</t>
  </si>
  <si>
    <t>Little Q Fall</t>
  </si>
  <si>
    <t>Cowichan Fall</t>
  </si>
  <si>
    <t>Mid Island Aggregate</t>
  </si>
  <si>
    <t>South Island Aggregate</t>
  </si>
  <si>
    <t>Summer Aggregate</t>
  </si>
  <si>
    <t>Sum</t>
  </si>
  <si>
    <t>Std</t>
  </si>
  <si>
    <t>Lang Creek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</si>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</sst>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5603674540683"/>
          <c:y val="0.15682925051035287"/>
          <c:w val="0.85998840769903762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Summer Aggregate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Sheet1!$A$29:$A$47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Sheet1!$O$29:$O$45</c:f>
              <c:numCache>
                <c:formatCode>General</c:formatCode>
                <c:ptCount val="17"/>
                <c:pt idx="0">
                  <c:v>-527.70588235294122</c:v>
                </c:pt>
                <c:pt idx="1">
                  <c:v>1878.2941176470588</c:v>
                </c:pt>
                <c:pt idx="2">
                  <c:v>675.29411764705878</c:v>
                </c:pt>
                <c:pt idx="3">
                  <c:v>199.29411764705878</c:v>
                </c:pt>
                <c:pt idx="4">
                  <c:v>-322.70588235294122</c:v>
                </c:pt>
                <c:pt idx="5">
                  <c:v>625.29411764705878</c:v>
                </c:pt>
                <c:pt idx="6">
                  <c:v>456.29411764705878</c:v>
                </c:pt>
                <c:pt idx="7">
                  <c:v>524.29411764705878</c:v>
                </c:pt>
                <c:pt idx="8">
                  <c:v>-421.70588235294122</c:v>
                </c:pt>
                <c:pt idx="9">
                  <c:v>-157.70588235294122</c:v>
                </c:pt>
                <c:pt idx="10">
                  <c:v>468.29411764705878</c:v>
                </c:pt>
                <c:pt idx="11">
                  <c:v>-568.70588235294122</c:v>
                </c:pt>
                <c:pt idx="12">
                  <c:v>-1178.7058823529412</c:v>
                </c:pt>
                <c:pt idx="13">
                  <c:v>219.29411764705878</c:v>
                </c:pt>
                <c:pt idx="14">
                  <c:v>-476.70588235294122</c:v>
                </c:pt>
                <c:pt idx="15">
                  <c:v>-845.70588235294122</c:v>
                </c:pt>
                <c:pt idx="16">
                  <c:v>-546.70588235294122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C-4A13-84FD-EE67944D654E}"/>
            </c:ext>
          </c:extLst>
        </c:ser>
        <c:ser>
          <c:idx val="1"/>
          <c:order val="1"/>
          <c:tx>
            <c:strRef>
              <c:f>Sheet1!$P$4</c:f>
              <c:strCache>
                <c:ptCount val="1"/>
                <c:pt idx="0">
                  <c:v>Mid Island Aggregate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Sheet1!$A$29:$A$47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Sheet1!$P$29:$P$47</c:f>
              <c:numCache>
                <c:formatCode>General</c:formatCode>
                <c:ptCount val="19"/>
                <c:pt idx="0">
                  <c:v>-498.66666666666788</c:v>
                </c:pt>
                <c:pt idx="1">
                  <c:v>317.33333333333212</c:v>
                </c:pt>
                <c:pt idx="2">
                  <c:v>7083.3333333333321</c:v>
                </c:pt>
                <c:pt idx="3">
                  <c:v>2758.3333333333321</c:v>
                </c:pt>
                <c:pt idx="4">
                  <c:v>-6624.6666666666679</c:v>
                </c:pt>
                <c:pt idx="5">
                  <c:v>-2255.6666666666679</c:v>
                </c:pt>
                <c:pt idx="6">
                  <c:v>-4870.6666666666679</c:v>
                </c:pt>
                <c:pt idx="7">
                  <c:v>-4741.6666666666679</c:v>
                </c:pt>
                <c:pt idx="8">
                  <c:v>-11565.666666666668</c:v>
                </c:pt>
                <c:pt idx="9">
                  <c:v>-9427.6666666666679</c:v>
                </c:pt>
                <c:pt idx="10">
                  <c:v>-3159.6666666666679</c:v>
                </c:pt>
                <c:pt idx="11">
                  <c:v>-4501.6666666666679</c:v>
                </c:pt>
                <c:pt idx="12">
                  <c:v>-3440.6666666666679</c:v>
                </c:pt>
                <c:pt idx="13">
                  <c:v>4878.3333333333321</c:v>
                </c:pt>
                <c:pt idx="14">
                  <c:v>-548.66666666666788</c:v>
                </c:pt>
                <c:pt idx="15">
                  <c:v>15981.333333333332</c:v>
                </c:pt>
                <c:pt idx="16">
                  <c:v>10658.333333333332</c:v>
                </c:pt>
                <c:pt idx="17">
                  <c:v>9958.3333333333321</c:v>
                </c:pt>
                <c:pt idx="18">
                  <c:v>3587.3333333333321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C-4A13-84FD-EE67944D654E}"/>
            </c:ext>
          </c:extLst>
        </c:ser>
        <c:ser>
          <c:idx val="2"/>
          <c:order val="2"/>
          <c:tx>
            <c:strRef>
              <c:f>Sheet1!$Q$4</c:f>
              <c:strCache>
                <c:ptCount val="1"/>
                <c:pt idx="0">
                  <c:v>South Island Aggregate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Sheet1!$A$29:$A$47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Sheet1!$Q$29:$Q$48</c:f>
              <c:numCache>
                <c:formatCode>General</c:formatCode>
                <c:ptCount val="20"/>
                <c:pt idx="0">
                  <c:v>-6669.2941176470595</c:v>
                </c:pt>
                <c:pt idx="1">
                  <c:v>-6469.2941176470595</c:v>
                </c:pt>
                <c:pt idx="2">
                  <c:v>-5347.2941176470595</c:v>
                </c:pt>
                <c:pt idx="3">
                  <c:v>-5300.2941176470595</c:v>
                </c:pt>
                <c:pt idx="4">
                  <c:v>-6930.2941176470595</c:v>
                </c:pt>
                <c:pt idx="5">
                  <c:v>-9567.2941176470595</c:v>
                </c:pt>
                <c:pt idx="6">
                  <c:v>-5510.2941176470595</c:v>
                </c:pt>
                <c:pt idx="7">
                  <c:v>-2724.2941176470595</c:v>
                </c:pt>
                <c:pt idx="8">
                  <c:v>-5643.2941176470595</c:v>
                </c:pt>
                <c:pt idx="9">
                  <c:v>-2335.2941176470595</c:v>
                </c:pt>
                <c:pt idx="10">
                  <c:v>-5645.2941176470595</c:v>
                </c:pt>
                <c:pt idx="11">
                  <c:v>-945.29411764705947</c:v>
                </c:pt>
                <c:pt idx="12">
                  <c:v>2001.7058823529405</c:v>
                </c:pt>
                <c:pt idx="13">
                  <c:v>16960.705882352941</c:v>
                </c:pt>
                <c:pt idx="14">
                  <c:v>12920.705882352941</c:v>
                </c:pt>
                <c:pt idx="15">
                  <c:v>13037.705882352941</c:v>
                </c:pt>
                <c:pt idx="16">
                  <c:v>18166.705882352941</c:v>
                </c:pt>
                <c:pt idx="17">
                  <c:v>18005.705882352941</c:v>
                </c:pt>
                <c:pt idx="18">
                  <c:v>29998.705882352941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C-4A13-84FD-EE67944D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6450504"/>
        <c:axId val="81645444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Lang</c:v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Sheet1!$A$29:$A$47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Sheet1!$R$29:$R$46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517</c:v>
                      </c:pt>
                      <c:pt idx="1">
                        <c:v>435</c:v>
                      </c:pt>
                      <c:pt idx="2">
                        <c:v>-253</c:v>
                      </c:pt>
                      <c:pt idx="3">
                        <c:v>-486</c:v>
                      </c:pt>
                      <c:pt idx="4">
                        <c:v>247</c:v>
                      </c:pt>
                      <c:pt idx="5">
                        <c:v>117</c:v>
                      </c:pt>
                      <c:pt idx="6">
                        <c:v>501</c:v>
                      </c:pt>
                      <c:pt idx="7">
                        <c:v>759</c:v>
                      </c:pt>
                      <c:pt idx="8">
                        <c:v>-548</c:v>
                      </c:pt>
                      <c:pt idx="9">
                        <c:v>404</c:v>
                      </c:pt>
                      <c:pt idx="10">
                        <c:v>828</c:v>
                      </c:pt>
                      <c:pt idx="11">
                        <c:v>384</c:v>
                      </c:pt>
                      <c:pt idx="12">
                        <c:v>-258</c:v>
                      </c:pt>
                      <c:pt idx="13">
                        <c:v>-430</c:v>
                      </c:pt>
                      <c:pt idx="14">
                        <c:v>-703</c:v>
                      </c:pt>
                      <c:pt idx="15">
                        <c:v>839</c:v>
                      </c:pt>
                      <c:pt idx="16">
                        <c:v>376</c:v>
                      </c:pt>
                      <c:pt idx="17">
                        <c:v>936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317-4A9E-9B9E-DD89836E4EF4}"/>
                  </c:ext>
                </c:extLst>
              </c15:ser>
            </c15:filteredBarSeries>
          </c:ext>
        </c:extLst>
      </c:barChart>
      <c:catAx>
        <c:axId val="8164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4440"/>
        <c:crosses val="autoZero"/>
        <c:auto val="1"/>
        <c:lblAlgn val="ctr"/>
        <c:lblOffset val="100"/>
        <c:noMultiLvlLbl val="0"/>
      </c:catAx>
      <c:valAx>
        <c:axId val="8164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418416447944015E-2"/>
          <c:y val="0"/>
          <c:w val="0.8727185039370078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45603674540683"/>
          <c:y val="0.15682925051035287"/>
          <c:w val="0.85998840769903762"/>
          <c:h val="0.7922448235637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Summer Aggregate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Sheet1!$A$29:$A$47</c:f>
              <c:numCache>
                <c:formatCode>General</c:formatCode>
                <c:ptCount val="19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</c:numCache>
            </c:numRef>
          </c:cat>
          <c:val>
            <c:numRef>
              <c:f>Sheet1!$O$29:$O$47</c:f>
              <c:numCache>
                <c:formatCode>General</c:formatCode>
                <c:ptCount val="19"/>
                <c:pt idx="0">
                  <c:v>-527.70588235294122</c:v>
                </c:pt>
                <c:pt idx="1">
                  <c:v>1878.2941176470588</c:v>
                </c:pt>
                <c:pt idx="2">
                  <c:v>675.29411764705878</c:v>
                </c:pt>
                <c:pt idx="3">
                  <c:v>199.29411764705878</c:v>
                </c:pt>
                <c:pt idx="4">
                  <c:v>-322.70588235294122</c:v>
                </c:pt>
                <c:pt idx="5">
                  <c:v>625.29411764705878</c:v>
                </c:pt>
                <c:pt idx="6">
                  <c:v>456.29411764705878</c:v>
                </c:pt>
                <c:pt idx="7">
                  <c:v>524.29411764705878</c:v>
                </c:pt>
                <c:pt idx="8">
                  <c:v>-421.70588235294122</c:v>
                </c:pt>
                <c:pt idx="9">
                  <c:v>-157.70588235294122</c:v>
                </c:pt>
                <c:pt idx="10">
                  <c:v>468.29411764705878</c:v>
                </c:pt>
                <c:pt idx="11">
                  <c:v>-568.70588235294122</c:v>
                </c:pt>
                <c:pt idx="12">
                  <c:v>-1178.7058823529412</c:v>
                </c:pt>
                <c:pt idx="13">
                  <c:v>219.29411764705878</c:v>
                </c:pt>
                <c:pt idx="14">
                  <c:v>-476.70588235294122</c:v>
                </c:pt>
                <c:pt idx="15">
                  <c:v>-845.70588235294122</c:v>
                </c:pt>
                <c:pt idx="16">
                  <c:v>-546.70588235294122</c:v>
                </c:pt>
                <c:pt idx="17">
                  <c:v>-248.70588235294122</c:v>
                </c:pt>
                <c:pt idx="18">
                  <c:v>-957.70588235294122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B-4097-A347-95FEDA0C1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6450504"/>
        <c:axId val="8164544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Sheet1!$P$4</c15:sqref>
                        </c15:formulaRef>
                      </c:ext>
                    </c:extLst>
                    <c:strCache>
                      <c:ptCount val="1"/>
                      <c:pt idx="0">
                        <c:v>Mid Island Aggregate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Sheet1!$A$29:$A$47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Sheet1!$P$29:$P$46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-498.66666666666788</c:v>
                      </c:pt>
                      <c:pt idx="1">
                        <c:v>317.33333333333212</c:v>
                      </c:pt>
                      <c:pt idx="2">
                        <c:v>7083.3333333333321</c:v>
                      </c:pt>
                      <c:pt idx="3">
                        <c:v>2758.3333333333321</c:v>
                      </c:pt>
                      <c:pt idx="4">
                        <c:v>-6624.6666666666679</c:v>
                      </c:pt>
                      <c:pt idx="5">
                        <c:v>-2255.6666666666679</c:v>
                      </c:pt>
                      <c:pt idx="6">
                        <c:v>-4870.6666666666679</c:v>
                      </c:pt>
                      <c:pt idx="7">
                        <c:v>-4741.6666666666679</c:v>
                      </c:pt>
                      <c:pt idx="8">
                        <c:v>-11565.666666666668</c:v>
                      </c:pt>
                      <c:pt idx="9">
                        <c:v>-9427.6666666666679</c:v>
                      </c:pt>
                      <c:pt idx="10">
                        <c:v>-3159.6666666666679</c:v>
                      </c:pt>
                      <c:pt idx="11">
                        <c:v>-4501.6666666666679</c:v>
                      </c:pt>
                      <c:pt idx="12">
                        <c:v>-3440.6666666666679</c:v>
                      </c:pt>
                      <c:pt idx="13">
                        <c:v>4878.3333333333321</c:v>
                      </c:pt>
                      <c:pt idx="14">
                        <c:v>-548.66666666666788</c:v>
                      </c:pt>
                      <c:pt idx="15">
                        <c:v>15981.333333333332</c:v>
                      </c:pt>
                      <c:pt idx="16">
                        <c:v>10658.333333333332</c:v>
                      </c:pt>
                      <c:pt idx="17">
                        <c:v>9958.3333333333321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AB-4097-A347-95FEDA0C1FA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</c15:sqref>
                        </c15:formulaRef>
                      </c:ext>
                    </c:extLst>
                    <c:strCache>
                      <c:ptCount val="1"/>
                      <c:pt idx="0">
                        <c:v>South Island Aggregate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Sheet1!$A$29:$A$47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2004</c:v>
                      </c:pt>
                      <c:pt idx="1">
                        <c:v>2005</c:v>
                      </c:pt>
                      <c:pt idx="2">
                        <c:v>2006</c:v>
                      </c:pt>
                      <c:pt idx="3">
                        <c:v>2007</c:v>
                      </c:pt>
                      <c:pt idx="4">
                        <c:v>2008</c:v>
                      </c:pt>
                      <c:pt idx="5">
                        <c:v>2009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2015</c:v>
                      </c:pt>
                      <c:pt idx="12">
                        <c:v>2016</c:v>
                      </c:pt>
                      <c:pt idx="13">
                        <c:v>2017</c:v>
                      </c:pt>
                      <c:pt idx="14">
                        <c:v>2018</c:v>
                      </c:pt>
                      <c:pt idx="15">
                        <c:v>2019</c:v>
                      </c:pt>
                      <c:pt idx="16">
                        <c:v>2020</c:v>
                      </c:pt>
                      <c:pt idx="17">
                        <c:v>2021</c:v>
                      </c:pt>
                      <c:pt idx="18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Sheet1!$Q$29:$Q$46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-6669.2941176470595</c:v>
                      </c:pt>
                      <c:pt idx="1">
                        <c:v>-6469.2941176470595</c:v>
                      </c:pt>
                      <c:pt idx="2">
                        <c:v>-5347.2941176470595</c:v>
                      </c:pt>
                      <c:pt idx="3">
                        <c:v>-5300.2941176470595</c:v>
                      </c:pt>
                      <c:pt idx="4">
                        <c:v>-6930.2941176470595</c:v>
                      </c:pt>
                      <c:pt idx="5">
                        <c:v>-9567.2941176470595</c:v>
                      </c:pt>
                      <c:pt idx="6">
                        <c:v>-5510.2941176470595</c:v>
                      </c:pt>
                      <c:pt idx="7">
                        <c:v>-2724.2941176470595</c:v>
                      </c:pt>
                      <c:pt idx="8">
                        <c:v>-5643.2941176470595</c:v>
                      </c:pt>
                      <c:pt idx="9">
                        <c:v>-2335.2941176470595</c:v>
                      </c:pt>
                      <c:pt idx="10">
                        <c:v>-5645.2941176470595</c:v>
                      </c:pt>
                      <c:pt idx="11">
                        <c:v>-945.29411764705947</c:v>
                      </c:pt>
                      <c:pt idx="12">
                        <c:v>2001.7058823529405</c:v>
                      </c:pt>
                      <c:pt idx="13">
                        <c:v>16960.705882352941</c:v>
                      </c:pt>
                      <c:pt idx="14">
                        <c:v>12920.705882352941</c:v>
                      </c:pt>
                      <c:pt idx="15">
                        <c:v>13037.705882352941</c:v>
                      </c:pt>
                      <c:pt idx="16">
                        <c:v>18166.705882352941</c:v>
                      </c:pt>
                      <c:pt idx="17">
                        <c:v>18005.705882352941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AB-4097-A347-95FEDA0C1FAB}"/>
                  </c:ext>
                </c:extLst>
              </c15:ser>
            </c15:filteredBarSeries>
          </c:ext>
        </c:extLst>
      </c:barChart>
      <c:catAx>
        <c:axId val="81645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4440"/>
        <c:crosses val="autoZero"/>
        <c:auto val="1"/>
        <c:lblAlgn val="ctr"/>
        <c:lblOffset val="100"/>
        <c:noMultiLvlLbl val="0"/>
      </c:catAx>
      <c:valAx>
        <c:axId val="81645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5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611111111111111E-2"/>
          <c:y val="4.1666666666666664E-2"/>
          <c:w val="0.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244475</xdr:colOff>
      <xdr:row>11</xdr:row>
      <xdr:rowOff>136525</xdr:rowOff>
    </xdr:from>
    <xdr:to>
      <xdr:col>26</xdr:col>
      <xdr:colOff>549275</xdr:colOff>
      <xdr:row>26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27</xdr:row>
      <xdr:rowOff>12700</xdr:rowOff>
    </xdr:from>
    <xdr:to>
      <xdr:col>26</xdr:col>
      <xdr:colOff>584200</xdr:colOff>
      <xdr:row>41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15792-EED2-4042-8FF2-33FF2C50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0.11042</cdr:x>
      <cdr:y>0.07523</cdr:y>
    </cdr:from>
    <cdr:to>
      <cdr:x>0.28264</cdr:x>
      <cdr:y>0.34144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4825" y="206375"/>
          <a:ext cx="787400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>
              <a:solidFill>
                <a:schemeClr val="bg1"/>
              </a:solidFill>
            </a:rPr>
            <a:t>Nanaimo</a:t>
          </a:r>
        </a:p>
        <a:p xmlns:a="http://schemas.openxmlformats.org/drawingml/2006/main">
          <a:r>
            <a:rPr lang="en-CA" sz="1050">
              <a:solidFill>
                <a:schemeClr val="bg1"/>
              </a:solidFill>
            </a:rPr>
            <a:t>Puntledge</a:t>
          </a:r>
        </a:p>
      </cdr:txBody>
    </cdr:sp>
  </cdr:relSizeAnchor>
  <cdr:relSizeAnchor xmlns:cdr="http://schemas.openxmlformats.org/drawingml/2006/chartDrawing">
    <cdr:from>
      <cdr:x>0.34583</cdr:x>
      <cdr:y>0.05556</cdr:y>
    </cdr:from>
    <cdr:to>
      <cdr:x>0.54097</cdr:x>
      <cdr:y>0.32176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581149" y="152400"/>
          <a:ext cx="892175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bg1"/>
              </a:solidFill>
            </a:rPr>
            <a:t>Puntledge</a:t>
          </a:r>
        </a:p>
        <a:p xmlns:a="http://schemas.openxmlformats.org/drawingml/2006/main">
          <a:r>
            <a:rPr lang="en-CA" sz="1050">
              <a:solidFill>
                <a:schemeClr val="bg1"/>
              </a:solidFill>
            </a:rPr>
            <a:t>Big Q</a:t>
          </a:r>
        </a:p>
        <a:p xmlns:a="http://schemas.openxmlformats.org/drawingml/2006/main">
          <a:r>
            <a:rPr lang="en-CA" sz="1050">
              <a:solidFill>
                <a:schemeClr val="bg1"/>
              </a:solidFill>
            </a:rPr>
            <a:t>Little Q</a:t>
          </a:r>
        </a:p>
        <a:p xmlns:a="http://schemas.openxmlformats.org/drawingml/2006/main">
          <a:r>
            <a:rPr lang="en-CA" sz="1050">
              <a:solidFill>
                <a:schemeClr val="bg1"/>
              </a:solidFill>
            </a:rPr>
            <a:t>Englishman</a:t>
          </a:r>
        </a:p>
      </cdr:txBody>
    </cdr:sp>
  </cdr:relSizeAnchor>
  <cdr:relSizeAnchor xmlns:cdr="http://schemas.openxmlformats.org/drawingml/2006/chartDrawing">
    <cdr:from>
      <cdr:x>0.59306</cdr:x>
      <cdr:y>0.07639</cdr:y>
    </cdr:from>
    <cdr:to>
      <cdr:x>0.78819</cdr:x>
      <cdr:y>0.34259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711450" y="209550"/>
          <a:ext cx="892175" cy="730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CA" sz="1050">
              <a:solidFill>
                <a:schemeClr val="bg1"/>
              </a:solidFill>
            </a:rPr>
            <a:t>Nanaimo</a:t>
          </a:r>
        </a:p>
        <a:p xmlns:a="http://schemas.openxmlformats.org/drawingml/2006/main">
          <a:r>
            <a:rPr lang="en-CA" sz="1050">
              <a:solidFill>
                <a:schemeClr val="bg1"/>
              </a:solidFill>
            </a:rPr>
            <a:t>Cowichan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0.27986</cdr:x>
      <cdr:y>0.12847</cdr:y>
    </cdr:from>
    <cdr:to>
      <cdr:x>0.45208</cdr:x>
      <cdr:y>0.39468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79540" y="352421"/>
          <a:ext cx="787390" cy="7302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050">
              <a:solidFill>
                <a:schemeClr val="bg1"/>
              </a:solidFill>
            </a:rPr>
            <a:t>Nanaimo</a:t>
          </a:r>
        </a:p>
        <a:p xmlns:a="http://schemas.openxmlformats.org/drawingml/2006/main">
          <a:r>
            <a:rPr lang="en-CA" sz="1050">
              <a:solidFill>
                <a:schemeClr val="bg1"/>
              </a:solidFill>
            </a:rPr>
            <a:t>Puntledge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8"/>
  <sheetViews>
    <sheetView tabSelected="1" zoomScale="50" zoomScaleNormal="50" workbookViewId="0">
      <pane xSplit="8" ySplit="7" topLeftCell="I11" activePane="bottomRight" state="frozen"/>
      <selection pane="topRight" activeCell="I1" sqref="I1"/>
      <selection pane="bottomLeft" activeCell="A8" sqref="A8"/>
      <selection pane="bottomRight" activeCell="O20" sqref="O20"/>
    </sheetView>
  </sheetViews>
  <sheetFormatPr defaultRowHeight="14.4" x14ac:dyDescent="0.3"/>
  <cols>
    <col min="2" max="3" width="10.77734375" style="3" customWidth="1"/>
    <col min="4" max="4" width="10.21875" style="3" customWidth="1"/>
    <col min="5" max="5" width="10.77734375" style="3" customWidth="1"/>
    <col min="6" max="6" width="11.33203125" style="3" customWidth="1"/>
    <col min="7" max="7" width="13" style="3" customWidth="1"/>
    <col min="8" max="8" width="10.21875" style="3" customWidth="1"/>
    <col min="9" max="9" width="10.77734375" style="3" customWidth="1"/>
    <col min="10" max="11" width="8.77734375" style="3"/>
    <col min="12" max="12" width="11.77734375" customWidth="1"/>
    <col min="13" max="13" width="11.33203125" customWidth="1"/>
    <col min="14" max="14" width="13.6640625" customWidth="1"/>
    <col min="15" max="15" width="10.88671875" customWidth="1"/>
    <col min="16" max="16" width="12.21875" customWidth="1"/>
    <col min="17" max="17" width="10.21875" customWidth="1"/>
  </cols>
  <sheetData>
    <row r="3" spans="1:18" x14ac:dyDescent="0.3">
      <c r="L3" s="3" t="s">
        <v>11</v>
      </c>
      <c r="M3" s="3" t="s">
        <v>11</v>
      </c>
      <c r="N3" s="3" t="s">
        <v>11</v>
      </c>
      <c r="O3" s="3" t="s">
        <v>12</v>
      </c>
      <c r="P3" s="3" t="s">
        <v>12</v>
      </c>
      <c r="Q3" s="3" t="s">
        <v>12</v>
      </c>
      <c r="R3" s="3" t="s">
        <v>12</v>
      </c>
    </row>
    <row r="4" spans="1:18" ht="43.2" x14ac:dyDescent="0.3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13</v>
      </c>
      <c r="K4" s="2"/>
      <c r="L4" s="1" t="s">
        <v>10</v>
      </c>
      <c r="M4" s="2" t="s">
        <v>8</v>
      </c>
      <c r="N4" s="2" t="s">
        <v>9</v>
      </c>
      <c r="O4" s="1" t="s">
        <v>10</v>
      </c>
      <c r="P4" s="2" t="s">
        <v>8</v>
      </c>
      <c r="Q4" s="2" t="s">
        <v>9</v>
      </c>
      <c r="R4" s="2" t="s">
        <v>14</v>
      </c>
    </row>
    <row r="5" spans="1:18" x14ac:dyDescent="0.3">
      <c r="A5">
        <v>1980</v>
      </c>
      <c r="L5">
        <f>B5+C5</f>
        <v>0</v>
      </c>
      <c r="M5">
        <f>D5+E5+H5+G5</f>
        <v>0</v>
      </c>
      <c r="N5">
        <f>F5+I5</f>
        <v>0</v>
      </c>
    </row>
    <row r="6" spans="1:18" x14ac:dyDescent="0.3">
      <c r="A6">
        <v>1981</v>
      </c>
      <c r="L6">
        <f t="shared" ref="L6:L45" si="0">B6+C6</f>
        <v>0</v>
      </c>
      <c r="M6">
        <f t="shared" ref="M6:M45" si="1">D6+E6+H6+G6</f>
        <v>0</v>
      </c>
      <c r="N6">
        <f t="shared" ref="N6:N47" si="2">F6+I6</f>
        <v>0</v>
      </c>
    </row>
    <row r="7" spans="1:18" x14ac:dyDescent="0.3">
      <c r="A7">
        <v>1982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8" x14ac:dyDescent="0.3">
      <c r="A8">
        <v>1983</v>
      </c>
      <c r="L8">
        <f t="shared" si="0"/>
        <v>0</v>
      </c>
      <c r="M8">
        <f t="shared" si="1"/>
        <v>0</v>
      </c>
      <c r="N8">
        <f t="shared" si="2"/>
        <v>0</v>
      </c>
    </row>
    <row r="9" spans="1:18" x14ac:dyDescent="0.3">
      <c r="A9">
        <v>1984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8" x14ac:dyDescent="0.3">
      <c r="A10">
        <v>1985</v>
      </c>
      <c r="L10">
        <f t="shared" si="0"/>
        <v>0</v>
      </c>
      <c r="M10">
        <f t="shared" si="1"/>
        <v>0</v>
      </c>
      <c r="N10">
        <f t="shared" si="2"/>
        <v>0</v>
      </c>
    </row>
    <row r="11" spans="1:18" x14ac:dyDescent="0.3">
      <c r="A11">
        <v>1986</v>
      </c>
      <c r="L11">
        <f t="shared" si="0"/>
        <v>0</v>
      </c>
      <c r="M11">
        <f t="shared" si="1"/>
        <v>0</v>
      </c>
      <c r="N11">
        <f t="shared" si="2"/>
        <v>0</v>
      </c>
    </row>
    <row r="12" spans="1:18" x14ac:dyDescent="0.3">
      <c r="A12">
        <v>1987</v>
      </c>
      <c r="L12">
        <f t="shared" si="0"/>
        <v>0</v>
      </c>
      <c r="M12">
        <f t="shared" si="1"/>
        <v>0</v>
      </c>
      <c r="N12">
        <f t="shared" si="2"/>
        <v>0</v>
      </c>
    </row>
    <row r="13" spans="1:18" x14ac:dyDescent="0.3">
      <c r="A13">
        <v>1988</v>
      </c>
      <c r="I13" s="3">
        <v>13080</v>
      </c>
      <c r="L13">
        <f t="shared" si="0"/>
        <v>0</v>
      </c>
      <c r="M13">
        <f t="shared" si="1"/>
        <v>0</v>
      </c>
      <c r="N13">
        <f t="shared" si="2"/>
        <v>13080</v>
      </c>
    </row>
    <row r="14" spans="1:18" x14ac:dyDescent="0.3">
      <c r="A14">
        <v>1989</v>
      </c>
      <c r="I14" s="3">
        <v>8934</v>
      </c>
      <c r="L14">
        <f t="shared" si="0"/>
        <v>0</v>
      </c>
      <c r="M14">
        <f t="shared" si="1"/>
        <v>0</v>
      </c>
      <c r="N14">
        <f t="shared" si="2"/>
        <v>8934</v>
      </c>
    </row>
    <row r="15" spans="1:18" x14ac:dyDescent="0.3">
      <c r="A15">
        <v>1990</v>
      </c>
      <c r="I15" s="3">
        <v>23604</v>
      </c>
      <c r="J15" s="3">
        <v>117</v>
      </c>
      <c r="L15">
        <f t="shared" si="0"/>
        <v>0</v>
      </c>
      <c r="M15">
        <f t="shared" si="1"/>
        <v>0</v>
      </c>
      <c r="N15">
        <f t="shared" si="2"/>
        <v>23604</v>
      </c>
      <c r="R15">
        <f>J15-900</f>
        <v>-783</v>
      </c>
    </row>
    <row r="16" spans="1:18" x14ac:dyDescent="0.3">
      <c r="A16">
        <v>1991</v>
      </c>
      <c r="I16" s="3">
        <v>12175</v>
      </c>
      <c r="J16" s="3">
        <v>238</v>
      </c>
      <c r="L16">
        <f t="shared" si="0"/>
        <v>0</v>
      </c>
      <c r="M16">
        <f t="shared" si="1"/>
        <v>0</v>
      </c>
      <c r="N16">
        <f t="shared" si="2"/>
        <v>12175</v>
      </c>
      <c r="R16">
        <f t="shared" ref="R16:R47" si="3">J16-900</f>
        <v>-662</v>
      </c>
    </row>
    <row r="17" spans="1:18" x14ac:dyDescent="0.3">
      <c r="A17">
        <v>1992</v>
      </c>
      <c r="I17" s="3">
        <v>14611</v>
      </c>
      <c r="J17" s="3">
        <v>327</v>
      </c>
      <c r="L17">
        <f t="shared" si="0"/>
        <v>0</v>
      </c>
      <c r="M17">
        <f t="shared" si="1"/>
        <v>0</v>
      </c>
      <c r="N17">
        <f t="shared" si="2"/>
        <v>14611</v>
      </c>
      <c r="R17">
        <f t="shared" si="3"/>
        <v>-573</v>
      </c>
    </row>
    <row r="18" spans="1:18" x14ac:dyDescent="0.3">
      <c r="A18">
        <v>1993</v>
      </c>
      <c r="I18" s="3">
        <v>13343</v>
      </c>
      <c r="J18" s="3">
        <v>850</v>
      </c>
      <c r="L18">
        <f t="shared" si="0"/>
        <v>0</v>
      </c>
      <c r="M18">
        <f t="shared" si="1"/>
        <v>0</v>
      </c>
      <c r="N18">
        <f t="shared" si="2"/>
        <v>13343</v>
      </c>
      <c r="R18">
        <f t="shared" si="3"/>
        <v>-50</v>
      </c>
    </row>
    <row r="19" spans="1:18" x14ac:dyDescent="0.3">
      <c r="A19">
        <v>1994</v>
      </c>
      <c r="I19" s="3">
        <v>20505</v>
      </c>
      <c r="J19" s="3">
        <v>685</v>
      </c>
      <c r="L19">
        <f t="shared" si="0"/>
        <v>0</v>
      </c>
      <c r="M19">
        <f t="shared" si="1"/>
        <v>0</v>
      </c>
      <c r="N19">
        <f t="shared" si="2"/>
        <v>20505</v>
      </c>
      <c r="R19">
        <f t="shared" si="3"/>
        <v>-215</v>
      </c>
    </row>
    <row r="20" spans="1:18" x14ac:dyDescent="0.3">
      <c r="A20">
        <v>1995</v>
      </c>
      <c r="I20" s="3">
        <v>25614</v>
      </c>
      <c r="J20" s="3">
        <v>393</v>
      </c>
      <c r="L20">
        <f t="shared" si="0"/>
        <v>0</v>
      </c>
      <c r="M20">
        <f t="shared" si="1"/>
        <v>0</v>
      </c>
      <c r="N20">
        <f t="shared" si="2"/>
        <v>25614</v>
      </c>
      <c r="R20">
        <f t="shared" si="3"/>
        <v>-507</v>
      </c>
    </row>
    <row r="21" spans="1:18" x14ac:dyDescent="0.3">
      <c r="A21">
        <v>1996</v>
      </c>
      <c r="I21" s="3">
        <v>21814</v>
      </c>
      <c r="J21" s="3">
        <v>886</v>
      </c>
      <c r="L21">
        <f t="shared" si="0"/>
        <v>0</v>
      </c>
      <c r="M21">
        <f t="shared" si="1"/>
        <v>0</v>
      </c>
      <c r="N21">
        <f t="shared" si="2"/>
        <v>21814</v>
      </c>
      <c r="R21">
        <f t="shared" si="3"/>
        <v>-14</v>
      </c>
    </row>
    <row r="22" spans="1:18" x14ac:dyDescent="0.3">
      <c r="A22">
        <v>1997</v>
      </c>
      <c r="I22" s="3">
        <v>13774</v>
      </c>
      <c r="J22" s="3">
        <v>229</v>
      </c>
      <c r="L22">
        <f t="shared" si="0"/>
        <v>0</v>
      </c>
      <c r="M22">
        <f t="shared" si="1"/>
        <v>0</v>
      </c>
      <c r="N22">
        <f t="shared" si="2"/>
        <v>13774</v>
      </c>
      <c r="R22">
        <f t="shared" si="3"/>
        <v>-671</v>
      </c>
    </row>
    <row r="23" spans="1:18" x14ac:dyDescent="0.3">
      <c r="A23">
        <v>1998</v>
      </c>
      <c r="I23" s="3">
        <v>10197</v>
      </c>
      <c r="J23" s="3">
        <v>532</v>
      </c>
      <c r="L23">
        <f t="shared" si="0"/>
        <v>0</v>
      </c>
      <c r="M23">
        <f t="shared" si="1"/>
        <v>0</v>
      </c>
      <c r="N23">
        <f t="shared" si="2"/>
        <v>10197</v>
      </c>
      <c r="R23">
        <f t="shared" si="3"/>
        <v>-368</v>
      </c>
    </row>
    <row r="24" spans="1:18" x14ac:dyDescent="0.3">
      <c r="A24">
        <v>1999</v>
      </c>
      <c r="I24" s="3">
        <v>7945</v>
      </c>
      <c r="J24" s="3">
        <v>876</v>
      </c>
      <c r="L24">
        <f t="shared" si="0"/>
        <v>0</v>
      </c>
      <c r="M24">
        <f t="shared" si="1"/>
        <v>0</v>
      </c>
      <c r="N24">
        <f t="shared" si="2"/>
        <v>7945</v>
      </c>
      <c r="R24">
        <f t="shared" si="3"/>
        <v>-24</v>
      </c>
    </row>
    <row r="25" spans="1:18" x14ac:dyDescent="0.3">
      <c r="A25">
        <v>2000</v>
      </c>
      <c r="I25" s="3">
        <v>8380</v>
      </c>
      <c r="J25" s="3">
        <v>894</v>
      </c>
      <c r="L25">
        <f t="shared" si="0"/>
        <v>0</v>
      </c>
      <c r="M25">
        <f t="shared" si="1"/>
        <v>0</v>
      </c>
      <c r="N25">
        <f t="shared" si="2"/>
        <v>8380</v>
      </c>
      <c r="R25">
        <f t="shared" si="3"/>
        <v>-6</v>
      </c>
    </row>
    <row r="26" spans="1:18" x14ac:dyDescent="0.3">
      <c r="A26">
        <v>2001</v>
      </c>
      <c r="I26" s="3">
        <v>7678</v>
      </c>
      <c r="J26" s="3">
        <v>1248</v>
      </c>
      <c r="L26">
        <f t="shared" si="0"/>
        <v>0</v>
      </c>
      <c r="M26">
        <f t="shared" si="1"/>
        <v>0</v>
      </c>
      <c r="N26">
        <f t="shared" si="2"/>
        <v>7678</v>
      </c>
      <c r="R26">
        <f t="shared" si="3"/>
        <v>348</v>
      </c>
    </row>
    <row r="27" spans="1:18" x14ac:dyDescent="0.3">
      <c r="A27">
        <v>2002</v>
      </c>
      <c r="I27" s="3">
        <v>7298</v>
      </c>
      <c r="J27" s="3">
        <v>770</v>
      </c>
      <c r="L27">
        <f t="shared" si="0"/>
        <v>0</v>
      </c>
      <c r="M27">
        <f t="shared" si="1"/>
        <v>0</v>
      </c>
      <c r="N27">
        <f t="shared" si="2"/>
        <v>7298</v>
      </c>
      <c r="R27">
        <f t="shared" si="3"/>
        <v>-130</v>
      </c>
    </row>
    <row r="28" spans="1:18" x14ac:dyDescent="0.3">
      <c r="A28">
        <v>2003</v>
      </c>
      <c r="I28" s="3">
        <v>6017</v>
      </c>
      <c r="J28" s="3">
        <v>1839</v>
      </c>
      <c r="L28">
        <f t="shared" si="0"/>
        <v>0</v>
      </c>
      <c r="M28">
        <f t="shared" si="1"/>
        <v>0</v>
      </c>
      <c r="N28">
        <f t="shared" si="2"/>
        <v>6017</v>
      </c>
      <c r="R28">
        <f t="shared" si="3"/>
        <v>939</v>
      </c>
    </row>
    <row r="29" spans="1:18" x14ac:dyDescent="0.3">
      <c r="A29">
        <v>2004</v>
      </c>
      <c r="B29" s="3">
        <v>907</v>
      </c>
      <c r="C29" s="3">
        <v>323</v>
      </c>
      <c r="D29" s="3">
        <v>7081</v>
      </c>
      <c r="E29" s="3">
        <v>10864</v>
      </c>
      <c r="F29" s="3">
        <v>2450</v>
      </c>
      <c r="H29" s="3">
        <v>4290</v>
      </c>
      <c r="I29" s="3">
        <v>4568</v>
      </c>
      <c r="J29" s="3">
        <v>1417</v>
      </c>
      <c r="L29">
        <f t="shared" si="0"/>
        <v>1230</v>
      </c>
      <c r="M29">
        <f t="shared" si="1"/>
        <v>22235</v>
      </c>
      <c r="N29">
        <f t="shared" si="2"/>
        <v>7018</v>
      </c>
      <c r="O29">
        <f>L29-L$48</f>
        <v>-527.70588235294122</v>
      </c>
      <c r="P29">
        <f t="shared" ref="P29:P45" si="4">M29-M$48</f>
        <v>-498.66666666666788</v>
      </c>
      <c r="Q29">
        <f t="shared" ref="Q29:Q47" si="5">N29-N$48</f>
        <v>-6669.2941176470595</v>
      </c>
      <c r="R29">
        <f t="shared" si="3"/>
        <v>517</v>
      </c>
    </row>
    <row r="30" spans="1:18" x14ac:dyDescent="0.3">
      <c r="A30">
        <v>2005</v>
      </c>
      <c r="B30" s="3">
        <v>3206</v>
      </c>
      <c r="C30" s="3">
        <v>430</v>
      </c>
      <c r="D30" s="3">
        <v>9526</v>
      </c>
      <c r="E30" s="3">
        <v>8741</v>
      </c>
      <c r="F30" s="3">
        <v>2920</v>
      </c>
      <c r="G30" s="3">
        <v>950</v>
      </c>
      <c r="H30" s="3">
        <v>3834</v>
      </c>
      <c r="I30" s="3">
        <v>4298</v>
      </c>
      <c r="J30" s="3">
        <v>1335</v>
      </c>
      <c r="L30">
        <f t="shared" si="0"/>
        <v>3636</v>
      </c>
      <c r="M30">
        <f t="shared" si="1"/>
        <v>23051</v>
      </c>
      <c r="N30">
        <f t="shared" si="2"/>
        <v>7218</v>
      </c>
      <c r="O30">
        <f t="shared" ref="O30:O47" si="6">L30-L$48</f>
        <v>1878.2941176470588</v>
      </c>
      <c r="P30">
        <f t="shared" si="4"/>
        <v>317.33333333333212</v>
      </c>
      <c r="Q30">
        <f t="shared" si="5"/>
        <v>-6469.2941176470595</v>
      </c>
      <c r="R30">
        <f t="shared" si="3"/>
        <v>435</v>
      </c>
    </row>
    <row r="31" spans="1:18" x14ac:dyDescent="0.3">
      <c r="A31">
        <v>2006</v>
      </c>
      <c r="B31" s="3">
        <v>1432</v>
      </c>
      <c r="C31" s="3">
        <v>1001</v>
      </c>
      <c r="D31" s="3">
        <v>13622</v>
      </c>
      <c r="E31" s="3">
        <v>15605</v>
      </c>
      <c r="F31" s="3">
        <v>5305</v>
      </c>
      <c r="G31" s="3">
        <v>590</v>
      </c>
      <c r="I31" s="3">
        <v>3035</v>
      </c>
      <c r="J31" s="3">
        <v>647</v>
      </c>
      <c r="L31">
        <f t="shared" si="0"/>
        <v>2433</v>
      </c>
      <c r="M31">
        <f t="shared" si="1"/>
        <v>29817</v>
      </c>
      <c r="N31">
        <f t="shared" si="2"/>
        <v>8340</v>
      </c>
      <c r="O31">
        <f t="shared" si="6"/>
        <v>675.29411764705878</v>
      </c>
      <c r="P31">
        <f t="shared" si="4"/>
        <v>7083.3333333333321</v>
      </c>
      <c r="Q31">
        <f t="shared" si="5"/>
        <v>-5347.2941176470595</v>
      </c>
      <c r="R31">
        <f t="shared" si="3"/>
        <v>-253</v>
      </c>
    </row>
    <row r="32" spans="1:18" x14ac:dyDescent="0.3">
      <c r="A32">
        <v>2007</v>
      </c>
      <c r="B32" s="3">
        <v>1587</v>
      </c>
      <c r="C32" s="3">
        <v>370</v>
      </c>
      <c r="D32" s="3">
        <v>10254</v>
      </c>
      <c r="E32" s="3">
        <v>8140</v>
      </c>
      <c r="F32" s="3">
        <v>4522</v>
      </c>
      <c r="G32" s="3">
        <v>231</v>
      </c>
      <c r="H32" s="3">
        <v>6867</v>
      </c>
      <c r="I32" s="3">
        <v>3865</v>
      </c>
      <c r="J32" s="3">
        <v>414</v>
      </c>
      <c r="L32">
        <f t="shared" si="0"/>
        <v>1957</v>
      </c>
      <c r="M32">
        <f t="shared" si="1"/>
        <v>25492</v>
      </c>
      <c r="N32">
        <f t="shared" si="2"/>
        <v>8387</v>
      </c>
      <c r="O32">
        <f t="shared" si="6"/>
        <v>199.29411764705878</v>
      </c>
      <c r="P32">
        <f t="shared" si="4"/>
        <v>2758.3333333333321</v>
      </c>
      <c r="Q32">
        <f t="shared" si="5"/>
        <v>-5300.2941176470595</v>
      </c>
      <c r="R32">
        <f t="shared" si="3"/>
        <v>-486</v>
      </c>
    </row>
    <row r="33" spans="1:18" x14ac:dyDescent="0.3">
      <c r="A33">
        <v>2008</v>
      </c>
      <c r="B33" s="3">
        <v>602</v>
      </c>
      <c r="C33" s="3">
        <v>833</v>
      </c>
      <c r="D33" s="3">
        <v>6621</v>
      </c>
      <c r="E33" s="3">
        <v>4682</v>
      </c>
      <c r="F33" s="3">
        <v>4096</v>
      </c>
      <c r="G33" s="3">
        <v>370</v>
      </c>
      <c r="H33" s="3">
        <v>4436</v>
      </c>
      <c r="I33" s="3">
        <v>2661</v>
      </c>
      <c r="J33" s="3">
        <v>1147</v>
      </c>
      <c r="L33">
        <f t="shared" si="0"/>
        <v>1435</v>
      </c>
      <c r="M33">
        <f t="shared" si="1"/>
        <v>16109</v>
      </c>
      <c r="N33">
        <f t="shared" si="2"/>
        <v>6757</v>
      </c>
      <c r="O33">
        <f t="shared" si="6"/>
        <v>-322.70588235294122</v>
      </c>
      <c r="P33">
        <f t="shared" si="4"/>
        <v>-6624.6666666666679</v>
      </c>
      <c r="Q33">
        <f t="shared" si="5"/>
        <v>-6930.2941176470595</v>
      </c>
      <c r="R33">
        <f t="shared" si="3"/>
        <v>247</v>
      </c>
    </row>
    <row r="34" spans="1:18" x14ac:dyDescent="0.3">
      <c r="A34">
        <v>2009</v>
      </c>
      <c r="B34" s="3">
        <v>2034</v>
      </c>
      <c r="C34" s="3">
        <v>349</v>
      </c>
      <c r="D34" s="3">
        <v>9406</v>
      </c>
      <c r="E34" s="3">
        <v>6272</v>
      </c>
      <c r="F34" s="3">
        <v>2549</v>
      </c>
      <c r="H34" s="3">
        <v>4800</v>
      </c>
      <c r="I34" s="3">
        <v>1571</v>
      </c>
      <c r="J34" s="3">
        <v>1017</v>
      </c>
      <c r="L34">
        <f t="shared" si="0"/>
        <v>2383</v>
      </c>
      <c r="M34">
        <f t="shared" si="1"/>
        <v>20478</v>
      </c>
      <c r="N34">
        <f t="shared" si="2"/>
        <v>4120</v>
      </c>
      <c r="O34">
        <f t="shared" si="6"/>
        <v>625.29411764705878</v>
      </c>
      <c r="P34">
        <f t="shared" si="4"/>
        <v>-2255.6666666666679</v>
      </c>
      <c r="Q34">
        <f t="shared" si="5"/>
        <v>-9567.2941176470595</v>
      </c>
      <c r="R34">
        <f t="shared" si="3"/>
        <v>117</v>
      </c>
    </row>
    <row r="35" spans="1:18" x14ac:dyDescent="0.3">
      <c r="A35">
        <v>2010</v>
      </c>
      <c r="B35" s="3">
        <v>1430</v>
      </c>
      <c r="C35" s="3">
        <v>784</v>
      </c>
      <c r="D35" s="3">
        <v>7928</v>
      </c>
      <c r="E35" s="3">
        <v>4756</v>
      </c>
      <c r="F35" s="3">
        <v>3241</v>
      </c>
      <c r="G35" s="3">
        <v>1619</v>
      </c>
      <c r="H35" s="3">
        <v>3560</v>
      </c>
      <c r="I35" s="3">
        <v>4936</v>
      </c>
      <c r="J35" s="3">
        <v>1401</v>
      </c>
      <c r="L35">
        <f t="shared" si="0"/>
        <v>2214</v>
      </c>
      <c r="M35">
        <f t="shared" si="1"/>
        <v>17863</v>
      </c>
      <c r="N35">
        <f t="shared" si="2"/>
        <v>8177</v>
      </c>
      <c r="O35">
        <f t="shared" si="6"/>
        <v>456.29411764705878</v>
      </c>
      <c r="P35">
        <f t="shared" si="4"/>
        <v>-4870.6666666666679</v>
      </c>
      <c r="Q35">
        <f t="shared" si="5"/>
        <v>-5510.2941176470595</v>
      </c>
      <c r="R35">
        <f t="shared" si="3"/>
        <v>501</v>
      </c>
    </row>
    <row r="36" spans="1:18" x14ac:dyDescent="0.3">
      <c r="A36">
        <v>2011</v>
      </c>
      <c r="B36" s="3">
        <v>1157</v>
      </c>
      <c r="C36" s="3">
        <v>1125</v>
      </c>
      <c r="D36" s="3">
        <v>7331</v>
      </c>
      <c r="E36" s="3">
        <v>5506</v>
      </c>
      <c r="F36" s="3">
        <v>5207</v>
      </c>
      <c r="G36" s="3">
        <v>1326</v>
      </c>
      <c r="H36" s="3">
        <v>3829</v>
      </c>
      <c r="I36" s="3">
        <v>5756</v>
      </c>
      <c r="J36" s="3">
        <v>1659</v>
      </c>
      <c r="L36">
        <f t="shared" si="0"/>
        <v>2282</v>
      </c>
      <c r="M36">
        <f t="shared" si="1"/>
        <v>17992</v>
      </c>
      <c r="N36">
        <f t="shared" si="2"/>
        <v>10963</v>
      </c>
      <c r="O36">
        <f t="shared" si="6"/>
        <v>524.29411764705878</v>
      </c>
      <c r="P36">
        <f t="shared" si="4"/>
        <v>-4741.6666666666679</v>
      </c>
      <c r="Q36">
        <f t="shared" si="5"/>
        <v>-2724.2941176470595</v>
      </c>
      <c r="R36">
        <f t="shared" si="3"/>
        <v>759</v>
      </c>
    </row>
    <row r="37" spans="1:18" x14ac:dyDescent="0.3">
      <c r="A37">
        <v>2012</v>
      </c>
      <c r="B37" s="3">
        <v>516</v>
      </c>
      <c r="C37" s="3">
        <v>820</v>
      </c>
      <c r="D37" s="3">
        <v>5253</v>
      </c>
      <c r="E37" s="3">
        <v>3171</v>
      </c>
      <c r="F37" s="3">
        <v>1714</v>
      </c>
      <c r="G37" s="3">
        <v>218</v>
      </c>
      <c r="H37" s="3">
        <v>2526</v>
      </c>
      <c r="I37" s="3">
        <v>6330</v>
      </c>
      <c r="J37" s="3">
        <v>352</v>
      </c>
      <c r="L37">
        <f t="shared" si="0"/>
        <v>1336</v>
      </c>
      <c r="M37">
        <f t="shared" si="1"/>
        <v>11168</v>
      </c>
      <c r="N37">
        <f t="shared" si="2"/>
        <v>8044</v>
      </c>
      <c r="O37">
        <f t="shared" si="6"/>
        <v>-421.70588235294122</v>
      </c>
      <c r="P37">
        <f t="shared" si="4"/>
        <v>-11565.666666666668</v>
      </c>
      <c r="Q37">
        <f t="shared" si="5"/>
        <v>-5643.2941176470595</v>
      </c>
      <c r="R37">
        <f t="shared" si="3"/>
        <v>-548</v>
      </c>
    </row>
    <row r="38" spans="1:18" x14ac:dyDescent="0.3">
      <c r="A38">
        <v>2013</v>
      </c>
      <c r="B38" s="3">
        <v>761</v>
      </c>
      <c r="C38" s="3">
        <v>839</v>
      </c>
      <c r="D38" s="3">
        <v>4866</v>
      </c>
      <c r="E38" s="3">
        <v>3469</v>
      </c>
      <c r="F38" s="3">
        <v>4148</v>
      </c>
      <c r="G38" s="3">
        <v>855</v>
      </c>
      <c r="H38" s="3">
        <v>4116</v>
      </c>
      <c r="I38" s="3">
        <v>7204</v>
      </c>
      <c r="J38" s="3">
        <v>1304</v>
      </c>
      <c r="L38">
        <f t="shared" si="0"/>
        <v>1600</v>
      </c>
      <c r="M38">
        <f t="shared" si="1"/>
        <v>13306</v>
      </c>
      <c r="N38">
        <f t="shared" si="2"/>
        <v>11352</v>
      </c>
      <c r="O38">
        <f t="shared" si="6"/>
        <v>-157.70588235294122</v>
      </c>
      <c r="P38">
        <f t="shared" si="4"/>
        <v>-9427.6666666666679</v>
      </c>
      <c r="Q38">
        <f t="shared" si="5"/>
        <v>-2335.2941176470595</v>
      </c>
      <c r="R38">
        <f t="shared" si="3"/>
        <v>404</v>
      </c>
    </row>
    <row r="39" spans="1:18" x14ac:dyDescent="0.3">
      <c r="A39">
        <v>2014</v>
      </c>
      <c r="B39" s="3">
        <v>1229</v>
      </c>
      <c r="C39" s="3">
        <v>997</v>
      </c>
      <c r="D39" s="3">
        <v>8388</v>
      </c>
      <c r="E39" s="3">
        <v>5978</v>
      </c>
      <c r="F39" s="3">
        <v>2169</v>
      </c>
      <c r="G39" s="3">
        <v>1249</v>
      </c>
      <c r="H39" s="3">
        <v>3959</v>
      </c>
      <c r="I39" s="3">
        <v>5873</v>
      </c>
      <c r="J39" s="3">
        <v>1728</v>
      </c>
      <c r="L39">
        <f t="shared" si="0"/>
        <v>2226</v>
      </c>
      <c r="M39">
        <f t="shared" si="1"/>
        <v>19574</v>
      </c>
      <c r="N39">
        <f t="shared" si="2"/>
        <v>8042</v>
      </c>
      <c r="O39">
        <f t="shared" si="6"/>
        <v>468.29411764705878</v>
      </c>
      <c r="P39">
        <f t="shared" si="4"/>
        <v>-3159.6666666666679</v>
      </c>
      <c r="Q39">
        <f t="shared" si="5"/>
        <v>-5645.2941176470595</v>
      </c>
      <c r="R39">
        <f t="shared" si="3"/>
        <v>828</v>
      </c>
    </row>
    <row r="40" spans="1:18" x14ac:dyDescent="0.3">
      <c r="A40">
        <v>2015</v>
      </c>
      <c r="B40" s="3">
        <v>596</v>
      </c>
      <c r="C40" s="3">
        <v>593</v>
      </c>
      <c r="D40" s="3">
        <v>6631</v>
      </c>
      <c r="E40" s="3">
        <v>7925</v>
      </c>
      <c r="F40" s="3">
        <v>5023</v>
      </c>
      <c r="G40" s="3">
        <v>1242</v>
      </c>
      <c r="H40" s="3">
        <v>2434</v>
      </c>
      <c r="I40" s="3">
        <v>7719</v>
      </c>
      <c r="J40" s="3">
        <v>1284</v>
      </c>
      <c r="L40">
        <f t="shared" si="0"/>
        <v>1189</v>
      </c>
      <c r="M40">
        <f t="shared" si="1"/>
        <v>18232</v>
      </c>
      <c r="N40">
        <f t="shared" si="2"/>
        <v>12742</v>
      </c>
      <c r="O40">
        <f t="shared" si="6"/>
        <v>-568.70588235294122</v>
      </c>
      <c r="P40">
        <f t="shared" si="4"/>
        <v>-4501.6666666666679</v>
      </c>
      <c r="Q40">
        <f t="shared" si="5"/>
        <v>-945.29411764705947</v>
      </c>
      <c r="R40">
        <f t="shared" si="3"/>
        <v>384</v>
      </c>
    </row>
    <row r="41" spans="1:18" x14ac:dyDescent="0.3">
      <c r="A41">
        <v>2016</v>
      </c>
      <c r="B41" s="3">
        <v>579</v>
      </c>
      <c r="D41" s="3">
        <v>5005</v>
      </c>
      <c r="E41" s="3">
        <v>8183</v>
      </c>
      <c r="F41" s="3">
        <v>4964</v>
      </c>
      <c r="G41" s="3">
        <v>464</v>
      </c>
      <c r="H41" s="3">
        <v>5641</v>
      </c>
      <c r="I41" s="3">
        <v>10725</v>
      </c>
      <c r="J41" s="3">
        <v>642</v>
      </c>
      <c r="L41">
        <f t="shared" si="0"/>
        <v>579</v>
      </c>
      <c r="M41">
        <f t="shared" si="1"/>
        <v>19293</v>
      </c>
      <c r="N41">
        <f t="shared" si="2"/>
        <v>15689</v>
      </c>
      <c r="O41">
        <f t="shared" si="6"/>
        <v>-1178.7058823529412</v>
      </c>
      <c r="P41">
        <f t="shared" si="4"/>
        <v>-3440.6666666666679</v>
      </c>
      <c r="Q41">
        <f t="shared" si="5"/>
        <v>2001.7058823529405</v>
      </c>
      <c r="R41">
        <f t="shared" si="3"/>
        <v>-258</v>
      </c>
    </row>
    <row r="42" spans="1:18" x14ac:dyDescent="0.3">
      <c r="A42">
        <v>2017</v>
      </c>
      <c r="B42" s="3">
        <v>1017</v>
      </c>
      <c r="C42" s="3">
        <v>960</v>
      </c>
      <c r="D42" s="3">
        <v>6882</v>
      </c>
      <c r="E42" s="3">
        <v>12405</v>
      </c>
      <c r="F42" s="3">
        <v>4211</v>
      </c>
      <c r="G42" s="3">
        <v>1253</v>
      </c>
      <c r="H42" s="3">
        <v>7072</v>
      </c>
      <c r="I42" s="3">
        <v>26437</v>
      </c>
      <c r="J42" s="3">
        <v>470</v>
      </c>
      <c r="L42">
        <f t="shared" si="0"/>
        <v>1977</v>
      </c>
      <c r="M42">
        <f t="shared" si="1"/>
        <v>27612</v>
      </c>
      <c r="N42">
        <f t="shared" si="2"/>
        <v>30648</v>
      </c>
      <c r="O42">
        <f t="shared" si="6"/>
        <v>219.29411764705878</v>
      </c>
      <c r="P42">
        <f t="shared" si="4"/>
        <v>4878.3333333333321</v>
      </c>
      <c r="Q42">
        <f t="shared" si="5"/>
        <v>16960.705882352941</v>
      </c>
      <c r="R42">
        <f t="shared" si="3"/>
        <v>-430</v>
      </c>
    </row>
    <row r="43" spans="1:18" x14ac:dyDescent="0.3">
      <c r="A43">
        <v>2018</v>
      </c>
      <c r="B43" s="3">
        <v>820</v>
      </c>
      <c r="C43" s="3">
        <v>461</v>
      </c>
      <c r="D43" s="3">
        <v>6336</v>
      </c>
      <c r="E43" s="3">
        <v>10675</v>
      </c>
      <c r="F43" s="3">
        <v>4074</v>
      </c>
      <c r="G43" s="3">
        <v>763</v>
      </c>
      <c r="H43" s="3">
        <v>4411</v>
      </c>
      <c r="I43" s="3">
        <v>22534</v>
      </c>
      <c r="J43" s="3">
        <v>197</v>
      </c>
      <c r="L43">
        <f t="shared" si="0"/>
        <v>1281</v>
      </c>
      <c r="M43">
        <f t="shared" si="1"/>
        <v>22185</v>
      </c>
      <c r="N43">
        <f t="shared" si="2"/>
        <v>26608</v>
      </c>
      <c r="O43">
        <f t="shared" si="6"/>
        <v>-476.70588235294122</v>
      </c>
      <c r="P43">
        <f t="shared" si="4"/>
        <v>-548.66666666666788</v>
      </c>
      <c r="Q43">
        <f t="shared" si="5"/>
        <v>12920.705882352941</v>
      </c>
      <c r="R43">
        <f t="shared" si="3"/>
        <v>-703</v>
      </c>
    </row>
    <row r="44" spans="1:18" x14ac:dyDescent="0.3">
      <c r="A44">
        <v>2019</v>
      </c>
      <c r="B44" s="3">
        <v>645</v>
      </c>
      <c r="C44" s="3">
        <v>267</v>
      </c>
      <c r="D44" s="3">
        <v>9681</v>
      </c>
      <c r="E44" s="3">
        <v>17045</v>
      </c>
      <c r="F44" s="3">
        <v>5142</v>
      </c>
      <c r="G44" s="3">
        <v>1739</v>
      </c>
      <c r="H44" s="3">
        <v>10250</v>
      </c>
      <c r="I44" s="3">
        <v>21583</v>
      </c>
      <c r="J44" s="3">
        <v>1739</v>
      </c>
      <c r="L44">
        <f t="shared" si="0"/>
        <v>912</v>
      </c>
      <c r="M44">
        <f t="shared" si="1"/>
        <v>38715</v>
      </c>
      <c r="N44">
        <f t="shared" si="2"/>
        <v>26725</v>
      </c>
      <c r="O44">
        <f t="shared" si="6"/>
        <v>-845.70588235294122</v>
      </c>
      <c r="P44">
        <f t="shared" si="4"/>
        <v>15981.333333333332</v>
      </c>
      <c r="Q44">
        <f t="shared" si="5"/>
        <v>13037.705882352941</v>
      </c>
      <c r="R44">
        <f t="shared" si="3"/>
        <v>839</v>
      </c>
    </row>
    <row r="45" spans="1:18" x14ac:dyDescent="0.3">
      <c r="A45">
        <v>2020</v>
      </c>
      <c r="B45" s="5">
        <v>489</v>
      </c>
      <c r="C45" s="5">
        <v>722</v>
      </c>
      <c r="D45" s="5">
        <v>12274</v>
      </c>
      <c r="E45" s="5">
        <v>9851</v>
      </c>
      <c r="F45" s="5">
        <v>7016</v>
      </c>
      <c r="G45" s="5">
        <v>907</v>
      </c>
      <c r="H45" s="5">
        <v>10360</v>
      </c>
      <c r="I45" s="3">
        <v>24838</v>
      </c>
      <c r="J45" s="3">
        <v>1276</v>
      </c>
      <c r="L45">
        <f t="shared" si="0"/>
        <v>1211</v>
      </c>
      <c r="M45">
        <f t="shared" si="1"/>
        <v>33392</v>
      </c>
      <c r="N45">
        <f>F45+I45</f>
        <v>31854</v>
      </c>
      <c r="O45">
        <f t="shared" si="6"/>
        <v>-546.70588235294122</v>
      </c>
      <c r="P45">
        <f t="shared" si="4"/>
        <v>10658.333333333332</v>
      </c>
      <c r="Q45">
        <f t="shared" si="5"/>
        <v>18166.705882352941</v>
      </c>
      <c r="R45">
        <f t="shared" si="3"/>
        <v>376</v>
      </c>
    </row>
    <row r="46" spans="1:18" x14ac:dyDescent="0.3">
      <c r="A46">
        <v>2021</v>
      </c>
      <c r="B46" s="5">
        <v>517</v>
      </c>
      <c r="C46" s="5">
        <v>992</v>
      </c>
      <c r="D46" s="5">
        <v>10661</v>
      </c>
      <c r="E46" s="5">
        <v>11213</v>
      </c>
      <c r="F46" s="5">
        <v>7948</v>
      </c>
      <c r="G46" s="5">
        <v>744</v>
      </c>
      <c r="H46" s="5">
        <v>10074</v>
      </c>
      <c r="I46" s="3">
        <v>23745</v>
      </c>
      <c r="J46" s="3">
        <v>1836</v>
      </c>
      <c r="L46">
        <f>B46+C46</f>
        <v>1509</v>
      </c>
      <c r="M46">
        <f>D46+E46+H46+G46</f>
        <v>32692</v>
      </c>
      <c r="N46">
        <f t="shared" si="2"/>
        <v>31693</v>
      </c>
      <c r="O46">
        <f t="shared" si="6"/>
        <v>-248.70588235294122</v>
      </c>
      <c r="P46">
        <f>M46-M$48</f>
        <v>9958.3333333333321</v>
      </c>
      <c r="Q46">
        <f t="shared" si="5"/>
        <v>18005.705882352941</v>
      </c>
      <c r="R46">
        <f t="shared" si="3"/>
        <v>936</v>
      </c>
    </row>
    <row r="47" spans="1:18" x14ac:dyDescent="0.3">
      <c r="A47">
        <v>2022</v>
      </c>
      <c r="B47" s="5">
        <v>410</v>
      </c>
      <c r="C47" s="5">
        <v>390</v>
      </c>
      <c r="D47" s="5">
        <v>10060</v>
      </c>
      <c r="E47" s="5">
        <v>6693</v>
      </c>
      <c r="F47" s="5">
        <v>15074</v>
      </c>
      <c r="G47" s="5">
        <v>209</v>
      </c>
      <c r="H47" s="5">
        <v>9359</v>
      </c>
      <c r="I47" s="5">
        <v>28612</v>
      </c>
      <c r="J47" s="4">
        <v>195</v>
      </c>
      <c r="L47">
        <f>B47+C47</f>
        <v>800</v>
      </c>
      <c r="M47">
        <f>D47+E47+H47+G47</f>
        <v>26321</v>
      </c>
      <c r="N47">
        <f t="shared" si="2"/>
        <v>43686</v>
      </c>
      <c r="O47">
        <f t="shared" si="6"/>
        <v>-957.70588235294122</v>
      </c>
      <c r="P47">
        <f>M47-M$48</f>
        <v>3587.3333333333321</v>
      </c>
      <c r="Q47">
        <f t="shared" si="5"/>
        <v>29998.705882352941</v>
      </c>
      <c r="R47">
        <f t="shared" si="3"/>
        <v>-705</v>
      </c>
    </row>
    <row r="48" spans="1:18" x14ac:dyDescent="0.3">
      <c r="J48" s="3">
        <f>AVERAGE(J15:J45)</f>
        <v>900.41935483870964</v>
      </c>
      <c r="L48">
        <f>AVERAGE(L29:L45)</f>
        <v>1757.7058823529412</v>
      </c>
      <c r="M48">
        <f>AVERAGE(M29:M46)</f>
        <v>22733.666666666668</v>
      </c>
      <c r="N48">
        <f>AVERAGE(N29:N45)</f>
        <v>13687.294117647059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Pellett</dc:creator>
  <cp:lastModifiedBy>Freshwater, Cameron</cp:lastModifiedBy>
  <dcterms:created xsi:type="dcterms:W3CDTF">2021-07-05T21:28:12Z</dcterms:created>
  <dcterms:modified xsi:type="dcterms:W3CDTF">2023-12-15T21:53:11Z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2022-06-30T22:18:43Z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6799e0a3-cf92-4a0c-8072-795e7d846f7e</vt:lpwstr>
  </property>
  <property fmtid="{D5CDD505-2E9C-101B-9397-08002B2CF9AE}" pid="8" name="MSIP_Label_1bfb733f-faef-464c-9b6d-731b56f94973_ContentBits">
    <vt:lpwstr>0</vt:lpwstr>
  </property>
</Properties>
</file>