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3395f9c35f25ed/Documents/0000 Benefish 4/Analytical chapters/Graphs for export chapters/"/>
    </mc:Choice>
  </mc:AlternateContent>
  <xr:revisionPtr revIDLastSave="180" documentId="8_{1DC1FF2E-E980-4AA2-AFBA-8D22AE0DBE41}" xr6:coauthVersionLast="47" xr6:coauthVersionMax="47" xr10:uidLastSave="{C33A4B0F-493C-4B99-94D4-78943031E808}"/>
  <bookViews>
    <workbookView xWindow="-110" yWindow="-110" windowWidth="25180" windowHeight="16140" xr2:uid="{61332660-2B89-4C14-8427-C48C57824325}"/>
  </bookViews>
  <sheets>
    <sheet name="Sheet1" sheetId="1" r:id="rId1"/>
  </sheets>
  <definedNames>
    <definedName name="_xlnm._FilterDatabase" localSheetId="0" hidden="1">Sheet1!$F$78:$F$98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4" i="1" l="1"/>
  <c r="J83" i="1"/>
  <c r="J82" i="1"/>
  <c r="J81" i="1"/>
  <c r="J80" i="1"/>
  <c r="J79" i="1"/>
  <c r="I99" i="1"/>
  <c r="J98" i="1" s="1"/>
  <c r="H98" i="1"/>
  <c r="H97" i="1"/>
  <c r="H95" i="1"/>
  <c r="J95" i="1" s="1"/>
  <c r="H94" i="1"/>
  <c r="J94" i="1" s="1"/>
  <c r="H93" i="1"/>
  <c r="J93" i="1" s="1"/>
  <c r="H92" i="1"/>
  <c r="J92" i="1" s="1"/>
  <c r="H91" i="1"/>
  <c r="J91" i="1" s="1"/>
  <c r="H90" i="1"/>
  <c r="J90" i="1" s="1"/>
  <c r="H88" i="1"/>
  <c r="J88" i="1" s="1"/>
  <c r="H87" i="1"/>
  <c r="J87" i="1" s="1"/>
  <c r="H86" i="1"/>
  <c r="J86" i="1" s="1"/>
  <c r="H85" i="1"/>
  <c r="J85" i="1" s="1"/>
  <c r="H84" i="1"/>
  <c r="H83" i="1"/>
  <c r="H82" i="1"/>
  <c r="H81" i="1"/>
  <c r="H80" i="1"/>
  <c r="H79" i="1"/>
  <c r="H78" i="1"/>
  <c r="J78" i="1" s="1"/>
  <c r="H77" i="1"/>
  <c r="J77" i="1" s="1"/>
  <c r="H99" i="1" l="1"/>
  <c r="J99" i="1" s="1"/>
  <c r="J89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<sst xmlns="http://schemas.openxmlformats.org/spreadsheetml/2006/main" count="180" uniqueCount="44">
  <si>
    <t>Exports in local currency</t>
  </si>
  <si>
    <t>Export value in US$</t>
  </si>
  <si>
    <t>Cook Is.</t>
  </si>
  <si>
    <t>FSM</t>
  </si>
  <si>
    <t xml:space="preserve">Fiji </t>
  </si>
  <si>
    <t xml:space="preserve">Kiribati </t>
  </si>
  <si>
    <t>Marshall</t>
  </si>
  <si>
    <t xml:space="preserve">Nauru </t>
  </si>
  <si>
    <t>-</t>
  </si>
  <si>
    <t xml:space="preserve">Niue </t>
  </si>
  <si>
    <t xml:space="preserve">Palau </t>
  </si>
  <si>
    <t>PNG</t>
  </si>
  <si>
    <t xml:space="preserve">Samoa </t>
  </si>
  <si>
    <t>Solomon Is.</t>
  </si>
  <si>
    <t xml:space="preserve">Tonga </t>
  </si>
  <si>
    <t xml:space="preserve">Tuvalu </t>
  </si>
  <si>
    <t xml:space="preserve">Vanuatu </t>
  </si>
  <si>
    <t xml:space="preserve">Am. Samoa </t>
  </si>
  <si>
    <t xml:space="preserve">Fr. Polynesia </t>
  </si>
  <si>
    <t xml:space="preserve">Guam </t>
  </si>
  <si>
    <t xml:space="preserve">N.Caledonia </t>
  </si>
  <si>
    <t xml:space="preserve">N. Marianas </t>
  </si>
  <si>
    <t>Pitcairn</t>
  </si>
  <si>
    <t>Tokelau</t>
  </si>
  <si>
    <t>Wallis/Futuna</t>
  </si>
  <si>
    <t>Fiji</t>
  </si>
  <si>
    <t>Guam</t>
  </si>
  <si>
    <t>Kiribati</t>
  </si>
  <si>
    <t>Nauru</t>
  </si>
  <si>
    <t>Niue</t>
  </si>
  <si>
    <t>Palau</t>
  </si>
  <si>
    <t>Samoa</t>
  </si>
  <si>
    <t>Tonga</t>
  </si>
  <si>
    <t>Tuvalu</t>
  </si>
  <si>
    <t>Vanuatu</t>
  </si>
  <si>
    <t>N.Caledonia</t>
  </si>
  <si>
    <t>N.Marianas</t>
  </si>
  <si>
    <t xml:space="preserve">N.Marianas </t>
  </si>
  <si>
    <t xml:space="preserve">Converting 2014 $ to 2021$ </t>
  </si>
  <si>
    <t>%</t>
  </si>
  <si>
    <t>Total</t>
  </si>
  <si>
    <t>Am. Samoa</t>
  </si>
  <si>
    <t>Fr. Polynesia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</si>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</sst>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10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3" fontId="3" fillId="0" borderId="1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justify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164" fontId="0" fillId="0" borderId="0" xfId="1" applyNumberFormat="1" applyFont="1"/>
    <xf numFmtId="0" fontId="4" fillId="0" borderId="1" xfId="0" applyFont="1" applyBorder="1" applyAlignment="1">
      <alignment horizontal="justify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165" fontId="0" fillId="0" borderId="0" xfId="1" applyNumberFormat="1" applyFont="1"/>
    <xf numFmtId="3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justify" vertical="center" wrapText="1"/>
    </xf>
    <xf numFmtId="3" fontId="3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right" vertical="center" wrapText="1"/>
    </xf>
    <xf numFmtId="0" fontId="7" fillId="0" borderId="0" xfId="0" applyFont="1"/>
    <xf numFmtId="165" fontId="0" fillId="0" borderId="0" xfId="0" applyNumberFormat="1"/>
    <xf numFmtId="166" fontId="0" fillId="0" borderId="0" xfId="2" applyNumberFormat="1" applyFont="1"/>
    <xf numFmtId="0" fontId="6" fillId="0" borderId="5" xfId="0" applyFont="1" applyBorder="1" applyAlignment="1">
      <alignment horizontal="left" vertical="center" wrapText="1"/>
    </xf>
    <xf numFmtId="0" fontId="0" fillId="2" borderId="6" xfId="0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3" fontId="9" fillId="0" borderId="9" xfId="0" applyNumberFormat="1" applyFont="1" applyBorder="1" applyAlignment="1">
      <alignment horizontal="left" vertical="center"/>
    </xf>
    <xf numFmtId="3" fontId="5" fillId="0" borderId="9" xfId="0" applyNumberFormat="1" applyFont="1" applyBorder="1" applyAlignment="1">
      <alignment horizontal="right" vertical="center" wrapText="1"/>
    </xf>
    <xf numFmtId="3" fontId="9" fillId="0" borderId="7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left" vertical="center"/>
    </xf>
    <xf numFmtId="165" fontId="0" fillId="0" borderId="9" xfId="1" applyNumberFormat="1" applyFont="1" applyBorder="1"/>
    <xf numFmtId="0" fontId="4" fillId="0" borderId="6" xfId="0" applyFont="1" applyBorder="1" applyAlignment="1">
      <alignment horizontal="justify" vertical="center" wrapText="1"/>
    </xf>
    <xf numFmtId="3" fontId="5" fillId="0" borderId="7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Sheet1!$C$54:$C$75</c:f>
              <c:strCache>
                <c:ptCount val="22"/>
                <c:pt idx="0">
                  <c:v>Am. Samoa </c:v>
                </c:pt>
                <c:pt idx="1">
                  <c:v>FSM</c:v>
                </c:pt>
                <c:pt idx="2">
                  <c:v>Marshall</c:v>
                </c:pt>
                <c:pt idx="3">
                  <c:v>Fr. Polynesia </c:v>
                </c:pt>
                <c:pt idx="4">
                  <c:v>Cook Is.</c:v>
                </c:pt>
                <c:pt idx="5">
                  <c:v>Kiribati </c:v>
                </c:pt>
                <c:pt idx="6">
                  <c:v>Samoa </c:v>
                </c:pt>
                <c:pt idx="7">
                  <c:v>Palau </c:v>
                </c:pt>
                <c:pt idx="8">
                  <c:v>Solomon Is.</c:v>
                </c:pt>
                <c:pt idx="9">
                  <c:v>Tonga </c:v>
                </c:pt>
                <c:pt idx="10">
                  <c:v>Fiji </c:v>
                </c:pt>
                <c:pt idx="11">
                  <c:v>Vanuatu </c:v>
                </c:pt>
                <c:pt idx="12">
                  <c:v>PNG</c:v>
                </c:pt>
                <c:pt idx="13">
                  <c:v>N.Caledonia </c:v>
                </c:pt>
                <c:pt idx="14">
                  <c:v>Niue </c:v>
                </c:pt>
                <c:pt idx="15">
                  <c:v>Guam </c:v>
                </c:pt>
                <c:pt idx="16">
                  <c:v>Tuvalu </c:v>
                </c:pt>
                <c:pt idx="17">
                  <c:v>Nauru </c:v>
                </c:pt>
                <c:pt idx="18">
                  <c:v>N. Marianas </c:v>
                </c:pt>
                <c:pt idx="19">
                  <c:v>Pitcairn</c:v>
                </c:pt>
                <c:pt idx="20">
                  <c:v>Tokelau</c:v>
                </c:pt>
                <c:pt idx="21">
                  <c:v>Wallis/Futuna</c:v>
                </c:pt>
              </c:strCache>
            </c:strRef>
          </c:cat>
          <c:val>
            <c:numRef>
              <c:f>Sheet1!$E$54:$E$75</c:f>
              <c:numCache>
                <c:formatCode>General</c:formatCode>
                <c:ptCount val="22"/>
                <c:pt idx="0">
                  <c:v>99.5</c:v>
                </c:pt>
                <c:pt idx="1">
                  <c:v>87.6</c:v>
                </c:pt>
                <c:pt idx="2">
                  <c:v>78.2</c:v>
                </c:pt>
                <c:pt idx="3">
                  <c:v>72</c:v>
                </c:pt>
                <c:pt idx="4">
                  <c:v>68</c:v>
                </c:pt>
                <c:pt idx="5">
                  <c:v>30.7</c:v>
                </c:pt>
                <c:pt idx="6">
                  <c:v>17</c:v>
                </c:pt>
                <c:pt idx="7">
                  <c:v>16.34</c:v>
                </c:pt>
                <c:pt idx="8">
                  <c:v>15.9</c:v>
                </c:pt>
                <c:pt idx="9">
                  <c:v>13.5</c:v>
                </c:pt>
                <c:pt idx="10">
                  <c:v>7.3</c:v>
                </c:pt>
                <c:pt idx="11">
                  <c:v>3.5</c:v>
                </c:pt>
                <c:pt idx="12">
                  <c:v>1.27</c:v>
                </c:pt>
                <c:pt idx="13">
                  <c:v>0.6</c:v>
                </c:pt>
                <c:pt idx="14">
                  <c:v>0.46</c:v>
                </c:pt>
                <c:pt idx="15">
                  <c:v>0.04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2-4553-BCA3-F85F93B98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693328"/>
        <c:axId val="413410576"/>
      </c:barChart>
      <c:catAx>
        <c:axId val="116769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10576"/>
        <c:crosses val="autoZero"/>
        <c:auto val="1"/>
        <c:lblAlgn val="ctr"/>
        <c:lblOffset val="100"/>
        <c:noMultiLvlLbl val="0"/>
      </c:catAx>
      <c:valAx>
        <c:axId val="4134105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69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Sheet1!$D$102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Sheet1!$C$103:$C$112</c:f>
              <c:strCache>
                <c:ptCount val="10"/>
                <c:pt idx="0">
                  <c:v>Am. Samoa</c:v>
                </c:pt>
                <c:pt idx="1">
                  <c:v>PNG</c:v>
                </c:pt>
                <c:pt idx="2">
                  <c:v>Fr. Polynesia</c:v>
                </c:pt>
                <c:pt idx="3">
                  <c:v>Fiji</c:v>
                </c:pt>
                <c:pt idx="4">
                  <c:v>Solomon Is.</c:v>
                </c:pt>
                <c:pt idx="5">
                  <c:v>N.Caledonia</c:v>
                </c:pt>
                <c:pt idx="6">
                  <c:v>FSM</c:v>
                </c:pt>
                <c:pt idx="7">
                  <c:v>Marshall</c:v>
                </c:pt>
                <c:pt idx="8">
                  <c:v>Palau</c:v>
                </c:pt>
                <c:pt idx="9">
                  <c:v>Tonga</c:v>
                </c:pt>
              </c:strCache>
            </c:strRef>
          </c:cat>
          <c:val>
            <c:numRef>
              <c:f>Sheet1!$D$103:$D$112</c:f>
              <c:numCache>
                <c:formatCode>#,##0</c:formatCode>
                <c:ptCount val="10"/>
                <c:pt idx="0">
                  <c:v>439656975</c:v>
                </c:pt>
                <c:pt idx="1">
                  <c:v>153434241</c:v>
                </c:pt>
                <c:pt idx="2">
                  <c:v>119181290</c:v>
                </c:pt>
                <c:pt idx="3">
                  <c:v>65844788</c:v>
                </c:pt>
                <c:pt idx="4">
                  <c:v>62453473</c:v>
                </c:pt>
                <c:pt idx="5">
                  <c:v>25244268</c:v>
                </c:pt>
                <c:pt idx="6">
                  <c:v>22344217</c:v>
                </c:pt>
                <c:pt idx="7">
                  <c:v>16644000</c:v>
                </c:pt>
                <c:pt idx="8">
                  <c:v>13110000</c:v>
                </c:pt>
                <c:pt idx="9">
                  <c:v>7650944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7-4127-A927-B597E688A4F6}"/>
            </c:ext>
          </c:extLst>
        </c:ser>
        <c:ser>
          <c:idx val="1"/>
          <c:order val="1"/>
          <c:tx>
            <c:strRef>
              <c:f>Sheet1!$E$102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Sheet1!$C$103:$C$112</c:f>
              <c:strCache>
                <c:ptCount val="10"/>
                <c:pt idx="0">
                  <c:v>Am. Samoa</c:v>
                </c:pt>
                <c:pt idx="1">
                  <c:v>PNG</c:v>
                </c:pt>
                <c:pt idx="2">
                  <c:v>Fr. Polynesia</c:v>
                </c:pt>
                <c:pt idx="3">
                  <c:v>Fiji</c:v>
                </c:pt>
                <c:pt idx="4">
                  <c:v>Solomon Is.</c:v>
                </c:pt>
                <c:pt idx="5">
                  <c:v>N.Caledonia</c:v>
                </c:pt>
                <c:pt idx="6">
                  <c:v>FSM</c:v>
                </c:pt>
                <c:pt idx="7">
                  <c:v>Marshall</c:v>
                </c:pt>
                <c:pt idx="8">
                  <c:v>Palau</c:v>
                </c:pt>
                <c:pt idx="9">
                  <c:v>Tonga</c:v>
                </c:pt>
              </c:strCache>
            </c:strRef>
          </c:cat>
          <c:val>
            <c:numRef>
              <c:f>Sheet1!$E$103:$E$112</c:f>
              <c:numCache>
                <c:formatCode>#,##0</c:formatCode>
                <c:ptCount val="10"/>
                <c:pt idx="0">
                  <c:v>353215000</c:v>
                </c:pt>
                <c:pt idx="1">
                  <c:v>431823362</c:v>
                </c:pt>
                <c:pt idx="2">
                  <c:v>63803739</c:v>
                </c:pt>
                <c:pt idx="3">
                  <c:v>66799581</c:v>
                </c:pt>
                <c:pt idx="4">
                  <c:v>59006211</c:v>
                </c:pt>
                <c:pt idx="5">
                  <c:v>11141691</c:v>
                </c:pt>
                <c:pt idx="6">
                  <c:v>26276363</c:v>
                </c:pt>
                <c:pt idx="7">
                  <c:v>85000000</c:v>
                </c:pt>
                <c:pt idx="8">
                  <c:v>319000</c:v>
                </c:pt>
                <c:pt idx="9">
                  <c:v>2045437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7-4127-A927-B597E688A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174544"/>
        <c:axId val="1094362288"/>
      </c:barChart>
      <c:catAx>
        <c:axId val="136617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62288"/>
        <c:crosses val="autoZero"/>
        <c:auto val="1"/>
        <c:lblAlgn val="ctr"/>
        <c:lblOffset val="100"/>
        <c:noMultiLvlLbl val="0"/>
      </c:catAx>
      <c:valAx>
        <c:axId val="10943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17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957830271216094"/>
          <c:y val="0.22280037911927672"/>
          <c:w val="0.1875100612423447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94225721784778"/>
          <c:y val="6.9444444444444448E-2"/>
          <c:w val="0.81439107611548556"/>
          <c:h val="0.583203193350831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Sheet1!$D$119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Sheet1!$C$120:$C$130</c:f>
              <c:strCache>
                <c:ptCount val="11"/>
                <c:pt idx="0">
                  <c:v>Cook Is.</c:v>
                </c:pt>
                <c:pt idx="1">
                  <c:v>Samoa</c:v>
                </c:pt>
                <c:pt idx="2">
                  <c:v>Vanuatu</c:v>
                </c:pt>
                <c:pt idx="3">
                  <c:v>Guam</c:v>
                </c:pt>
                <c:pt idx="4">
                  <c:v>Niue</c:v>
                </c:pt>
                <c:pt idx="5">
                  <c:v>N.Marianas</c:v>
                </c:pt>
                <c:pt idx="6">
                  <c:v>Tokelau</c:v>
                </c:pt>
                <c:pt idx="7">
                  <c:v>Wallis/Futuna</c:v>
                </c:pt>
                <c:pt idx="8">
                  <c:v>Tuvalu</c:v>
                </c:pt>
                <c:pt idx="9">
                  <c:v>Pitcairn</c:v>
                </c:pt>
                <c:pt idx="10">
                  <c:v>Nauru</c:v>
                </c:pt>
              </c:strCache>
            </c:strRef>
          </c:cat>
          <c:val>
            <c:numRef>
              <c:f>Sheet1!$D$120:$D$130</c:f>
              <c:numCache>
                <c:formatCode>#,##0</c:formatCode>
                <c:ptCount val="11"/>
                <c:pt idx="0">
                  <c:v>498750</c:v>
                </c:pt>
                <c:pt idx="1">
                  <c:v>2653004</c:v>
                </c:pt>
                <c:pt idx="2" formatCode="_-* #,##0_-;\-* #,##0_-;_-* &quot;-&quot;??_-;_-@_-">
                  <c:v>1912009</c:v>
                </c:pt>
                <c:pt idx="3" formatCode="General">
                  <c:v>0</c:v>
                </c:pt>
                <c:pt idx="4">
                  <c:v>103182</c:v>
                </c:pt>
                <c:pt idx="5">
                  <c:v>812250</c:v>
                </c:pt>
                <c:pt idx="6">
                  <c:v>195938</c:v>
                </c:pt>
                <c:pt idx="7">
                  <c:v>116172</c:v>
                </c:pt>
                <c:pt idx="8">
                  <c:v>33773</c:v>
                </c:pt>
                <c:pt idx="9" formatCode="General">
                  <c:v>0</c:v>
                </c:pt>
                <c:pt idx="1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6-4DF2-93BD-EB1B2071CCDE}"/>
            </c:ext>
          </c:extLst>
        </c:ser>
        <c:ser>
          <c:idx val="1"/>
          <c:order val="1"/>
          <c:tx>
            <c:strRef>
              <c:f>Sheet1!$E$119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Sheet1!$C$120:$C$130</c:f>
              <c:strCache>
                <c:ptCount val="11"/>
                <c:pt idx="0">
                  <c:v>Cook Is.</c:v>
                </c:pt>
                <c:pt idx="1">
                  <c:v>Samoa</c:v>
                </c:pt>
                <c:pt idx="2">
                  <c:v>Vanuatu</c:v>
                </c:pt>
                <c:pt idx="3">
                  <c:v>Guam</c:v>
                </c:pt>
                <c:pt idx="4">
                  <c:v>Niue</c:v>
                </c:pt>
                <c:pt idx="5">
                  <c:v>N.Marianas</c:v>
                </c:pt>
                <c:pt idx="6">
                  <c:v>Tokelau</c:v>
                </c:pt>
                <c:pt idx="7">
                  <c:v>Wallis/Futuna</c:v>
                </c:pt>
                <c:pt idx="8">
                  <c:v>Tuvalu</c:v>
                </c:pt>
                <c:pt idx="9">
                  <c:v>Pitcairn</c:v>
                </c:pt>
                <c:pt idx="10">
                  <c:v>Nauru</c:v>
                </c:pt>
              </c:strCache>
            </c:strRef>
          </c:cat>
          <c:val>
            <c:numRef>
              <c:f>Sheet1!$E$120:$E$130</c:f>
              <c:numCache>
                <c:formatCode>#,##0</c:formatCode>
                <c:ptCount val="11"/>
                <c:pt idx="0">
                  <c:v>12898631</c:v>
                </c:pt>
                <c:pt idx="1">
                  <c:v>4835135</c:v>
                </c:pt>
                <c:pt idx="2">
                  <c:v>1759972</c:v>
                </c:pt>
                <c:pt idx="3">
                  <c:v>78118</c:v>
                </c:pt>
                <c:pt idx="4">
                  <c:v>3435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6-4DF2-93BD-EB1B2071C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536736"/>
        <c:axId val="1177786240"/>
      </c:barChart>
      <c:catAx>
        <c:axId val="138353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86240"/>
        <c:crosses val="autoZero"/>
        <c:auto val="1"/>
        <c:lblAlgn val="ctr"/>
        <c:lblOffset val="100"/>
        <c:noMultiLvlLbl val="0"/>
      </c:catAx>
      <c:valAx>
        <c:axId val="11777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53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957830271216094"/>
          <c:y val="0.27177129885791301"/>
          <c:w val="0.18751006124234471"/>
          <c:h val="6.75680404814263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086176727909"/>
          <c:y val="2.5428331875182269E-2"/>
          <c:w val="0.80172440944881884"/>
          <c:h val="0.69859981044036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Sheet1!$K$30:$K$45</c:f>
              <c:strCache>
                <c:ptCount val="16"/>
                <c:pt idx="0">
                  <c:v>PNG</c:v>
                </c:pt>
                <c:pt idx="1">
                  <c:v>Am. Samoa </c:v>
                </c:pt>
                <c:pt idx="2">
                  <c:v>Marshall</c:v>
                </c:pt>
                <c:pt idx="3">
                  <c:v>Fiji </c:v>
                </c:pt>
                <c:pt idx="4">
                  <c:v>Fr. Polynesia </c:v>
                </c:pt>
                <c:pt idx="5">
                  <c:v>Solomon Is.</c:v>
                </c:pt>
                <c:pt idx="6">
                  <c:v>FSM</c:v>
                </c:pt>
                <c:pt idx="7">
                  <c:v>Cook Is.</c:v>
                </c:pt>
                <c:pt idx="8">
                  <c:v>N.Caledonia </c:v>
                </c:pt>
                <c:pt idx="9">
                  <c:v>Samoa </c:v>
                </c:pt>
                <c:pt idx="10">
                  <c:v>Kiribati </c:v>
                </c:pt>
                <c:pt idx="11">
                  <c:v>Tonga </c:v>
                </c:pt>
                <c:pt idx="12">
                  <c:v>Vanuatu </c:v>
                </c:pt>
                <c:pt idx="13">
                  <c:v>Palau </c:v>
                </c:pt>
                <c:pt idx="14">
                  <c:v>Guam </c:v>
                </c:pt>
                <c:pt idx="15">
                  <c:v>Niue </c:v>
                </c:pt>
              </c:strCache>
            </c:strRef>
          </c:cat>
          <c:val>
            <c:numRef>
              <c:f>Sheet1!$L$30:$L$45</c:f>
              <c:numCache>
                <c:formatCode>#,##0</c:formatCode>
                <c:ptCount val="16"/>
                <c:pt idx="0">
                  <c:v>431823362</c:v>
                </c:pt>
                <c:pt idx="1">
                  <c:v>353215000</c:v>
                </c:pt>
                <c:pt idx="2">
                  <c:v>85000000</c:v>
                </c:pt>
                <c:pt idx="3">
                  <c:v>66799581</c:v>
                </c:pt>
                <c:pt idx="4">
                  <c:v>63803739</c:v>
                </c:pt>
                <c:pt idx="5">
                  <c:v>59006211</c:v>
                </c:pt>
                <c:pt idx="6">
                  <c:v>26276363</c:v>
                </c:pt>
                <c:pt idx="7">
                  <c:v>14148980</c:v>
                </c:pt>
                <c:pt idx="8">
                  <c:v>11141691</c:v>
                </c:pt>
                <c:pt idx="9">
                  <c:v>4835135</c:v>
                </c:pt>
                <c:pt idx="10">
                  <c:v>2563043</c:v>
                </c:pt>
                <c:pt idx="11">
                  <c:v>2045437</c:v>
                </c:pt>
                <c:pt idx="12">
                  <c:v>1759971.6989475547</c:v>
                </c:pt>
                <c:pt idx="13">
                  <c:v>319000</c:v>
                </c:pt>
                <c:pt idx="14">
                  <c:v>78118</c:v>
                </c:pt>
                <c:pt idx="15">
                  <c:v>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7-4547-BAF2-24DBAD4AD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829008"/>
        <c:axId val="1275884336"/>
      </c:barChart>
      <c:catAx>
        <c:axId val="138582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84336"/>
        <c:crosses val="autoZero"/>
        <c:auto val="1"/>
        <c:lblAlgn val="ctr"/>
        <c:lblOffset val="100"/>
        <c:noMultiLvlLbl val="0"/>
      </c:catAx>
      <c:valAx>
        <c:axId val="127588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82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51</xdr:row>
      <xdr:rowOff>79375</xdr:rowOff>
    </xdr:from>
    <xdr:to>
      <xdr:col>13</xdr:col>
      <xdr:colOff>104775</xdr:colOff>
      <xdr:row>65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7DD966-B0AA-E4DC-65F7-9D2BC6F18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936625</xdr:colOff>
      <xdr:row>100</xdr:row>
      <xdr:rowOff>111125</xdr:rowOff>
    </xdr:from>
    <xdr:to>
      <xdr:col>11</xdr:col>
      <xdr:colOff>993775</xdr:colOff>
      <xdr:row>115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B78658-B1BC-7045-B632-07F077FB6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79375</xdr:colOff>
      <xdr:row>116</xdr:row>
      <xdr:rowOff>53974</xdr:rowOff>
    </xdr:from>
    <xdr:to>
      <xdr:col>12</xdr:col>
      <xdr:colOff>79375</xdr:colOff>
      <xdr:row>133</xdr:row>
      <xdr:rowOff>12699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D643E7-F3A8-4086-D0B8-C72800992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155575</xdr:colOff>
      <xdr:row>30</xdr:row>
      <xdr:rowOff>244475</xdr:rowOff>
    </xdr:from>
    <xdr:to>
      <xdr:col>19</xdr:col>
      <xdr:colOff>460375</xdr:colOff>
      <xdr:row>42</xdr:row>
      <xdr:rowOff>168275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ADABB5F-11F8-DCCB-F8C5-512E111B2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7C31-22DD-4EE6-B114-253EA2A4A20C}">
  <dimension ref="B1:L156"/>
  <sheetViews>
    <sheetView tabSelected="1" topLeftCell="A44" workbookViewId="0">
      <selection activeCell="C54" sqref="C54:E66"/>
    </sheetView>
  </sheetViews>
  <sheetFormatPr defaultRowHeight="14.5" x14ac:dyDescent="0.35"/>
  <cols>
    <col min="3" max="4" width="14.7265625" customWidth="1"/>
    <col min="5" max="5" width="13.90625" customWidth="1"/>
    <col min="6" max="6" width="20.7265625" customWidth="1"/>
    <col min="7" max="7" width="13.6328125" bestFit="1" customWidth="1"/>
    <col min="8" max="8" width="14.6328125" bestFit="1" customWidth="1"/>
    <col min="9" max="9" width="18.90625" customWidth="1"/>
    <col min="10" max="10" width="15.36328125" customWidth="1"/>
    <col min="12" max="12" width="14.453125" customWidth="1"/>
  </cols>
  <sheetData>
    <row r="1" spans="2:10" ht="15" thickBot="1" x14ac:dyDescent="0.4"/>
    <row r="2" spans="2:10" ht="15" thickBot="1" x14ac:dyDescent="0.4">
      <c r="C2" t="s">
        <v>0</v>
      </c>
      <c r="G2" t="s">
        <v>1</v>
      </c>
      <c r="J2" s="47">
        <v>14148980</v>
      </c>
    </row>
    <row r="3" spans="2:10" ht="15" thickBot="1" x14ac:dyDescent="0.4">
      <c r="B3" s="20" t="s">
        <v>2</v>
      </c>
      <c r="C3" s="1">
        <v>20799000</v>
      </c>
      <c r="D3" s="22"/>
      <c r="G3" s="8" t="e">
        <f>C3/#REF!</f>
        <v>#REF!</v>
      </c>
      <c r="J3" s="48">
        <v>26276363</v>
      </c>
    </row>
    <row r="4" spans="2:10" ht="15" thickBot="1" x14ac:dyDescent="0.4">
      <c r="B4" s="12" t="s">
        <v>3</v>
      </c>
      <c r="C4" s="2">
        <v>26276363</v>
      </c>
      <c r="D4" s="23"/>
      <c r="G4" s="8" t="e">
        <f>C4/#REF!</f>
        <v>#REF!</v>
      </c>
      <c r="J4" s="48">
        <v>66799581</v>
      </c>
    </row>
    <row r="5" spans="2:10" ht="15" thickBot="1" x14ac:dyDescent="0.4">
      <c r="B5" s="12" t="s">
        <v>4</v>
      </c>
      <c r="C5" s="3">
        <v>141615112</v>
      </c>
      <c r="D5" s="24"/>
      <c r="G5" s="8" t="e">
        <f>C5/#REF!</f>
        <v>#REF!</v>
      </c>
      <c r="J5" s="48">
        <v>2563043</v>
      </c>
    </row>
    <row r="6" spans="2:10" ht="15" thickBot="1" x14ac:dyDescent="0.4">
      <c r="B6" s="12" t="s">
        <v>5</v>
      </c>
      <c r="C6" s="4">
        <v>3537000</v>
      </c>
      <c r="D6" s="25"/>
      <c r="G6" s="8" t="e">
        <f>C6/#REF!</f>
        <v>#REF!</v>
      </c>
      <c r="J6" s="48">
        <v>85000000</v>
      </c>
    </row>
    <row r="7" spans="2:10" ht="15" thickBot="1" x14ac:dyDescent="0.4">
      <c r="B7" s="12" t="s">
        <v>6</v>
      </c>
      <c r="C7" s="3">
        <v>85000000</v>
      </c>
      <c r="D7" s="24"/>
      <c r="G7" s="8" t="e">
        <f>C7/#REF!</f>
        <v>#REF!</v>
      </c>
      <c r="J7" s="49" t="s">
        <v>8</v>
      </c>
    </row>
    <row r="8" spans="2:10" ht="15" thickBot="1" x14ac:dyDescent="0.4">
      <c r="B8" s="12" t="s">
        <v>7</v>
      </c>
      <c r="C8" s="5">
        <v>0</v>
      </c>
      <c r="D8" s="26"/>
      <c r="G8" s="8" t="e">
        <f>C8/#REF!</f>
        <v>#REF!</v>
      </c>
      <c r="J8" s="48">
        <v>3435</v>
      </c>
    </row>
    <row r="9" spans="2:10" ht="15" thickBot="1" x14ac:dyDescent="0.4">
      <c r="B9" s="12" t="s">
        <v>9</v>
      </c>
      <c r="C9" s="3">
        <v>5050</v>
      </c>
      <c r="D9" s="24"/>
      <c r="G9" s="8" t="e">
        <f>C9/#REF!</f>
        <v>#REF!</v>
      </c>
      <c r="J9" s="48">
        <v>319000</v>
      </c>
    </row>
    <row r="10" spans="2:10" ht="15" thickBot="1" x14ac:dyDescent="0.4">
      <c r="B10" s="12" t="s">
        <v>10</v>
      </c>
      <c r="C10" s="3">
        <v>319000</v>
      </c>
      <c r="D10" s="24"/>
      <c r="G10" s="8" t="e">
        <f>C10/#REF!</f>
        <v>#REF!</v>
      </c>
      <c r="J10" s="48">
        <v>431823362</v>
      </c>
    </row>
    <row r="11" spans="2:10" ht="15" thickBot="1" x14ac:dyDescent="0.4">
      <c r="B11" s="12" t="s">
        <v>11</v>
      </c>
      <c r="C11" s="6">
        <v>1515700000</v>
      </c>
      <c r="D11" s="22"/>
      <c r="G11" s="8" t="e">
        <f>C11/#REF!</f>
        <v>#REF!</v>
      </c>
      <c r="J11" s="48">
        <v>4835135</v>
      </c>
    </row>
    <row r="12" spans="2:10" ht="15" thickBot="1" x14ac:dyDescent="0.4">
      <c r="B12" s="12" t="s">
        <v>12</v>
      </c>
      <c r="C12" s="3">
        <v>12523000</v>
      </c>
      <c r="D12" s="24"/>
      <c r="G12" s="8" t="e">
        <f>C12/#REF!</f>
        <v>#REF!</v>
      </c>
      <c r="J12" s="48">
        <v>59006211</v>
      </c>
    </row>
    <row r="13" spans="2:10" ht="25.5" thickBot="1" x14ac:dyDescent="0.4">
      <c r="B13" s="12" t="s">
        <v>13</v>
      </c>
      <c r="C13" s="6">
        <v>475000000</v>
      </c>
      <c r="D13" s="22"/>
      <c r="G13" s="8" t="e">
        <f>C13/#REF!</f>
        <v>#REF!</v>
      </c>
      <c r="J13" s="48">
        <v>2045437</v>
      </c>
    </row>
    <row r="14" spans="2:10" ht="15" thickBot="1" x14ac:dyDescent="0.4">
      <c r="B14" s="12" t="s">
        <v>14</v>
      </c>
      <c r="C14" s="3">
        <v>4663596</v>
      </c>
      <c r="D14" s="24"/>
      <c r="G14" s="8" t="e">
        <f>C14/#REF!</f>
        <v>#REF!</v>
      </c>
      <c r="J14" s="49" t="s">
        <v>8</v>
      </c>
    </row>
    <row r="15" spans="2:10" ht="15" thickBot="1" x14ac:dyDescent="0.4">
      <c r="B15" s="12" t="s">
        <v>15</v>
      </c>
      <c r="C15" s="7">
        <v>0</v>
      </c>
      <c r="D15" s="27"/>
      <c r="G15" s="8" t="e">
        <f>C15/#REF!</f>
        <v>#REF!</v>
      </c>
      <c r="J15" s="50">
        <v>1759972</v>
      </c>
    </row>
    <row r="16" spans="2:10" ht="15" thickBot="1" x14ac:dyDescent="0.4">
      <c r="B16" s="12" t="s">
        <v>16</v>
      </c>
      <c r="C16" s="6">
        <v>199000000</v>
      </c>
      <c r="D16" s="22"/>
      <c r="G16" s="8" t="e">
        <f>C16/#REF!</f>
        <v>#REF!</v>
      </c>
      <c r="J16" s="51" t="s">
        <v>43</v>
      </c>
    </row>
    <row r="17" spans="2:12" ht="25.5" thickBot="1" x14ac:dyDescent="0.4">
      <c r="B17" s="12" t="s">
        <v>17</v>
      </c>
      <c r="C17" s="3">
        <v>353215000</v>
      </c>
      <c r="D17" s="24"/>
      <c r="G17" s="8" t="e">
        <f>C17/#REF!</f>
        <v>#REF!</v>
      </c>
      <c r="J17" s="48">
        <v>353215000</v>
      </c>
    </row>
    <row r="18" spans="2:12" ht="25.5" thickBot="1" x14ac:dyDescent="0.4">
      <c r="B18" s="12" t="s">
        <v>18</v>
      </c>
      <c r="C18" s="6">
        <v>6723000000</v>
      </c>
      <c r="D18" s="22"/>
      <c r="G18" s="8" t="e">
        <f>C18/#REF!</f>
        <v>#REF!</v>
      </c>
      <c r="J18" s="48">
        <v>63803739</v>
      </c>
    </row>
    <row r="19" spans="2:12" ht="15" thickBot="1" x14ac:dyDescent="0.4">
      <c r="B19" s="12" t="s">
        <v>19</v>
      </c>
      <c r="C19" s="6">
        <v>78118</v>
      </c>
      <c r="D19" s="22"/>
      <c r="G19" s="8" t="e">
        <f>C19/#REF!</f>
        <v>#REF!</v>
      </c>
      <c r="J19" s="48">
        <v>78118</v>
      </c>
    </row>
    <row r="20" spans="2:12" ht="25.5" thickBot="1" x14ac:dyDescent="0.4">
      <c r="B20" s="12" t="s">
        <v>20</v>
      </c>
      <c r="C20" s="3">
        <v>1174000000</v>
      </c>
      <c r="D20" s="24"/>
      <c r="G20" s="8" t="e">
        <f>C20/#REF!</f>
        <v>#REF!</v>
      </c>
      <c r="J20" s="48">
        <v>11141691</v>
      </c>
    </row>
    <row r="21" spans="2:12" ht="25.5" thickBot="1" x14ac:dyDescent="0.4">
      <c r="B21" s="12" t="s">
        <v>21</v>
      </c>
      <c r="C21" s="5">
        <v>0</v>
      </c>
      <c r="D21" s="26"/>
      <c r="G21" s="8" t="e">
        <f>C21/#REF!</f>
        <v>#REF!</v>
      </c>
    </row>
    <row r="22" spans="2:12" ht="15" thickBot="1" x14ac:dyDescent="0.4">
      <c r="B22" s="12" t="s">
        <v>22</v>
      </c>
      <c r="C22" s="5">
        <v>0</v>
      </c>
      <c r="D22" s="26"/>
      <c r="G22" s="8" t="e">
        <f>C22/#REF!</f>
        <v>#REF!</v>
      </c>
    </row>
    <row r="23" spans="2:12" ht="15" thickBot="1" x14ac:dyDescent="0.4">
      <c r="B23" s="12" t="s">
        <v>23</v>
      </c>
      <c r="C23" s="5">
        <v>0</v>
      </c>
      <c r="D23" s="26"/>
      <c r="G23" s="8" t="e">
        <f>C23/#REF!</f>
        <v>#REF!</v>
      </c>
    </row>
    <row r="24" spans="2:12" ht="25.5" thickBot="1" x14ac:dyDescent="0.4">
      <c r="B24" s="12" t="s">
        <v>24</v>
      </c>
      <c r="C24" s="5">
        <v>0</v>
      </c>
      <c r="D24" s="26"/>
      <c r="G24" s="8" t="e">
        <f>C24/#REF!</f>
        <v>#REF!</v>
      </c>
    </row>
    <row r="27" spans="2:12" ht="15" thickBot="1" x14ac:dyDescent="0.4"/>
    <row r="28" spans="2:12" ht="15" thickBot="1" x14ac:dyDescent="0.4">
      <c r="C28" s="9" t="s">
        <v>2</v>
      </c>
      <c r="D28" s="28"/>
      <c r="E28" s="10">
        <v>20799000</v>
      </c>
      <c r="F28" s="11">
        <v>91.3</v>
      </c>
      <c r="K28" s="17"/>
      <c r="L28" s="19"/>
    </row>
    <row r="29" spans="2:12" ht="15" thickBot="1" x14ac:dyDescent="0.4">
      <c r="C29" s="12" t="s">
        <v>3</v>
      </c>
      <c r="D29" s="29"/>
      <c r="E29" s="13">
        <v>26276363</v>
      </c>
      <c r="F29" s="14">
        <v>87.6</v>
      </c>
      <c r="K29" s="12"/>
      <c r="L29" s="16"/>
    </row>
    <row r="30" spans="2:12" ht="15" thickBot="1" x14ac:dyDescent="0.4">
      <c r="C30" s="12" t="s">
        <v>4</v>
      </c>
      <c r="D30" s="29"/>
      <c r="E30" s="13">
        <v>141615112</v>
      </c>
      <c r="F30" s="14">
        <v>7.3</v>
      </c>
      <c r="K30" s="12" t="s">
        <v>11</v>
      </c>
      <c r="L30" s="13">
        <v>431823362</v>
      </c>
    </row>
    <row r="31" spans="2:12" ht="25.5" thickBot="1" x14ac:dyDescent="0.4">
      <c r="C31" s="12" t="s">
        <v>5</v>
      </c>
      <c r="D31" s="29"/>
      <c r="E31" s="13">
        <v>3537000</v>
      </c>
      <c r="F31" s="14">
        <v>30.7</v>
      </c>
      <c r="K31" s="12" t="s">
        <v>17</v>
      </c>
      <c r="L31" s="13">
        <v>353215000</v>
      </c>
    </row>
    <row r="32" spans="2:12" ht="15" thickBot="1" x14ac:dyDescent="0.4">
      <c r="C32" s="12" t="s">
        <v>6</v>
      </c>
      <c r="D32" s="29"/>
      <c r="E32" s="13">
        <v>85000000</v>
      </c>
      <c r="F32" s="14">
        <v>78.2</v>
      </c>
      <c r="K32" s="12" t="s">
        <v>6</v>
      </c>
      <c r="L32" s="13">
        <v>85000000</v>
      </c>
    </row>
    <row r="33" spans="3:12" ht="15" thickBot="1" x14ac:dyDescent="0.4">
      <c r="C33" s="12" t="s">
        <v>7</v>
      </c>
      <c r="D33" s="29"/>
      <c r="E33" s="15">
        <v>0</v>
      </c>
      <c r="F33" s="14" t="s">
        <v>8</v>
      </c>
      <c r="K33" s="12" t="s">
        <v>4</v>
      </c>
      <c r="L33" s="13">
        <v>66799581</v>
      </c>
    </row>
    <row r="34" spans="3:12" ht="25.5" thickBot="1" x14ac:dyDescent="0.4">
      <c r="C34" s="12" t="s">
        <v>9</v>
      </c>
      <c r="D34" s="29"/>
      <c r="E34" s="13">
        <v>5050</v>
      </c>
      <c r="F34" s="14">
        <v>0.46</v>
      </c>
      <c r="K34" s="12" t="s">
        <v>18</v>
      </c>
      <c r="L34" s="13">
        <v>63803739</v>
      </c>
    </row>
    <row r="35" spans="3:12" ht="25.5" thickBot="1" x14ac:dyDescent="0.4">
      <c r="C35" s="12" t="s">
        <v>10</v>
      </c>
      <c r="D35" s="29"/>
      <c r="E35" s="13">
        <v>319000</v>
      </c>
      <c r="F35" s="14">
        <v>16.34</v>
      </c>
      <c r="K35" s="12" t="s">
        <v>13</v>
      </c>
      <c r="L35" s="13">
        <v>59006211</v>
      </c>
    </row>
    <row r="36" spans="3:12" ht="15" thickBot="1" x14ac:dyDescent="0.4">
      <c r="C36" s="12" t="s">
        <v>11</v>
      </c>
      <c r="D36" s="29"/>
      <c r="E36" s="13">
        <v>1515700000</v>
      </c>
      <c r="F36" s="14">
        <v>1.27</v>
      </c>
      <c r="K36" s="12" t="s">
        <v>3</v>
      </c>
      <c r="L36" s="13">
        <v>26276363</v>
      </c>
    </row>
    <row r="37" spans="3:12" ht="15" thickBot="1" x14ac:dyDescent="0.4">
      <c r="C37" s="12" t="s">
        <v>12</v>
      </c>
      <c r="D37" s="29"/>
      <c r="E37" s="13">
        <v>12523000</v>
      </c>
      <c r="F37" s="14">
        <v>17</v>
      </c>
      <c r="K37" s="18" t="s">
        <v>2</v>
      </c>
      <c r="L37" s="13">
        <v>14148980</v>
      </c>
    </row>
    <row r="38" spans="3:12" ht="25.5" thickBot="1" x14ac:dyDescent="0.4">
      <c r="C38" s="12" t="s">
        <v>13</v>
      </c>
      <c r="D38" s="29"/>
      <c r="E38" s="13">
        <v>475000000</v>
      </c>
      <c r="F38" s="14">
        <v>15.9</v>
      </c>
      <c r="K38" s="12" t="s">
        <v>20</v>
      </c>
      <c r="L38" s="13">
        <v>11141691</v>
      </c>
    </row>
    <row r="39" spans="3:12" ht="15" thickBot="1" x14ac:dyDescent="0.4">
      <c r="C39" s="12" t="s">
        <v>14</v>
      </c>
      <c r="D39" s="29"/>
      <c r="E39" s="13">
        <v>4663596</v>
      </c>
      <c r="F39" s="14">
        <v>13.5</v>
      </c>
      <c r="K39" s="12" t="s">
        <v>12</v>
      </c>
      <c r="L39" s="13">
        <v>4835135</v>
      </c>
    </row>
    <row r="40" spans="3:12" ht="15" thickBot="1" x14ac:dyDescent="0.4">
      <c r="C40" s="12" t="s">
        <v>15</v>
      </c>
      <c r="D40" s="29"/>
      <c r="E40" s="15">
        <v>0</v>
      </c>
      <c r="F40" s="14">
        <v>0</v>
      </c>
      <c r="K40" s="12" t="s">
        <v>5</v>
      </c>
      <c r="L40" s="13">
        <v>2563043</v>
      </c>
    </row>
    <row r="41" spans="3:12" ht="15" thickBot="1" x14ac:dyDescent="0.4">
      <c r="C41" s="12" t="s">
        <v>16</v>
      </c>
      <c r="D41" s="29"/>
      <c r="E41" s="13">
        <v>199000</v>
      </c>
      <c r="F41" s="14">
        <v>3.5</v>
      </c>
      <c r="K41" s="12" t="s">
        <v>14</v>
      </c>
      <c r="L41" s="13">
        <v>2045437</v>
      </c>
    </row>
    <row r="42" spans="3:12" ht="15" thickBot="1" x14ac:dyDescent="0.4">
      <c r="C42" s="12" t="s">
        <v>17</v>
      </c>
      <c r="D42" s="29"/>
      <c r="E42" s="13">
        <v>353215000</v>
      </c>
      <c r="F42" s="14">
        <v>99.5</v>
      </c>
      <c r="K42" s="12" t="s">
        <v>16</v>
      </c>
      <c r="L42" s="13">
        <v>1759971.6989475547</v>
      </c>
    </row>
    <row r="43" spans="3:12" ht="15" thickBot="1" x14ac:dyDescent="0.4">
      <c r="C43" s="12" t="s">
        <v>18</v>
      </c>
      <c r="D43" s="29"/>
      <c r="E43" s="13">
        <v>6723000000</v>
      </c>
      <c r="F43" s="14">
        <v>72</v>
      </c>
      <c r="K43" s="12" t="s">
        <v>10</v>
      </c>
      <c r="L43" s="13">
        <v>319000</v>
      </c>
    </row>
    <row r="44" spans="3:12" ht="15" thickBot="1" x14ac:dyDescent="0.4">
      <c r="C44" s="12" t="s">
        <v>19</v>
      </c>
      <c r="D44" s="29"/>
      <c r="E44" s="13">
        <v>78118</v>
      </c>
      <c r="F44" s="14">
        <v>0.04</v>
      </c>
      <c r="K44" s="12" t="s">
        <v>19</v>
      </c>
      <c r="L44" s="13">
        <v>78118</v>
      </c>
    </row>
    <row r="45" spans="3:12" ht="15" thickBot="1" x14ac:dyDescent="0.4">
      <c r="C45" s="12" t="s">
        <v>20</v>
      </c>
      <c r="D45" s="29"/>
      <c r="E45" s="13">
        <v>1174000000</v>
      </c>
      <c r="F45" s="14">
        <v>0.6</v>
      </c>
      <c r="K45" s="12" t="s">
        <v>9</v>
      </c>
      <c r="L45" s="13">
        <v>3435</v>
      </c>
    </row>
    <row r="46" spans="3:12" ht="15" thickBot="1" x14ac:dyDescent="0.4">
      <c r="C46" s="12" t="s">
        <v>21</v>
      </c>
      <c r="D46" s="29"/>
      <c r="E46" s="15">
        <v>0</v>
      </c>
      <c r="F46" s="14"/>
    </row>
    <row r="47" spans="3:12" ht="15" thickBot="1" x14ac:dyDescent="0.4">
      <c r="C47" s="12" t="s">
        <v>22</v>
      </c>
      <c r="D47" s="29"/>
      <c r="E47" s="15">
        <v>0</v>
      </c>
      <c r="F47" s="14"/>
    </row>
    <row r="48" spans="3:12" ht="15" thickBot="1" x14ac:dyDescent="0.4">
      <c r="C48" s="12" t="s">
        <v>23</v>
      </c>
      <c r="D48" s="29"/>
      <c r="E48" s="15">
        <v>0</v>
      </c>
      <c r="F48" s="14"/>
    </row>
    <row r="49" spans="3:6" ht="15" thickBot="1" x14ac:dyDescent="0.4">
      <c r="C49" s="12" t="s">
        <v>24</v>
      </c>
      <c r="D49" s="29"/>
      <c r="E49" s="15">
        <v>0</v>
      </c>
      <c r="F49" s="14"/>
    </row>
    <row r="53" spans="3:6" ht="15" thickBot="1" x14ac:dyDescent="0.4"/>
    <row r="54" spans="3:6" ht="15" thickBot="1" x14ac:dyDescent="0.4">
      <c r="C54" s="17" t="s">
        <v>17</v>
      </c>
      <c r="D54" s="30"/>
      <c r="E54" s="11">
        <v>99.5</v>
      </c>
    </row>
    <row r="55" spans="3:6" ht="15" thickBot="1" x14ac:dyDescent="0.4">
      <c r="C55" s="12" t="s">
        <v>3</v>
      </c>
      <c r="D55" s="29"/>
      <c r="E55" s="14">
        <v>87.6</v>
      </c>
    </row>
    <row r="56" spans="3:6" ht="15" thickBot="1" x14ac:dyDescent="0.4">
      <c r="C56" s="12" t="s">
        <v>6</v>
      </c>
      <c r="D56" s="29"/>
      <c r="E56" s="14">
        <v>78.2</v>
      </c>
    </row>
    <row r="57" spans="3:6" ht="15" thickBot="1" x14ac:dyDescent="0.4">
      <c r="C57" s="12" t="s">
        <v>18</v>
      </c>
      <c r="D57" s="29"/>
      <c r="E57" s="14">
        <v>72</v>
      </c>
    </row>
    <row r="58" spans="3:6" ht="15" thickBot="1" x14ac:dyDescent="0.4">
      <c r="C58" s="18" t="s">
        <v>2</v>
      </c>
      <c r="D58" s="31"/>
      <c r="E58" s="14">
        <v>68</v>
      </c>
    </row>
    <row r="59" spans="3:6" ht="15" thickBot="1" x14ac:dyDescent="0.4">
      <c r="C59" s="12" t="s">
        <v>5</v>
      </c>
      <c r="D59" s="29"/>
      <c r="E59" s="14">
        <v>30.7</v>
      </c>
    </row>
    <row r="60" spans="3:6" ht="15" thickBot="1" x14ac:dyDescent="0.4">
      <c r="C60" s="12" t="s">
        <v>12</v>
      </c>
      <c r="D60" s="29"/>
      <c r="E60" s="14">
        <v>17</v>
      </c>
    </row>
    <row r="61" spans="3:6" ht="15" thickBot="1" x14ac:dyDescent="0.4">
      <c r="C61" s="12" t="s">
        <v>10</v>
      </c>
      <c r="D61" s="29"/>
      <c r="E61" s="14">
        <v>16.34</v>
      </c>
    </row>
    <row r="62" spans="3:6" ht="15" thickBot="1" x14ac:dyDescent="0.4">
      <c r="C62" s="12" t="s">
        <v>13</v>
      </c>
      <c r="D62" s="29"/>
      <c r="E62" s="14">
        <v>15.9</v>
      </c>
    </row>
    <row r="63" spans="3:6" ht="15" thickBot="1" x14ac:dyDescent="0.4">
      <c r="C63" s="12" t="s">
        <v>14</v>
      </c>
      <c r="D63" s="29"/>
      <c r="E63" s="14">
        <v>13.5</v>
      </c>
    </row>
    <row r="64" spans="3:6" ht="15" thickBot="1" x14ac:dyDescent="0.4">
      <c r="C64" s="12" t="s">
        <v>4</v>
      </c>
      <c r="D64" s="29"/>
      <c r="E64" s="14">
        <v>7.3</v>
      </c>
    </row>
    <row r="65" spans="3:10" ht="15" thickBot="1" x14ac:dyDescent="0.4">
      <c r="C65" s="12" t="s">
        <v>16</v>
      </c>
      <c r="D65" s="29"/>
      <c r="E65" s="14">
        <v>3.5</v>
      </c>
    </row>
    <row r="66" spans="3:10" ht="15" thickBot="1" x14ac:dyDescent="0.4">
      <c r="C66" s="12" t="s">
        <v>11</v>
      </c>
      <c r="D66" s="29"/>
      <c r="E66" s="14">
        <v>1.27</v>
      </c>
    </row>
    <row r="67" spans="3:10" ht="15" thickBot="1" x14ac:dyDescent="0.4">
      <c r="C67" s="12" t="s">
        <v>20</v>
      </c>
      <c r="D67" s="29"/>
      <c r="E67" s="14">
        <v>0.6</v>
      </c>
    </row>
    <row r="68" spans="3:10" ht="15" thickBot="1" x14ac:dyDescent="0.4">
      <c r="C68" s="12" t="s">
        <v>9</v>
      </c>
      <c r="D68" s="29"/>
      <c r="E68" s="14">
        <v>0.46</v>
      </c>
    </row>
    <row r="69" spans="3:10" ht="15" thickBot="1" x14ac:dyDescent="0.4">
      <c r="C69" s="12" t="s">
        <v>19</v>
      </c>
      <c r="D69" s="29"/>
      <c r="E69" s="14">
        <v>0.04</v>
      </c>
    </row>
    <row r="70" spans="3:10" ht="15" thickBot="1" x14ac:dyDescent="0.4">
      <c r="C70" s="12" t="s">
        <v>15</v>
      </c>
      <c r="D70" s="29"/>
      <c r="E70" s="14">
        <v>0</v>
      </c>
    </row>
    <row r="71" spans="3:10" ht="15" thickBot="1" x14ac:dyDescent="0.4">
      <c r="C71" s="12" t="s">
        <v>7</v>
      </c>
      <c r="D71" s="29"/>
      <c r="E71" s="14"/>
    </row>
    <row r="72" spans="3:10" ht="15" thickBot="1" x14ac:dyDescent="0.4">
      <c r="C72" s="12" t="s">
        <v>21</v>
      </c>
      <c r="D72" s="29"/>
      <c r="E72" s="14"/>
    </row>
    <row r="73" spans="3:10" ht="15" thickBot="1" x14ac:dyDescent="0.4">
      <c r="C73" s="12" t="s">
        <v>22</v>
      </c>
      <c r="D73" s="29"/>
      <c r="E73" s="14"/>
    </row>
    <row r="74" spans="3:10" ht="15" thickBot="1" x14ac:dyDescent="0.4">
      <c r="C74" s="12" t="s">
        <v>23</v>
      </c>
      <c r="D74" s="29"/>
      <c r="E74" s="14"/>
    </row>
    <row r="75" spans="3:10" ht="15" thickBot="1" x14ac:dyDescent="0.4">
      <c r="C75" s="12" t="s">
        <v>24</v>
      </c>
      <c r="D75" s="29"/>
      <c r="E75" s="14"/>
      <c r="G75" s="34" t="s">
        <v>38</v>
      </c>
    </row>
    <row r="76" spans="3:10" x14ac:dyDescent="0.35">
      <c r="D76">
        <v>2014</v>
      </c>
      <c r="E76">
        <v>2021</v>
      </c>
      <c r="H76">
        <v>2014</v>
      </c>
      <c r="I76">
        <v>2021</v>
      </c>
      <c r="J76" t="s">
        <v>39</v>
      </c>
    </row>
    <row r="77" spans="3:10" ht="15" thickBot="1" x14ac:dyDescent="0.4">
      <c r="C77" s="32" t="s">
        <v>17</v>
      </c>
      <c r="D77" s="21">
        <v>385664013</v>
      </c>
      <c r="E77" s="33">
        <v>353215000</v>
      </c>
      <c r="G77" s="32" t="s">
        <v>17</v>
      </c>
      <c r="H77" s="21">
        <f t="shared" ref="H77:H88" si="0">D77*1.14</f>
        <v>439656974.81999993</v>
      </c>
      <c r="I77" s="33">
        <v>353215000</v>
      </c>
      <c r="J77" s="36">
        <f>(I77-H77)/H77</f>
        <v>-0.19661231316844266</v>
      </c>
    </row>
    <row r="78" spans="3:10" ht="15" thickBot="1" x14ac:dyDescent="0.4">
      <c r="C78" s="17" t="s">
        <v>11</v>
      </c>
      <c r="D78" s="21">
        <v>134591439.68871596</v>
      </c>
      <c r="E78" s="10">
        <v>431823362</v>
      </c>
      <c r="F78" s="21"/>
      <c r="G78" s="17" t="s">
        <v>11</v>
      </c>
      <c r="H78" s="21">
        <f t="shared" si="0"/>
        <v>153434241.24513617</v>
      </c>
      <c r="I78" s="10">
        <v>431823362</v>
      </c>
      <c r="J78" s="36">
        <f t="shared" ref="J78:J99" si="1">(I78-H78)/H78</f>
        <v>1.8143871830414433</v>
      </c>
    </row>
    <row r="79" spans="3:10" ht="15" thickBot="1" x14ac:dyDescent="0.4">
      <c r="C79" s="12" t="s">
        <v>18</v>
      </c>
      <c r="D79" s="21">
        <v>104544991.338021</v>
      </c>
      <c r="E79" s="13">
        <v>63803739</v>
      </c>
      <c r="F79" s="21"/>
      <c r="G79" s="12" t="s">
        <v>18</v>
      </c>
      <c r="H79" s="21">
        <f t="shared" si="0"/>
        <v>119181290.12534392</v>
      </c>
      <c r="I79" s="13">
        <v>63803739</v>
      </c>
      <c r="J79" s="36">
        <f t="shared" si="1"/>
        <v>-0.4646497035491301</v>
      </c>
    </row>
    <row r="80" spans="3:10" ht="15" thickBot="1" x14ac:dyDescent="0.4">
      <c r="C80" s="12" t="s">
        <v>4</v>
      </c>
      <c r="D80" s="21">
        <v>57758585.858585857</v>
      </c>
      <c r="E80" s="13">
        <v>66799581</v>
      </c>
      <c r="F80" s="21"/>
      <c r="G80" s="12" t="s">
        <v>4</v>
      </c>
      <c r="H80" s="21">
        <f t="shared" si="0"/>
        <v>65844787.878787868</v>
      </c>
      <c r="I80" s="13">
        <v>66799581</v>
      </c>
      <c r="J80" s="36">
        <f t="shared" si="1"/>
        <v>1.4500663635970528E-2</v>
      </c>
    </row>
    <row r="81" spans="3:10" ht="15" thickBot="1" x14ac:dyDescent="0.4">
      <c r="C81" s="12" t="s">
        <v>13</v>
      </c>
      <c r="D81" s="21">
        <v>54783748.361730017</v>
      </c>
      <c r="E81" s="13">
        <v>59006211</v>
      </c>
      <c r="F81" s="21"/>
      <c r="G81" s="12" t="s">
        <v>13</v>
      </c>
      <c r="H81" s="21">
        <f t="shared" si="0"/>
        <v>62453473.132372215</v>
      </c>
      <c r="I81" s="13">
        <v>59006211</v>
      </c>
      <c r="J81" s="36">
        <f t="shared" si="1"/>
        <v>-5.5197284626038789E-2</v>
      </c>
    </row>
    <row r="82" spans="3:10" ht="15" thickBot="1" x14ac:dyDescent="0.4">
      <c r="C82" s="12" t="s">
        <v>20</v>
      </c>
      <c r="D82" s="21">
        <v>22144094.568429634</v>
      </c>
      <c r="E82" s="13">
        <v>11141691</v>
      </c>
      <c r="F82" s="21"/>
      <c r="G82" s="12" t="s">
        <v>20</v>
      </c>
      <c r="H82" s="21">
        <f t="shared" si="0"/>
        <v>25244267.808009781</v>
      </c>
      <c r="I82" s="13">
        <v>11141691</v>
      </c>
      <c r="J82" s="36">
        <f t="shared" si="1"/>
        <v>-0.55864471551577977</v>
      </c>
    </row>
    <row r="83" spans="3:10" ht="15" thickBot="1" x14ac:dyDescent="0.4">
      <c r="C83" s="12" t="s">
        <v>3</v>
      </c>
      <c r="D83" s="21">
        <v>19600190</v>
      </c>
      <c r="E83" s="13">
        <v>26276363</v>
      </c>
      <c r="F83" s="21"/>
      <c r="G83" s="12" t="s">
        <v>3</v>
      </c>
      <c r="H83" s="21">
        <f t="shared" si="0"/>
        <v>22344216.599999998</v>
      </c>
      <c r="I83" s="13">
        <v>26276363</v>
      </c>
      <c r="J83" s="36">
        <f t="shared" si="1"/>
        <v>0.17598049958037029</v>
      </c>
    </row>
    <row r="84" spans="3:10" ht="15" thickBot="1" x14ac:dyDescent="0.4">
      <c r="C84" s="12" t="s">
        <v>6</v>
      </c>
      <c r="D84" s="21">
        <v>14600000</v>
      </c>
      <c r="E84" s="13">
        <v>85000000</v>
      </c>
      <c r="F84" s="21"/>
      <c r="G84" s="12" t="s">
        <v>6</v>
      </c>
      <c r="H84" s="21">
        <f t="shared" si="0"/>
        <v>16643999.999999998</v>
      </c>
      <c r="I84" s="13">
        <v>85000000</v>
      </c>
      <c r="J84" s="36">
        <f t="shared" si="1"/>
        <v>4.1069454458062973</v>
      </c>
    </row>
    <row r="85" spans="3:10" ht="15" thickBot="1" x14ac:dyDescent="0.4">
      <c r="C85" s="12" t="s">
        <v>10</v>
      </c>
      <c r="D85" s="21">
        <v>11500000</v>
      </c>
      <c r="E85" s="13">
        <v>319000</v>
      </c>
      <c r="F85" s="21"/>
      <c r="G85" s="12" t="s">
        <v>10</v>
      </c>
      <c r="H85" s="21">
        <f t="shared" si="0"/>
        <v>13109999.999999998</v>
      </c>
      <c r="I85" s="13">
        <v>319000</v>
      </c>
      <c r="J85" s="36">
        <f t="shared" si="1"/>
        <v>-0.9756674294431732</v>
      </c>
    </row>
    <row r="86" spans="3:10" ht="15" thickBot="1" x14ac:dyDescent="0.4">
      <c r="C86" s="12" t="s">
        <v>14</v>
      </c>
      <c r="D86" s="21">
        <v>6711354.3010752685</v>
      </c>
      <c r="E86" s="13">
        <v>2045437</v>
      </c>
      <c r="F86" s="21"/>
      <c r="G86" s="12" t="s">
        <v>14</v>
      </c>
      <c r="H86" s="21">
        <f t="shared" si="0"/>
        <v>7650943.9032258056</v>
      </c>
      <c r="I86" s="13">
        <v>2045437</v>
      </c>
      <c r="J86" s="36">
        <f t="shared" si="1"/>
        <v>-0.73265560094649251</v>
      </c>
    </row>
    <row r="87" spans="3:10" ht="15" thickBot="1" x14ac:dyDescent="0.4">
      <c r="C87" s="12" t="s">
        <v>5</v>
      </c>
      <c r="D87" s="21">
        <v>2756557.3770491802</v>
      </c>
      <c r="E87" s="13">
        <v>2563043</v>
      </c>
      <c r="F87" s="21"/>
      <c r="G87" s="12" t="s">
        <v>5</v>
      </c>
      <c r="H87" s="21">
        <f t="shared" si="0"/>
        <v>3142475.409836065</v>
      </c>
      <c r="I87" s="13">
        <v>2563043</v>
      </c>
      <c r="J87" s="36">
        <f t="shared" si="1"/>
        <v>-0.18438725344434517</v>
      </c>
    </row>
    <row r="88" spans="3:10" ht="15" thickBot="1" x14ac:dyDescent="0.4">
      <c r="C88" s="12" t="s">
        <v>12</v>
      </c>
      <c r="D88" s="21">
        <v>2327196.6527196653</v>
      </c>
      <c r="E88" s="13">
        <v>4835135</v>
      </c>
      <c r="F88" s="21"/>
      <c r="G88" s="12" t="s">
        <v>12</v>
      </c>
      <c r="H88" s="21">
        <f t="shared" si="0"/>
        <v>2653004.1841004184</v>
      </c>
      <c r="I88" s="13">
        <v>4835135</v>
      </c>
      <c r="J88" s="36">
        <f t="shared" si="1"/>
        <v>0.82251314527779362</v>
      </c>
    </row>
    <row r="89" spans="3:10" ht="15" thickBot="1" x14ac:dyDescent="0.4">
      <c r="C89" s="12" t="s">
        <v>16</v>
      </c>
      <c r="D89" s="21">
        <v>1912009</v>
      </c>
      <c r="E89" s="13">
        <v>1759972</v>
      </c>
      <c r="F89" s="21"/>
      <c r="G89" s="12" t="s">
        <v>16</v>
      </c>
      <c r="H89" s="21">
        <v>1912009</v>
      </c>
      <c r="I89" s="13">
        <v>1759972</v>
      </c>
      <c r="J89" s="36">
        <f t="shared" si="1"/>
        <v>-7.9516885119264608E-2</v>
      </c>
    </row>
    <row r="90" spans="3:10" ht="15" thickBot="1" x14ac:dyDescent="0.4">
      <c r="C90" s="12" t="s">
        <v>37</v>
      </c>
      <c r="D90" s="21">
        <v>712500</v>
      </c>
      <c r="E90" s="15">
        <v>0</v>
      </c>
      <c r="F90" s="21"/>
      <c r="G90" s="12" t="s">
        <v>37</v>
      </c>
      <c r="H90" s="21">
        <f t="shared" ref="H90:H95" si="2">D90*1.14</f>
        <v>812249.99999999988</v>
      </c>
      <c r="I90" s="15">
        <v>0</v>
      </c>
      <c r="J90" s="36">
        <f t="shared" si="1"/>
        <v>-1</v>
      </c>
    </row>
    <row r="91" spans="3:10" ht="15" thickBot="1" x14ac:dyDescent="0.4">
      <c r="C91" s="18" t="s">
        <v>2</v>
      </c>
      <c r="D91" s="21">
        <v>437500</v>
      </c>
      <c r="E91" s="13">
        <v>14148980</v>
      </c>
      <c r="F91" s="21"/>
      <c r="G91" s="18" t="s">
        <v>2</v>
      </c>
      <c r="H91" s="21">
        <f t="shared" si="2"/>
        <v>498749.99999999994</v>
      </c>
      <c r="I91" s="13">
        <v>14148980</v>
      </c>
      <c r="J91" s="36">
        <f t="shared" si="1"/>
        <v>27.368882205513788</v>
      </c>
    </row>
    <row r="92" spans="3:10" ht="15" thickBot="1" x14ac:dyDescent="0.4">
      <c r="C92" s="12" t="s">
        <v>23</v>
      </c>
      <c r="D92" s="21">
        <v>171875</v>
      </c>
      <c r="E92" s="15">
        <v>0</v>
      </c>
      <c r="F92" s="21"/>
      <c r="G92" s="12" t="s">
        <v>23</v>
      </c>
      <c r="H92" s="21">
        <f t="shared" si="2"/>
        <v>195937.49999999997</v>
      </c>
      <c r="I92" s="15">
        <v>0</v>
      </c>
      <c r="J92" s="36">
        <f t="shared" si="1"/>
        <v>-1</v>
      </c>
    </row>
    <row r="93" spans="3:10" ht="15" thickBot="1" x14ac:dyDescent="0.4">
      <c r="C93" s="12" t="s">
        <v>24</v>
      </c>
      <c r="D93" s="21">
        <v>101905.6353816366</v>
      </c>
      <c r="E93" s="15">
        <v>0</v>
      </c>
      <c r="F93" s="21"/>
      <c r="G93" s="12" t="s">
        <v>24</v>
      </c>
      <c r="H93" s="21">
        <f t="shared" si="2"/>
        <v>116172.42433506572</v>
      </c>
      <c r="I93" s="15">
        <v>0</v>
      </c>
      <c r="J93" s="36">
        <f t="shared" si="1"/>
        <v>-1</v>
      </c>
    </row>
    <row r="94" spans="3:10" ht="15" thickBot="1" x14ac:dyDescent="0.4">
      <c r="C94" s="12" t="s">
        <v>9</v>
      </c>
      <c r="D94" s="21">
        <v>90510.9375</v>
      </c>
      <c r="E94" s="13">
        <v>3435</v>
      </c>
      <c r="F94" s="21"/>
      <c r="G94" s="12" t="s">
        <v>9</v>
      </c>
      <c r="H94" s="21">
        <f t="shared" si="2"/>
        <v>103182.46874999999</v>
      </c>
      <c r="I94" s="13">
        <v>3435</v>
      </c>
      <c r="J94" s="36">
        <f t="shared" si="1"/>
        <v>-0.96670946100036981</v>
      </c>
    </row>
    <row r="95" spans="3:10" ht="15" thickBot="1" x14ac:dyDescent="0.4">
      <c r="C95" s="12" t="s">
        <v>15</v>
      </c>
      <c r="D95" s="21">
        <v>29625.409836065573</v>
      </c>
      <c r="E95" s="15">
        <v>0</v>
      </c>
      <c r="F95" s="21"/>
      <c r="G95" s="12" t="s">
        <v>15</v>
      </c>
      <c r="H95" s="21">
        <f t="shared" si="2"/>
        <v>33772.967213114753</v>
      </c>
      <c r="I95" s="15">
        <v>0</v>
      </c>
      <c r="J95" s="36">
        <f t="shared" si="1"/>
        <v>-1</v>
      </c>
    </row>
    <row r="96" spans="3:10" ht="15" thickBot="1" x14ac:dyDescent="0.4">
      <c r="C96" s="12" t="s">
        <v>22</v>
      </c>
      <c r="D96" s="21">
        <v>0</v>
      </c>
      <c r="E96" s="15">
        <v>0</v>
      </c>
      <c r="F96" s="21"/>
      <c r="G96" s="12" t="s">
        <v>19</v>
      </c>
      <c r="H96" s="21">
        <v>1</v>
      </c>
      <c r="I96" s="13">
        <v>78118</v>
      </c>
      <c r="J96" s="36">
        <v>0</v>
      </c>
    </row>
    <row r="97" spans="3:10" ht="15" thickBot="1" x14ac:dyDescent="0.4">
      <c r="C97" s="12" t="s">
        <v>7</v>
      </c>
      <c r="D97" s="21">
        <v>0</v>
      </c>
      <c r="E97" s="15">
        <v>0</v>
      </c>
      <c r="F97" s="21"/>
      <c r="G97" s="12" t="s">
        <v>22</v>
      </c>
      <c r="H97" s="21">
        <f>D97*1.14</f>
        <v>0</v>
      </c>
      <c r="I97" s="15">
        <v>0</v>
      </c>
      <c r="J97" s="36">
        <v>0</v>
      </c>
    </row>
    <row r="98" spans="3:10" ht="15" thickBot="1" x14ac:dyDescent="0.4">
      <c r="C98" s="12" t="s">
        <v>19</v>
      </c>
      <c r="D98" s="21">
        <v>0</v>
      </c>
      <c r="E98" s="13">
        <v>78118</v>
      </c>
      <c r="F98" s="21"/>
      <c r="G98" s="12" t="s">
        <v>7</v>
      </c>
      <c r="H98" s="21">
        <f>D98*1.14</f>
        <v>0</v>
      </c>
      <c r="I98" s="15">
        <v>0</v>
      </c>
      <c r="J98" s="36" t="e">
        <f>(I99-H98)/H98</f>
        <v>#DIV/0!</v>
      </c>
    </row>
    <row r="99" spans="3:10" x14ac:dyDescent="0.35">
      <c r="G99" s="37" t="s">
        <v>40</v>
      </c>
      <c r="H99" s="35">
        <f>SUM(H77:H98)</f>
        <v>935031750.4671104</v>
      </c>
      <c r="I99" s="35">
        <f>SUM(I77:I98)</f>
        <v>1122819067</v>
      </c>
      <c r="J99" s="36">
        <f t="shared" si="1"/>
        <v>0.20083522986152863</v>
      </c>
    </row>
    <row r="101" spans="3:10" ht="15" thickBot="1" x14ac:dyDescent="0.4"/>
    <row r="102" spans="3:10" ht="15" thickBot="1" x14ac:dyDescent="0.4">
      <c r="C102" s="38"/>
      <c r="D102" s="39">
        <v>2014</v>
      </c>
      <c r="E102" s="39">
        <v>2021</v>
      </c>
    </row>
    <row r="103" spans="3:10" ht="15" thickBot="1" x14ac:dyDescent="0.4">
      <c r="C103" s="40" t="s">
        <v>41</v>
      </c>
      <c r="D103" s="41">
        <v>439656975</v>
      </c>
      <c r="E103" s="42">
        <v>353215000</v>
      </c>
    </row>
    <row r="104" spans="3:10" ht="15" thickBot="1" x14ac:dyDescent="0.4">
      <c r="C104" s="40" t="s">
        <v>11</v>
      </c>
      <c r="D104" s="41">
        <v>153434241</v>
      </c>
      <c r="E104" s="42">
        <v>431823362</v>
      </c>
    </row>
    <row r="105" spans="3:10" ht="15" thickBot="1" x14ac:dyDescent="0.4">
      <c r="C105" s="40" t="s">
        <v>42</v>
      </c>
      <c r="D105" s="41">
        <v>119181290</v>
      </c>
      <c r="E105" s="42">
        <v>63803739</v>
      </c>
    </row>
    <row r="106" spans="3:10" ht="15" thickBot="1" x14ac:dyDescent="0.4">
      <c r="C106" s="40" t="s">
        <v>25</v>
      </c>
      <c r="D106" s="41">
        <v>65844788</v>
      </c>
      <c r="E106" s="42">
        <v>66799581</v>
      </c>
    </row>
    <row r="107" spans="3:10" ht="15" thickBot="1" x14ac:dyDescent="0.4">
      <c r="C107" s="40" t="s">
        <v>13</v>
      </c>
      <c r="D107" s="41">
        <v>62453473</v>
      </c>
      <c r="E107" s="42">
        <v>59006211</v>
      </c>
    </row>
    <row r="108" spans="3:10" ht="15" thickBot="1" x14ac:dyDescent="0.4">
      <c r="C108" s="40" t="s">
        <v>35</v>
      </c>
      <c r="D108" s="41">
        <v>25244268</v>
      </c>
      <c r="E108" s="42">
        <v>11141691</v>
      </c>
    </row>
    <row r="109" spans="3:10" ht="15" thickBot="1" x14ac:dyDescent="0.4">
      <c r="C109" s="40" t="s">
        <v>3</v>
      </c>
      <c r="D109" s="41">
        <v>22344217</v>
      </c>
      <c r="E109" s="42">
        <v>26276363</v>
      </c>
    </row>
    <row r="110" spans="3:10" ht="15" thickBot="1" x14ac:dyDescent="0.4">
      <c r="C110" s="40" t="s">
        <v>6</v>
      </c>
      <c r="D110" s="41">
        <v>16644000</v>
      </c>
      <c r="E110" s="42">
        <v>85000000</v>
      </c>
    </row>
    <row r="111" spans="3:10" ht="15" thickBot="1" x14ac:dyDescent="0.4">
      <c r="C111" s="40" t="s">
        <v>30</v>
      </c>
      <c r="D111" s="41">
        <v>13110000</v>
      </c>
      <c r="E111" s="42">
        <v>319000</v>
      </c>
    </row>
    <row r="112" spans="3:10" ht="15" thickBot="1" x14ac:dyDescent="0.4">
      <c r="C112" s="40" t="s">
        <v>32</v>
      </c>
      <c r="D112" s="41">
        <v>7650944</v>
      </c>
      <c r="E112" s="42">
        <v>2045437</v>
      </c>
    </row>
    <row r="113" spans="3:5" ht="15" thickBot="1" x14ac:dyDescent="0.4">
      <c r="C113" s="40" t="s">
        <v>27</v>
      </c>
      <c r="D113" s="41">
        <v>3142475</v>
      </c>
      <c r="E113" s="42">
        <v>2563043</v>
      </c>
    </row>
    <row r="118" spans="3:5" ht="15" thickBot="1" x14ac:dyDescent="0.4"/>
    <row r="119" spans="3:5" ht="15" thickBot="1" x14ac:dyDescent="0.4">
      <c r="C119" s="38"/>
      <c r="D119" s="39">
        <v>2014</v>
      </c>
      <c r="E119" s="39">
        <v>2021</v>
      </c>
    </row>
    <row r="120" spans="3:5" ht="15" thickBot="1" x14ac:dyDescent="0.4">
      <c r="C120" s="54" t="s">
        <v>2</v>
      </c>
      <c r="D120" s="43">
        <v>498750</v>
      </c>
      <c r="E120" s="55">
        <v>12898631</v>
      </c>
    </row>
    <row r="121" spans="3:5" ht="15" thickBot="1" x14ac:dyDescent="0.4">
      <c r="C121" s="40" t="s">
        <v>31</v>
      </c>
      <c r="D121" s="52">
        <v>2653004</v>
      </c>
      <c r="E121" s="13">
        <v>4835135</v>
      </c>
    </row>
    <row r="122" spans="3:5" ht="15" thickBot="1" x14ac:dyDescent="0.4">
      <c r="C122" s="40" t="s">
        <v>34</v>
      </c>
      <c r="D122" s="53">
        <v>1912009</v>
      </c>
      <c r="E122" s="42">
        <v>1759972</v>
      </c>
    </row>
    <row r="123" spans="3:5" ht="15" thickBot="1" x14ac:dyDescent="0.4">
      <c r="C123" s="40" t="s">
        <v>26</v>
      </c>
      <c r="D123" s="45">
        <v>0</v>
      </c>
      <c r="E123" s="33">
        <v>78118</v>
      </c>
    </row>
    <row r="124" spans="3:5" ht="15" thickBot="1" x14ac:dyDescent="0.4">
      <c r="C124" s="40" t="s">
        <v>29</v>
      </c>
      <c r="D124" s="41">
        <v>103182</v>
      </c>
      <c r="E124" s="42">
        <v>3435</v>
      </c>
    </row>
    <row r="125" spans="3:5" ht="15" thickBot="1" x14ac:dyDescent="0.4">
      <c r="C125" s="40" t="s">
        <v>36</v>
      </c>
      <c r="D125" s="41">
        <v>812250</v>
      </c>
      <c r="E125" s="44">
        <v>0</v>
      </c>
    </row>
    <row r="126" spans="3:5" ht="15" thickBot="1" x14ac:dyDescent="0.4">
      <c r="C126" s="40" t="s">
        <v>23</v>
      </c>
      <c r="D126" s="41">
        <v>195938</v>
      </c>
      <c r="E126" s="44">
        <v>0</v>
      </c>
    </row>
    <row r="127" spans="3:5" ht="15" thickBot="1" x14ac:dyDescent="0.4">
      <c r="C127" s="40" t="s">
        <v>24</v>
      </c>
      <c r="D127" s="41">
        <v>116172</v>
      </c>
      <c r="E127" s="44">
        <v>0</v>
      </c>
    </row>
    <row r="128" spans="3:5" ht="15" thickBot="1" x14ac:dyDescent="0.4">
      <c r="C128" s="40" t="s">
        <v>33</v>
      </c>
      <c r="D128" s="41">
        <v>33773</v>
      </c>
      <c r="E128" s="44">
        <v>0</v>
      </c>
    </row>
    <row r="129" spans="3:5" ht="15" thickBot="1" x14ac:dyDescent="0.4">
      <c r="C129" s="40" t="s">
        <v>22</v>
      </c>
      <c r="D129" s="45">
        <v>0</v>
      </c>
      <c r="E129" s="44">
        <v>0</v>
      </c>
    </row>
    <row r="130" spans="3:5" ht="15" thickBot="1" x14ac:dyDescent="0.4">
      <c r="C130" s="40" t="s">
        <v>28</v>
      </c>
      <c r="D130" s="45">
        <v>0</v>
      </c>
      <c r="E130" s="44">
        <v>0</v>
      </c>
    </row>
    <row r="134" spans="3:5" ht="15" thickBot="1" x14ac:dyDescent="0.4">
      <c r="C134" s="46" t="s">
        <v>2</v>
      </c>
      <c r="D134" s="36">
        <v>27.368882205513788</v>
      </c>
    </row>
    <row r="135" spans="3:5" ht="15" thickBot="1" x14ac:dyDescent="0.4">
      <c r="C135" s="17" t="s">
        <v>6</v>
      </c>
      <c r="D135" s="36">
        <v>4.1069454458062973</v>
      </c>
    </row>
    <row r="136" spans="3:5" ht="15" thickBot="1" x14ac:dyDescent="0.4">
      <c r="C136" s="12" t="s">
        <v>11</v>
      </c>
      <c r="D136" s="36">
        <v>1.8143871830414433</v>
      </c>
    </row>
    <row r="137" spans="3:5" ht="15" thickBot="1" x14ac:dyDescent="0.4">
      <c r="C137" s="12" t="s">
        <v>12</v>
      </c>
      <c r="D137" s="36">
        <v>0.82251314527779362</v>
      </c>
    </row>
    <row r="138" spans="3:5" ht="15" thickBot="1" x14ac:dyDescent="0.4">
      <c r="C138" s="12" t="s">
        <v>40</v>
      </c>
      <c r="D138" s="36">
        <v>0.19861171592522478</v>
      </c>
    </row>
    <row r="139" spans="3:5" ht="15" thickBot="1" x14ac:dyDescent="0.4">
      <c r="C139" s="12" t="s">
        <v>3</v>
      </c>
      <c r="D139" s="36">
        <v>0.17598049958037029</v>
      </c>
    </row>
    <row r="140" spans="3:5" ht="15" thickBot="1" x14ac:dyDescent="0.4">
      <c r="C140" s="12" t="s">
        <v>4</v>
      </c>
      <c r="D140" s="36">
        <v>1.4500663635970528E-2</v>
      </c>
    </row>
    <row r="141" spans="3:5" ht="15" thickBot="1" x14ac:dyDescent="0.4">
      <c r="C141" s="12" t="s">
        <v>22</v>
      </c>
      <c r="D141" s="36">
        <v>0</v>
      </c>
    </row>
    <row r="142" spans="3:5" ht="15" thickBot="1" x14ac:dyDescent="0.4">
      <c r="C142" s="12" t="s">
        <v>7</v>
      </c>
      <c r="D142" s="36">
        <v>0</v>
      </c>
    </row>
    <row r="143" spans="3:5" ht="15" thickBot="1" x14ac:dyDescent="0.4">
      <c r="C143" s="12" t="s">
        <v>19</v>
      </c>
      <c r="D143" s="36">
        <v>0</v>
      </c>
    </row>
    <row r="144" spans="3:5" ht="15" thickBot="1" x14ac:dyDescent="0.4">
      <c r="C144" s="12" t="s">
        <v>13</v>
      </c>
      <c r="D144" s="36">
        <v>-5.5197284626038789E-2</v>
      </c>
    </row>
    <row r="145" spans="3:4" ht="15" thickBot="1" x14ac:dyDescent="0.4">
      <c r="C145" s="12" t="s">
        <v>5</v>
      </c>
      <c r="D145" s="36">
        <v>-0.18438725344434517</v>
      </c>
    </row>
    <row r="146" spans="3:4" ht="15" thickBot="1" x14ac:dyDescent="0.4">
      <c r="C146" s="12" t="s">
        <v>17</v>
      </c>
      <c r="D146" s="36">
        <v>-0.19661231316844266</v>
      </c>
    </row>
    <row r="147" spans="3:4" ht="15" thickBot="1" x14ac:dyDescent="0.4">
      <c r="C147" s="12" t="s">
        <v>18</v>
      </c>
      <c r="D147" s="36">
        <v>-0.4646497035491301</v>
      </c>
    </row>
    <row r="148" spans="3:4" ht="15" thickBot="1" x14ac:dyDescent="0.4">
      <c r="C148" s="12" t="s">
        <v>20</v>
      </c>
      <c r="D148" s="36">
        <v>-0.55864471551577977</v>
      </c>
    </row>
    <row r="149" spans="3:4" ht="15" thickBot="1" x14ac:dyDescent="0.4">
      <c r="C149" s="12" t="s">
        <v>14</v>
      </c>
      <c r="D149" s="36">
        <v>-0.73265560094649251</v>
      </c>
    </row>
    <row r="150" spans="3:4" ht="15" thickBot="1" x14ac:dyDescent="0.4">
      <c r="C150" s="12" t="s">
        <v>9</v>
      </c>
      <c r="D150" s="36">
        <v>-0.96670946100036981</v>
      </c>
    </row>
    <row r="151" spans="3:4" ht="15" thickBot="1" x14ac:dyDescent="0.4">
      <c r="C151" s="12" t="s">
        <v>10</v>
      </c>
      <c r="D151" s="36">
        <v>-0.9756674294431732</v>
      </c>
    </row>
    <row r="152" spans="3:4" ht="15" thickBot="1" x14ac:dyDescent="0.4">
      <c r="C152" s="12" t="s">
        <v>16</v>
      </c>
      <c r="D152" s="36">
        <v>-0.99919254564983884</v>
      </c>
    </row>
    <row r="153" spans="3:4" ht="15" thickBot="1" x14ac:dyDescent="0.4">
      <c r="C153" s="12" t="s">
        <v>37</v>
      </c>
      <c r="D153" s="36">
        <v>-1</v>
      </c>
    </row>
    <row r="154" spans="3:4" ht="15" thickBot="1" x14ac:dyDescent="0.4">
      <c r="C154" s="12" t="s">
        <v>23</v>
      </c>
      <c r="D154" s="36">
        <v>-1</v>
      </c>
    </row>
    <row r="155" spans="3:4" ht="15" thickBot="1" x14ac:dyDescent="0.4">
      <c r="C155" s="12" t="s">
        <v>24</v>
      </c>
      <c r="D155" s="36">
        <v>-1</v>
      </c>
    </row>
    <row r="156" spans="3:4" x14ac:dyDescent="0.35">
      <c r="C156" s="37" t="s">
        <v>15</v>
      </c>
      <c r="D156" s="36">
        <v>-1</v>
      </c>
    </row>
  </sheetData>
  <sortState xmlns:xlrd2="http://schemas.microsoft.com/office/spreadsheetml/2017/richdata2" ref="C120:E130">
    <sortCondition descending="1" ref="E120:E13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Gillett</dc:creator>
  <cp:lastModifiedBy>Robert Gillett</cp:lastModifiedBy>
  <dcterms:created xsi:type="dcterms:W3CDTF">2023-03-15T21:27:16Z</dcterms:created>
  <dcterms:modified xsi:type="dcterms:W3CDTF">2023-04-10T04:45:50Z</dcterms:modified>
</cp:coreProperties>
</file>