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vers 1 (en cours)\Benefish 2023\Benefish 4 - Figures\Originaux Excel\"/>
    </mc:Choice>
  </mc:AlternateContent>
  <xr:revisionPtr revIDLastSave="0" documentId="13_ncr:1_{7A6051FA-9389-480D-AD32-6B9D19FF9145}" xr6:coauthVersionLast="47" xr6:coauthVersionMax="47" xr10:uidLastSave="{00000000-0000-0000-0000-000000000000}"/>
  <bookViews>
    <workbookView xWindow="1010" yWindow="1820" windowWidth="35480" windowHeight="18160" xr2:uid="{51C1784B-381C-4DB1-90A6-504FA0D2A3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5" i="1" l="1"/>
  <c r="J86" i="1"/>
  <c r="J84" i="1"/>
  <c r="G85" i="1"/>
  <c r="I84" i="1"/>
  <c r="H84" i="1"/>
  <c r="G84" i="1"/>
  <c r="F84" i="1"/>
  <c r="E84" i="1"/>
  <c r="D84" i="1"/>
  <c r="J83" i="1"/>
  <c r="G83" i="1"/>
  <c r="G301" i="1"/>
  <c r="G300" i="1"/>
  <c r="F300" i="1"/>
  <c r="E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I174" i="1"/>
  <c r="H174" i="1"/>
  <c r="G174" i="1"/>
  <c r="H120" i="1"/>
  <c r="G120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62" i="1"/>
  <c r="G155" i="1"/>
  <c r="G159" i="1"/>
  <c r="G152" i="1"/>
  <c r="G156" i="1"/>
  <c r="G154" i="1"/>
  <c r="G169" i="1"/>
  <c r="G166" i="1"/>
  <c r="G153" i="1"/>
  <c r="G167" i="1"/>
  <c r="G157" i="1"/>
  <c r="G165" i="1"/>
  <c r="G158" i="1"/>
  <c r="G163" i="1"/>
  <c r="G168" i="1"/>
  <c r="G160" i="1"/>
  <c r="G170" i="1"/>
  <c r="G164" i="1"/>
  <c r="G171" i="1"/>
  <c r="G172" i="1"/>
  <c r="G161" i="1"/>
  <c r="G173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14" i="1"/>
  <c r="G113" i="1"/>
  <c r="G119" i="1"/>
  <c r="G112" i="1"/>
  <c r="G105" i="1"/>
  <c r="G118" i="1"/>
  <c r="G104" i="1"/>
  <c r="G117" i="1"/>
  <c r="G107" i="1"/>
  <c r="G110" i="1"/>
  <c r="G103" i="1"/>
  <c r="G100" i="1"/>
  <c r="G102" i="1"/>
  <c r="G98" i="1"/>
  <c r="G109" i="1"/>
  <c r="G116" i="1"/>
  <c r="G115" i="1"/>
  <c r="G108" i="1"/>
  <c r="G101" i="1"/>
  <c r="G99" i="1"/>
  <c r="G106" i="1"/>
  <c r="G111" i="1"/>
</calcChain>
</file>

<file path=xl/sharedStrings.xml><?xml version="1.0" encoding="utf-8"?>
<sst xmlns="http://schemas.openxmlformats.org/spreadsheetml/2006/main" count="349" uniqueCount="42">
  <si>
    <t>Freshwater</t>
  </si>
  <si>
    <t>Cook Islands</t>
  </si>
  <si>
    <t>FSM</t>
  </si>
  <si>
    <t>Fiji</t>
  </si>
  <si>
    <t>Kiribati</t>
  </si>
  <si>
    <t>Marshall Islands</t>
  </si>
  <si>
    <t>Nauru</t>
  </si>
  <si>
    <t>Niue</t>
  </si>
  <si>
    <t>Palau</t>
  </si>
  <si>
    <t>Papua New Guinea</t>
  </si>
  <si>
    <t>Samoa</t>
  </si>
  <si>
    <t>Solomon Islands</t>
  </si>
  <si>
    <t>Tonga</t>
  </si>
  <si>
    <t>Tuvalu</t>
  </si>
  <si>
    <t>Vanuatu</t>
  </si>
  <si>
    <t>American Samoa</t>
  </si>
  <si>
    <t>French Polynesia</t>
  </si>
  <si>
    <t>Guam</t>
  </si>
  <si>
    <t>New Caledonia</t>
  </si>
  <si>
    <t>Northern Marianas</t>
  </si>
  <si>
    <t>Pitcairn Islands</t>
  </si>
  <si>
    <t>Tokelau</t>
  </si>
  <si>
    <t>Wallis &amp; Futuna</t>
  </si>
  <si>
    <t>Total</t>
  </si>
  <si>
    <t>Coastal commercial</t>
  </si>
  <si>
    <t>Offshore locally-based</t>
  </si>
  <si>
    <t>Offshore foreign-based</t>
  </si>
  <si>
    <t>PNG</t>
  </si>
  <si>
    <t>Pitcairn</t>
  </si>
  <si>
    <t>Aquaculture</t>
  </si>
  <si>
    <t>Coastal subsistence</t>
  </si>
  <si>
    <t xml:space="preserve">Aquaculture </t>
  </si>
  <si>
    <t xml:space="preserve">Pitcairn </t>
  </si>
  <si>
    <t>Coastal Commercial</t>
  </si>
  <si>
    <t>Coastal Subsistence</t>
  </si>
  <si>
    <t>N. Mariana Islands</t>
  </si>
  <si>
    <t>Wallis and Futuna</t>
  </si>
  <si>
    <t>Coastal</t>
  </si>
  <si>
    <t>Commercial</t>
  </si>
  <si>
    <t>Subsistence</t>
  </si>
  <si>
    <t>Regioinal average</t>
  </si>
  <si>
    <t>has been replaced with locally and foreign based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</si>
</sst>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7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gray125">
        <bgColor rgb="FFDFDFDF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9EE3"/>
      </left>
      <right style="medium">
        <color rgb="FF009EE3"/>
      </right>
      <top style="medium">
        <color rgb="FF009EE3"/>
      </top>
      <bottom style="medium">
        <color rgb="FF009EE3"/>
      </bottom>
      <diagonal/>
    </border>
    <border>
      <left/>
      <right style="medium">
        <color rgb="FF009EE3"/>
      </right>
      <top style="medium">
        <color rgb="FF009EE3"/>
      </top>
      <bottom style="medium">
        <color rgb="FF009EE3"/>
      </bottom>
      <diagonal/>
    </border>
    <border>
      <left style="medium">
        <color rgb="FF009EE3"/>
      </left>
      <right style="medium">
        <color rgb="FF009EE3"/>
      </right>
      <top/>
      <bottom style="medium">
        <color rgb="FF009EE3"/>
      </bottom>
      <diagonal/>
    </border>
    <border>
      <left/>
      <right style="medium">
        <color rgb="FF009EE3"/>
      </right>
      <top/>
      <bottom style="medium">
        <color rgb="FF009EE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2" xfId="0" applyFont="1" applyBorder="1" applyAlignment="1">
      <alignment horizontal="left" vertical="center" wrapText="1" indent="2"/>
    </xf>
    <xf numFmtId="0" fontId="2" fillId="0" borderId="4" xfId="0" applyFont="1" applyBorder="1" applyAlignment="1">
      <alignment horizontal="right" vertical="center" wrapText="1"/>
    </xf>
    <xf numFmtId="3" fontId="0" fillId="0" borderId="0" xfId="0" applyNumberFormat="1"/>
    <xf numFmtId="3" fontId="2" fillId="0" borderId="4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 indent="2"/>
    </xf>
    <xf numFmtId="3" fontId="2" fillId="0" borderId="3" xfId="0" applyNumberFormat="1" applyFont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3" fontId="2" fillId="0" borderId="2" xfId="0" applyNumberFormat="1" applyFont="1" applyBorder="1" applyAlignment="1">
      <alignment horizontal="right" vertical="center" wrapText="1"/>
    </xf>
    <xf numFmtId="3" fontId="3" fillId="0" borderId="2" xfId="0" applyNumberFormat="1" applyFont="1" applyBorder="1" applyAlignment="1">
      <alignment horizontal="right" vertical="center"/>
    </xf>
    <xf numFmtId="3" fontId="3" fillId="0" borderId="4" xfId="0" applyNumberFormat="1" applyFont="1" applyBorder="1" applyAlignment="1">
      <alignment horizontal="right" vertical="center" wrapText="1"/>
    </xf>
    <xf numFmtId="3" fontId="3" fillId="0" borderId="4" xfId="0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right" vertical="center"/>
    </xf>
    <xf numFmtId="3" fontId="4" fillId="0" borderId="3" xfId="0" applyNumberFormat="1" applyFont="1" applyBorder="1" applyAlignment="1">
      <alignment horizontal="right" vertical="center"/>
    </xf>
    <xf numFmtId="9" fontId="0" fillId="0" borderId="0" xfId="1" applyFont="1"/>
    <xf numFmtId="9" fontId="2" fillId="0" borderId="2" xfId="1" applyFont="1" applyBorder="1" applyAlignment="1">
      <alignment horizontal="left" vertical="center" wrapText="1" indent="2"/>
    </xf>
    <xf numFmtId="0" fontId="2" fillId="0" borderId="1" xfId="0" applyFont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3" fontId="5" fillId="0" borderId="9" xfId="0" applyNumberFormat="1" applyFont="1" applyBorder="1" applyAlignment="1">
      <alignment horizontal="left" vertical="center" wrapText="1" indent="1"/>
    </xf>
    <xf numFmtId="3" fontId="5" fillId="0" borderId="7" xfId="0" applyNumberFormat="1" applyFont="1" applyBorder="1" applyAlignment="1">
      <alignment horizontal="left" vertical="center" wrapText="1" indent="1"/>
    </xf>
    <xf numFmtId="3" fontId="5" fillId="0" borderId="9" xfId="0" applyNumberFormat="1" applyFont="1" applyBorder="1" applyAlignment="1">
      <alignment horizontal="left" vertical="center" wrapText="1" indent="2"/>
    </xf>
    <xf numFmtId="164" fontId="0" fillId="0" borderId="0" xfId="0" applyNumberFormat="1"/>
    <xf numFmtId="3" fontId="0" fillId="0" borderId="0" xfId="0" applyNumberFormat="1" applyAlignment="1">
      <alignment vertical="center" wrapText="1"/>
    </xf>
    <xf numFmtId="0" fontId="2" fillId="2" borderId="2" xfId="0" applyFont="1" applyFill="1" applyBorder="1" applyAlignment="1">
      <alignment horizontal="left" vertical="center" wrapText="1" indent="2"/>
    </xf>
    <xf numFmtId="0" fontId="3" fillId="2" borderId="1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right" vertical="center" wrapText="1"/>
    </xf>
    <xf numFmtId="165" fontId="0" fillId="0" borderId="0" xfId="1" applyNumberFormat="1" applyFont="1"/>
    <xf numFmtId="0" fontId="2" fillId="0" borderId="12" xfId="0" applyFont="1" applyBorder="1" applyAlignment="1">
      <alignment horizontal="left" vertical="center" wrapText="1" indent="2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3" fillId="2" borderId="10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10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Coastal commercial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Sheet1!$D$5:$D$15</c:f>
              <c:strCache>
                <c:ptCount val="11"/>
                <c:pt idx="0">
                  <c:v>PNG</c:v>
                </c:pt>
                <c:pt idx="1">
                  <c:v>Kiribati</c:v>
                </c:pt>
                <c:pt idx="2">
                  <c:v>FSM</c:v>
                </c:pt>
                <c:pt idx="3">
                  <c:v>Nauru</c:v>
                </c:pt>
                <c:pt idx="4">
                  <c:v>Solomon Islands</c:v>
                </c:pt>
                <c:pt idx="5">
                  <c:v>Marshall Islands</c:v>
                </c:pt>
                <c:pt idx="6">
                  <c:v>Tuvalu</c:v>
                </c:pt>
                <c:pt idx="7">
                  <c:v>Fiji</c:v>
                </c:pt>
                <c:pt idx="8">
                  <c:v>French Polynesia</c:v>
                </c:pt>
                <c:pt idx="9">
                  <c:v>Samoa</c:v>
                </c:pt>
                <c:pt idx="10">
                  <c:v>Tonga</c:v>
                </c:pt>
              </c:strCache>
            </c:strRef>
          </c:cat>
          <c:val>
            <c:numRef>
              <c:f>Sheet1!$E$5:$E$15</c:f>
              <c:numCache>
                <c:formatCode>#,##0</c:formatCode>
                <c:ptCount val="11"/>
                <c:pt idx="0">
                  <c:v>6000</c:v>
                </c:pt>
                <c:pt idx="1">
                  <c:v>8000</c:v>
                </c:pt>
                <c:pt idx="2">
                  <c:v>1600</c:v>
                </c:pt>
                <c:pt idx="3" formatCode="General">
                  <c:v>140</c:v>
                </c:pt>
                <c:pt idx="4">
                  <c:v>5000</c:v>
                </c:pt>
                <c:pt idx="5">
                  <c:v>1200</c:v>
                </c:pt>
                <c:pt idx="6" formatCode="General">
                  <c:v>350</c:v>
                </c:pt>
                <c:pt idx="7">
                  <c:v>11700</c:v>
                </c:pt>
                <c:pt idx="8">
                  <c:v>3565</c:v>
                </c:pt>
                <c:pt idx="9">
                  <c:v>5500</c:v>
                </c:pt>
                <c:pt idx="1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B-4F95-9915-8D32FB1E99F0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Coastal subsistence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Sheet1!$D$5:$D$15</c:f>
              <c:strCache>
                <c:ptCount val="11"/>
                <c:pt idx="0">
                  <c:v>PNG</c:v>
                </c:pt>
                <c:pt idx="1">
                  <c:v>Kiribati</c:v>
                </c:pt>
                <c:pt idx="2">
                  <c:v>FSM</c:v>
                </c:pt>
                <c:pt idx="3">
                  <c:v>Nauru</c:v>
                </c:pt>
                <c:pt idx="4">
                  <c:v>Solomon Islands</c:v>
                </c:pt>
                <c:pt idx="5">
                  <c:v>Marshall Islands</c:v>
                </c:pt>
                <c:pt idx="6">
                  <c:v>Tuvalu</c:v>
                </c:pt>
                <c:pt idx="7">
                  <c:v>Fiji</c:v>
                </c:pt>
                <c:pt idx="8">
                  <c:v>French Polynesia</c:v>
                </c:pt>
                <c:pt idx="9">
                  <c:v>Samoa</c:v>
                </c:pt>
                <c:pt idx="10">
                  <c:v>Tonga</c:v>
                </c:pt>
              </c:strCache>
            </c:strRef>
          </c:cat>
          <c:val>
            <c:numRef>
              <c:f>Sheet1!$F$5:$F$15</c:f>
              <c:numCache>
                <c:formatCode>#,##0</c:formatCode>
                <c:ptCount val="11"/>
                <c:pt idx="0">
                  <c:v>40000</c:v>
                </c:pt>
                <c:pt idx="1">
                  <c:v>11000</c:v>
                </c:pt>
                <c:pt idx="2">
                  <c:v>3400</c:v>
                </c:pt>
                <c:pt idx="3" formatCode="General">
                  <c:v>100</c:v>
                </c:pt>
                <c:pt idx="4">
                  <c:v>25000</c:v>
                </c:pt>
                <c:pt idx="5">
                  <c:v>3000</c:v>
                </c:pt>
                <c:pt idx="6">
                  <c:v>1150</c:v>
                </c:pt>
                <c:pt idx="7">
                  <c:v>18400</c:v>
                </c:pt>
                <c:pt idx="8">
                  <c:v>2350</c:v>
                </c:pt>
                <c:pt idx="9">
                  <c:v>5500</c:v>
                </c:pt>
                <c:pt idx="1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B-4F95-9915-8D32FB1E99F0}"/>
            </c:ext>
          </c:extLst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Offshore locally-based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Sheet1!$D$5:$D$15</c:f>
              <c:strCache>
                <c:ptCount val="11"/>
                <c:pt idx="0">
                  <c:v>PNG</c:v>
                </c:pt>
                <c:pt idx="1">
                  <c:v>Kiribati</c:v>
                </c:pt>
                <c:pt idx="2">
                  <c:v>FSM</c:v>
                </c:pt>
                <c:pt idx="3">
                  <c:v>Nauru</c:v>
                </c:pt>
                <c:pt idx="4">
                  <c:v>Solomon Islands</c:v>
                </c:pt>
                <c:pt idx="5">
                  <c:v>Marshall Islands</c:v>
                </c:pt>
                <c:pt idx="6">
                  <c:v>Tuvalu</c:v>
                </c:pt>
                <c:pt idx="7">
                  <c:v>Fiji</c:v>
                </c:pt>
                <c:pt idx="8">
                  <c:v>French Polynesia</c:v>
                </c:pt>
                <c:pt idx="9">
                  <c:v>Samoa</c:v>
                </c:pt>
                <c:pt idx="10">
                  <c:v>Tonga</c:v>
                </c:pt>
              </c:strCache>
            </c:strRef>
          </c:cat>
          <c:val>
            <c:numRef>
              <c:f>Sheet1!$G$5:$G$15</c:f>
              <c:numCache>
                <c:formatCode>#,##0</c:formatCode>
                <c:ptCount val="11"/>
                <c:pt idx="0">
                  <c:v>170755</c:v>
                </c:pt>
                <c:pt idx="1">
                  <c:v>2686</c:v>
                </c:pt>
                <c:pt idx="2">
                  <c:v>153578</c:v>
                </c:pt>
                <c:pt idx="3">
                  <c:v>111821</c:v>
                </c:pt>
                <c:pt idx="4">
                  <c:v>50597</c:v>
                </c:pt>
                <c:pt idx="5">
                  <c:v>91167</c:v>
                </c:pt>
                <c:pt idx="6" formatCode="General">
                  <c:v>0</c:v>
                </c:pt>
                <c:pt idx="7">
                  <c:v>10828</c:v>
                </c:pt>
                <c:pt idx="8">
                  <c:v>6405</c:v>
                </c:pt>
                <c:pt idx="9">
                  <c:v>1001</c:v>
                </c:pt>
                <c:pt idx="10" formatCode="General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B-4F95-9915-8D32FB1E99F0}"/>
            </c:ext>
          </c:extLst>
        </c:ser>
        <c:ser>
          <c:idx val="3"/>
          <c:order val="3"/>
          <c:tx>
            <c:strRef>
              <c:f>Sheet1!$H$4</c:f>
              <c:strCache>
                <c:ptCount val="1"/>
                <c:pt idx="0">
                  <c:v>Offshore foreign-based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Sheet1!$D$5:$D$15</c:f>
              <c:strCache>
                <c:ptCount val="11"/>
                <c:pt idx="0">
                  <c:v>PNG</c:v>
                </c:pt>
                <c:pt idx="1">
                  <c:v>Kiribati</c:v>
                </c:pt>
                <c:pt idx="2">
                  <c:v>FSM</c:v>
                </c:pt>
                <c:pt idx="3">
                  <c:v>Nauru</c:v>
                </c:pt>
                <c:pt idx="4">
                  <c:v>Solomon Islands</c:v>
                </c:pt>
                <c:pt idx="5">
                  <c:v>Marshall Islands</c:v>
                </c:pt>
                <c:pt idx="6">
                  <c:v>Tuvalu</c:v>
                </c:pt>
                <c:pt idx="7">
                  <c:v>Fiji</c:v>
                </c:pt>
                <c:pt idx="8">
                  <c:v>French Polynesia</c:v>
                </c:pt>
                <c:pt idx="9">
                  <c:v>Samoa</c:v>
                </c:pt>
                <c:pt idx="10">
                  <c:v>Tonga</c:v>
                </c:pt>
              </c:strCache>
            </c:strRef>
          </c:cat>
          <c:val>
            <c:numRef>
              <c:f>Sheet1!$H$5:$H$15</c:f>
              <c:numCache>
                <c:formatCode>#,##0</c:formatCode>
                <c:ptCount val="11"/>
                <c:pt idx="0">
                  <c:v>161133</c:v>
                </c:pt>
                <c:pt idx="1">
                  <c:v>349345</c:v>
                </c:pt>
                <c:pt idx="2">
                  <c:v>92899</c:v>
                </c:pt>
                <c:pt idx="3">
                  <c:v>136893</c:v>
                </c:pt>
                <c:pt idx="4">
                  <c:v>62234</c:v>
                </c:pt>
                <c:pt idx="5">
                  <c:v>42514</c:v>
                </c:pt>
                <c:pt idx="6">
                  <c:v>71817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1759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B-4F95-9915-8D32FB1E99F0}"/>
            </c:ext>
          </c:extLst>
        </c:ser>
        <c:ser>
          <c:idx val="4"/>
          <c:order val="4"/>
          <c:tx>
            <c:strRef>
              <c:f>Sheet1!$I$4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Sheet1!$D$5:$D$15</c:f>
              <c:strCache>
                <c:ptCount val="11"/>
                <c:pt idx="0">
                  <c:v>PNG</c:v>
                </c:pt>
                <c:pt idx="1">
                  <c:v>Kiribati</c:v>
                </c:pt>
                <c:pt idx="2">
                  <c:v>FSM</c:v>
                </c:pt>
                <c:pt idx="3">
                  <c:v>Nauru</c:v>
                </c:pt>
                <c:pt idx="4">
                  <c:v>Solomon Islands</c:v>
                </c:pt>
                <c:pt idx="5">
                  <c:v>Marshall Islands</c:v>
                </c:pt>
                <c:pt idx="6">
                  <c:v>Tuvalu</c:v>
                </c:pt>
                <c:pt idx="7">
                  <c:v>Fiji</c:v>
                </c:pt>
                <c:pt idx="8">
                  <c:v>French Polynesia</c:v>
                </c:pt>
                <c:pt idx="9">
                  <c:v>Samoa</c:v>
                </c:pt>
                <c:pt idx="10">
                  <c:v>Tonga</c:v>
                </c:pt>
              </c:strCache>
            </c:strRef>
          </c:cat>
          <c:val>
            <c:numRef>
              <c:f>Sheet1!$I$5:$I$15</c:f>
              <c:numCache>
                <c:formatCode>General</c:formatCode>
                <c:ptCount val="11"/>
                <c:pt idx="0" formatCode="#,##0">
                  <c:v>23000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 formatCode="#,##0">
                  <c:v>2500</c:v>
                </c:pt>
                <c:pt idx="5">
                  <c:v>0</c:v>
                </c:pt>
                <c:pt idx="6">
                  <c:v>2</c:v>
                </c:pt>
                <c:pt idx="7" formatCode="#,##0">
                  <c:v>4000</c:v>
                </c:pt>
                <c:pt idx="8">
                  <c:v>100</c:v>
                </c:pt>
                <c:pt idx="9">
                  <c:v>10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BB-4F95-9915-8D32FB1E9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6687120"/>
        <c:axId val="327746272"/>
      </c:barChart>
      <c:catAx>
        <c:axId val="33668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7746272"/>
        <c:crosses val="autoZero"/>
        <c:auto val="1"/>
        <c:lblAlgn val="ctr"/>
        <c:lblOffset val="100"/>
        <c:noMultiLvlLbl val="0"/>
      </c:catAx>
      <c:valAx>
        <c:axId val="3277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668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Sheet1!$E$33</c:f>
              <c:strCache>
                <c:ptCount val="1"/>
                <c:pt idx="0">
                  <c:v>Coastal commercial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Sheet1!$D$34:$D$44</c:f>
              <c:strCache>
                <c:ptCount val="11"/>
                <c:pt idx="0">
                  <c:v>PNG</c:v>
                </c:pt>
                <c:pt idx="1">
                  <c:v>Kiribati</c:v>
                </c:pt>
                <c:pt idx="2">
                  <c:v>FSM</c:v>
                </c:pt>
                <c:pt idx="3">
                  <c:v>Nauru</c:v>
                </c:pt>
                <c:pt idx="4">
                  <c:v>Solomon Islands</c:v>
                </c:pt>
                <c:pt idx="5">
                  <c:v>Marshall Islands</c:v>
                </c:pt>
                <c:pt idx="6">
                  <c:v>French Polynesia</c:v>
                </c:pt>
                <c:pt idx="7">
                  <c:v>Fiji</c:v>
                </c:pt>
                <c:pt idx="8">
                  <c:v>Tuvalu</c:v>
                </c:pt>
                <c:pt idx="9">
                  <c:v>New Caledonia</c:v>
                </c:pt>
                <c:pt idx="10">
                  <c:v>Samoa</c:v>
                </c:pt>
              </c:strCache>
            </c:strRef>
          </c:cat>
          <c:val>
            <c:numRef>
              <c:f>Sheet1!$E$34:$E$44</c:f>
              <c:numCache>
                <c:formatCode>#,##0</c:formatCode>
                <c:ptCount val="11"/>
                <c:pt idx="0">
                  <c:v>18803419</c:v>
                </c:pt>
                <c:pt idx="1">
                  <c:v>22463768</c:v>
                </c:pt>
                <c:pt idx="2">
                  <c:v>7000000</c:v>
                </c:pt>
                <c:pt idx="3">
                  <c:v>1115942</c:v>
                </c:pt>
                <c:pt idx="4">
                  <c:v>9937888</c:v>
                </c:pt>
                <c:pt idx="5">
                  <c:v>3400000</c:v>
                </c:pt>
                <c:pt idx="6">
                  <c:v>20860776</c:v>
                </c:pt>
                <c:pt idx="7">
                  <c:v>27358491</c:v>
                </c:pt>
                <c:pt idx="8">
                  <c:v>1141304</c:v>
                </c:pt>
                <c:pt idx="9">
                  <c:v>6146341</c:v>
                </c:pt>
                <c:pt idx="10">
                  <c:v>22393822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C-4E99-979D-F5635D553FD6}"/>
            </c:ext>
          </c:extLst>
        </c:ser>
        <c:ser>
          <c:idx val="1"/>
          <c:order val="1"/>
          <c:tx>
            <c:strRef>
              <c:f>Sheet1!$F$33</c:f>
              <c:strCache>
                <c:ptCount val="1"/>
                <c:pt idx="0">
                  <c:v>Coastal subsistence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Sheet1!$D$34:$D$44</c:f>
              <c:strCache>
                <c:ptCount val="11"/>
                <c:pt idx="0">
                  <c:v>PNG</c:v>
                </c:pt>
                <c:pt idx="1">
                  <c:v>Kiribati</c:v>
                </c:pt>
                <c:pt idx="2">
                  <c:v>FSM</c:v>
                </c:pt>
                <c:pt idx="3">
                  <c:v>Nauru</c:v>
                </c:pt>
                <c:pt idx="4">
                  <c:v>Solomon Islands</c:v>
                </c:pt>
                <c:pt idx="5">
                  <c:v>Marshall Islands</c:v>
                </c:pt>
                <c:pt idx="6">
                  <c:v>French Polynesia</c:v>
                </c:pt>
                <c:pt idx="7">
                  <c:v>Fiji</c:v>
                </c:pt>
                <c:pt idx="8">
                  <c:v>Tuvalu</c:v>
                </c:pt>
                <c:pt idx="9">
                  <c:v>New Caledonia</c:v>
                </c:pt>
                <c:pt idx="10">
                  <c:v>Samoa</c:v>
                </c:pt>
              </c:strCache>
            </c:strRef>
          </c:cat>
          <c:val>
            <c:numRef>
              <c:f>Sheet1!$F$34:$F$44</c:f>
              <c:numCache>
                <c:formatCode>#,##0</c:formatCode>
                <c:ptCount val="11"/>
                <c:pt idx="0">
                  <c:v>79772080</c:v>
                </c:pt>
                <c:pt idx="1">
                  <c:v>21739130</c:v>
                </c:pt>
                <c:pt idx="2">
                  <c:v>10500000</c:v>
                </c:pt>
                <c:pt idx="3">
                  <c:v>557971</c:v>
                </c:pt>
                <c:pt idx="4">
                  <c:v>40372671</c:v>
                </c:pt>
                <c:pt idx="5">
                  <c:v>6000000</c:v>
                </c:pt>
                <c:pt idx="6">
                  <c:v>9625800</c:v>
                </c:pt>
                <c:pt idx="7">
                  <c:v>37735849</c:v>
                </c:pt>
                <c:pt idx="8">
                  <c:v>2041667</c:v>
                </c:pt>
                <c:pt idx="9">
                  <c:v>24380488</c:v>
                </c:pt>
                <c:pt idx="10">
                  <c:v>15444015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C-4E99-979D-F5635D553FD6}"/>
            </c:ext>
          </c:extLst>
        </c:ser>
        <c:ser>
          <c:idx val="2"/>
          <c:order val="2"/>
          <c:tx>
            <c:strRef>
              <c:f>Sheet1!$G$33</c:f>
              <c:strCache>
                <c:ptCount val="1"/>
                <c:pt idx="0">
                  <c:v>Offshore locally-based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Sheet1!$D$34:$D$44</c:f>
              <c:strCache>
                <c:ptCount val="11"/>
                <c:pt idx="0">
                  <c:v>PNG</c:v>
                </c:pt>
                <c:pt idx="1">
                  <c:v>Kiribati</c:v>
                </c:pt>
                <c:pt idx="2">
                  <c:v>FSM</c:v>
                </c:pt>
                <c:pt idx="3">
                  <c:v>Nauru</c:v>
                </c:pt>
                <c:pt idx="4">
                  <c:v>Solomon Islands</c:v>
                </c:pt>
                <c:pt idx="5">
                  <c:v>Marshall Islands</c:v>
                </c:pt>
                <c:pt idx="6">
                  <c:v>French Polynesia</c:v>
                </c:pt>
                <c:pt idx="7">
                  <c:v>Fiji</c:v>
                </c:pt>
                <c:pt idx="8">
                  <c:v>Tuvalu</c:v>
                </c:pt>
                <c:pt idx="9">
                  <c:v>New Caledonia</c:v>
                </c:pt>
                <c:pt idx="10">
                  <c:v>Samoa</c:v>
                </c:pt>
              </c:strCache>
            </c:strRef>
          </c:cat>
          <c:val>
            <c:numRef>
              <c:f>Sheet1!$G$34:$G$44</c:f>
              <c:numCache>
                <c:formatCode>#,##0</c:formatCode>
                <c:ptCount val="11"/>
                <c:pt idx="0">
                  <c:v>204843305</c:v>
                </c:pt>
                <c:pt idx="1">
                  <c:v>12723775</c:v>
                </c:pt>
                <c:pt idx="2">
                  <c:v>205600000</c:v>
                </c:pt>
                <c:pt idx="3">
                  <c:v>135303409</c:v>
                </c:pt>
                <c:pt idx="4">
                  <c:v>79149193</c:v>
                </c:pt>
                <c:pt idx="5">
                  <c:v>121000000</c:v>
                </c:pt>
                <c:pt idx="6">
                  <c:v>42084085</c:v>
                </c:pt>
                <c:pt idx="7">
                  <c:v>39905660</c:v>
                </c:pt>
                <c:pt idx="8" formatCode="General">
                  <c:v>0</c:v>
                </c:pt>
                <c:pt idx="9">
                  <c:v>17519218</c:v>
                </c:pt>
                <c:pt idx="10">
                  <c:v>3976834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C-4E99-979D-F5635D553FD6}"/>
            </c:ext>
          </c:extLst>
        </c:ser>
        <c:ser>
          <c:idx val="3"/>
          <c:order val="3"/>
          <c:tx>
            <c:strRef>
              <c:f>Sheet1!$H$33</c:f>
              <c:strCache>
                <c:ptCount val="1"/>
                <c:pt idx="0">
                  <c:v>Offshore foreign-based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Sheet1!$D$34:$D$44</c:f>
              <c:strCache>
                <c:ptCount val="11"/>
                <c:pt idx="0">
                  <c:v>PNG</c:v>
                </c:pt>
                <c:pt idx="1">
                  <c:v>Kiribati</c:v>
                </c:pt>
                <c:pt idx="2">
                  <c:v>FSM</c:v>
                </c:pt>
                <c:pt idx="3">
                  <c:v>Nauru</c:v>
                </c:pt>
                <c:pt idx="4">
                  <c:v>Solomon Islands</c:v>
                </c:pt>
                <c:pt idx="5">
                  <c:v>Marshall Islands</c:v>
                </c:pt>
                <c:pt idx="6">
                  <c:v>French Polynesia</c:v>
                </c:pt>
                <c:pt idx="7">
                  <c:v>Fiji</c:v>
                </c:pt>
                <c:pt idx="8">
                  <c:v>Tuvalu</c:v>
                </c:pt>
                <c:pt idx="9">
                  <c:v>New Caledonia</c:v>
                </c:pt>
                <c:pt idx="10">
                  <c:v>Samoa</c:v>
                </c:pt>
              </c:strCache>
            </c:strRef>
          </c:cat>
          <c:val>
            <c:numRef>
              <c:f>Sheet1!$H$34:$H$44</c:f>
              <c:numCache>
                <c:formatCode>#,##0</c:formatCode>
                <c:ptCount val="11"/>
                <c:pt idx="0">
                  <c:v>208547009</c:v>
                </c:pt>
                <c:pt idx="1">
                  <c:v>435798043</c:v>
                </c:pt>
                <c:pt idx="2">
                  <c:v>121100000</c:v>
                </c:pt>
                <c:pt idx="3">
                  <c:v>165640530</c:v>
                </c:pt>
                <c:pt idx="4">
                  <c:v>78483106</c:v>
                </c:pt>
                <c:pt idx="5">
                  <c:v>60966870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90341870</c:v>
                </c:pt>
                <c:pt idx="9" formatCode="General">
                  <c:v>0</c:v>
                </c:pt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C-4E99-979D-F5635D553FD6}"/>
            </c:ext>
          </c:extLst>
        </c:ser>
        <c:ser>
          <c:idx val="4"/>
          <c:order val="4"/>
          <c:tx>
            <c:strRef>
              <c:f>Sheet1!$I$33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Sheet1!$D$34:$D$44</c:f>
              <c:strCache>
                <c:ptCount val="11"/>
                <c:pt idx="0">
                  <c:v>PNG</c:v>
                </c:pt>
                <c:pt idx="1">
                  <c:v>Kiribati</c:v>
                </c:pt>
                <c:pt idx="2">
                  <c:v>FSM</c:v>
                </c:pt>
                <c:pt idx="3">
                  <c:v>Nauru</c:v>
                </c:pt>
                <c:pt idx="4">
                  <c:v>Solomon Islands</c:v>
                </c:pt>
                <c:pt idx="5">
                  <c:v>Marshall Islands</c:v>
                </c:pt>
                <c:pt idx="6">
                  <c:v>French Polynesia</c:v>
                </c:pt>
                <c:pt idx="7">
                  <c:v>Fiji</c:v>
                </c:pt>
                <c:pt idx="8">
                  <c:v>Tuvalu</c:v>
                </c:pt>
                <c:pt idx="9">
                  <c:v>New Caledonia</c:v>
                </c:pt>
                <c:pt idx="10">
                  <c:v>Samoa</c:v>
                </c:pt>
              </c:strCache>
            </c:strRef>
          </c:cat>
          <c:val>
            <c:numRef>
              <c:f>Sheet1!$I$34:$I$44</c:f>
              <c:numCache>
                <c:formatCode>General</c:formatCode>
                <c:ptCount val="11"/>
                <c:pt idx="0" formatCode="#,##0">
                  <c:v>36752137</c:v>
                </c:pt>
                <c:pt idx="1">
                  <c:v>0</c:v>
                </c:pt>
                <c:pt idx="2" formatCode="#,##0">
                  <c:v>8000</c:v>
                </c:pt>
                <c:pt idx="3">
                  <c:v>0</c:v>
                </c:pt>
                <c:pt idx="4" formatCode="#,##0">
                  <c:v>4223602</c:v>
                </c:pt>
                <c:pt idx="5">
                  <c:v>0</c:v>
                </c:pt>
                <c:pt idx="6" formatCode="#,##0">
                  <c:v>415678</c:v>
                </c:pt>
                <c:pt idx="7" formatCode="#,##0">
                  <c:v>3301887</c:v>
                </c:pt>
                <c:pt idx="8" formatCode="#,##0">
                  <c:v>1449</c:v>
                </c:pt>
                <c:pt idx="9" formatCode="#,##0">
                  <c:v>51220</c:v>
                </c:pt>
                <c:pt idx="10" formatCode="#,##0">
                  <c:v>28378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FC-4E99-979D-F5635D553FD6}"/>
            </c:ext>
          </c:extLst>
        </c:ser>
        <c:ser>
          <c:idx val="5"/>
          <c:order val="5"/>
          <c:tx>
            <c:strRef>
              <c:f>Sheet1!$J$33</c:f>
              <c:strCache>
                <c:ptCount val="1"/>
                <c:pt idx="0">
                  <c:v>Aquaculture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Sheet1!$D$34:$D$44</c:f>
              <c:strCache>
                <c:ptCount val="11"/>
                <c:pt idx="0">
                  <c:v>PNG</c:v>
                </c:pt>
                <c:pt idx="1">
                  <c:v>Kiribati</c:v>
                </c:pt>
                <c:pt idx="2">
                  <c:v>FSM</c:v>
                </c:pt>
                <c:pt idx="3">
                  <c:v>Nauru</c:v>
                </c:pt>
                <c:pt idx="4">
                  <c:v>Solomon Islands</c:v>
                </c:pt>
                <c:pt idx="5">
                  <c:v>Marshall Islands</c:v>
                </c:pt>
                <c:pt idx="6">
                  <c:v>French Polynesia</c:v>
                </c:pt>
                <c:pt idx="7">
                  <c:v>Fiji</c:v>
                </c:pt>
                <c:pt idx="8">
                  <c:v>Tuvalu</c:v>
                </c:pt>
                <c:pt idx="9">
                  <c:v>New Caledonia</c:v>
                </c:pt>
                <c:pt idx="10">
                  <c:v>Samoa</c:v>
                </c:pt>
              </c:strCache>
            </c:strRef>
          </c:cat>
          <c:val>
            <c:numRef>
              <c:f>Sheet1!$J$34:$J$44</c:f>
              <c:numCache>
                <c:formatCode>#,##0</c:formatCode>
                <c:ptCount val="11"/>
                <c:pt idx="0">
                  <c:v>3418803</c:v>
                </c:pt>
                <c:pt idx="1">
                  <c:v>7246</c:v>
                </c:pt>
                <c:pt idx="2">
                  <c:v>325000</c:v>
                </c:pt>
                <c:pt idx="3" formatCode="General">
                  <c:v>725</c:v>
                </c:pt>
                <c:pt idx="4">
                  <c:v>1956522</c:v>
                </c:pt>
                <c:pt idx="5">
                  <c:v>85500</c:v>
                </c:pt>
                <c:pt idx="6">
                  <c:v>55485461</c:v>
                </c:pt>
                <c:pt idx="7">
                  <c:v>2836792</c:v>
                </c:pt>
                <c:pt idx="8" formatCode="General">
                  <c:v>0</c:v>
                </c:pt>
                <c:pt idx="9">
                  <c:v>19815887</c:v>
                </c:pt>
                <c:pt idx="10">
                  <c:v>41506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FC-4E99-979D-F5635D553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1715760"/>
        <c:axId val="1243955312"/>
      </c:barChart>
      <c:catAx>
        <c:axId val="9017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3955312"/>
        <c:crosses val="autoZero"/>
        <c:auto val="1"/>
        <c:lblAlgn val="ctr"/>
        <c:lblOffset val="100"/>
        <c:noMultiLvlLbl val="0"/>
      </c:catAx>
      <c:valAx>
        <c:axId val="12439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7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Sheet1!$E$47</c:f>
              <c:strCache>
                <c:ptCount val="1"/>
                <c:pt idx="0">
                  <c:v>Coastal commercial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Sheet1!$D$48:$D$57</c:f>
              <c:strCache>
                <c:ptCount val="10"/>
                <c:pt idx="0">
                  <c:v>Tonga</c:v>
                </c:pt>
                <c:pt idx="1">
                  <c:v>Vanuatu</c:v>
                </c:pt>
                <c:pt idx="2">
                  <c:v>Palau</c:v>
                </c:pt>
                <c:pt idx="3">
                  <c:v>Cook Islands</c:v>
                </c:pt>
                <c:pt idx="4">
                  <c:v>Tokelau</c:v>
                </c:pt>
                <c:pt idx="5">
                  <c:v>American Samoa</c:v>
                </c:pt>
                <c:pt idx="6">
                  <c:v>Northern Marianas</c:v>
                </c:pt>
                <c:pt idx="7">
                  <c:v>Niue</c:v>
                </c:pt>
                <c:pt idx="8">
                  <c:v>Guam</c:v>
                </c:pt>
                <c:pt idx="9">
                  <c:v>Pitcairn</c:v>
                </c:pt>
              </c:strCache>
            </c:strRef>
          </c:cat>
          <c:val>
            <c:numRef>
              <c:f>Sheet1!$E$48:$E$57</c:f>
              <c:numCache>
                <c:formatCode>#,##0</c:formatCode>
                <c:ptCount val="10"/>
                <c:pt idx="0">
                  <c:v>14561404</c:v>
                </c:pt>
                <c:pt idx="1">
                  <c:v>6898382</c:v>
                </c:pt>
                <c:pt idx="2">
                  <c:v>5510000</c:v>
                </c:pt>
                <c:pt idx="3">
                  <c:v>1088435</c:v>
                </c:pt>
                <c:pt idx="4" formatCode="General">
                  <c:v>0</c:v>
                </c:pt>
                <c:pt idx="5">
                  <c:v>105000</c:v>
                </c:pt>
                <c:pt idx="6">
                  <c:v>1175803</c:v>
                </c:pt>
                <c:pt idx="7">
                  <c:v>91837</c:v>
                </c:pt>
                <c:pt idx="8">
                  <c:v>150959</c:v>
                </c:pt>
                <c:pt idx="9">
                  <c:v>18367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8-4728-83E2-523B532497F0}"/>
            </c:ext>
          </c:extLst>
        </c:ser>
        <c:ser>
          <c:idx val="1"/>
          <c:order val="1"/>
          <c:tx>
            <c:strRef>
              <c:f>Sheet1!$F$47</c:f>
              <c:strCache>
                <c:ptCount val="1"/>
                <c:pt idx="0">
                  <c:v>Coastal subsistence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Sheet1!$D$48:$D$57</c:f>
              <c:strCache>
                <c:ptCount val="10"/>
                <c:pt idx="0">
                  <c:v>Tonga</c:v>
                </c:pt>
                <c:pt idx="1">
                  <c:v>Vanuatu</c:v>
                </c:pt>
                <c:pt idx="2">
                  <c:v>Palau</c:v>
                </c:pt>
                <c:pt idx="3">
                  <c:v>Cook Islands</c:v>
                </c:pt>
                <c:pt idx="4">
                  <c:v>Tokelau</c:v>
                </c:pt>
                <c:pt idx="5">
                  <c:v>American Samoa</c:v>
                </c:pt>
                <c:pt idx="6">
                  <c:v>Northern Marianas</c:v>
                </c:pt>
                <c:pt idx="7">
                  <c:v>Niue</c:v>
                </c:pt>
                <c:pt idx="8">
                  <c:v>Guam</c:v>
                </c:pt>
                <c:pt idx="9">
                  <c:v>Pitcairn</c:v>
                </c:pt>
              </c:strCache>
            </c:strRef>
          </c:cat>
          <c:val>
            <c:numRef>
              <c:f>Sheet1!$F$48:$F$57</c:f>
              <c:numCache>
                <c:formatCode>#,##0</c:formatCode>
                <c:ptCount val="10"/>
                <c:pt idx="0">
                  <c:v>10219298</c:v>
                </c:pt>
                <c:pt idx="1">
                  <c:v>9595826</c:v>
                </c:pt>
                <c:pt idx="2">
                  <c:v>7714000</c:v>
                </c:pt>
                <c:pt idx="3">
                  <c:v>1564626</c:v>
                </c:pt>
                <c:pt idx="4">
                  <c:v>714286</c:v>
                </c:pt>
                <c:pt idx="5">
                  <c:v>490000</c:v>
                </c:pt>
                <c:pt idx="6">
                  <c:v>915960</c:v>
                </c:pt>
                <c:pt idx="7">
                  <c:v>1142857</c:v>
                </c:pt>
                <c:pt idx="8">
                  <c:v>176400</c:v>
                </c:pt>
                <c:pt idx="9">
                  <c:v>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8-4728-83E2-523B532497F0}"/>
            </c:ext>
          </c:extLst>
        </c:ser>
        <c:ser>
          <c:idx val="2"/>
          <c:order val="2"/>
          <c:tx>
            <c:strRef>
              <c:f>Sheet1!$G$47</c:f>
              <c:strCache>
                <c:ptCount val="1"/>
                <c:pt idx="0">
                  <c:v>Offshore locally-based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Sheet1!$D$48:$D$57</c:f>
              <c:strCache>
                <c:ptCount val="10"/>
                <c:pt idx="0">
                  <c:v>Tonga</c:v>
                </c:pt>
                <c:pt idx="1">
                  <c:v>Vanuatu</c:v>
                </c:pt>
                <c:pt idx="2">
                  <c:v>Palau</c:v>
                </c:pt>
                <c:pt idx="3">
                  <c:v>Cook Islands</c:v>
                </c:pt>
                <c:pt idx="4">
                  <c:v>Tokelau</c:v>
                </c:pt>
                <c:pt idx="5">
                  <c:v>American Samoa</c:v>
                </c:pt>
                <c:pt idx="6">
                  <c:v>Northern Marianas</c:v>
                </c:pt>
                <c:pt idx="7">
                  <c:v>Niue</c:v>
                </c:pt>
                <c:pt idx="8">
                  <c:v>Guam</c:v>
                </c:pt>
                <c:pt idx="9">
                  <c:v>Pitcairn</c:v>
                </c:pt>
              </c:strCache>
            </c:strRef>
          </c:cat>
          <c:val>
            <c:numRef>
              <c:f>Sheet1!$G$48:$G$57</c:f>
              <c:numCache>
                <c:formatCode>#,##0</c:formatCode>
                <c:ptCount val="10"/>
                <c:pt idx="0">
                  <c:v>1491228</c:v>
                </c:pt>
                <c:pt idx="1">
                  <c:v>2264084</c:v>
                </c:pt>
                <c:pt idx="2">
                  <c:v>395250</c:v>
                </c:pt>
                <c:pt idx="3">
                  <c:v>1700680</c:v>
                </c:pt>
                <c:pt idx="4" formatCode="General">
                  <c:v>0</c:v>
                </c:pt>
                <c:pt idx="5">
                  <c:v>3000000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8-4728-83E2-523B532497F0}"/>
            </c:ext>
          </c:extLst>
        </c:ser>
        <c:ser>
          <c:idx val="3"/>
          <c:order val="3"/>
          <c:tx>
            <c:strRef>
              <c:f>Sheet1!$H$47</c:f>
              <c:strCache>
                <c:ptCount val="1"/>
                <c:pt idx="0">
                  <c:v>Offshore foreign-based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Sheet1!$D$48:$D$57</c:f>
              <c:strCache>
                <c:ptCount val="10"/>
                <c:pt idx="0">
                  <c:v>Tonga</c:v>
                </c:pt>
                <c:pt idx="1">
                  <c:v>Vanuatu</c:v>
                </c:pt>
                <c:pt idx="2">
                  <c:v>Palau</c:v>
                </c:pt>
                <c:pt idx="3">
                  <c:v>Cook Islands</c:v>
                </c:pt>
                <c:pt idx="4">
                  <c:v>Tokelau</c:v>
                </c:pt>
                <c:pt idx="5">
                  <c:v>American Samoa</c:v>
                </c:pt>
                <c:pt idx="6">
                  <c:v>Northern Marianas</c:v>
                </c:pt>
                <c:pt idx="7">
                  <c:v>Niue</c:v>
                </c:pt>
                <c:pt idx="8">
                  <c:v>Guam</c:v>
                </c:pt>
                <c:pt idx="9">
                  <c:v>Pitcairn</c:v>
                </c:pt>
              </c:strCache>
            </c:strRef>
          </c:cat>
          <c:val>
            <c:numRef>
              <c:f>Sheet1!$H$48:$H$57</c:f>
              <c:numCache>
                <c:formatCode>#,##0</c:formatCode>
                <c:ptCount val="10"/>
                <c:pt idx="0">
                  <c:v>9605263</c:v>
                </c:pt>
                <c:pt idx="1">
                  <c:v>8923676</c:v>
                </c:pt>
                <c:pt idx="2">
                  <c:v>10968872</c:v>
                </c:pt>
                <c:pt idx="3">
                  <c:v>10680272</c:v>
                </c:pt>
                <c:pt idx="4">
                  <c:v>9514286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28-4728-83E2-523B532497F0}"/>
            </c:ext>
          </c:extLst>
        </c:ser>
        <c:ser>
          <c:idx val="4"/>
          <c:order val="4"/>
          <c:tx>
            <c:strRef>
              <c:f>Sheet1!$I$47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Sheet1!$D$48:$D$57</c:f>
              <c:strCache>
                <c:ptCount val="10"/>
                <c:pt idx="0">
                  <c:v>Tonga</c:v>
                </c:pt>
                <c:pt idx="1">
                  <c:v>Vanuatu</c:v>
                </c:pt>
                <c:pt idx="2">
                  <c:v>Palau</c:v>
                </c:pt>
                <c:pt idx="3">
                  <c:v>Cook Islands</c:v>
                </c:pt>
                <c:pt idx="4">
                  <c:v>Tokelau</c:v>
                </c:pt>
                <c:pt idx="5">
                  <c:v>American Samoa</c:v>
                </c:pt>
                <c:pt idx="6">
                  <c:v>Northern Marianas</c:v>
                </c:pt>
                <c:pt idx="7">
                  <c:v>Niue</c:v>
                </c:pt>
                <c:pt idx="8">
                  <c:v>Guam</c:v>
                </c:pt>
                <c:pt idx="9">
                  <c:v>Pitcairn</c:v>
                </c:pt>
              </c:strCache>
            </c:strRef>
          </c:cat>
          <c:val>
            <c:numRef>
              <c:f>Sheet1!$I$48:$I$57</c:f>
              <c:numCache>
                <c:formatCode>#,##0</c:formatCode>
                <c:ptCount val="10"/>
                <c:pt idx="0">
                  <c:v>2917</c:v>
                </c:pt>
                <c:pt idx="1">
                  <c:v>294508</c:v>
                </c:pt>
                <c:pt idx="2">
                  <c:v>10000</c:v>
                </c:pt>
                <c:pt idx="3">
                  <c:v>27891</c:v>
                </c:pt>
                <c:pt idx="4" formatCode="General">
                  <c:v>0</c:v>
                </c:pt>
                <c:pt idx="5">
                  <c:v>4900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12000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28-4728-83E2-523B532497F0}"/>
            </c:ext>
          </c:extLst>
        </c:ser>
        <c:ser>
          <c:idx val="5"/>
          <c:order val="5"/>
          <c:tx>
            <c:strRef>
              <c:f>Sheet1!$J$47</c:f>
              <c:strCache>
                <c:ptCount val="1"/>
                <c:pt idx="0">
                  <c:v>Aquaculture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Sheet1!$D$48:$D$57</c:f>
              <c:strCache>
                <c:ptCount val="10"/>
                <c:pt idx="0">
                  <c:v>Tonga</c:v>
                </c:pt>
                <c:pt idx="1">
                  <c:v>Vanuatu</c:v>
                </c:pt>
                <c:pt idx="2">
                  <c:v>Palau</c:v>
                </c:pt>
                <c:pt idx="3">
                  <c:v>Cook Islands</c:v>
                </c:pt>
                <c:pt idx="4">
                  <c:v>Tokelau</c:v>
                </c:pt>
                <c:pt idx="5">
                  <c:v>American Samoa</c:v>
                </c:pt>
                <c:pt idx="6">
                  <c:v>Northern Marianas</c:v>
                </c:pt>
                <c:pt idx="7">
                  <c:v>Niue</c:v>
                </c:pt>
                <c:pt idx="8">
                  <c:v>Guam</c:v>
                </c:pt>
                <c:pt idx="9">
                  <c:v>Pitcairn</c:v>
                </c:pt>
              </c:strCache>
            </c:strRef>
          </c:cat>
          <c:val>
            <c:numRef>
              <c:f>Sheet1!$J$48:$J$57</c:f>
              <c:numCache>
                <c:formatCode>#,##0</c:formatCode>
                <c:ptCount val="10"/>
                <c:pt idx="0">
                  <c:v>438596</c:v>
                </c:pt>
                <c:pt idx="1">
                  <c:v>45989</c:v>
                </c:pt>
                <c:pt idx="2">
                  <c:v>89000</c:v>
                </c:pt>
                <c:pt idx="3">
                  <c:v>224830</c:v>
                </c:pt>
                <c:pt idx="4" formatCode="General">
                  <c:v>0</c:v>
                </c:pt>
                <c:pt idx="5">
                  <c:v>49000</c:v>
                </c:pt>
                <c:pt idx="6">
                  <c:v>16250</c:v>
                </c:pt>
                <c:pt idx="7" formatCode="General">
                  <c:v>0</c:v>
                </c:pt>
                <c:pt idx="8">
                  <c:v>433000</c:v>
                </c:pt>
                <c:pt idx="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28-4728-83E2-523B53249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2952896"/>
        <c:axId val="1296809552"/>
      </c:barChart>
      <c:catAx>
        <c:axId val="12929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6809552"/>
        <c:crosses val="autoZero"/>
        <c:auto val="1"/>
        <c:lblAlgn val="ctr"/>
        <c:lblOffset val="100"/>
        <c:noMultiLvlLbl val="0"/>
      </c:catAx>
      <c:valAx>
        <c:axId val="12968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295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6447944006999"/>
          <c:y val="7.407407407407407E-2"/>
          <c:w val="0.81439107611548556"/>
          <c:h val="0.568896179644211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Sheet1!$D$230:$D$251</c:f>
              <c:strCache>
                <c:ptCount val="22"/>
                <c:pt idx="0">
                  <c:v>French Polynesia</c:v>
                </c:pt>
                <c:pt idx="1">
                  <c:v>New Caledonia</c:v>
                </c:pt>
                <c:pt idx="2">
                  <c:v>PNG</c:v>
                </c:pt>
                <c:pt idx="3">
                  <c:v>Fiji</c:v>
                </c:pt>
                <c:pt idx="4">
                  <c:v>Solomon Islands</c:v>
                </c:pt>
                <c:pt idx="5">
                  <c:v>Tonga</c:v>
                </c:pt>
                <c:pt idx="6">
                  <c:v>Guam</c:v>
                </c:pt>
                <c:pt idx="7">
                  <c:v>FSM</c:v>
                </c:pt>
                <c:pt idx="8">
                  <c:v>Cook Islands</c:v>
                </c:pt>
                <c:pt idx="9">
                  <c:v>Palau</c:v>
                </c:pt>
                <c:pt idx="10">
                  <c:v>Marshall Islands</c:v>
                </c:pt>
                <c:pt idx="11">
                  <c:v>American Samoa</c:v>
                </c:pt>
                <c:pt idx="12">
                  <c:v>Vanuatu</c:v>
                </c:pt>
                <c:pt idx="13">
                  <c:v>Samoa</c:v>
                </c:pt>
                <c:pt idx="14">
                  <c:v>Northern Marianas</c:v>
                </c:pt>
                <c:pt idx="15">
                  <c:v>Kiribati</c:v>
                </c:pt>
                <c:pt idx="16">
                  <c:v>Nauru</c:v>
                </c:pt>
                <c:pt idx="17">
                  <c:v>Niue</c:v>
                </c:pt>
                <c:pt idx="18">
                  <c:v>Tuvalu</c:v>
                </c:pt>
                <c:pt idx="19">
                  <c:v>Pitcairn</c:v>
                </c:pt>
                <c:pt idx="20">
                  <c:v>Tokelau</c:v>
                </c:pt>
                <c:pt idx="21">
                  <c:v>Wallis &amp; Futuna</c:v>
                </c:pt>
              </c:strCache>
            </c:strRef>
          </c:cat>
          <c:val>
            <c:numRef>
              <c:f>Sheet1!$E$230:$E$251</c:f>
              <c:numCache>
                <c:formatCode>#,##0</c:formatCode>
                <c:ptCount val="22"/>
                <c:pt idx="0">
                  <c:v>55485461</c:v>
                </c:pt>
                <c:pt idx="1">
                  <c:v>19815887</c:v>
                </c:pt>
                <c:pt idx="2">
                  <c:v>3418803</c:v>
                </c:pt>
                <c:pt idx="3">
                  <c:v>2836792</c:v>
                </c:pt>
                <c:pt idx="4">
                  <c:v>1956522</c:v>
                </c:pt>
                <c:pt idx="5">
                  <c:v>438596</c:v>
                </c:pt>
                <c:pt idx="6">
                  <c:v>433000</c:v>
                </c:pt>
                <c:pt idx="7">
                  <c:v>325000</c:v>
                </c:pt>
                <c:pt idx="8">
                  <c:v>224830</c:v>
                </c:pt>
                <c:pt idx="9">
                  <c:v>89000</c:v>
                </c:pt>
                <c:pt idx="10">
                  <c:v>85500</c:v>
                </c:pt>
                <c:pt idx="11">
                  <c:v>49000</c:v>
                </c:pt>
                <c:pt idx="12">
                  <c:v>45989</c:v>
                </c:pt>
                <c:pt idx="13">
                  <c:v>41506</c:v>
                </c:pt>
                <c:pt idx="14">
                  <c:v>16250</c:v>
                </c:pt>
                <c:pt idx="15">
                  <c:v>7246</c:v>
                </c:pt>
                <c:pt idx="16" formatCode="General">
                  <c:v>725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7-4F26-9A4F-9E17AB2D2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279791"/>
        <c:axId val="1778008127"/>
      </c:barChart>
      <c:catAx>
        <c:axId val="185527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8008127"/>
        <c:crosses val="autoZero"/>
        <c:auto val="1"/>
        <c:lblAlgn val="ctr"/>
        <c:lblOffset val="100"/>
        <c:noMultiLvlLbl val="0"/>
      </c:catAx>
      <c:valAx>
        <c:axId val="177800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527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Sheet1!$D$255:$D$273</c:f>
              <c:strCache>
                <c:ptCount val="19"/>
                <c:pt idx="0">
                  <c:v>Fiji</c:v>
                </c:pt>
                <c:pt idx="1">
                  <c:v>Solomon Islands</c:v>
                </c:pt>
                <c:pt idx="2">
                  <c:v>Tonga</c:v>
                </c:pt>
                <c:pt idx="3">
                  <c:v>Guam</c:v>
                </c:pt>
                <c:pt idx="4">
                  <c:v>FSM</c:v>
                </c:pt>
                <c:pt idx="5">
                  <c:v>Cook Islands</c:v>
                </c:pt>
                <c:pt idx="6">
                  <c:v>Palau</c:v>
                </c:pt>
                <c:pt idx="7">
                  <c:v>Marshall Islands</c:v>
                </c:pt>
                <c:pt idx="8">
                  <c:v>American Samoa</c:v>
                </c:pt>
                <c:pt idx="9">
                  <c:v>Vanuatu</c:v>
                </c:pt>
                <c:pt idx="10">
                  <c:v>Samoa</c:v>
                </c:pt>
                <c:pt idx="11">
                  <c:v>Northern Marianas</c:v>
                </c:pt>
                <c:pt idx="12">
                  <c:v>Kiribati</c:v>
                </c:pt>
                <c:pt idx="13">
                  <c:v>Nauru</c:v>
                </c:pt>
                <c:pt idx="14">
                  <c:v>Niue</c:v>
                </c:pt>
                <c:pt idx="15">
                  <c:v>Tuvalu</c:v>
                </c:pt>
                <c:pt idx="16">
                  <c:v>Pitcairn</c:v>
                </c:pt>
                <c:pt idx="17">
                  <c:v>Tokelau</c:v>
                </c:pt>
                <c:pt idx="18">
                  <c:v>Wallis &amp; Futuna</c:v>
                </c:pt>
              </c:strCache>
            </c:strRef>
          </c:cat>
          <c:val>
            <c:numRef>
              <c:f>Sheet1!$E$255:$E$273</c:f>
              <c:numCache>
                <c:formatCode>#,##0</c:formatCode>
                <c:ptCount val="19"/>
                <c:pt idx="0">
                  <c:v>2836792</c:v>
                </c:pt>
                <c:pt idx="1">
                  <c:v>1956522</c:v>
                </c:pt>
                <c:pt idx="2">
                  <c:v>438596</c:v>
                </c:pt>
                <c:pt idx="3">
                  <c:v>433000</c:v>
                </c:pt>
                <c:pt idx="4">
                  <c:v>325000</c:v>
                </c:pt>
                <c:pt idx="5">
                  <c:v>224830</c:v>
                </c:pt>
                <c:pt idx="6">
                  <c:v>89000</c:v>
                </c:pt>
                <c:pt idx="7">
                  <c:v>85500</c:v>
                </c:pt>
                <c:pt idx="8">
                  <c:v>49000</c:v>
                </c:pt>
                <c:pt idx="9">
                  <c:v>45989</c:v>
                </c:pt>
                <c:pt idx="10">
                  <c:v>41506</c:v>
                </c:pt>
                <c:pt idx="11">
                  <c:v>16250</c:v>
                </c:pt>
                <c:pt idx="12">
                  <c:v>7246</c:v>
                </c:pt>
                <c:pt idx="13" formatCode="General">
                  <c:v>725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7-4BDC-978C-5EE978A69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732159"/>
        <c:axId val="102740511"/>
      </c:barChart>
      <c:catAx>
        <c:axId val="41373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740511"/>
        <c:crosses val="autoZero"/>
        <c:auto val="1"/>
        <c:lblAlgn val="ctr"/>
        <c:lblOffset val="100"/>
        <c:noMultiLvlLbl val="0"/>
      </c:catAx>
      <c:valAx>
        <c:axId val="10274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73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Sheet1!$I$278:$I$299</c:f>
              <c:strCache>
                <c:ptCount val="22"/>
                <c:pt idx="0">
                  <c:v>French Polynesia</c:v>
                </c:pt>
                <c:pt idx="1">
                  <c:v>Guam</c:v>
                </c:pt>
                <c:pt idx="2">
                  <c:v>New Caledonia</c:v>
                </c:pt>
                <c:pt idx="3">
                  <c:v>Cook Islands</c:v>
                </c:pt>
                <c:pt idx="4">
                  <c:v>American Samoa</c:v>
                </c:pt>
                <c:pt idx="5">
                  <c:v>Fiji</c:v>
                </c:pt>
                <c:pt idx="6">
                  <c:v>Solomon Islands</c:v>
                </c:pt>
                <c:pt idx="7">
                  <c:v>PNG</c:v>
                </c:pt>
                <c:pt idx="8">
                  <c:v>FSM</c:v>
                </c:pt>
                <c:pt idx="9">
                  <c:v>Tonga</c:v>
                </c:pt>
                <c:pt idx="10">
                  <c:v>Marshall Islands</c:v>
                </c:pt>
                <c:pt idx="11">
                  <c:v>Northern Marianas</c:v>
                </c:pt>
                <c:pt idx="12">
                  <c:v>Palau</c:v>
                </c:pt>
                <c:pt idx="13">
                  <c:v>Vanuatu</c:v>
                </c:pt>
                <c:pt idx="14">
                  <c:v>Samoa</c:v>
                </c:pt>
                <c:pt idx="15">
                  <c:v>Nauru</c:v>
                </c:pt>
                <c:pt idx="16">
                  <c:v>Kiribati</c:v>
                </c:pt>
                <c:pt idx="17">
                  <c:v>Niue</c:v>
                </c:pt>
                <c:pt idx="18">
                  <c:v>Tuvalu</c:v>
                </c:pt>
                <c:pt idx="19">
                  <c:v>Pitcairn</c:v>
                </c:pt>
                <c:pt idx="20">
                  <c:v>Tokelau</c:v>
                </c:pt>
                <c:pt idx="21">
                  <c:v>Wallis &amp; Futuna</c:v>
                </c:pt>
              </c:strCache>
            </c:strRef>
          </c:cat>
          <c:val>
            <c:numRef>
              <c:f>Sheet1!$J$278:$J$299</c:f>
              <c:numCache>
                <c:formatCode>0.0%</c:formatCode>
                <c:ptCount val="22"/>
                <c:pt idx="0">
                  <c:v>1.8199964797621091</c:v>
                </c:pt>
                <c:pt idx="1">
                  <c:v>1.3227068753264764</c:v>
                </c:pt>
                <c:pt idx="2">
                  <c:v>0.64913021264016646</c:v>
                </c:pt>
                <c:pt idx="3">
                  <c:v>8.4743622555229603E-2</c:v>
                </c:pt>
                <c:pt idx="4">
                  <c:v>8.2352941176470587E-2</c:v>
                </c:pt>
                <c:pt idx="5">
                  <c:v>4.3579702935769841E-2</c:v>
                </c:pt>
                <c:pt idx="6">
                  <c:v>3.8888894078875171E-2</c:v>
                </c:pt>
                <c:pt idx="7">
                  <c:v>3.4682076526947124E-2</c:v>
                </c:pt>
                <c:pt idx="8">
                  <c:v>1.8571428571428572E-2</c:v>
                </c:pt>
                <c:pt idx="9">
                  <c:v>1.7699095045814277E-2</c:v>
                </c:pt>
                <c:pt idx="10">
                  <c:v>9.0957446808510641E-3</c:v>
                </c:pt>
                <c:pt idx="11">
                  <c:v>7.7685665154226362E-3</c:v>
                </c:pt>
                <c:pt idx="12">
                  <c:v>6.7301875378100425E-3</c:v>
                </c:pt>
                <c:pt idx="13">
                  <c:v>2.7881908606948573E-3</c:v>
                </c:pt>
                <c:pt idx="14">
                  <c:v>1.0969443100037669E-3</c:v>
                </c:pt>
                <c:pt idx="15">
                  <c:v>4.3311689436667256E-4</c:v>
                </c:pt>
                <c:pt idx="16">
                  <c:v>1.639259036816998E-4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3-47D8-8ECE-248DA3AE4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709279"/>
        <c:axId val="249681567"/>
      </c:barChart>
      <c:catAx>
        <c:axId val="25570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9681567"/>
        <c:crosses val="autoZero"/>
        <c:auto val="1"/>
        <c:lblAlgn val="ctr"/>
        <c:lblOffset val="100"/>
        <c:noMultiLvlLbl val="0"/>
      </c:catAx>
      <c:valAx>
        <c:axId val="2496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570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499146981627295"/>
          <c:y val="0.16382751512284141"/>
          <c:w val="0.41223928258967629"/>
          <c:h val="0.6369362306106586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4D1-49C2-A620-60FC0F4B55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A6-4686-A803-AACB589111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A6-4686-A803-AACB589111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A6-4686-A803-AACB589111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D1-49C2-A620-60FC0F4B55A3}"/>
              </c:ext>
            </c:extLst>
          </c:dPt>
          <c:dLbls>
            <c:dLbl>
              <c:idx val="0"/>
              <c:layout>
                <c:manualLayout>
                  <c:x val="-5.2777777777777882E-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D1-49C2-A620-60FC0F4B55A3}"/>
                </c:ext>
              </c:extLst>
            </c:dLbl>
            <c:dLbl>
              <c:idx val="4"/>
              <c:layout>
                <c:manualLayout>
                  <c:x val="-0.16388888888888889"/>
                  <c:y val="1.716738197424892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D1-49C2-A620-60FC0F4B55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Sheet1!$D$66:$H$66</c:f>
              <c:strCache>
                <c:ptCount val="5"/>
                <c:pt idx="0">
                  <c:v>Coastal commercial</c:v>
                </c:pt>
                <c:pt idx="1">
                  <c:v>Coastal subsistence</c:v>
                </c:pt>
                <c:pt idx="2">
                  <c:v>Offshore locally-based</c:v>
                </c:pt>
                <c:pt idx="3">
                  <c:v>Offshore foreign-based</c:v>
                </c:pt>
                <c:pt idx="4">
                  <c:v>Freshwater</c:v>
                </c:pt>
              </c:strCache>
            </c:strRef>
          </c:cat>
          <c:val>
            <c:numRef>
              <c:f>Sheet1!$D$67:$H$67</c:f>
              <c:numCache>
                <c:formatCode>#,##0</c:formatCode>
                <c:ptCount val="5"/>
                <c:pt idx="0">
                  <c:v>50123</c:v>
                </c:pt>
                <c:pt idx="1">
                  <c:v>123961</c:v>
                </c:pt>
                <c:pt idx="2">
                  <c:v>603888</c:v>
                </c:pt>
                <c:pt idx="3">
                  <c:v>932398</c:v>
                </c:pt>
                <c:pt idx="4">
                  <c:v>29723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1-49C2-A620-60FC0F4B5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731780402449694"/>
          <c:y val="0.16717264508603091"/>
          <c:w val="0.37091994750656165"/>
          <c:h val="0.61819991251093609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99-47A4-AC79-C4693C0696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99-47A4-AC79-C4693C0696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6ED-4902-B953-86DE54870B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ED-4902-B953-86DE54870B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99-47A4-AC79-C4693C0696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99-47A4-AC79-C4693C06968A}"/>
              </c:ext>
            </c:extLst>
          </c:dPt>
          <c:dLbls>
            <c:dLbl>
              <c:idx val="2"/>
              <c:layout>
                <c:manualLayout>
                  <c:x val="1.7363517060367453E-2"/>
                  <c:y val="-6.8463837853601633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ED-4902-B953-86DE54870BE7}"/>
                </c:ext>
              </c:extLst>
            </c:dLbl>
            <c:dLbl>
              <c:idx val="3"/>
              <c:layout>
                <c:manualLayout>
                  <c:x val="1.7720909886264216E-3"/>
                  <c:y val="5.4704359871682706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ED-4902-B953-86DE54870B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Sheet1!$D$80:$I$80</c:f>
              <c:strCache>
                <c:ptCount val="6"/>
                <c:pt idx="0">
                  <c:v>Coastal commercial</c:v>
                </c:pt>
                <c:pt idx="1">
                  <c:v>Coastal subsistence</c:v>
                </c:pt>
                <c:pt idx="2">
                  <c:v>Offshore locally-based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 </c:v>
                </c:pt>
              </c:strCache>
            </c:strRef>
          </c:cat>
          <c:val>
            <c:numRef>
              <c:f>Sheet1!$D$81:$I$81</c:f>
              <c:numCache>
                <c:formatCode>#,##0</c:formatCode>
                <c:ptCount val="6"/>
                <c:pt idx="0">
                  <c:v>170677476</c:v>
                </c:pt>
                <c:pt idx="1">
                  <c:v>282400800</c:v>
                </c:pt>
                <c:pt idx="2">
                  <c:v>870956721</c:v>
                </c:pt>
                <c:pt idx="3">
                  <c:v>1210569797</c:v>
                </c:pt>
                <c:pt idx="4">
                  <c:v>45136465</c:v>
                </c:pt>
                <c:pt idx="5">
                  <c:v>85270108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D-4902-B953-86DE54870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3727034120735"/>
          <c:y val="8.3333333333333329E-2"/>
          <c:w val="0.85862729658792647"/>
          <c:h val="0.560630517776187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Sheet1!$E$97</c:f>
              <c:strCache>
                <c:ptCount val="1"/>
                <c:pt idx="0">
                  <c:v>Coastal Commercial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Sheet1!$D$98:$D$119</c:f>
              <c:strCache>
                <c:ptCount val="22"/>
                <c:pt idx="0">
                  <c:v>PNG</c:v>
                </c:pt>
                <c:pt idx="1">
                  <c:v>Fiji</c:v>
                </c:pt>
                <c:pt idx="2">
                  <c:v>Solomon Islands</c:v>
                </c:pt>
                <c:pt idx="3">
                  <c:v>Kiribati</c:v>
                </c:pt>
                <c:pt idx="4">
                  <c:v>Samoa</c:v>
                </c:pt>
                <c:pt idx="5">
                  <c:v>Tonga</c:v>
                </c:pt>
                <c:pt idx="6">
                  <c:v>French Polynesia</c:v>
                </c:pt>
                <c:pt idx="7">
                  <c:v>New Caledonia</c:v>
                </c:pt>
                <c:pt idx="8">
                  <c:v>FSM</c:v>
                </c:pt>
                <c:pt idx="9">
                  <c:v>Vanuatu</c:v>
                </c:pt>
                <c:pt idx="10">
                  <c:v>Marshall Islands</c:v>
                </c:pt>
                <c:pt idx="11">
                  <c:v>Palau</c:v>
                </c:pt>
                <c:pt idx="12">
                  <c:v>Tuvalu</c:v>
                </c:pt>
                <c:pt idx="13">
                  <c:v>Cook Islands</c:v>
                </c:pt>
                <c:pt idx="14">
                  <c:v>Northern Marianas</c:v>
                </c:pt>
                <c:pt idx="15">
                  <c:v>Tokelau</c:v>
                </c:pt>
                <c:pt idx="16">
                  <c:v>Wallis &amp; Futuna</c:v>
                </c:pt>
                <c:pt idx="17">
                  <c:v>Nauru</c:v>
                </c:pt>
                <c:pt idx="18">
                  <c:v>Niue</c:v>
                </c:pt>
                <c:pt idx="19">
                  <c:v>American Samoa</c:v>
                </c:pt>
                <c:pt idx="20">
                  <c:v>Guam</c:v>
                </c:pt>
                <c:pt idx="21">
                  <c:v>Pitcairn </c:v>
                </c:pt>
              </c:strCache>
            </c:strRef>
          </c:cat>
          <c:val>
            <c:numRef>
              <c:f>Sheet1!$E$98:$E$119</c:f>
              <c:numCache>
                <c:formatCode>#,##0</c:formatCode>
                <c:ptCount val="22"/>
                <c:pt idx="0">
                  <c:v>6000</c:v>
                </c:pt>
                <c:pt idx="1">
                  <c:v>11700</c:v>
                </c:pt>
                <c:pt idx="2">
                  <c:v>5000</c:v>
                </c:pt>
                <c:pt idx="3">
                  <c:v>8000</c:v>
                </c:pt>
                <c:pt idx="4">
                  <c:v>5500</c:v>
                </c:pt>
                <c:pt idx="5">
                  <c:v>3500</c:v>
                </c:pt>
                <c:pt idx="6">
                  <c:v>3565</c:v>
                </c:pt>
                <c:pt idx="7" formatCode="General">
                  <c:v>840</c:v>
                </c:pt>
                <c:pt idx="8">
                  <c:v>1600</c:v>
                </c:pt>
                <c:pt idx="9">
                  <c:v>1300</c:v>
                </c:pt>
                <c:pt idx="10">
                  <c:v>1200</c:v>
                </c:pt>
                <c:pt idx="11">
                  <c:v>1000</c:v>
                </c:pt>
                <c:pt idx="12" formatCode="General">
                  <c:v>350</c:v>
                </c:pt>
                <c:pt idx="13" formatCode="General">
                  <c:v>150</c:v>
                </c:pt>
                <c:pt idx="14" formatCode="General">
                  <c:v>183</c:v>
                </c:pt>
                <c:pt idx="15" formatCode="General">
                  <c:v>0</c:v>
                </c:pt>
                <c:pt idx="16" formatCode="General">
                  <c:v>42</c:v>
                </c:pt>
                <c:pt idx="17" formatCode="General">
                  <c:v>140</c:v>
                </c:pt>
                <c:pt idx="18" formatCode="General">
                  <c:v>9</c:v>
                </c:pt>
                <c:pt idx="19" formatCode="General">
                  <c:v>15</c:v>
                </c:pt>
                <c:pt idx="20" formatCode="General">
                  <c:v>26</c:v>
                </c:pt>
                <c:pt idx="21" formatCode="General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3-4EE6-9A38-9C47070469A9}"/>
            </c:ext>
          </c:extLst>
        </c:ser>
        <c:ser>
          <c:idx val="1"/>
          <c:order val="1"/>
          <c:tx>
            <c:strRef>
              <c:f>Sheet1!$F$97</c:f>
              <c:strCache>
                <c:ptCount val="1"/>
                <c:pt idx="0">
                  <c:v>Coastal Subsistence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Sheet1!$D$98:$D$119</c:f>
              <c:strCache>
                <c:ptCount val="22"/>
                <c:pt idx="0">
                  <c:v>PNG</c:v>
                </c:pt>
                <c:pt idx="1">
                  <c:v>Fiji</c:v>
                </c:pt>
                <c:pt idx="2">
                  <c:v>Solomon Islands</c:v>
                </c:pt>
                <c:pt idx="3">
                  <c:v>Kiribati</c:v>
                </c:pt>
                <c:pt idx="4">
                  <c:v>Samoa</c:v>
                </c:pt>
                <c:pt idx="5">
                  <c:v>Tonga</c:v>
                </c:pt>
                <c:pt idx="6">
                  <c:v>French Polynesia</c:v>
                </c:pt>
                <c:pt idx="7">
                  <c:v>New Caledonia</c:v>
                </c:pt>
                <c:pt idx="8">
                  <c:v>FSM</c:v>
                </c:pt>
                <c:pt idx="9">
                  <c:v>Vanuatu</c:v>
                </c:pt>
                <c:pt idx="10">
                  <c:v>Marshall Islands</c:v>
                </c:pt>
                <c:pt idx="11">
                  <c:v>Palau</c:v>
                </c:pt>
                <c:pt idx="12">
                  <c:v>Tuvalu</c:v>
                </c:pt>
                <c:pt idx="13">
                  <c:v>Cook Islands</c:v>
                </c:pt>
                <c:pt idx="14">
                  <c:v>Northern Marianas</c:v>
                </c:pt>
                <c:pt idx="15">
                  <c:v>Tokelau</c:v>
                </c:pt>
                <c:pt idx="16">
                  <c:v>Wallis &amp; Futuna</c:v>
                </c:pt>
                <c:pt idx="17">
                  <c:v>Nauru</c:v>
                </c:pt>
                <c:pt idx="18">
                  <c:v>Niue</c:v>
                </c:pt>
                <c:pt idx="19">
                  <c:v>American Samoa</c:v>
                </c:pt>
                <c:pt idx="20">
                  <c:v>Guam</c:v>
                </c:pt>
                <c:pt idx="21">
                  <c:v>Pitcairn </c:v>
                </c:pt>
              </c:strCache>
            </c:strRef>
          </c:cat>
          <c:val>
            <c:numRef>
              <c:f>Sheet1!$F$98:$F$119</c:f>
              <c:numCache>
                <c:formatCode>#,##0</c:formatCode>
                <c:ptCount val="22"/>
                <c:pt idx="0">
                  <c:v>40000</c:v>
                </c:pt>
                <c:pt idx="1">
                  <c:v>18400</c:v>
                </c:pt>
                <c:pt idx="2">
                  <c:v>25000</c:v>
                </c:pt>
                <c:pt idx="3">
                  <c:v>11000</c:v>
                </c:pt>
                <c:pt idx="4">
                  <c:v>5500</c:v>
                </c:pt>
                <c:pt idx="5">
                  <c:v>3500</c:v>
                </c:pt>
                <c:pt idx="6">
                  <c:v>2350</c:v>
                </c:pt>
                <c:pt idx="7">
                  <c:v>4760</c:v>
                </c:pt>
                <c:pt idx="8">
                  <c:v>3400</c:v>
                </c:pt>
                <c:pt idx="9">
                  <c:v>3100</c:v>
                </c:pt>
                <c:pt idx="10">
                  <c:v>3000</c:v>
                </c:pt>
                <c:pt idx="11">
                  <c:v>1400</c:v>
                </c:pt>
                <c:pt idx="12">
                  <c:v>1150</c:v>
                </c:pt>
                <c:pt idx="13" formatCode="General">
                  <c:v>280</c:v>
                </c:pt>
                <c:pt idx="14" formatCode="General">
                  <c:v>204</c:v>
                </c:pt>
                <c:pt idx="15" formatCode="General">
                  <c:v>300</c:v>
                </c:pt>
                <c:pt idx="16" formatCode="General">
                  <c:v>221</c:v>
                </c:pt>
                <c:pt idx="17" formatCode="General">
                  <c:v>100</c:v>
                </c:pt>
                <c:pt idx="18" formatCode="General">
                  <c:v>160</c:v>
                </c:pt>
                <c:pt idx="19" formatCode="General">
                  <c:v>100</c:v>
                </c:pt>
                <c:pt idx="20" formatCode="General">
                  <c:v>30</c:v>
                </c:pt>
                <c:pt idx="21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3-4EE6-9A38-9C4707046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7755952"/>
        <c:axId val="330502928"/>
      </c:barChart>
      <c:catAx>
        <c:axId val="3377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0502928"/>
        <c:crosses val="autoZero"/>
        <c:auto val="1"/>
        <c:lblAlgn val="ctr"/>
        <c:lblOffset val="100"/>
        <c:noMultiLvlLbl val="0"/>
      </c:catAx>
      <c:valAx>
        <c:axId val="3305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7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01159230096238"/>
          <c:y val="2.5428331875182269E-2"/>
          <c:w val="0.88498840769903764"/>
          <c:h val="0.56889617964421113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Sheet1!$I$127:$I$148</c:f>
              <c:strCache>
                <c:ptCount val="22"/>
                <c:pt idx="0">
                  <c:v>French Polynesia</c:v>
                </c:pt>
                <c:pt idx="1">
                  <c:v>Nauru</c:v>
                </c:pt>
                <c:pt idx="2">
                  <c:v>Samoa</c:v>
                </c:pt>
                <c:pt idx="3">
                  <c:v>Tonga</c:v>
                </c:pt>
                <c:pt idx="4">
                  <c:v>Northern Marianas</c:v>
                </c:pt>
                <c:pt idx="5">
                  <c:v>Guam</c:v>
                </c:pt>
                <c:pt idx="6">
                  <c:v>Kiribati</c:v>
                </c:pt>
                <c:pt idx="7">
                  <c:v>Palau</c:v>
                </c:pt>
                <c:pt idx="8">
                  <c:v>Fiji</c:v>
                </c:pt>
                <c:pt idx="9">
                  <c:v>Cook Islands</c:v>
                </c:pt>
                <c:pt idx="10">
                  <c:v>Pitcairn </c:v>
                </c:pt>
                <c:pt idx="11">
                  <c:v>FSM</c:v>
                </c:pt>
                <c:pt idx="12">
                  <c:v>Vanuatu</c:v>
                </c:pt>
                <c:pt idx="13">
                  <c:v>Marshall Islands</c:v>
                </c:pt>
                <c:pt idx="14">
                  <c:v>Tuvalu</c:v>
                </c:pt>
                <c:pt idx="15">
                  <c:v>Solomon Islands</c:v>
                </c:pt>
                <c:pt idx="16">
                  <c:v>Wallis &amp; Futuna</c:v>
                </c:pt>
                <c:pt idx="17">
                  <c:v>New Caledonia</c:v>
                </c:pt>
                <c:pt idx="18">
                  <c:v>PNG</c:v>
                </c:pt>
                <c:pt idx="19">
                  <c:v>American Samoa</c:v>
                </c:pt>
                <c:pt idx="20">
                  <c:v>Niue</c:v>
                </c:pt>
                <c:pt idx="21">
                  <c:v>Tokelau</c:v>
                </c:pt>
              </c:strCache>
            </c:strRef>
          </c:cat>
          <c:val>
            <c:numRef>
              <c:f>Sheet1!$J$127:$J$148</c:f>
              <c:numCache>
                <c:formatCode>0%</c:formatCode>
                <c:ptCount val="22"/>
                <c:pt idx="0">
                  <c:v>0.60270498732037192</c:v>
                </c:pt>
                <c:pt idx="1">
                  <c:v>0.58333333333333337</c:v>
                </c:pt>
                <c:pt idx="2">
                  <c:v>0.5</c:v>
                </c:pt>
                <c:pt idx="3">
                  <c:v>0.5</c:v>
                </c:pt>
                <c:pt idx="4">
                  <c:v>0.47286821705426357</c:v>
                </c:pt>
                <c:pt idx="5">
                  <c:v>0.4642857142857143</c:v>
                </c:pt>
                <c:pt idx="6">
                  <c:v>0.42105263157894735</c:v>
                </c:pt>
                <c:pt idx="7">
                  <c:v>0.41666666666666669</c:v>
                </c:pt>
                <c:pt idx="8">
                  <c:v>0.38870431893687707</c:v>
                </c:pt>
                <c:pt idx="9">
                  <c:v>0.34883720930232559</c:v>
                </c:pt>
                <c:pt idx="10">
                  <c:v>0.33333333333333331</c:v>
                </c:pt>
                <c:pt idx="11">
                  <c:v>0.32</c:v>
                </c:pt>
                <c:pt idx="12">
                  <c:v>0.29545454545454547</c:v>
                </c:pt>
                <c:pt idx="13">
                  <c:v>0.2857142857142857</c:v>
                </c:pt>
                <c:pt idx="14">
                  <c:v>0.23333333333333334</c:v>
                </c:pt>
                <c:pt idx="15">
                  <c:v>0.16666666666666666</c:v>
                </c:pt>
                <c:pt idx="16">
                  <c:v>0.1596958174904943</c:v>
                </c:pt>
                <c:pt idx="17">
                  <c:v>0.15</c:v>
                </c:pt>
                <c:pt idx="18">
                  <c:v>0.13043478260869565</c:v>
                </c:pt>
                <c:pt idx="19">
                  <c:v>0.13043478260869565</c:v>
                </c:pt>
                <c:pt idx="20">
                  <c:v>5.3254437869822487E-2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9-4816-AD28-4DF4EFF76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4772336"/>
        <c:axId val="571263696"/>
      </c:barChart>
      <c:catAx>
        <c:axId val="5747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263696"/>
        <c:crosses val="autoZero"/>
        <c:auto val="1"/>
        <c:lblAlgn val="ctr"/>
        <c:lblOffset val="100"/>
        <c:noMultiLvlLbl val="0"/>
      </c:catAx>
      <c:valAx>
        <c:axId val="5712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7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Sheet1!$E$151</c:f>
              <c:strCache>
                <c:ptCount val="1"/>
                <c:pt idx="0">
                  <c:v>Offshore locally-based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Sheet1!$D$152:$D$173</c:f>
              <c:strCache>
                <c:ptCount val="22"/>
                <c:pt idx="0">
                  <c:v>Kiribati</c:v>
                </c:pt>
                <c:pt idx="1">
                  <c:v>PNG</c:v>
                </c:pt>
                <c:pt idx="2">
                  <c:v>Nauru</c:v>
                </c:pt>
                <c:pt idx="3">
                  <c:v>FSM</c:v>
                </c:pt>
                <c:pt idx="4">
                  <c:v>Marshall Islands</c:v>
                </c:pt>
                <c:pt idx="5">
                  <c:v>Solomon Islands</c:v>
                </c:pt>
                <c:pt idx="6">
                  <c:v>Tuvalu</c:v>
                </c:pt>
                <c:pt idx="7">
                  <c:v>Fiji</c:v>
                </c:pt>
                <c:pt idx="8">
                  <c:v>French Polynesia</c:v>
                </c:pt>
                <c:pt idx="9">
                  <c:v>Tokelau</c:v>
                </c:pt>
                <c:pt idx="10">
                  <c:v>Cook Islands</c:v>
                </c:pt>
                <c:pt idx="11">
                  <c:v>Vanuatu</c:v>
                </c:pt>
                <c:pt idx="12">
                  <c:v>New Caledonia</c:v>
                </c:pt>
                <c:pt idx="13">
                  <c:v>Tonga</c:v>
                </c:pt>
                <c:pt idx="14">
                  <c:v>Palau</c:v>
                </c:pt>
                <c:pt idx="15">
                  <c:v>Samoa</c:v>
                </c:pt>
                <c:pt idx="16">
                  <c:v>American Samoa</c:v>
                </c:pt>
                <c:pt idx="17">
                  <c:v>Niue</c:v>
                </c:pt>
                <c:pt idx="18">
                  <c:v>Guam</c:v>
                </c:pt>
                <c:pt idx="19">
                  <c:v>Northern Marianas</c:v>
                </c:pt>
                <c:pt idx="20">
                  <c:v>Pitcairn </c:v>
                </c:pt>
                <c:pt idx="21">
                  <c:v>Wallis &amp; Futuna</c:v>
                </c:pt>
              </c:strCache>
            </c:strRef>
          </c:cat>
          <c:val>
            <c:numRef>
              <c:f>Sheet1!$E$152:$E$173</c:f>
              <c:numCache>
                <c:formatCode>#,##0</c:formatCode>
                <c:ptCount val="22"/>
                <c:pt idx="0">
                  <c:v>2686</c:v>
                </c:pt>
                <c:pt idx="1">
                  <c:v>170755</c:v>
                </c:pt>
                <c:pt idx="2">
                  <c:v>111821</c:v>
                </c:pt>
                <c:pt idx="3">
                  <c:v>153578</c:v>
                </c:pt>
                <c:pt idx="4">
                  <c:v>91167</c:v>
                </c:pt>
                <c:pt idx="5">
                  <c:v>50597</c:v>
                </c:pt>
                <c:pt idx="6" formatCode="General">
                  <c:v>0</c:v>
                </c:pt>
                <c:pt idx="7">
                  <c:v>10828</c:v>
                </c:pt>
                <c:pt idx="8">
                  <c:v>6405</c:v>
                </c:pt>
                <c:pt idx="9" formatCode="General">
                  <c:v>0</c:v>
                </c:pt>
                <c:pt idx="10" formatCode="General">
                  <c:v>100</c:v>
                </c:pt>
                <c:pt idx="11">
                  <c:v>1000</c:v>
                </c:pt>
                <c:pt idx="12">
                  <c:v>2625</c:v>
                </c:pt>
                <c:pt idx="13" formatCode="General">
                  <c:v>290</c:v>
                </c:pt>
                <c:pt idx="14" formatCode="General">
                  <c:v>41</c:v>
                </c:pt>
                <c:pt idx="15">
                  <c:v>1001</c:v>
                </c:pt>
                <c:pt idx="16" formatCode="General">
                  <c:v>994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E-4575-AFE9-67ED0F2FBD53}"/>
            </c:ext>
          </c:extLst>
        </c:ser>
        <c:ser>
          <c:idx val="1"/>
          <c:order val="1"/>
          <c:tx>
            <c:strRef>
              <c:f>Sheet1!$F$151</c:f>
              <c:strCache>
                <c:ptCount val="1"/>
                <c:pt idx="0">
                  <c:v>Offshore foreign-based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Sheet1!$D$152:$D$173</c:f>
              <c:strCache>
                <c:ptCount val="22"/>
                <c:pt idx="0">
                  <c:v>Kiribati</c:v>
                </c:pt>
                <c:pt idx="1">
                  <c:v>PNG</c:v>
                </c:pt>
                <c:pt idx="2">
                  <c:v>Nauru</c:v>
                </c:pt>
                <c:pt idx="3">
                  <c:v>FSM</c:v>
                </c:pt>
                <c:pt idx="4">
                  <c:v>Marshall Islands</c:v>
                </c:pt>
                <c:pt idx="5">
                  <c:v>Solomon Islands</c:v>
                </c:pt>
                <c:pt idx="6">
                  <c:v>Tuvalu</c:v>
                </c:pt>
                <c:pt idx="7">
                  <c:v>Fiji</c:v>
                </c:pt>
                <c:pt idx="8">
                  <c:v>French Polynesia</c:v>
                </c:pt>
                <c:pt idx="9">
                  <c:v>Tokelau</c:v>
                </c:pt>
                <c:pt idx="10">
                  <c:v>Cook Islands</c:v>
                </c:pt>
                <c:pt idx="11">
                  <c:v>Vanuatu</c:v>
                </c:pt>
                <c:pt idx="12">
                  <c:v>New Caledonia</c:v>
                </c:pt>
                <c:pt idx="13">
                  <c:v>Tonga</c:v>
                </c:pt>
                <c:pt idx="14">
                  <c:v>Palau</c:v>
                </c:pt>
                <c:pt idx="15">
                  <c:v>Samoa</c:v>
                </c:pt>
                <c:pt idx="16">
                  <c:v>American Samoa</c:v>
                </c:pt>
                <c:pt idx="17">
                  <c:v>Niue</c:v>
                </c:pt>
                <c:pt idx="18">
                  <c:v>Guam</c:v>
                </c:pt>
                <c:pt idx="19">
                  <c:v>Northern Marianas</c:v>
                </c:pt>
                <c:pt idx="20">
                  <c:v>Pitcairn </c:v>
                </c:pt>
                <c:pt idx="21">
                  <c:v>Wallis &amp; Futuna</c:v>
                </c:pt>
              </c:strCache>
            </c:strRef>
          </c:cat>
          <c:val>
            <c:numRef>
              <c:f>Sheet1!$F$152:$F$173</c:f>
              <c:numCache>
                <c:formatCode>#,##0</c:formatCode>
                <c:ptCount val="22"/>
                <c:pt idx="0">
                  <c:v>349345</c:v>
                </c:pt>
                <c:pt idx="1">
                  <c:v>161133</c:v>
                </c:pt>
                <c:pt idx="2">
                  <c:v>136893</c:v>
                </c:pt>
                <c:pt idx="3">
                  <c:v>92899</c:v>
                </c:pt>
                <c:pt idx="4">
                  <c:v>42514</c:v>
                </c:pt>
                <c:pt idx="5">
                  <c:v>62234</c:v>
                </c:pt>
                <c:pt idx="6">
                  <c:v>71817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5548</c:v>
                </c:pt>
                <c:pt idx="10">
                  <c:v>4621</c:v>
                </c:pt>
                <c:pt idx="11">
                  <c:v>2320</c:v>
                </c:pt>
                <c:pt idx="12" formatCode="General">
                  <c:v>0</c:v>
                </c:pt>
                <c:pt idx="13">
                  <c:v>1759</c:v>
                </c:pt>
                <c:pt idx="14">
                  <c:v>1315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E-4575-AFE9-67ED0F2FB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6438272"/>
        <c:axId val="445137008"/>
      </c:barChart>
      <c:catAx>
        <c:axId val="31643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5137008"/>
        <c:crosses val="autoZero"/>
        <c:auto val="1"/>
        <c:lblAlgn val="ctr"/>
        <c:lblOffset val="100"/>
        <c:noMultiLvlLbl val="0"/>
      </c:catAx>
      <c:valAx>
        <c:axId val="4451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643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Sheet1!$I$180</c:f>
              <c:strCache>
                <c:ptCount val="1"/>
                <c:pt idx="0">
                  <c:v>Offshore locally-based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Sheet1!$H$181:$H$197</c:f>
              <c:strCache>
                <c:ptCount val="17"/>
                <c:pt idx="0">
                  <c:v>Fiji</c:v>
                </c:pt>
                <c:pt idx="1">
                  <c:v>French Polynesia</c:v>
                </c:pt>
                <c:pt idx="2">
                  <c:v>New Caledonia</c:v>
                </c:pt>
                <c:pt idx="3">
                  <c:v>Samoa</c:v>
                </c:pt>
                <c:pt idx="4">
                  <c:v>American Samoa</c:v>
                </c:pt>
                <c:pt idx="5">
                  <c:v>Marshall Islands</c:v>
                </c:pt>
                <c:pt idx="6">
                  <c:v>FSM</c:v>
                </c:pt>
                <c:pt idx="7">
                  <c:v>PNG</c:v>
                </c:pt>
                <c:pt idx="8">
                  <c:v>Nauru</c:v>
                </c:pt>
                <c:pt idx="9">
                  <c:v>Solomon Islands</c:v>
                </c:pt>
                <c:pt idx="10">
                  <c:v>Vanuatu</c:v>
                </c:pt>
                <c:pt idx="11">
                  <c:v>Tonga</c:v>
                </c:pt>
                <c:pt idx="12">
                  <c:v>Palau</c:v>
                </c:pt>
                <c:pt idx="13">
                  <c:v>Cook Islands</c:v>
                </c:pt>
                <c:pt idx="14">
                  <c:v>Kiribati</c:v>
                </c:pt>
                <c:pt idx="15">
                  <c:v>Tuvalu</c:v>
                </c:pt>
                <c:pt idx="16">
                  <c:v>Tokelau</c:v>
                </c:pt>
              </c:strCache>
            </c:strRef>
          </c:cat>
          <c:val>
            <c:numRef>
              <c:f>Sheet1!$I$181:$I$197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0.68197425213755136</c:v>
                </c:pt>
                <c:pt idx="6">
                  <c:v>0.62309262121820697</c:v>
                </c:pt>
                <c:pt idx="7">
                  <c:v>0.51449585402304387</c:v>
                </c:pt>
                <c:pt idx="8">
                  <c:v>0.4495967255562614</c:v>
                </c:pt>
                <c:pt idx="9">
                  <c:v>0.44843172532371423</c:v>
                </c:pt>
                <c:pt idx="10">
                  <c:v>0.30120481927710846</c:v>
                </c:pt>
                <c:pt idx="11">
                  <c:v>0.14153245485602733</c:v>
                </c:pt>
                <c:pt idx="12">
                  <c:v>3.023598820058997E-2</c:v>
                </c:pt>
                <c:pt idx="13">
                  <c:v>2.1181952976064393E-2</c:v>
                </c:pt>
                <c:pt idx="14">
                  <c:v>7.6300098570864497E-3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7-4778-BB2F-6FF46EED2519}"/>
            </c:ext>
          </c:extLst>
        </c:ser>
        <c:ser>
          <c:idx val="1"/>
          <c:order val="1"/>
          <c:tx>
            <c:strRef>
              <c:f>Sheet1!$J$180</c:f>
              <c:strCache>
                <c:ptCount val="1"/>
                <c:pt idx="0">
                  <c:v>Offshore foreign-based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Sheet1!$H$181:$H$197</c:f>
              <c:strCache>
                <c:ptCount val="17"/>
                <c:pt idx="0">
                  <c:v>Fiji</c:v>
                </c:pt>
                <c:pt idx="1">
                  <c:v>French Polynesia</c:v>
                </c:pt>
                <c:pt idx="2">
                  <c:v>New Caledonia</c:v>
                </c:pt>
                <c:pt idx="3">
                  <c:v>Samoa</c:v>
                </c:pt>
                <c:pt idx="4">
                  <c:v>American Samoa</c:v>
                </c:pt>
                <c:pt idx="5">
                  <c:v>Marshall Islands</c:v>
                </c:pt>
                <c:pt idx="6">
                  <c:v>FSM</c:v>
                </c:pt>
                <c:pt idx="7">
                  <c:v>PNG</c:v>
                </c:pt>
                <c:pt idx="8">
                  <c:v>Nauru</c:v>
                </c:pt>
                <c:pt idx="9">
                  <c:v>Solomon Islands</c:v>
                </c:pt>
                <c:pt idx="10">
                  <c:v>Vanuatu</c:v>
                </c:pt>
                <c:pt idx="11">
                  <c:v>Tonga</c:v>
                </c:pt>
                <c:pt idx="12">
                  <c:v>Palau</c:v>
                </c:pt>
                <c:pt idx="13">
                  <c:v>Cook Islands</c:v>
                </c:pt>
                <c:pt idx="14">
                  <c:v>Kiribati</c:v>
                </c:pt>
                <c:pt idx="15">
                  <c:v>Tuvalu</c:v>
                </c:pt>
                <c:pt idx="16">
                  <c:v>Tokelau</c:v>
                </c:pt>
              </c:strCache>
            </c:strRef>
          </c:cat>
          <c:val>
            <c:numRef>
              <c:f>Sheet1!$J$181:$J$197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0.31802574786244864</c:v>
                </c:pt>
                <c:pt idx="6">
                  <c:v>0.37690737878179303</c:v>
                </c:pt>
                <c:pt idx="7">
                  <c:v>0.48550414597695607</c:v>
                </c:pt>
                <c:pt idx="8">
                  <c:v>0.5504032744437386</c:v>
                </c:pt>
                <c:pt idx="9">
                  <c:v>0.55156827467628577</c:v>
                </c:pt>
                <c:pt idx="10">
                  <c:v>0.6987951807228916</c:v>
                </c:pt>
                <c:pt idx="11">
                  <c:v>0.85846754514397272</c:v>
                </c:pt>
                <c:pt idx="12">
                  <c:v>0.96976401179941008</c:v>
                </c:pt>
                <c:pt idx="13">
                  <c:v>0.9788180470239356</c:v>
                </c:pt>
                <c:pt idx="14">
                  <c:v>0.9923699901429136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7-4778-BB2F-6FF46EED2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5931184"/>
        <c:axId val="629952384"/>
      </c:barChart>
      <c:catAx>
        <c:axId val="195593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9952384"/>
        <c:crosses val="autoZero"/>
        <c:auto val="1"/>
        <c:lblAlgn val="ctr"/>
        <c:lblOffset val="100"/>
        <c:noMultiLvlLbl val="0"/>
      </c:catAx>
      <c:valAx>
        <c:axId val="6299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593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Sheet1!$H$205:$H$226</c:f>
              <c:strCache>
                <c:ptCount val="22"/>
                <c:pt idx="0">
                  <c:v>Nauru</c:v>
                </c:pt>
                <c:pt idx="1">
                  <c:v>PNG</c:v>
                </c:pt>
                <c:pt idx="2">
                  <c:v>Kiribati</c:v>
                </c:pt>
                <c:pt idx="3">
                  <c:v>Solomon Islands</c:v>
                </c:pt>
                <c:pt idx="4">
                  <c:v>FSM</c:v>
                </c:pt>
                <c:pt idx="5">
                  <c:v>Tuvalu</c:v>
                </c:pt>
                <c:pt idx="6">
                  <c:v>Marshall Islands</c:v>
                </c:pt>
                <c:pt idx="7">
                  <c:v>Tokelau</c:v>
                </c:pt>
                <c:pt idx="8">
                  <c:v>Fiji</c:v>
                </c:pt>
                <c:pt idx="9">
                  <c:v>Samoa</c:v>
                </c:pt>
                <c:pt idx="10">
                  <c:v>Vanuatu</c:v>
                </c:pt>
                <c:pt idx="11">
                  <c:v>Tonga</c:v>
                </c:pt>
                <c:pt idx="12">
                  <c:v>Cook Islands</c:v>
                </c:pt>
                <c:pt idx="13">
                  <c:v>American Samoa</c:v>
                </c:pt>
                <c:pt idx="14">
                  <c:v>Palau</c:v>
                </c:pt>
                <c:pt idx="15">
                  <c:v>New Caledonia</c:v>
                </c:pt>
                <c:pt idx="16">
                  <c:v>French Polynesia</c:v>
                </c:pt>
                <c:pt idx="17">
                  <c:v>Niue</c:v>
                </c:pt>
                <c:pt idx="18">
                  <c:v>Guam</c:v>
                </c:pt>
                <c:pt idx="19">
                  <c:v>N. Mariana Islands</c:v>
                </c:pt>
                <c:pt idx="20">
                  <c:v>Pitcairn Islands</c:v>
                </c:pt>
                <c:pt idx="21">
                  <c:v>Wallis and Futuna</c:v>
                </c:pt>
              </c:strCache>
            </c:strRef>
          </c:cat>
          <c:val>
            <c:numRef>
              <c:f>Sheet1!$I$205:$I$226</c:f>
              <c:numCache>
                <c:formatCode>General</c:formatCode>
                <c:ptCount val="22"/>
                <c:pt idx="0">
                  <c:v>777.23125000000005</c:v>
                </c:pt>
                <c:pt idx="1">
                  <c:v>106.37435897435897</c:v>
                </c:pt>
                <c:pt idx="2">
                  <c:v>99.16366197183099</c:v>
                </c:pt>
                <c:pt idx="3">
                  <c:v>84.202238805970154</c:v>
                </c:pt>
                <c:pt idx="4">
                  <c:v>82.765950302216254</c:v>
                </c:pt>
                <c:pt idx="5">
                  <c:v>79.796666666666667</c:v>
                </c:pt>
                <c:pt idx="6">
                  <c:v>62.731581417175036</c:v>
                </c:pt>
                <c:pt idx="7">
                  <c:v>19.131034482758619</c:v>
                </c:pt>
                <c:pt idx="8">
                  <c:v>8.3937984496124045</c:v>
                </c:pt>
                <c:pt idx="9">
                  <c:v>8.3416666666666668</c:v>
                </c:pt>
                <c:pt idx="10">
                  <c:v>4.8823529411764701</c:v>
                </c:pt>
                <c:pt idx="11">
                  <c:v>2.9271428571428575</c:v>
                </c:pt>
                <c:pt idx="12">
                  <c:v>2.5797814207650274</c:v>
                </c:pt>
                <c:pt idx="13">
                  <c:v>2.5487179487179485</c:v>
                </c:pt>
                <c:pt idx="14">
                  <c:v>2.1558028616852147</c:v>
                </c:pt>
                <c:pt idx="15">
                  <c:v>1.5086206896551724</c:v>
                </c:pt>
                <c:pt idx="16">
                  <c:v>1.2733598409542743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2-4012-A076-EBC12176D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635232"/>
        <c:axId val="539202384"/>
      </c:barChart>
      <c:catAx>
        <c:axId val="57563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202384"/>
        <c:crosses val="autoZero"/>
        <c:auto val="1"/>
        <c:lblAlgn val="ctr"/>
        <c:lblOffset val="100"/>
        <c:noMultiLvlLbl val="0"/>
      </c:catAx>
      <c:valAx>
        <c:axId val="5392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563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Sheet1!$E$19</c:f>
              <c:strCache>
                <c:ptCount val="1"/>
                <c:pt idx="0">
                  <c:v>Coastal commercial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Sheet1!$D$20:$D$30</c:f>
              <c:strCache>
                <c:ptCount val="11"/>
                <c:pt idx="0">
                  <c:v>New Caledonia</c:v>
                </c:pt>
                <c:pt idx="1">
                  <c:v>Vanuatu</c:v>
                </c:pt>
                <c:pt idx="2">
                  <c:v>Tokelau</c:v>
                </c:pt>
                <c:pt idx="3">
                  <c:v>Cook Islands</c:v>
                </c:pt>
                <c:pt idx="4">
                  <c:v>Palau</c:v>
                </c:pt>
                <c:pt idx="5">
                  <c:v>American Samoa</c:v>
                </c:pt>
                <c:pt idx="6">
                  <c:v>Northern Marianas</c:v>
                </c:pt>
                <c:pt idx="7">
                  <c:v>Wallis &amp; Futuna</c:v>
                </c:pt>
                <c:pt idx="8">
                  <c:v>Niue</c:v>
                </c:pt>
                <c:pt idx="9">
                  <c:v>Guam</c:v>
                </c:pt>
                <c:pt idx="10">
                  <c:v>Pitcairn Islands</c:v>
                </c:pt>
              </c:strCache>
            </c:strRef>
          </c:cat>
          <c:val>
            <c:numRef>
              <c:f>Sheet1!$E$20:$E$30</c:f>
              <c:numCache>
                <c:formatCode>#,##0</c:formatCode>
                <c:ptCount val="11"/>
                <c:pt idx="0" formatCode="General">
                  <c:v>840</c:v>
                </c:pt>
                <c:pt idx="1">
                  <c:v>1300</c:v>
                </c:pt>
                <c:pt idx="2" formatCode="General">
                  <c:v>0</c:v>
                </c:pt>
                <c:pt idx="3" formatCode="General">
                  <c:v>150</c:v>
                </c:pt>
                <c:pt idx="4">
                  <c:v>1000</c:v>
                </c:pt>
                <c:pt idx="5" formatCode="General">
                  <c:v>15</c:v>
                </c:pt>
                <c:pt idx="6" formatCode="General">
                  <c:v>183</c:v>
                </c:pt>
                <c:pt idx="7" formatCode="General">
                  <c:v>42</c:v>
                </c:pt>
                <c:pt idx="8" formatCode="General">
                  <c:v>9</c:v>
                </c:pt>
                <c:pt idx="9" formatCode="General">
                  <c:v>26</c:v>
                </c:pt>
                <c:pt idx="10" formatCode="General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1-46DB-93CD-9D7190F5EF73}"/>
            </c:ext>
          </c:extLst>
        </c:ser>
        <c:ser>
          <c:idx val="1"/>
          <c:order val="1"/>
          <c:tx>
            <c:strRef>
              <c:f>Sheet1!$F$19</c:f>
              <c:strCache>
                <c:ptCount val="1"/>
                <c:pt idx="0">
                  <c:v>Coastal subsistence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Sheet1!$D$20:$D$30</c:f>
              <c:strCache>
                <c:ptCount val="11"/>
                <c:pt idx="0">
                  <c:v>New Caledonia</c:v>
                </c:pt>
                <c:pt idx="1">
                  <c:v>Vanuatu</c:v>
                </c:pt>
                <c:pt idx="2">
                  <c:v>Tokelau</c:v>
                </c:pt>
                <c:pt idx="3">
                  <c:v>Cook Islands</c:v>
                </c:pt>
                <c:pt idx="4">
                  <c:v>Palau</c:v>
                </c:pt>
                <c:pt idx="5">
                  <c:v>American Samoa</c:v>
                </c:pt>
                <c:pt idx="6">
                  <c:v>Northern Marianas</c:v>
                </c:pt>
                <c:pt idx="7">
                  <c:v>Wallis &amp; Futuna</c:v>
                </c:pt>
                <c:pt idx="8">
                  <c:v>Niue</c:v>
                </c:pt>
                <c:pt idx="9">
                  <c:v>Guam</c:v>
                </c:pt>
                <c:pt idx="10">
                  <c:v>Pitcairn Islands</c:v>
                </c:pt>
              </c:strCache>
            </c:strRef>
          </c:cat>
          <c:val>
            <c:numRef>
              <c:f>Sheet1!$F$20:$F$30</c:f>
              <c:numCache>
                <c:formatCode>#,##0</c:formatCode>
                <c:ptCount val="11"/>
                <c:pt idx="0">
                  <c:v>4760</c:v>
                </c:pt>
                <c:pt idx="1">
                  <c:v>3100</c:v>
                </c:pt>
                <c:pt idx="2" formatCode="General">
                  <c:v>300</c:v>
                </c:pt>
                <c:pt idx="3" formatCode="General">
                  <c:v>280</c:v>
                </c:pt>
                <c:pt idx="4">
                  <c:v>1400</c:v>
                </c:pt>
                <c:pt idx="5" formatCode="General">
                  <c:v>100</c:v>
                </c:pt>
                <c:pt idx="6" formatCode="General">
                  <c:v>204</c:v>
                </c:pt>
                <c:pt idx="7" formatCode="General">
                  <c:v>221</c:v>
                </c:pt>
                <c:pt idx="8" formatCode="General">
                  <c:v>160</c:v>
                </c:pt>
                <c:pt idx="9" formatCode="General">
                  <c:v>30</c:v>
                </c:pt>
                <c:pt idx="10" formatCode="General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E1-46DB-93CD-9D7190F5EF73}"/>
            </c:ext>
          </c:extLst>
        </c:ser>
        <c:ser>
          <c:idx val="2"/>
          <c:order val="2"/>
          <c:tx>
            <c:strRef>
              <c:f>Sheet1!$G$19</c:f>
              <c:strCache>
                <c:ptCount val="1"/>
                <c:pt idx="0">
                  <c:v>Offshore locally-based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Sheet1!$D$20:$D$30</c:f>
              <c:strCache>
                <c:ptCount val="11"/>
                <c:pt idx="0">
                  <c:v>New Caledonia</c:v>
                </c:pt>
                <c:pt idx="1">
                  <c:v>Vanuatu</c:v>
                </c:pt>
                <c:pt idx="2">
                  <c:v>Tokelau</c:v>
                </c:pt>
                <c:pt idx="3">
                  <c:v>Cook Islands</c:v>
                </c:pt>
                <c:pt idx="4">
                  <c:v>Palau</c:v>
                </c:pt>
                <c:pt idx="5">
                  <c:v>American Samoa</c:v>
                </c:pt>
                <c:pt idx="6">
                  <c:v>Northern Marianas</c:v>
                </c:pt>
                <c:pt idx="7">
                  <c:v>Wallis &amp; Futuna</c:v>
                </c:pt>
                <c:pt idx="8">
                  <c:v>Niue</c:v>
                </c:pt>
                <c:pt idx="9">
                  <c:v>Guam</c:v>
                </c:pt>
                <c:pt idx="10">
                  <c:v>Pitcairn Islands</c:v>
                </c:pt>
              </c:strCache>
            </c:strRef>
          </c:cat>
          <c:val>
            <c:numRef>
              <c:f>Sheet1!$G$20:$G$30</c:f>
              <c:numCache>
                <c:formatCode>#,##0</c:formatCode>
                <c:ptCount val="11"/>
                <c:pt idx="0">
                  <c:v>2625</c:v>
                </c:pt>
                <c:pt idx="1">
                  <c:v>1000</c:v>
                </c:pt>
                <c:pt idx="2" formatCode="General">
                  <c:v>0</c:v>
                </c:pt>
                <c:pt idx="3" formatCode="General">
                  <c:v>100</c:v>
                </c:pt>
                <c:pt idx="4" formatCode="General">
                  <c:v>41</c:v>
                </c:pt>
                <c:pt idx="5" formatCode="General">
                  <c:v>994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E1-46DB-93CD-9D7190F5EF73}"/>
            </c:ext>
          </c:extLst>
        </c:ser>
        <c:ser>
          <c:idx val="3"/>
          <c:order val="3"/>
          <c:tx>
            <c:strRef>
              <c:f>Sheet1!$H$19</c:f>
              <c:strCache>
                <c:ptCount val="1"/>
                <c:pt idx="0">
                  <c:v>Offshore foreign-based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Sheet1!$D$20:$D$30</c:f>
              <c:strCache>
                <c:ptCount val="11"/>
                <c:pt idx="0">
                  <c:v>New Caledonia</c:v>
                </c:pt>
                <c:pt idx="1">
                  <c:v>Vanuatu</c:v>
                </c:pt>
                <c:pt idx="2">
                  <c:v>Tokelau</c:v>
                </c:pt>
                <c:pt idx="3">
                  <c:v>Cook Islands</c:v>
                </c:pt>
                <c:pt idx="4">
                  <c:v>Palau</c:v>
                </c:pt>
                <c:pt idx="5">
                  <c:v>American Samoa</c:v>
                </c:pt>
                <c:pt idx="6">
                  <c:v>Northern Marianas</c:v>
                </c:pt>
                <c:pt idx="7">
                  <c:v>Wallis &amp; Futuna</c:v>
                </c:pt>
                <c:pt idx="8">
                  <c:v>Niue</c:v>
                </c:pt>
                <c:pt idx="9">
                  <c:v>Guam</c:v>
                </c:pt>
                <c:pt idx="10">
                  <c:v>Pitcairn Islands</c:v>
                </c:pt>
              </c:strCache>
            </c:strRef>
          </c:cat>
          <c:val>
            <c:numRef>
              <c:f>Sheet1!$H$20:$H$30</c:f>
              <c:numCache>
                <c:formatCode>#,##0</c:formatCode>
                <c:ptCount val="11"/>
                <c:pt idx="0" formatCode="General">
                  <c:v>0</c:v>
                </c:pt>
                <c:pt idx="1">
                  <c:v>2320</c:v>
                </c:pt>
                <c:pt idx="2">
                  <c:v>5548</c:v>
                </c:pt>
                <c:pt idx="3">
                  <c:v>4621</c:v>
                </c:pt>
                <c:pt idx="4">
                  <c:v>1315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E1-46DB-93CD-9D7190F5EF73}"/>
            </c:ext>
          </c:extLst>
        </c:ser>
        <c:ser>
          <c:idx val="4"/>
          <c:order val="4"/>
          <c:tx>
            <c:strRef>
              <c:f>Sheet1!$I$19</c:f>
              <c:strCache>
                <c:ptCount val="1"/>
                <c:pt idx="0">
                  <c:v>Freshwater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Sheet1!$D$20:$D$30</c:f>
              <c:strCache>
                <c:ptCount val="11"/>
                <c:pt idx="0">
                  <c:v>New Caledonia</c:v>
                </c:pt>
                <c:pt idx="1">
                  <c:v>Vanuatu</c:v>
                </c:pt>
                <c:pt idx="2">
                  <c:v>Tokelau</c:v>
                </c:pt>
                <c:pt idx="3">
                  <c:v>Cook Islands</c:v>
                </c:pt>
                <c:pt idx="4">
                  <c:v>Palau</c:v>
                </c:pt>
                <c:pt idx="5">
                  <c:v>American Samoa</c:v>
                </c:pt>
                <c:pt idx="6">
                  <c:v>Northern Marianas</c:v>
                </c:pt>
                <c:pt idx="7">
                  <c:v>Wallis &amp; Futuna</c:v>
                </c:pt>
                <c:pt idx="8">
                  <c:v>Niue</c:v>
                </c:pt>
                <c:pt idx="9">
                  <c:v>Guam</c:v>
                </c:pt>
                <c:pt idx="10">
                  <c:v>Pitcairn Islands</c:v>
                </c:pt>
              </c:strCache>
            </c:strRef>
          </c:cat>
          <c:val>
            <c:numRef>
              <c:f>Sheet1!$I$20:$I$30</c:f>
              <c:numCache>
                <c:formatCode>General</c:formatCode>
                <c:ptCount val="11"/>
                <c:pt idx="0">
                  <c:v>10</c:v>
                </c:pt>
                <c:pt idx="1">
                  <c:v>88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E1-46DB-93CD-9D7190F5E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922864"/>
        <c:axId val="1905691552"/>
      </c:barChart>
      <c:catAx>
        <c:axId val="190592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5691552"/>
        <c:crosses val="autoZero"/>
        <c:auto val="1"/>
        <c:lblAlgn val="ctr"/>
        <c:lblOffset val="100"/>
        <c:noMultiLvlLbl val="0"/>
      </c:catAx>
      <c:valAx>
        <c:axId val="19056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592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34925</xdr:colOff>
      <xdr:row>3</xdr:row>
      <xdr:rowOff>63500</xdr:rowOff>
    </xdr:from>
    <xdr:to>
      <xdr:col>18</xdr:col>
      <xdr:colOff>320675</xdr:colOff>
      <xdr:row>9</xdr:row>
      <xdr:rowOff>317500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26113-4E54-DF11-6D5E-1C3B5CAA4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301625</xdr:colOff>
      <xdr:row>62</xdr:row>
      <xdr:rowOff>63500</xdr:rowOff>
    </xdr:from>
    <xdr:to>
      <xdr:col>18</xdr:col>
      <xdr:colOff>587375</xdr:colOff>
      <xdr:row>76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DFF2BA-D7EC-3A09-F090-CB3C5BFDE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269875</xdr:colOff>
      <xdr:row>79</xdr:row>
      <xdr:rowOff>203200</xdr:rowOff>
    </xdr:from>
    <xdr:to>
      <xdr:col>18</xdr:col>
      <xdr:colOff>555625</xdr:colOff>
      <xdr:row>93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134439-D868-D023-BDFA-66CC381B3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41275</xdr:colOff>
      <xdr:row>96</xdr:row>
      <xdr:rowOff>425450</xdr:rowOff>
    </xdr:from>
    <xdr:to>
      <xdr:col>18</xdr:col>
      <xdr:colOff>327025</xdr:colOff>
      <xdr:row>111</xdr:row>
      <xdr:rowOff>209550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FEFAE2-C410-CDD1-64D3-64BC2CA27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212725</xdr:colOff>
      <xdr:row>125</xdr:row>
      <xdr:rowOff>387350</xdr:rowOff>
    </xdr:from>
    <xdr:to>
      <xdr:col>18</xdr:col>
      <xdr:colOff>498475</xdr:colOff>
      <xdr:row>133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74E9A2-5C2A-9E16-53AC-35B1890DC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415925</xdr:colOff>
      <xdr:row>150</xdr:row>
      <xdr:rowOff>450850</xdr:rowOff>
    </xdr:from>
    <xdr:to>
      <xdr:col>19</xdr:col>
      <xdr:colOff>92075</xdr:colOff>
      <xdr:row>163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10896B7-2857-9CF5-38F1-7F78D9F15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111125</xdr:colOff>
      <xdr:row>179</xdr:row>
      <xdr:rowOff>323850</xdr:rowOff>
    </xdr:from>
    <xdr:to>
      <xdr:col>18</xdr:col>
      <xdr:colOff>396875</xdr:colOff>
      <xdr:row>190</xdr:row>
      <xdr:rowOff>260350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F4BFFEC-6F0D-21F8-B91E-12E37AB48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53974</xdr:colOff>
      <xdr:row>204</xdr:row>
      <xdr:rowOff>19050</xdr:rowOff>
    </xdr:from>
    <xdr:to>
      <xdr:col>19</xdr:col>
      <xdr:colOff>355599</xdr:colOff>
      <xdr:row>220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D366458-F4E2-7BC2-66EE-EB1FDA63F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73025</xdr:colOff>
      <xdr:row>18</xdr:row>
      <xdr:rowOff>95250</xdr:rowOff>
    </xdr:from>
    <xdr:to>
      <xdr:col>18</xdr:col>
      <xdr:colOff>358775</xdr:colOff>
      <xdr:row>27</xdr:row>
      <xdr:rowOff>146050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9FD3636-D127-BFF0-8178-D286FE042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219075</xdr:colOff>
      <xdr:row>32</xdr:row>
      <xdr:rowOff>25400</xdr:rowOff>
    </xdr:from>
    <xdr:to>
      <xdr:col>19</xdr:col>
      <xdr:colOff>504825</xdr:colOff>
      <xdr:row>42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53A576-00A8-147F-19BB-ACD211839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219075</xdr:colOff>
      <xdr:row>46</xdr:row>
      <xdr:rowOff>19050</xdr:rowOff>
    </xdr:from>
    <xdr:to>
      <xdr:col>19</xdr:col>
      <xdr:colOff>504825</xdr:colOff>
      <xdr:row>56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07CE51-7D07-0157-6C87-183EE13D4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415925</xdr:colOff>
      <xdr:row>229</xdr:row>
      <xdr:rowOff>76200</xdr:rowOff>
    </xdr:from>
    <xdr:to>
      <xdr:col>12</xdr:col>
      <xdr:colOff>479425</xdr:colOff>
      <xdr:row>241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23C323-9EF7-F138-E079-02F2C4F4B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104775</xdr:colOff>
      <xdr:row>250</xdr:row>
      <xdr:rowOff>88900</xdr:rowOff>
    </xdr:from>
    <xdr:to>
      <xdr:col>14</xdr:col>
      <xdr:colOff>168275</xdr:colOff>
      <xdr:row>263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B95547-21F7-DF57-330A-346D1FDE5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377825</xdr:colOff>
      <xdr:row>281</xdr:row>
      <xdr:rowOff>133350</xdr:rowOff>
    </xdr:from>
    <xdr:to>
      <xdr:col>18</xdr:col>
      <xdr:colOff>53975</xdr:colOff>
      <xdr:row>290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1BDDC94-0CE8-A597-BDDD-22CB31203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8BA1-4FE6-403A-9643-D4228B819218}">
  <dimension ref="D4:U301"/>
  <sheetViews>
    <sheetView tabSelected="1" topLeftCell="A57" workbookViewId="0">
      <selection activeCell="Y88" sqref="Y88"/>
    </sheetView>
  </sheetViews>
  <sheetFormatPr baseColWidth="10" defaultColWidth="8.7265625" defaultRowHeight="14.5" x14ac:dyDescent="0.35"/>
  <cols>
    <col min="3" max="3" width="8.7265625" customWidth="1"/>
    <col min="4" max="4" width="13" customWidth="1"/>
    <col min="5" max="5" width="19.36328125" customWidth="1"/>
    <col min="6" max="6" width="10.7265625" bestFit="1" customWidth="1"/>
    <col min="7" max="7" width="16.90625" customWidth="1"/>
    <col min="8" max="8" width="20.453125" customWidth="1"/>
    <col min="9" max="9" width="22.36328125" customWidth="1"/>
    <col min="10" max="10" width="12.1796875" bestFit="1" customWidth="1"/>
    <col min="17" max="17" width="9" customWidth="1"/>
  </cols>
  <sheetData>
    <row r="4" spans="4:20" ht="39.5" thickBot="1" x14ac:dyDescent="0.4">
      <c r="D4" s="1"/>
      <c r="E4" s="2" t="s">
        <v>24</v>
      </c>
      <c r="F4" s="2" t="s">
        <v>30</v>
      </c>
      <c r="G4" s="2" t="s">
        <v>25</v>
      </c>
      <c r="H4" s="2" t="s">
        <v>26</v>
      </c>
      <c r="I4" s="2" t="s">
        <v>0</v>
      </c>
      <c r="J4" s="2" t="s">
        <v>23</v>
      </c>
      <c r="K4" s="3"/>
    </row>
    <row r="5" spans="4:20" ht="15" thickBot="1" x14ac:dyDescent="0.4">
      <c r="D5" s="4" t="s">
        <v>27</v>
      </c>
      <c r="E5" s="7">
        <v>6000</v>
      </c>
      <c r="F5" s="7">
        <v>40000</v>
      </c>
      <c r="G5" s="7">
        <v>170755</v>
      </c>
      <c r="H5" s="7">
        <v>161133</v>
      </c>
      <c r="I5" s="7">
        <v>23000</v>
      </c>
      <c r="J5" s="7">
        <v>400888</v>
      </c>
      <c r="K5" s="3"/>
      <c r="T5">
        <v>1</v>
      </c>
    </row>
    <row r="6" spans="4:20" ht="25.5" thickBot="1" x14ac:dyDescent="0.4">
      <c r="D6" s="4" t="s">
        <v>4</v>
      </c>
      <c r="E6" s="7">
        <v>8000</v>
      </c>
      <c r="F6" s="7">
        <v>11000</v>
      </c>
      <c r="G6" s="7">
        <v>2686</v>
      </c>
      <c r="H6" s="7">
        <v>349345</v>
      </c>
      <c r="I6" s="5">
        <v>0</v>
      </c>
      <c r="J6" s="7">
        <v>371031</v>
      </c>
      <c r="K6" s="3"/>
    </row>
    <row r="7" spans="4:20" ht="15" thickBot="1" x14ac:dyDescent="0.4">
      <c r="D7" s="4" t="s">
        <v>2</v>
      </c>
      <c r="E7" s="7">
        <v>1600</v>
      </c>
      <c r="F7" s="7">
        <v>3400</v>
      </c>
      <c r="G7" s="7">
        <v>153578</v>
      </c>
      <c r="H7" s="7">
        <v>92899</v>
      </c>
      <c r="I7" s="5">
        <v>1</v>
      </c>
      <c r="J7" s="7">
        <v>251478</v>
      </c>
      <c r="K7" s="3"/>
    </row>
    <row r="8" spans="4:20" ht="15" thickBot="1" x14ac:dyDescent="0.4">
      <c r="D8" s="4" t="s">
        <v>6</v>
      </c>
      <c r="E8" s="5">
        <v>140</v>
      </c>
      <c r="F8" s="5">
        <v>100</v>
      </c>
      <c r="G8" s="7">
        <v>111821</v>
      </c>
      <c r="H8" s="7">
        <v>136893</v>
      </c>
      <c r="I8" s="5">
        <v>0</v>
      </c>
      <c r="J8" s="7">
        <v>248954</v>
      </c>
      <c r="K8" s="3"/>
    </row>
    <row r="9" spans="4:20" ht="50.5" thickBot="1" x14ac:dyDescent="0.4">
      <c r="D9" s="4" t="s">
        <v>11</v>
      </c>
      <c r="E9" s="7">
        <v>5000</v>
      </c>
      <c r="F9" s="7">
        <v>25000</v>
      </c>
      <c r="G9" s="7">
        <v>50597</v>
      </c>
      <c r="H9" s="7">
        <v>62234</v>
      </c>
      <c r="I9" s="7">
        <v>2500</v>
      </c>
      <c r="J9" s="7">
        <v>145331</v>
      </c>
      <c r="K9" s="3"/>
    </row>
    <row r="10" spans="4:20" ht="50.5" thickBot="1" x14ac:dyDescent="0.4">
      <c r="D10" s="4" t="s">
        <v>5</v>
      </c>
      <c r="E10" s="7">
        <v>1200</v>
      </c>
      <c r="F10" s="7">
        <v>3000</v>
      </c>
      <c r="G10" s="7">
        <v>91167</v>
      </c>
      <c r="H10" s="7">
        <v>42514</v>
      </c>
      <c r="I10" s="5">
        <v>0</v>
      </c>
      <c r="J10" s="7">
        <v>137881</v>
      </c>
      <c r="K10" s="3"/>
    </row>
    <row r="11" spans="4:20" ht="15" thickBot="1" x14ac:dyDescent="0.4">
      <c r="D11" s="4" t="s">
        <v>13</v>
      </c>
      <c r="E11" s="5">
        <v>350</v>
      </c>
      <c r="F11" s="7">
        <v>1150</v>
      </c>
      <c r="G11" s="5">
        <v>0</v>
      </c>
      <c r="H11" s="7">
        <v>71817</v>
      </c>
      <c r="I11" s="5">
        <v>2</v>
      </c>
      <c r="J11" s="7">
        <v>73319</v>
      </c>
      <c r="K11" s="3"/>
    </row>
    <row r="12" spans="4:20" ht="15" thickBot="1" x14ac:dyDescent="0.4">
      <c r="D12" s="4" t="s">
        <v>3</v>
      </c>
      <c r="E12" s="7">
        <v>11700</v>
      </c>
      <c r="F12" s="7">
        <v>18400</v>
      </c>
      <c r="G12" s="7">
        <v>10828</v>
      </c>
      <c r="H12" s="5">
        <v>0</v>
      </c>
      <c r="I12" s="7">
        <v>4000</v>
      </c>
      <c r="J12" s="7">
        <v>44928</v>
      </c>
      <c r="K12" s="3"/>
    </row>
    <row r="13" spans="4:20" ht="50.5" thickBot="1" x14ac:dyDescent="0.4">
      <c r="D13" s="4" t="s">
        <v>16</v>
      </c>
      <c r="E13" s="7">
        <v>3565</v>
      </c>
      <c r="F13" s="7">
        <v>2350</v>
      </c>
      <c r="G13" s="7">
        <v>6405</v>
      </c>
      <c r="H13" s="5">
        <v>0</v>
      </c>
      <c r="I13" s="5">
        <v>100</v>
      </c>
      <c r="J13" s="7">
        <v>12420</v>
      </c>
      <c r="K13" s="3"/>
    </row>
    <row r="14" spans="4:20" ht="25.5" thickBot="1" x14ac:dyDescent="0.4">
      <c r="D14" s="4" t="s">
        <v>10</v>
      </c>
      <c r="E14" s="7">
        <v>5500</v>
      </c>
      <c r="F14" s="7">
        <v>5500</v>
      </c>
      <c r="G14" s="7">
        <v>1001</v>
      </c>
      <c r="H14" s="5">
        <v>0</v>
      </c>
      <c r="I14" s="5">
        <v>10</v>
      </c>
      <c r="J14" s="7">
        <v>12011</v>
      </c>
      <c r="K14" s="3"/>
    </row>
    <row r="15" spans="4:20" ht="15" thickBot="1" x14ac:dyDescent="0.4">
      <c r="D15" s="4" t="s">
        <v>12</v>
      </c>
      <c r="E15" s="7">
        <v>3500</v>
      </c>
      <c r="F15" s="7">
        <v>3500</v>
      </c>
      <c r="G15" s="5">
        <v>290</v>
      </c>
      <c r="H15" s="7">
        <v>1759</v>
      </c>
      <c r="I15" s="5">
        <v>1</v>
      </c>
      <c r="J15" s="7">
        <v>9050</v>
      </c>
      <c r="K15" s="3"/>
    </row>
    <row r="19" spans="4:20" ht="39.5" thickBot="1" x14ac:dyDescent="0.4">
      <c r="D19" s="1"/>
      <c r="E19" s="2" t="s">
        <v>24</v>
      </c>
      <c r="F19" s="2" t="s">
        <v>30</v>
      </c>
      <c r="G19" s="2" t="s">
        <v>25</v>
      </c>
      <c r="H19" s="2" t="s">
        <v>26</v>
      </c>
      <c r="I19" s="2" t="s">
        <v>0</v>
      </c>
      <c r="J19" s="2"/>
    </row>
    <row r="20" spans="4:20" ht="25.5" thickBot="1" x14ac:dyDescent="0.4">
      <c r="D20" s="4" t="s">
        <v>18</v>
      </c>
      <c r="E20" s="5">
        <v>840</v>
      </c>
      <c r="F20" s="7">
        <v>4760</v>
      </c>
      <c r="G20" s="7">
        <v>2625</v>
      </c>
      <c r="H20" s="5">
        <v>0</v>
      </c>
      <c r="I20" s="5">
        <v>10</v>
      </c>
      <c r="J20" s="7"/>
    </row>
    <row r="21" spans="4:20" ht="15" thickBot="1" x14ac:dyDescent="0.4">
      <c r="D21" s="4" t="s">
        <v>14</v>
      </c>
      <c r="E21" s="7">
        <v>1300</v>
      </c>
      <c r="F21" s="7">
        <v>3100</v>
      </c>
      <c r="G21" s="7">
        <v>1000</v>
      </c>
      <c r="H21" s="7">
        <v>2320</v>
      </c>
      <c r="I21" s="5">
        <v>88</v>
      </c>
      <c r="J21" s="7"/>
      <c r="T21">
        <v>2</v>
      </c>
    </row>
    <row r="22" spans="4:20" ht="15" thickBot="1" x14ac:dyDescent="0.4">
      <c r="D22" s="4" t="s">
        <v>21</v>
      </c>
      <c r="E22" s="5">
        <v>0</v>
      </c>
      <c r="F22" s="5">
        <v>300</v>
      </c>
      <c r="G22" s="5">
        <v>0</v>
      </c>
      <c r="H22" s="7">
        <v>5548</v>
      </c>
      <c r="I22" s="5">
        <v>0</v>
      </c>
      <c r="J22" s="7"/>
    </row>
    <row r="23" spans="4:20" ht="25.5" thickBot="1" x14ac:dyDescent="0.4">
      <c r="D23" s="4" t="s">
        <v>1</v>
      </c>
      <c r="E23" s="5">
        <v>150</v>
      </c>
      <c r="F23" s="5">
        <v>280</v>
      </c>
      <c r="G23" s="5">
        <v>100</v>
      </c>
      <c r="H23" s="7">
        <v>4621</v>
      </c>
      <c r="I23" s="5">
        <v>5</v>
      </c>
      <c r="J23" s="7"/>
    </row>
    <row r="24" spans="4:20" ht="15" thickBot="1" x14ac:dyDescent="0.4">
      <c r="D24" s="4" t="s">
        <v>8</v>
      </c>
      <c r="E24" s="7">
        <v>1000</v>
      </c>
      <c r="F24" s="7">
        <v>1400</v>
      </c>
      <c r="G24" s="5">
        <v>41</v>
      </c>
      <c r="H24" s="7">
        <v>1315</v>
      </c>
      <c r="I24" s="5">
        <v>1</v>
      </c>
      <c r="J24" s="7"/>
    </row>
    <row r="25" spans="4:20" ht="25.5" thickBot="1" x14ac:dyDescent="0.4">
      <c r="D25" s="4" t="s">
        <v>15</v>
      </c>
      <c r="E25" s="5">
        <v>15</v>
      </c>
      <c r="F25" s="5">
        <v>100</v>
      </c>
      <c r="G25" s="5">
        <v>994</v>
      </c>
      <c r="H25" s="5">
        <v>0</v>
      </c>
      <c r="I25" s="5">
        <v>1</v>
      </c>
      <c r="J25" s="5"/>
    </row>
    <row r="26" spans="4:20" ht="25.5" thickBot="1" x14ac:dyDescent="0.4">
      <c r="D26" s="4" t="s">
        <v>19</v>
      </c>
      <c r="E26" s="5">
        <v>183</v>
      </c>
      <c r="F26" s="5">
        <v>204</v>
      </c>
      <c r="G26" s="5">
        <v>0</v>
      </c>
      <c r="H26" s="5">
        <v>0</v>
      </c>
      <c r="I26" s="5">
        <v>0</v>
      </c>
      <c r="J26" s="5"/>
    </row>
    <row r="27" spans="4:20" ht="25.5" thickBot="1" x14ac:dyDescent="0.4">
      <c r="D27" s="4" t="s">
        <v>22</v>
      </c>
      <c r="E27" s="5">
        <v>42</v>
      </c>
      <c r="F27" s="5">
        <v>221</v>
      </c>
      <c r="G27" s="5">
        <v>0</v>
      </c>
      <c r="H27" s="5">
        <v>0</v>
      </c>
      <c r="I27" s="5">
        <v>1</v>
      </c>
      <c r="J27" s="5"/>
    </row>
    <row r="28" spans="4:20" ht="15" thickBot="1" x14ac:dyDescent="0.4">
      <c r="D28" s="4" t="s">
        <v>7</v>
      </c>
      <c r="E28" s="5">
        <v>9</v>
      </c>
      <c r="F28" s="5">
        <v>160</v>
      </c>
      <c r="G28" s="5">
        <v>0</v>
      </c>
      <c r="H28" s="5">
        <v>0</v>
      </c>
      <c r="I28" s="5">
        <v>0</v>
      </c>
      <c r="J28" s="5"/>
    </row>
    <row r="29" spans="4:20" ht="15" thickBot="1" x14ac:dyDescent="0.4">
      <c r="D29" s="4" t="s">
        <v>17</v>
      </c>
      <c r="E29" s="5">
        <v>26</v>
      </c>
      <c r="F29" s="5">
        <v>30</v>
      </c>
      <c r="G29" s="5">
        <v>0</v>
      </c>
      <c r="H29" s="5">
        <v>0</v>
      </c>
      <c r="I29" s="5">
        <v>3</v>
      </c>
      <c r="J29" s="5"/>
    </row>
    <row r="30" spans="4:20" ht="25.5" thickBot="1" x14ac:dyDescent="0.4">
      <c r="D30" s="4" t="s">
        <v>20</v>
      </c>
      <c r="E30" s="5">
        <v>3</v>
      </c>
      <c r="F30" s="5">
        <v>6</v>
      </c>
      <c r="G30" s="5">
        <v>0</v>
      </c>
      <c r="H30" s="5">
        <v>0</v>
      </c>
      <c r="I30" s="5">
        <v>0</v>
      </c>
      <c r="J30" s="5"/>
    </row>
    <row r="33" spans="4:21" ht="39.5" thickBot="1" x14ac:dyDescent="0.4">
      <c r="D33" s="29"/>
      <c r="E33" s="2" t="s">
        <v>24</v>
      </c>
      <c r="F33" s="2" t="s">
        <v>30</v>
      </c>
      <c r="G33" s="2" t="s">
        <v>25</v>
      </c>
      <c r="H33" s="2" t="s">
        <v>26</v>
      </c>
      <c r="I33" s="2" t="s">
        <v>0</v>
      </c>
      <c r="J33" s="10" t="s">
        <v>29</v>
      </c>
      <c r="K33" s="10" t="s">
        <v>23</v>
      </c>
    </row>
    <row r="34" spans="4:21" ht="15" thickBot="1" x14ac:dyDescent="0.4">
      <c r="D34" s="4" t="s">
        <v>27</v>
      </c>
      <c r="E34" s="7">
        <v>18803419</v>
      </c>
      <c r="F34" s="7">
        <v>79772080</v>
      </c>
      <c r="G34" s="7">
        <v>204843305</v>
      </c>
      <c r="H34" s="7">
        <v>208547009</v>
      </c>
      <c r="I34" s="7">
        <v>36752137</v>
      </c>
      <c r="J34" s="7">
        <v>3418803</v>
      </c>
      <c r="K34" s="7"/>
    </row>
    <row r="35" spans="4:21" ht="15" thickBot="1" x14ac:dyDescent="0.4">
      <c r="D35" s="4" t="s">
        <v>4</v>
      </c>
      <c r="E35" s="7">
        <v>22463768</v>
      </c>
      <c r="F35" s="7">
        <v>21739130</v>
      </c>
      <c r="G35" s="7">
        <v>12723775</v>
      </c>
      <c r="H35" s="7">
        <v>435798043</v>
      </c>
      <c r="I35" s="5">
        <v>0</v>
      </c>
      <c r="J35" s="7">
        <v>7246</v>
      </c>
      <c r="K35" s="7"/>
      <c r="U35">
        <v>3</v>
      </c>
    </row>
    <row r="36" spans="4:21" ht="15" thickBot="1" x14ac:dyDescent="0.4">
      <c r="D36" s="4" t="s">
        <v>2</v>
      </c>
      <c r="E36" s="7">
        <v>7000000</v>
      </c>
      <c r="F36" s="7">
        <v>10500000</v>
      </c>
      <c r="G36" s="7">
        <v>205600000</v>
      </c>
      <c r="H36" s="7">
        <v>121100000</v>
      </c>
      <c r="I36" s="7">
        <v>8000</v>
      </c>
      <c r="J36" s="7">
        <v>325000</v>
      </c>
      <c r="K36" s="7"/>
    </row>
    <row r="37" spans="4:21" ht="15" thickBot="1" x14ac:dyDescent="0.4">
      <c r="D37" s="4" t="s">
        <v>6</v>
      </c>
      <c r="E37" s="7">
        <v>1115942</v>
      </c>
      <c r="F37" s="7">
        <v>557971</v>
      </c>
      <c r="G37" s="7">
        <v>135303409</v>
      </c>
      <c r="H37" s="7">
        <v>165640530</v>
      </c>
      <c r="I37" s="5">
        <v>0</v>
      </c>
      <c r="J37" s="5">
        <v>725</v>
      </c>
      <c r="K37" s="7"/>
    </row>
    <row r="38" spans="4:21" ht="25.5" thickBot="1" x14ac:dyDescent="0.4">
      <c r="D38" s="4" t="s">
        <v>11</v>
      </c>
      <c r="E38" s="7">
        <v>9937888</v>
      </c>
      <c r="F38" s="7">
        <v>40372671</v>
      </c>
      <c r="G38" s="7">
        <v>79149193</v>
      </c>
      <c r="H38" s="7">
        <v>78483106</v>
      </c>
      <c r="I38" s="7">
        <v>4223602</v>
      </c>
      <c r="J38" s="7">
        <v>1956522</v>
      </c>
      <c r="K38" s="7"/>
    </row>
    <row r="39" spans="4:21" ht="25.5" thickBot="1" x14ac:dyDescent="0.4">
      <c r="D39" s="4" t="s">
        <v>5</v>
      </c>
      <c r="E39" s="7">
        <v>3400000</v>
      </c>
      <c r="F39" s="7">
        <v>6000000</v>
      </c>
      <c r="G39" s="7">
        <v>121000000</v>
      </c>
      <c r="H39" s="7">
        <v>60966870</v>
      </c>
      <c r="I39" s="5">
        <v>0</v>
      </c>
      <c r="J39" s="7">
        <v>85500</v>
      </c>
      <c r="K39" s="7"/>
    </row>
    <row r="40" spans="4:21" ht="25.5" thickBot="1" x14ac:dyDescent="0.4">
      <c r="D40" s="4" t="s">
        <v>16</v>
      </c>
      <c r="E40" s="7">
        <v>20860776</v>
      </c>
      <c r="F40" s="7">
        <v>9625800</v>
      </c>
      <c r="G40" s="7">
        <v>42084085</v>
      </c>
      <c r="H40" s="5">
        <v>0</v>
      </c>
      <c r="I40" s="7">
        <v>415678</v>
      </c>
      <c r="J40" s="7">
        <v>55485461</v>
      </c>
      <c r="K40" s="7"/>
    </row>
    <row r="41" spans="4:21" ht="15" thickBot="1" x14ac:dyDescent="0.4">
      <c r="D41" s="4" t="s">
        <v>3</v>
      </c>
      <c r="E41" s="7">
        <v>27358491</v>
      </c>
      <c r="F41" s="7">
        <v>37735849</v>
      </c>
      <c r="G41" s="7">
        <v>39905660</v>
      </c>
      <c r="H41" s="5">
        <v>0</v>
      </c>
      <c r="I41" s="7">
        <v>3301887</v>
      </c>
      <c r="J41" s="7">
        <v>2836792</v>
      </c>
      <c r="K41" s="7"/>
    </row>
    <row r="42" spans="4:21" ht="15" thickBot="1" x14ac:dyDescent="0.4">
      <c r="D42" s="4" t="s">
        <v>13</v>
      </c>
      <c r="E42" s="7">
        <v>1141304</v>
      </c>
      <c r="F42" s="7">
        <v>2041667</v>
      </c>
      <c r="G42" s="5">
        <v>0</v>
      </c>
      <c r="H42" s="7">
        <v>90341870</v>
      </c>
      <c r="I42" s="7">
        <v>1449</v>
      </c>
      <c r="J42" s="5">
        <v>0</v>
      </c>
      <c r="K42" s="7"/>
    </row>
    <row r="43" spans="4:21" ht="25.5" thickBot="1" x14ac:dyDescent="0.4">
      <c r="D43" s="4" t="s">
        <v>18</v>
      </c>
      <c r="E43" s="7">
        <v>6146341</v>
      </c>
      <c r="F43" s="7">
        <v>24380488</v>
      </c>
      <c r="G43" s="7">
        <v>17519218</v>
      </c>
      <c r="H43" s="5">
        <v>0</v>
      </c>
      <c r="I43" s="7">
        <v>51220</v>
      </c>
      <c r="J43" s="7">
        <v>19815887</v>
      </c>
      <c r="K43" s="7"/>
    </row>
    <row r="44" spans="4:21" ht="15" thickBot="1" x14ac:dyDescent="0.4">
      <c r="D44" s="4" t="s">
        <v>10</v>
      </c>
      <c r="E44" s="7">
        <v>22393822</v>
      </c>
      <c r="F44" s="7">
        <v>15444015</v>
      </c>
      <c r="G44" s="7">
        <v>3976834</v>
      </c>
      <c r="H44" s="5">
        <v>0</v>
      </c>
      <c r="I44" s="7">
        <v>28378</v>
      </c>
      <c r="J44" s="7">
        <v>41506</v>
      </c>
      <c r="K44" s="7"/>
    </row>
    <row r="45" spans="4:21" ht="15" thickBot="1" x14ac:dyDescent="0.4">
      <c r="D45" s="4"/>
      <c r="E45" s="7"/>
      <c r="F45" s="7"/>
      <c r="G45" s="7"/>
      <c r="H45" s="5"/>
      <c r="I45" s="7"/>
      <c r="J45" s="7"/>
      <c r="K45" s="7"/>
    </row>
    <row r="46" spans="4:21" ht="15" thickBot="1" x14ac:dyDescent="0.4">
      <c r="D46" s="4"/>
      <c r="E46" s="7"/>
      <c r="F46" s="7"/>
      <c r="G46" s="7"/>
      <c r="H46" s="5"/>
      <c r="I46" s="7"/>
      <c r="J46" s="7"/>
      <c r="K46" s="7"/>
    </row>
    <row r="47" spans="4:21" ht="39.5" thickBot="1" x14ac:dyDescent="0.4">
      <c r="D47" s="29"/>
      <c r="E47" s="2" t="s">
        <v>24</v>
      </c>
      <c r="F47" s="2" t="s">
        <v>30</v>
      </c>
      <c r="G47" s="2" t="s">
        <v>25</v>
      </c>
      <c r="H47" s="2" t="s">
        <v>26</v>
      </c>
      <c r="I47" s="2" t="s">
        <v>0</v>
      </c>
      <c r="J47" s="10" t="s">
        <v>29</v>
      </c>
      <c r="K47" s="10"/>
    </row>
    <row r="48" spans="4:21" ht="15" thickBot="1" x14ac:dyDescent="0.4">
      <c r="D48" s="4" t="s">
        <v>12</v>
      </c>
      <c r="E48" s="7">
        <v>14561404</v>
      </c>
      <c r="F48" s="7">
        <v>10219298</v>
      </c>
      <c r="G48" s="7">
        <v>1491228</v>
      </c>
      <c r="H48" s="7">
        <v>9605263</v>
      </c>
      <c r="I48" s="7">
        <v>2917</v>
      </c>
      <c r="J48" s="7">
        <v>438596</v>
      </c>
      <c r="K48" s="7"/>
    </row>
    <row r="49" spans="4:21" ht="15" thickBot="1" x14ac:dyDescent="0.4">
      <c r="D49" s="4" t="s">
        <v>14</v>
      </c>
      <c r="E49" s="7">
        <v>6898382</v>
      </c>
      <c r="F49" s="7">
        <v>9595826</v>
      </c>
      <c r="G49" s="7">
        <v>2264084</v>
      </c>
      <c r="H49" s="7">
        <v>8923676</v>
      </c>
      <c r="I49" s="7">
        <v>294508</v>
      </c>
      <c r="J49" s="7">
        <v>45989</v>
      </c>
      <c r="K49" s="7"/>
      <c r="U49">
        <v>4</v>
      </c>
    </row>
    <row r="50" spans="4:21" ht="15" thickBot="1" x14ac:dyDescent="0.4">
      <c r="D50" s="4" t="s">
        <v>8</v>
      </c>
      <c r="E50" s="7">
        <v>5510000</v>
      </c>
      <c r="F50" s="7">
        <v>7714000</v>
      </c>
      <c r="G50" s="7">
        <v>395250</v>
      </c>
      <c r="H50" s="7">
        <v>10968872</v>
      </c>
      <c r="I50" s="7">
        <v>10000</v>
      </c>
      <c r="J50" s="7">
        <v>89000</v>
      </c>
      <c r="K50" s="7"/>
    </row>
    <row r="51" spans="4:21" ht="25.5" thickBot="1" x14ac:dyDescent="0.4">
      <c r="D51" s="4" t="s">
        <v>1</v>
      </c>
      <c r="E51" s="7">
        <v>1088435</v>
      </c>
      <c r="F51" s="7">
        <v>1564626</v>
      </c>
      <c r="G51" s="7">
        <v>1700680</v>
      </c>
      <c r="H51" s="7">
        <v>10680272</v>
      </c>
      <c r="I51" s="7">
        <v>27891</v>
      </c>
      <c r="J51" s="7">
        <v>224830</v>
      </c>
      <c r="K51" s="7"/>
    </row>
    <row r="52" spans="4:21" ht="15" thickBot="1" x14ac:dyDescent="0.4">
      <c r="D52" s="4" t="s">
        <v>21</v>
      </c>
      <c r="E52" s="5">
        <v>0</v>
      </c>
      <c r="F52" s="7">
        <v>714286</v>
      </c>
      <c r="G52" s="5">
        <v>0</v>
      </c>
      <c r="H52" s="7">
        <v>9514286</v>
      </c>
      <c r="I52" s="5">
        <v>0</v>
      </c>
      <c r="J52" s="5">
        <v>0</v>
      </c>
      <c r="K52" s="7"/>
    </row>
    <row r="53" spans="4:21" ht="25.5" thickBot="1" x14ac:dyDescent="0.4">
      <c r="D53" s="4" t="s">
        <v>15</v>
      </c>
      <c r="E53" s="7">
        <v>105000</v>
      </c>
      <c r="F53" s="7">
        <v>490000</v>
      </c>
      <c r="G53" s="7">
        <v>3000000</v>
      </c>
      <c r="H53" s="5">
        <v>0</v>
      </c>
      <c r="I53" s="7">
        <v>4900</v>
      </c>
      <c r="J53" s="7">
        <v>49000</v>
      </c>
      <c r="K53" s="7"/>
    </row>
    <row r="54" spans="4:21" ht="25.5" thickBot="1" x14ac:dyDescent="0.4">
      <c r="D54" s="4" t="s">
        <v>19</v>
      </c>
      <c r="E54" s="7">
        <v>1175803</v>
      </c>
      <c r="F54" s="7">
        <v>915960</v>
      </c>
      <c r="G54" s="5">
        <v>0</v>
      </c>
      <c r="H54" s="5">
        <v>0</v>
      </c>
      <c r="I54" s="5">
        <v>0</v>
      </c>
      <c r="J54" s="7">
        <v>16250</v>
      </c>
      <c r="K54" s="7"/>
    </row>
    <row r="55" spans="4:21" ht="15" thickBot="1" x14ac:dyDescent="0.4">
      <c r="D55" s="4" t="s">
        <v>7</v>
      </c>
      <c r="E55" s="7">
        <v>91837</v>
      </c>
      <c r="F55" s="7">
        <v>1142857</v>
      </c>
      <c r="G55" s="5">
        <v>0</v>
      </c>
      <c r="H55" s="5">
        <v>0</v>
      </c>
      <c r="I55" s="5">
        <v>0</v>
      </c>
      <c r="J55" s="5">
        <v>0</v>
      </c>
      <c r="K55" s="7"/>
    </row>
    <row r="56" spans="4:21" ht="15" thickBot="1" x14ac:dyDescent="0.4">
      <c r="D56" s="4" t="s">
        <v>17</v>
      </c>
      <c r="E56" s="7">
        <v>150959</v>
      </c>
      <c r="F56" s="7">
        <v>176400</v>
      </c>
      <c r="G56" s="5">
        <v>0</v>
      </c>
      <c r="H56" s="5">
        <v>0</v>
      </c>
      <c r="I56" s="7">
        <v>12000</v>
      </c>
      <c r="J56" s="7">
        <v>433000</v>
      </c>
      <c r="K56" s="7"/>
    </row>
    <row r="57" spans="4:21" ht="15" thickBot="1" x14ac:dyDescent="0.4">
      <c r="D57" s="4" t="s">
        <v>28</v>
      </c>
      <c r="E57" s="7">
        <v>18367</v>
      </c>
      <c r="F57" s="7">
        <v>14286</v>
      </c>
      <c r="G57" s="5">
        <v>0</v>
      </c>
      <c r="H57" s="5">
        <v>0</v>
      </c>
      <c r="I57" s="5">
        <v>0</v>
      </c>
      <c r="J57" s="5">
        <v>0</v>
      </c>
      <c r="K57" s="7"/>
    </row>
    <row r="58" spans="4:21" ht="15" thickBot="1" x14ac:dyDescent="0.4">
      <c r="D58" s="4"/>
      <c r="E58" s="7"/>
      <c r="F58" s="7"/>
      <c r="G58" s="5"/>
      <c r="H58" s="5"/>
      <c r="I58" s="7"/>
      <c r="J58" s="5"/>
      <c r="K58" s="7"/>
    </row>
    <row r="59" spans="4:21" ht="15" thickBot="1" x14ac:dyDescent="0.4">
      <c r="D59" s="4"/>
      <c r="E59" s="7"/>
      <c r="F59" s="7"/>
      <c r="G59" s="5"/>
      <c r="H59" s="5"/>
      <c r="I59" s="5"/>
      <c r="J59" s="7"/>
      <c r="K59" s="7"/>
    </row>
    <row r="60" spans="4:21" ht="15" thickBot="1" x14ac:dyDescent="0.4">
      <c r="D60" s="4"/>
      <c r="E60" s="7"/>
      <c r="F60" s="7"/>
      <c r="G60" s="5"/>
      <c r="H60" s="5"/>
      <c r="I60" s="7"/>
      <c r="J60" s="7"/>
      <c r="K60" s="7"/>
    </row>
    <row r="61" spans="4:21" ht="15" thickBot="1" x14ac:dyDescent="0.4">
      <c r="D61" s="4"/>
      <c r="E61" s="7"/>
      <c r="F61" s="7"/>
      <c r="G61" s="5"/>
      <c r="H61" s="5"/>
      <c r="I61" s="5"/>
      <c r="J61" s="5"/>
      <c r="K61" s="7"/>
    </row>
    <row r="65" spans="4:21" x14ac:dyDescent="0.35">
      <c r="U65" t="s">
        <v>41</v>
      </c>
    </row>
    <row r="66" spans="4:21" ht="39.5" thickBot="1" x14ac:dyDescent="0.4">
      <c r="D66" s="2" t="s">
        <v>24</v>
      </c>
      <c r="E66" s="2" t="s">
        <v>30</v>
      </c>
      <c r="F66" s="2" t="s">
        <v>25</v>
      </c>
      <c r="G66" s="2" t="s">
        <v>26</v>
      </c>
      <c r="H66" s="2" t="s">
        <v>0</v>
      </c>
    </row>
    <row r="67" spans="4:21" ht="15" thickBot="1" x14ac:dyDescent="0.4">
      <c r="D67" s="13">
        <v>50123</v>
      </c>
      <c r="E67" s="14">
        <v>123961</v>
      </c>
      <c r="F67" s="15">
        <v>603888</v>
      </c>
      <c r="G67" s="15">
        <v>932398</v>
      </c>
      <c r="H67" s="15">
        <v>29723</v>
      </c>
      <c r="I67" s="28"/>
    </row>
    <row r="80" spans="4:21" ht="39.5" thickBot="1" x14ac:dyDescent="0.4">
      <c r="D80" s="2" t="s">
        <v>24</v>
      </c>
      <c r="E80" s="2" t="s">
        <v>30</v>
      </c>
      <c r="F80" s="2" t="s">
        <v>25</v>
      </c>
      <c r="G80" s="2" t="s">
        <v>26</v>
      </c>
      <c r="H80" s="2" t="s">
        <v>0</v>
      </c>
      <c r="I80" s="10" t="s">
        <v>31</v>
      </c>
    </row>
    <row r="81" spans="4:21" ht="15" thickBot="1" x14ac:dyDescent="0.4">
      <c r="D81" s="16">
        <v>170677476</v>
      </c>
      <c r="E81" s="17">
        <v>282400800</v>
      </c>
      <c r="F81" s="17">
        <v>870956721</v>
      </c>
      <c r="G81" s="17">
        <v>1210569797</v>
      </c>
      <c r="H81" s="17">
        <v>45136465</v>
      </c>
      <c r="I81" s="17">
        <v>85270108</v>
      </c>
      <c r="J81" s="6"/>
      <c r="U81" t="s">
        <v>41</v>
      </c>
    </row>
    <row r="82" spans="4:21" ht="15" thickBot="1" x14ac:dyDescent="0.4">
      <c r="D82" s="16">
        <v>170677476</v>
      </c>
      <c r="E82" s="17">
        <v>282400800</v>
      </c>
      <c r="F82" s="17">
        <v>870956721</v>
      </c>
      <c r="G82" s="17">
        <v>1210569797</v>
      </c>
      <c r="H82" s="17">
        <v>45136465</v>
      </c>
      <c r="I82" s="17">
        <v>85270108</v>
      </c>
    </row>
    <row r="83" spans="4:21" x14ac:dyDescent="0.35">
      <c r="G83" s="6">
        <f>F82+G82</f>
        <v>2081526518</v>
      </c>
      <c r="J83" s="6">
        <f>D82+E82+G83+H82+I82</f>
        <v>2665011367</v>
      </c>
    </row>
    <row r="84" spans="4:21" x14ac:dyDescent="0.35">
      <c r="D84" s="38">
        <f>D82/$J$83</f>
        <v>6.4043807885191664E-2</v>
      </c>
      <c r="E84" s="38">
        <f>E82/$J$83</f>
        <v>0.10596607710454092</v>
      </c>
      <c r="F84" s="38">
        <f>F82/$J$83</f>
        <v>0.32681163457116319</v>
      </c>
      <c r="G84" s="38">
        <f>G82/$J$83</f>
        <v>0.45424564112187521</v>
      </c>
      <c r="H84" s="38">
        <f>H82/$J$83</f>
        <v>1.693668761000823E-2</v>
      </c>
      <c r="I84" s="38">
        <f>I82/$J$83</f>
        <v>3.1996151707220845E-2</v>
      </c>
      <c r="J84" s="38">
        <f>D84+E84+F84+G84+H84+I84</f>
        <v>1</v>
      </c>
    </row>
    <row r="85" spans="4:21" x14ac:dyDescent="0.35">
      <c r="G85">
        <f>G83/J83</f>
        <v>0.7810572756930384</v>
      </c>
      <c r="J85" s="38">
        <f t="shared" ref="J85:J86" si="0">D85+E85+F85+G85+H85+I85</f>
        <v>0.7810572756930384</v>
      </c>
    </row>
    <row r="86" spans="4:21" x14ac:dyDescent="0.35">
      <c r="D86">
        <v>6</v>
      </c>
      <c r="E86">
        <v>11</v>
      </c>
      <c r="G86">
        <v>78</v>
      </c>
      <c r="H86">
        <v>2</v>
      </c>
      <c r="I86">
        <v>3</v>
      </c>
      <c r="J86" s="38">
        <f t="shared" si="0"/>
        <v>100</v>
      </c>
    </row>
    <row r="97" spans="4:21" ht="39.5" thickBot="1" x14ac:dyDescent="0.4">
      <c r="D97" s="1"/>
      <c r="E97" s="2" t="s">
        <v>33</v>
      </c>
      <c r="F97" s="2" t="s">
        <v>34</v>
      </c>
      <c r="G97" s="3" t="s">
        <v>23</v>
      </c>
    </row>
    <row r="98" spans="4:21" ht="15" thickBot="1" x14ac:dyDescent="0.4">
      <c r="D98" s="4" t="s">
        <v>27</v>
      </c>
      <c r="E98" s="7">
        <v>6000</v>
      </c>
      <c r="F98" s="7">
        <v>40000</v>
      </c>
      <c r="G98" s="3">
        <f t="shared" ref="G98:G119" si="1">E98+F98</f>
        <v>46000</v>
      </c>
    </row>
    <row r="99" spans="4:21" ht="15" thickBot="1" x14ac:dyDescent="0.4">
      <c r="D99" s="4" t="s">
        <v>3</v>
      </c>
      <c r="E99" s="7">
        <v>11700</v>
      </c>
      <c r="F99" s="7">
        <v>18400</v>
      </c>
      <c r="G99" s="3">
        <f t="shared" si="1"/>
        <v>30100</v>
      </c>
      <c r="U99">
        <v>7</v>
      </c>
    </row>
    <row r="100" spans="4:21" ht="25.5" thickBot="1" x14ac:dyDescent="0.4">
      <c r="D100" s="4" t="s">
        <v>11</v>
      </c>
      <c r="E100" s="7">
        <v>5000</v>
      </c>
      <c r="F100" s="7">
        <v>25000</v>
      </c>
      <c r="G100" s="3">
        <f t="shared" si="1"/>
        <v>30000</v>
      </c>
    </row>
    <row r="101" spans="4:21" ht="15" thickBot="1" x14ac:dyDescent="0.4">
      <c r="D101" s="4" t="s">
        <v>4</v>
      </c>
      <c r="E101" s="7">
        <v>8000</v>
      </c>
      <c r="F101" s="7">
        <v>11000</v>
      </c>
      <c r="G101" s="3">
        <f t="shared" si="1"/>
        <v>19000</v>
      </c>
    </row>
    <row r="102" spans="4:21" ht="15" thickBot="1" x14ac:dyDescent="0.4">
      <c r="D102" s="4" t="s">
        <v>10</v>
      </c>
      <c r="E102" s="7">
        <v>5500</v>
      </c>
      <c r="F102" s="7">
        <v>5500</v>
      </c>
      <c r="G102" s="3">
        <f t="shared" si="1"/>
        <v>11000</v>
      </c>
    </row>
    <row r="103" spans="4:21" ht="15" thickBot="1" x14ac:dyDescent="0.4">
      <c r="D103" s="4" t="s">
        <v>12</v>
      </c>
      <c r="E103" s="7">
        <v>3500</v>
      </c>
      <c r="F103" s="7">
        <v>3500</v>
      </c>
      <c r="G103" s="3">
        <f t="shared" si="1"/>
        <v>7000</v>
      </c>
    </row>
    <row r="104" spans="4:21" ht="25.5" thickBot="1" x14ac:dyDescent="0.4">
      <c r="D104" s="4" t="s">
        <v>16</v>
      </c>
      <c r="E104" s="7">
        <v>3565</v>
      </c>
      <c r="F104" s="7">
        <v>2350</v>
      </c>
      <c r="G104" s="3">
        <f t="shared" si="1"/>
        <v>5915</v>
      </c>
    </row>
    <row r="105" spans="4:21" ht="25.5" thickBot="1" x14ac:dyDescent="0.4">
      <c r="D105" s="4" t="s">
        <v>18</v>
      </c>
      <c r="E105" s="5">
        <v>840</v>
      </c>
      <c r="F105" s="7">
        <v>4760</v>
      </c>
      <c r="G105" s="3">
        <f t="shared" si="1"/>
        <v>5600</v>
      </c>
    </row>
    <row r="106" spans="4:21" ht="15" thickBot="1" x14ac:dyDescent="0.4">
      <c r="D106" s="4" t="s">
        <v>2</v>
      </c>
      <c r="E106" s="7">
        <v>1600</v>
      </c>
      <c r="F106" s="7">
        <v>3400</v>
      </c>
      <c r="G106" s="3">
        <f t="shared" si="1"/>
        <v>5000</v>
      </c>
    </row>
    <row r="107" spans="4:21" ht="15" thickBot="1" x14ac:dyDescent="0.4">
      <c r="D107" s="4" t="s">
        <v>14</v>
      </c>
      <c r="E107" s="7">
        <v>1300</v>
      </c>
      <c r="F107" s="7">
        <v>3100</v>
      </c>
      <c r="G107" s="3">
        <f t="shared" si="1"/>
        <v>4400</v>
      </c>
    </row>
    <row r="108" spans="4:21" ht="25.5" thickBot="1" x14ac:dyDescent="0.4">
      <c r="D108" s="4" t="s">
        <v>5</v>
      </c>
      <c r="E108" s="7">
        <v>1200</v>
      </c>
      <c r="F108" s="7">
        <v>3000</v>
      </c>
      <c r="G108" s="3">
        <f t="shared" si="1"/>
        <v>4200</v>
      </c>
    </row>
    <row r="109" spans="4:21" ht="15" thickBot="1" x14ac:dyDescent="0.4">
      <c r="D109" s="4" t="s">
        <v>8</v>
      </c>
      <c r="E109" s="7">
        <v>1000</v>
      </c>
      <c r="F109" s="7">
        <v>1400</v>
      </c>
      <c r="G109" s="3">
        <f t="shared" si="1"/>
        <v>2400</v>
      </c>
    </row>
    <row r="110" spans="4:21" ht="15" thickBot="1" x14ac:dyDescent="0.4">
      <c r="D110" s="4" t="s">
        <v>13</v>
      </c>
      <c r="E110" s="5">
        <v>350</v>
      </c>
      <c r="F110" s="7">
        <v>1150</v>
      </c>
      <c r="G110" s="3">
        <f t="shared" si="1"/>
        <v>1500</v>
      </c>
    </row>
    <row r="111" spans="4:21" ht="25.5" thickBot="1" x14ac:dyDescent="0.4">
      <c r="D111" s="4" t="s">
        <v>1</v>
      </c>
      <c r="E111" s="5">
        <v>150</v>
      </c>
      <c r="F111" s="5">
        <v>280</v>
      </c>
      <c r="G111" s="3">
        <f t="shared" si="1"/>
        <v>430</v>
      </c>
    </row>
    <row r="112" spans="4:21" ht="25.5" thickBot="1" x14ac:dyDescent="0.4">
      <c r="D112" s="4" t="s">
        <v>19</v>
      </c>
      <c r="E112" s="5">
        <v>183</v>
      </c>
      <c r="F112" s="5">
        <v>204</v>
      </c>
      <c r="G112" s="3">
        <f t="shared" si="1"/>
        <v>387</v>
      </c>
    </row>
    <row r="113" spans="4:21" ht="15" thickBot="1" x14ac:dyDescent="0.4">
      <c r="D113" s="4" t="s">
        <v>21</v>
      </c>
      <c r="E113" s="5">
        <v>0</v>
      </c>
      <c r="F113" s="5">
        <v>300</v>
      </c>
      <c r="G113" s="3">
        <f t="shared" si="1"/>
        <v>300</v>
      </c>
    </row>
    <row r="114" spans="4:21" ht="25.5" thickBot="1" x14ac:dyDescent="0.4">
      <c r="D114" s="4" t="s">
        <v>22</v>
      </c>
      <c r="E114" s="5">
        <v>42</v>
      </c>
      <c r="F114" s="5">
        <v>221</v>
      </c>
      <c r="G114" s="3">
        <f t="shared" si="1"/>
        <v>263</v>
      </c>
    </row>
    <row r="115" spans="4:21" ht="15" thickBot="1" x14ac:dyDescent="0.4">
      <c r="D115" s="4" t="s">
        <v>6</v>
      </c>
      <c r="E115" s="5">
        <v>140</v>
      </c>
      <c r="F115" s="5">
        <v>100</v>
      </c>
      <c r="G115" s="3">
        <f t="shared" si="1"/>
        <v>240</v>
      </c>
    </row>
    <row r="116" spans="4:21" ht="15" thickBot="1" x14ac:dyDescent="0.4">
      <c r="D116" s="4" t="s">
        <v>7</v>
      </c>
      <c r="E116" s="5">
        <v>9</v>
      </c>
      <c r="F116" s="5">
        <v>160</v>
      </c>
      <c r="G116" s="3">
        <f t="shared" si="1"/>
        <v>169</v>
      </c>
    </row>
    <row r="117" spans="4:21" ht="25.5" thickBot="1" x14ac:dyDescent="0.4">
      <c r="D117" s="4" t="s">
        <v>15</v>
      </c>
      <c r="E117" s="5">
        <v>15</v>
      </c>
      <c r="F117" s="5">
        <v>100</v>
      </c>
      <c r="G117" s="3">
        <f t="shared" si="1"/>
        <v>115</v>
      </c>
    </row>
    <row r="118" spans="4:21" ht="15" thickBot="1" x14ac:dyDescent="0.4">
      <c r="D118" s="4" t="s">
        <v>17</v>
      </c>
      <c r="E118" s="5">
        <v>26</v>
      </c>
      <c r="F118" s="5">
        <v>30</v>
      </c>
      <c r="G118" s="3">
        <f t="shared" si="1"/>
        <v>56</v>
      </c>
    </row>
    <row r="119" spans="4:21" ht="15" thickBot="1" x14ac:dyDescent="0.4">
      <c r="D119" s="4" t="s">
        <v>32</v>
      </c>
      <c r="E119" s="5">
        <v>3</v>
      </c>
      <c r="F119" s="5">
        <v>6</v>
      </c>
      <c r="G119" s="3">
        <f t="shared" si="1"/>
        <v>9</v>
      </c>
    </row>
    <row r="120" spans="4:21" x14ac:dyDescent="0.35">
      <c r="G120" s="3">
        <f>SUM(G98:G119)</f>
        <v>174084</v>
      </c>
      <c r="H120">
        <f>(G98+G99+G100)/G120</f>
        <v>0.60947588520484364</v>
      </c>
    </row>
    <row r="126" spans="4:21" ht="39.5" thickBot="1" x14ac:dyDescent="0.4">
      <c r="D126" s="1"/>
      <c r="E126" s="2" t="s">
        <v>33</v>
      </c>
      <c r="F126" s="2" t="s">
        <v>34</v>
      </c>
      <c r="G126" s="3" t="s">
        <v>23</v>
      </c>
    </row>
    <row r="127" spans="4:21" ht="50.5" thickBot="1" x14ac:dyDescent="0.4">
      <c r="D127" s="4" t="s">
        <v>27</v>
      </c>
      <c r="E127" s="7">
        <v>6000</v>
      </c>
      <c r="F127" s="7">
        <v>40000</v>
      </c>
      <c r="G127" s="3">
        <f t="shared" ref="G127:G148" si="2">E127+F127</f>
        <v>46000</v>
      </c>
      <c r="H127" s="19">
        <f>E127/G127</f>
        <v>0.13043478260869565</v>
      </c>
      <c r="I127" s="4" t="s">
        <v>16</v>
      </c>
      <c r="J127" s="18">
        <v>0.60270498732037192</v>
      </c>
    </row>
    <row r="128" spans="4:21" ht="15" thickBot="1" x14ac:dyDescent="0.4">
      <c r="D128" s="4" t="s">
        <v>3</v>
      </c>
      <c r="E128" s="7">
        <v>11700</v>
      </c>
      <c r="F128" s="7">
        <v>18400</v>
      </c>
      <c r="G128" s="3">
        <f t="shared" si="2"/>
        <v>30100</v>
      </c>
      <c r="H128" s="19">
        <f t="shared" ref="H128:H148" si="3">E128/G128</f>
        <v>0.38870431893687707</v>
      </c>
      <c r="I128" s="4" t="s">
        <v>6</v>
      </c>
      <c r="J128" s="18">
        <v>0.58333333333333337</v>
      </c>
      <c r="U128">
        <v>8</v>
      </c>
    </row>
    <row r="129" spans="4:10" ht="25.5" thickBot="1" x14ac:dyDescent="0.4">
      <c r="D129" s="4" t="s">
        <v>11</v>
      </c>
      <c r="E129" s="7">
        <v>5000</v>
      </c>
      <c r="F129" s="7">
        <v>25000</v>
      </c>
      <c r="G129" s="3">
        <f t="shared" si="2"/>
        <v>30000</v>
      </c>
      <c r="H129" s="19">
        <f t="shared" si="3"/>
        <v>0.16666666666666666</v>
      </c>
      <c r="I129" s="4" t="s">
        <v>10</v>
      </c>
      <c r="J129" s="18">
        <v>0.5</v>
      </c>
    </row>
    <row r="130" spans="4:10" ht="15" thickBot="1" x14ac:dyDescent="0.4">
      <c r="D130" s="4" t="s">
        <v>4</v>
      </c>
      <c r="E130" s="7">
        <v>8000</v>
      </c>
      <c r="F130" s="7">
        <v>11000</v>
      </c>
      <c r="G130" s="3">
        <f t="shared" si="2"/>
        <v>19000</v>
      </c>
      <c r="H130" s="19">
        <f t="shared" si="3"/>
        <v>0.42105263157894735</v>
      </c>
      <c r="I130" s="4" t="s">
        <v>12</v>
      </c>
      <c r="J130" s="18">
        <v>0.5</v>
      </c>
    </row>
    <row r="131" spans="4:10" ht="50.5" thickBot="1" x14ac:dyDescent="0.4">
      <c r="D131" s="4" t="s">
        <v>10</v>
      </c>
      <c r="E131" s="7">
        <v>5500</v>
      </c>
      <c r="F131" s="7">
        <v>5500</v>
      </c>
      <c r="G131" s="3">
        <f t="shared" si="2"/>
        <v>11000</v>
      </c>
      <c r="H131" s="19">
        <f t="shared" si="3"/>
        <v>0.5</v>
      </c>
      <c r="I131" s="4" t="s">
        <v>19</v>
      </c>
      <c r="J131" s="18">
        <v>0.47286821705426357</v>
      </c>
    </row>
    <row r="132" spans="4:10" ht="15" thickBot="1" x14ac:dyDescent="0.4">
      <c r="D132" s="4" t="s">
        <v>12</v>
      </c>
      <c r="E132" s="7">
        <v>3500</v>
      </c>
      <c r="F132" s="7">
        <v>3500</v>
      </c>
      <c r="G132" s="3">
        <f t="shared" si="2"/>
        <v>7000</v>
      </c>
      <c r="H132" s="19">
        <f t="shared" si="3"/>
        <v>0.5</v>
      </c>
      <c r="I132" s="4" t="s">
        <v>17</v>
      </c>
      <c r="J132" s="18">
        <v>0.4642857142857143</v>
      </c>
    </row>
    <row r="133" spans="4:10" ht="25.5" thickBot="1" x14ac:dyDescent="0.4">
      <c r="D133" s="4" t="s">
        <v>16</v>
      </c>
      <c r="E133" s="7">
        <v>3565</v>
      </c>
      <c r="F133" s="7">
        <v>2350</v>
      </c>
      <c r="G133" s="3">
        <f t="shared" si="2"/>
        <v>5915</v>
      </c>
      <c r="H133" s="19">
        <f t="shared" si="3"/>
        <v>0.60270498732037192</v>
      </c>
      <c r="I133" s="4" t="s">
        <v>4</v>
      </c>
      <c r="J133" s="18">
        <v>0.42105263157894735</v>
      </c>
    </row>
    <row r="134" spans="4:10" ht="25.5" thickBot="1" x14ac:dyDescent="0.4">
      <c r="D134" s="4" t="s">
        <v>18</v>
      </c>
      <c r="E134" s="5">
        <v>840</v>
      </c>
      <c r="F134" s="7">
        <v>4760</v>
      </c>
      <c r="G134" s="3">
        <f t="shared" si="2"/>
        <v>5600</v>
      </c>
      <c r="H134" s="19">
        <f t="shared" si="3"/>
        <v>0.15</v>
      </c>
      <c r="I134" s="4" t="s">
        <v>8</v>
      </c>
      <c r="J134" s="18">
        <v>0.41666666666666669</v>
      </c>
    </row>
    <row r="135" spans="4:10" ht="15" thickBot="1" x14ac:dyDescent="0.4">
      <c r="D135" s="4" t="s">
        <v>2</v>
      </c>
      <c r="E135" s="7">
        <v>1600</v>
      </c>
      <c r="F135" s="7">
        <v>3400</v>
      </c>
      <c r="G135" s="3">
        <f t="shared" si="2"/>
        <v>5000</v>
      </c>
      <c r="H135" s="19">
        <f t="shared" si="3"/>
        <v>0.32</v>
      </c>
      <c r="I135" s="4" t="s">
        <v>3</v>
      </c>
      <c r="J135" s="18">
        <v>0.38870431893687707</v>
      </c>
    </row>
    <row r="136" spans="4:10" ht="38" thickBot="1" x14ac:dyDescent="0.4">
      <c r="D136" s="4" t="s">
        <v>14</v>
      </c>
      <c r="E136" s="7">
        <v>1300</v>
      </c>
      <c r="F136" s="7">
        <v>3100</v>
      </c>
      <c r="G136" s="3">
        <f t="shared" si="2"/>
        <v>4400</v>
      </c>
      <c r="H136" s="19">
        <f t="shared" si="3"/>
        <v>0.29545454545454547</v>
      </c>
      <c r="I136" s="4" t="s">
        <v>1</v>
      </c>
      <c r="J136" s="18">
        <v>0.34883720930232559</v>
      </c>
    </row>
    <row r="137" spans="4:10" ht="25.5" thickBot="1" x14ac:dyDescent="0.4">
      <c r="D137" s="4" t="s">
        <v>5</v>
      </c>
      <c r="E137" s="7">
        <v>1200</v>
      </c>
      <c r="F137" s="7">
        <v>3000</v>
      </c>
      <c r="G137" s="3">
        <f t="shared" si="2"/>
        <v>4200</v>
      </c>
      <c r="H137" s="19">
        <f t="shared" si="3"/>
        <v>0.2857142857142857</v>
      </c>
      <c r="I137" s="4" t="s">
        <v>32</v>
      </c>
      <c r="J137" s="18">
        <v>0.33333333333333331</v>
      </c>
    </row>
    <row r="138" spans="4:10" ht="15" thickBot="1" x14ac:dyDescent="0.4">
      <c r="D138" s="4" t="s">
        <v>8</v>
      </c>
      <c r="E138" s="7">
        <v>1000</v>
      </c>
      <c r="F138" s="7">
        <v>1400</v>
      </c>
      <c r="G138" s="3">
        <f t="shared" si="2"/>
        <v>2400</v>
      </c>
      <c r="H138" s="19">
        <f t="shared" si="3"/>
        <v>0.41666666666666669</v>
      </c>
      <c r="I138" s="4" t="s">
        <v>2</v>
      </c>
      <c r="J138" s="18">
        <v>0.32</v>
      </c>
    </row>
    <row r="139" spans="4:10" ht="25.5" thickBot="1" x14ac:dyDescent="0.4">
      <c r="D139" s="4" t="s">
        <v>13</v>
      </c>
      <c r="E139" s="5">
        <v>350</v>
      </c>
      <c r="F139" s="7">
        <v>1150</v>
      </c>
      <c r="G139" s="3">
        <f t="shared" si="2"/>
        <v>1500</v>
      </c>
      <c r="H139" s="19">
        <f t="shared" si="3"/>
        <v>0.23333333333333334</v>
      </c>
      <c r="I139" s="4" t="s">
        <v>14</v>
      </c>
      <c r="J139" s="18">
        <v>0.29545454545454547</v>
      </c>
    </row>
    <row r="140" spans="4:10" ht="50.5" thickBot="1" x14ac:dyDescent="0.4">
      <c r="D140" s="4" t="s">
        <v>1</v>
      </c>
      <c r="E140" s="5">
        <v>150</v>
      </c>
      <c r="F140" s="5">
        <v>280</v>
      </c>
      <c r="G140" s="3">
        <f t="shared" si="2"/>
        <v>430</v>
      </c>
      <c r="H140" s="19">
        <f t="shared" si="3"/>
        <v>0.34883720930232559</v>
      </c>
      <c r="I140" s="4" t="s">
        <v>5</v>
      </c>
      <c r="J140" s="18">
        <v>0.2857142857142857</v>
      </c>
    </row>
    <row r="141" spans="4:10" ht="25.5" thickBot="1" x14ac:dyDescent="0.4">
      <c r="D141" s="4" t="s">
        <v>19</v>
      </c>
      <c r="E141" s="5">
        <v>183</v>
      </c>
      <c r="F141" s="5">
        <v>204</v>
      </c>
      <c r="G141" s="3">
        <f t="shared" si="2"/>
        <v>387</v>
      </c>
      <c r="H141" s="19">
        <f t="shared" si="3"/>
        <v>0.47286821705426357</v>
      </c>
      <c r="I141" s="4" t="s">
        <v>13</v>
      </c>
      <c r="J141" s="18">
        <v>0.23333333333333334</v>
      </c>
    </row>
    <row r="142" spans="4:10" ht="50.5" thickBot="1" x14ac:dyDescent="0.4">
      <c r="D142" s="4" t="s">
        <v>21</v>
      </c>
      <c r="E142" s="5">
        <v>0</v>
      </c>
      <c r="F142" s="5">
        <v>300</v>
      </c>
      <c r="G142" s="3">
        <f t="shared" si="2"/>
        <v>300</v>
      </c>
      <c r="H142" s="19">
        <f t="shared" si="3"/>
        <v>0</v>
      </c>
      <c r="I142" s="4" t="s">
        <v>11</v>
      </c>
      <c r="J142" s="18">
        <v>0.16666666666666666</v>
      </c>
    </row>
    <row r="143" spans="4:10" ht="50.5" thickBot="1" x14ac:dyDescent="0.4">
      <c r="D143" s="4" t="s">
        <v>22</v>
      </c>
      <c r="E143" s="5">
        <v>42</v>
      </c>
      <c r="F143" s="5">
        <v>221</v>
      </c>
      <c r="G143" s="3">
        <f t="shared" si="2"/>
        <v>263</v>
      </c>
      <c r="H143" s="19">
        <f t="shared" si="3"/>
        <v>0.1596958174904943</v>
      </c>
      <c r="I143" s="4" t="s">
        <v>22</v>
      </c>
      <c r="J143" s="18">
        <v>0.1596958174904943</v>
      </c>
    </row>
    <row r="144" spans="4:10" ht="38" thickBot="1" x14ac:dyDescent="0.4">
      <c r="D144" s="4" t="s">
        <v>6</v>
      </c>
      <c r="E144" s="5">
        <v>140</v>
      </c>
      <c r="F144" s="5">
        <v>100</v>
      </c>
      <c r="G144" s="3">
        <f t="shared" si="2"/>
        <v>240</v>
      </c>
      <c r="H144" s="19">
        <f t="shared" si="3"/>
        <v>0.58333333333333337</v>
      </c>
      <c r="I144" s="4" t="s">
        <v>18</v>
      </c>
      <c r="J144" s="18">
        <v>0.15</v>
      </c>
    </row>
    <row r="145" spans="4:21" ht="15" thickBot="1" x14ac:dyDescent="0.4">
      <c r="D145" s="4" t="s">
        <v>7</v>
      </c>
      <c r="E145" s="5">
        <v>9</v>
      </c>
      <c r="F145" s="5">
        <v>160</v>
      </c>
      <c r="G145" s="3">
        <f t="shared" si="2"/>
        <v>169</v>
      </c>
      <c r="H145" s="19">
        <f t="shared" si="3"/>
        <v>5.3254437869822487E-2</v>
      </c>
      <c r="I145" s="4" t="s">
        <v>27</v>
      </c>
      <c r="J145" s="18">
        <v>0.13043478260869565</v>
      </c>
    </row>
    <row r="146" spans="4:21" ht="50.5" thickBot="1" x14ac:dyDescent="0.4">
      <c r="D146" s="4" t="s">
        <v>15</v>
      </c>
      <c r="E146" s="5">
        <v>15</v>
      </c>
      <c r="F146" s="5">
        <v>100</v>
      </c>
      <c r="G146" s="3">
        <f t="shared" si="2"/>
        <v>115</v>
      </c>
      <c r="H146" s="19">
        <f t="shared" si="3"/>
        <v>0.13043478260869565</v>
      </c>
      <c r="I146" s="4" t="s">
        <v>15</v>
      </c>
      <c r="J146" s="18">
        <v>0.13043478260869565</v>
      </c>
    </row>
    <row r="147" spans="4:21" ht="15" thickBot="1" x14ac:dyDescent="0.4">
      <c r="D147" s="4" t="s">
        <v>17</v>
      </c>
      <c r="E147" s="5">
        <v>26</v>
      </c>
      <c r="F147" s="5">
        <v>30</v>
      </c>
      <c r="G147" s="3">
        <f t="shared" si="2"/>
        <v>56</v>
      </c>
      <c r="H147" s="19">
        <f t="shared" si="3"/>
        <v>0.4642857142857143</v>
      </c>
      <c r="I147" s="4" t="s">
        <v>7</v>
      </c>
      <c r="J147" s="18">
        <v>5.3254437869822487E-2</v>
      </c>
    </row>
    <row r="148" spans="4:21" ht="25.5" thickBot="1" x14ac:dyDescent="0.4">
      <c r="D148" s="4" t="s">
        <v>32</v>
      </c>
      <c r="E148" s="5">
        <v>3</v>
      </c>
      <c r="F148" s="5">
        <v>6</v>
      </c>
      <c r="G148" s="3">
        <f t="shared" si="2"/>
        <v>9</v>
      </c>
      <c r="H148" s="19">
        <f t="shared" si="3"/>
        <v>0.33333333333333331</v>
      </c>
      <c r="I148" s="4" t="s">
        <v>21</v>
      </c>
      <c r="J148" s="18">
        <v>0</v>
      </c>
    </row>
    <row r="151" spans="4:21" ht="39.5" thickBot="1" x14ac:dyDescent="0.4">
      <c r="E151" s="2" t="s">
        <v>25</v>
      </c>
      <c r="F151" s="2" t="s">
        <v>26</v>
      </c>
    </row>
    <row r="152" spans="4:21" ht="15" thickBot="1" x14ac:dyDescent="0.4">
      <c r="D152" s="8" t="s">
        <v>4</v>
      </c>
      <c r="E152" s="21">
        <v>2686</v>
      </c>
      <c r="F152" s="9">
        <v>349345</v>
      </c>
      <c r="G152" s="6">
        <f t="shared" ref="G152:G173" si="4">E152+F152</f>
        <v>352031</v>
      </c>
      <c r="H152" s="8"/>
    </row>
    <row r="153" spans="4:21" ht="15" thickBot="1" x14ac:dyDescent="0.4">
      <c r="D153" s="4" t="s">
        <v>27</v>
      </c>
      <c r="E153" s="12">
        <v>170755</v>
      </c>
      <c r="F153" s="7">
        <v>161133</v>
      </c>
      <c r="G153" s="6">
        <f t="shared" si="4"/>
        <v>331888</v>
      </c>
      <c r="H153" s="4"/>
    </row>
    <row r="154" spans="4:21" ht="15" thickBot="1" x14ac:dyDescent="0.4">
      <c r="D154" s="4" t="s">
        <v>6</v>
      </c>
      <c r="E154" s="12">
        <v>111821</v>
      </c>
      <c r="F154" s="7">
        <v>136893</v>
      </c>
      <c r="G154" s="6">
        <f t="shared" si="4"/>
        <v>248714</v>
      </c>
      <c r="H154" s="4"/>
    </row>
    <row r="155" spans="4:21" ht="15" thickBot="1" x14ac:dyDescent="0.4">
      <c r="D155" s="4" t="s">
        <v>2</v>
      </c>
      <c r="E155" s="12">
        <v>153578</v>
      </c>
      <c r="F155" s="7">
        <v>92899</v>
      </c>
      <c r="G155" s="6">
        <f t="shared" si="4"/>
        <v>246477</v>
      </c>
      <c r="H155" s="4"/>
      <c r="U155">
        <v>9</v>
      </c>
    </row>
    <row r="156" spans="4:21" ht="25.5" thickBot="1" x14ac:dyDescent="0.4">
      <c r="D156" s="4" t="s">
        <v>5</v>
      </c>
      <c r="E156" s="12">
        <v>91167</v>
      </c>
      <c r="F156" s="7">
        <v>42514</v>
      </c>
      <c r="G156" s="6">
        <f t="shared" si="4"/>
        <v>133681</v>
      </c>
      <c r="H156" s="4"/>
    </row>
    <row r="157" spans="4:21" ht="25.5" thickBot="1" x14ac:dyDescent="0.4">
      <c r="D157" s="4" t="s">
        <v>11</v>
      </c>
      <c r="E157" s="12">
        <v>50597</v>
      </c>
      <c r="F157" s="7">
        <v>62234</v>
      </c>
      <c r="G157" s="6">
        <f t="shared" si="4"/>
        <v>112831</v>
      </c>
      <c r="H157" s="4"/>
    </row>
    <row r="158" spans="4:21" ht="15" thickBot="1" x14ac:dyDescent="0.4">
      <c r="D158" s="4" t="s">
        <v>13</v>
      </c>
      <c r="E158" s="11">
        <v>0</v>
      </c>
      <c r="F158" s="7">
        <v>71817</v>
      </c>
      <c r="G158" s="6">
        <f t="shared" si="4"/>
        <v>71817</v>
      </c>
      <c r="H158" s="4"/>
    </row>
    <row r="159" spans="4:21" ht="15" thickBot="1" x14ac:dyDescent="0.4">
      <c r="D159" s="4" t="s">
        <v>3</v>
      </c>
      <c r="E159" s="12">
        <v>10828</v>
      </c>
      <c r="F159" s="5">
        <v>0</v>
      </c>
      <c r="G159" s="6">
        <f t="shared" si="4"/>
        <v>10828</v>
      </c>
      <c r="H159" s="4"/>
    </row>
    <row r="160" spans="4:21" ht="25.5" thickBot="1" x14ac:dyDescent="0.4">
      <c r="D160" s="4" t="s">
        <v>16</v>
      </c>
      <c r="E160" s="12">
        <v>6405</v>
      </c>
      <c r="F160" s="5">
        <v>0</v>
      </c>
      <c r="G160" s="6">
        <f t="shared" si="4"/>
        <v>6405</v>
      </c>
      <c r="H160" s="4"/>
    </row>
    <row r="161" spans="4:9" ht="15" thickBot="1" x14ac:dyDescent="0.4">
      <c r="D161" s="4" t="s">
        <v>21</v>
      </c>
      <c r="E161" s="11">
        <v>0</v>
      </c>
      <c r="F161" s="7">
        <v>5548</v>
      </c>
      <c r="G161" s="6">
        <f t="shared" si="4"/>
        <v>5548</v>
      </c>
      <c r="H161" s="4"/>
    </row>
    <row r="162" spans="4:9" ht="25.5" thickBot="1" x14ac:dyDescent="0.4">
      <c r="D162" s="4" t="s">
        <v>1</v>
      </c>
      <c r="E162" s="11">
        <v>100</v>
      </c>
      <c r="F162" s="7">
        <v>4621</v>
      </c>
      <c r="G162" s="6">
        <f t="shared" si="4"/>
        <v>4721</v>
      </c>
      <c r="H162" s="4"/>
    </row>
    <row r="163" spans="4:9" ht="15" thickBot="1" x14ac:dyDescent="0.4">
      <c r="D163" s="4" t="s">
        <v>14</v>
      </c>
      <c r="E163" s="12">
        <v>1000</v>
      </c>
      <c r="F163" s="7">
        <v>2320</v>
      </c>
      <c r="G163" s="6">
        <f t="shared" si="4"/>
        <v>3320</v>
      </c>
      <c r="H163" s="4"/>
    </row>
    <row r="164" spans="4:9" ht="25.5" thickBot="1" x14ac:dyDescent="0.4">
      <c r="D164" s="4" t="s">
        <v>18</v>
      </c>
      <c r="E164" s="12">
        <v>2625</v>
      </c>
      <c r="F164" s="5">
        <v>0</v>
      </c>
      <c r="G164" s="6">
        <f t="shared" si="4"/>
        <v>2625</v>
      </c>
      <c r="H164" s="4"/>
    </row>
    <row r="165" spans="4:9" ht="15" thickBot="1" x14ac:dyDescent="0.4">
      <c r="D165" s="4" t="s">
        <v>12</v>
      </c>
      <c r="E165" s="11">
        <v>290</v>
      </c>
      <c r="F165" s="7">
        <v>1759</v>
      </c>
      <c r="G165" s="6">
        <f t="shared" si="4"/>
        <v>2049</v>
      </c>
      <c r="H165" s="4"/>
    </row>
    <row r="166" spans="4:9" ht="15" thickBot="1" x14ac:dyDescent="0.4">
      <c r="D166" s="4" t="s">
        <v>8</v>
      </c>
      <c r="E166" s="11">
        <v>41</v>
      </c>
      <c r="F166" s="7">
        <v>1315</v>
      </c>
      <c r="G166" s="6">
        <f t="shared" si="4"/>
        <v>1356</v>
      </c>
      <c r="H166" s="4"/>
    </row>
    <row r="167" spans="4:9" ht="15" thickBot="1" x14ac:dyDescent="0.4">
      <c r="D167" s="4" t="s">
        <v>10</v>
      </c>
      <c r="E167" s="12">
        <v>1001</v>
      </c>
      <c r="F167" s="5">
        <v>0</v>
      </c>
      <c r="G167" s="6">
        <f t="shared" si="4"/>
        <v>1001</v>
      </c>
      <c r="H167" s="4"/>
    </row>
    <row r="168" spans="4:9" ht="25.5" thickBot="1" x14ac:dyDescent="0.4">
      <c r="D168" s="4" t="s">
        <v>15</v>
      </c>
      <c r="E168" s="11">
        <v>994</v>
      </c>
      <c r="F168" s="5">
        <v>0</v>
      </c>
      <c r="G168" s="6">
        <f t="shared" si="4"/>
        <v>994</v>
      </c>
      <c r="H168" s="4"/>
    </row>
    <row r="169" spans="4:9" ht="15" thickBot="1" x14ac:dyDescent="0.4">
      <c r="D169" s="4" t="s">
        <v>7</v>
      </c>
      <c r="E169" s="11">
        <v>0</v>
      </c>
      <c r="F169" s="5">
        <v>0</v>
      </c>
      <c r="G169" s="6">
        <f t="shared" si="4"/>
        <v>0</v>
      </c>
      <c r="H169" s="4"/>
    </row>
    <row r="170" spans="4:9" ht="15" thickBot="1" x14ac:dyDescent="0.4">
      <c r="D170" s="4" t="s">
        <v>17</v>
      </c>
      <c r="E170" s="11">
        <v>0</v>
      </c>
      <c r="F170" s="5">
        <v>0</v>
      </c>
      <c r="G170" s="6">
        <f t="shared" si="4"/>
        <v>0</v>
      </c>
      <c r="H170" s="4"/>
    </row>
    <row r="171" spans="4:9" ht="25.5" thickBot="1" x14ac:dyDescent="0.4">
      <c r="D171" s="4" t="s">
        <v>19</v>
      </c>
      <c r="E171" s="11">
        <v>0</v>
      </c>
      <c r="F171" s="5">
        <v>0</v>
      </c>
      <c r="G171" s="6">
        <f t="shared" si="4"/>
        <v>0</v>
      </c>
      <c r="H171" s="4"/>
    </row>
    <row r="172" spans="4:9" ht="15" thickBot="1" x14ac:dyDescent="0.4">
      <c r="D172" s="4" t="s">
        <v>32</v>
      </c>
      <c r="E172" s="11">
        <v>0</v>
      </c>
      <c r="F172" s="5">
        <v>0</v>
      </c>
      <c r="G172" s="6">
        <f t="shared" si="4"/>
        <v>0</v>
      </c>
      <c r="H172" s="4"/>
    </row>
    <row r="173" spans="4:9" ht="25.5" thickBot="1" x14ac:dyDescent="0.4">
      <c r="D173" s="4" t="s">
        <v>22</v>
      </c>
      <c r="E173" s="11">
        <v>0</v>
      </c>
      <c r="F173" s="5">
        <v>0</v>
      </c>
      <c r="G173" s="6">
        <f t="shared" si="4"/>
        <v>0</v>
      </c>
      <c r="H173" s="4"/>
    </row>
    <row r="174" spans="4:9" x14ac:dyDescent="0.35">
      <c r="G174" s="6">
        <f>SUM(G152:G173)</f>
        <v>1536286</v>
      </c>
      <c r="H174" s="6">
        <f>G152+G154</f>
        <v>600745</v>
      </c>
      <c r="I174">
        <f>H174/G174</f>
        <v>0.3910372157267592</v>
      </c>
    </row>
    <row r="180" spans="4:20" ht="39.5" thickBot="1" x14ac:dyDescent="0.4">
      <c r="E180" s="2" t="s">
        <v>25</v>
      </c>
      <c r="F180" s="2" t="s">
        <v>26</v>
      </c>
      <c r="I180" t="s">
        <v>25</v>
      </c>
      <c r="J180" t="s">
        <v>26</v>
      </c>
    </row>
    <row r="181" spans="4:20" ht="15" thickBot="1" x14ac:dyDescent="0.4">
      <c r="D181" s="8" t="s">
        <v>4</v>
      </c>
      <c r="E181" s="21">
        <v>2686</v>
      </c>
      <c r="F181" s="9">
        <v>349345</v>
      </c>
      <c r="G181" s="6">
        <f t="shared" ref="G181:G197" si="5">E181+F181</f>
        <v>352031</v>
      </c>
      <c r="H181" t="s">
        <v>3</v>
      </c>
      <c r="I181" s="18">
        <v>1</v>
      </c>
      <c r="J181" s="18">
        <v>0</v>
      </c>
    </row>
    <row r="182" spans="4:20" ht="15" thickBot="1" x14ac:dyDescent="0.4">
      <c r="D182" s="4" t="s">
        <v>27</v>
      </c>
      <c r="E182" s="12">
        <v>170755</v>
      </c>
      <c r="F182" s="7">
        <v>161133</v>
      </c>
      <c r="G182" s="6">
        <f t="shared" si="5"/>
        <v>331888</v>
      </c>
      <c r="H182" t="s">
        <v>16</v>
      </c>
      <c r="I182" s="18">
        <v>1</v>
      </c>
      <c r="J182" s="18">
        <v>0</v>
      </c>
    </row>
    <row r="183" spans="4:20" ht="15" thickBot="1" x14ac:dyDescent="0.4">
      <c r="D183" s="4" t="s">
        <v>6</v>
      </c>
      <c r="E183" s="12">
        <v>111821</v>
      </c>
      <c r="F183" s="7">
        <v>136893</v>
      </c>
      <c r="G183" s="6">
        <f t="shared" si="5"/>
        <v>248714</v>
      </c>
      <c r="H183" t="s">
        <v>18</v>
      </c>
      <c r="I183" s="18">
        <v>1</v>
      </c>
      <c r="J183" s="18">
        <v>0</v>
      </c>
      <c r="T183">
        <v>10</v>
      </c>
    </row>
    <row r="184" spans="4:20" ht="15" thickBot="1" x14ac:dyDescent="0.4">
      <c r="D184" s="4" t="s">
        <v>2</v>
      </c>
      <c r="E184" s="12">
        <v>153578</v>
      </c>
      <c r="F184" s="7">
        <v>92899</v>
      </c>
      <c r="G184" s="6">
        <f t="shared" si="5"/>
        <v>246477</v>
      </c>
      <c r="H184" t="s">
        <v>10</v>
      </c>
      <c r="I184" s="18">
        <v>1</v>
      </c>
      <c r="J184" s="18">
        <v>0</v>
      </c>
    </row>
    <row r="185" spans="4:20" ht="25.5" thickBot="1" x14ac:dyDescent="0.4">
      <c r="D185" s="4" t="s">
        <v>5</v>
      </c>
      <c r="E185" s="12">
        <v>91167</v>
      </c>
      <c r="F185" s="7">
        <v>42514</v>
      </c>
      <c r="G185" s="6">
        <f t="shared" si="5"/>
        <v>133681</v>
      </c>
      <c r="H185" t="s">
        <v>15</v>
      </c>
      <c r="I185" s="18">
        <v>1</v>
      </c>
      <c r="J185" s="18">
        <v>0</v>
      </c>
    </row>
    <row r="186" spans="4:20" ht="25.5" thickBot="1" x14ac:dyDescent="0.4">
      <c r="D186" s="4" t="s">
        <v>11</v>
      </c>
      <c r="E186" s="12">
        <v>50597</v>
      </c>
      <c r="F186" s="7">
        <v>62234</v>
      </c>
      <c r="G186" s="6">
        <f t="shared" si="5"/>
        <v>112831</v>
      </c>
      <c r="H186" t="s">
        <v>5</v>
      </c>
      <c r="I186" s="18">
        <v>0.68197425213755136</v>
      </c>
      <c r="J186" s="18">
        <v>0.31802574786244864</v>
      </c>
    </row>
    <row r="187" spans="4:20" ht="15" thickBot="1" x14ac:dyDescent="0.4">
      <c r="D187" s="4" t="s">
        <v>13</v>
      </c>
      <c r="E187" s="11">
        <v>0</v>
      </c>
      <c r="F187" s="7">
        <v>71817</v>
      </c>
      <c r="G187" s="6">
        <f t="shared" si="5"/>
        <v>71817</v>
      </c>
      <c r="H187" t="s">
        <v>2</v>
      </c>
      <c r="I187" s="18">
        <v>0.62309262121820697</v>
      </c>
      <c r="J187" s="18">
        <v>0.37690737878179303</v>
      </c>
    </row>
    <row r="188" spans="4:20" ht="15" thickBot="1" x14ac:dyDescent="0.4">
      <c r="D188" s="4" t="s">
        <v>3</v>
      </c>
      <c r="E188" s="12">
        <v>10828</v>
      </c>
      <c r="F188" s="5">
        <v>0</v>
      </c>
      <c r="G188" s="6">
        <f t="shared" si="5"/>
        <v>10828</v>
      </c>
      <c r="H188" t="s">
        <v>27</v>
      </c>
      <c r="I188" s="18">
        <v>0.51449585402304387</v>
      </c>
      <c r="J188" s="18">
        <v>0.48550414597695607</v>
      </c>
    </row>
    <row r="189" spans="4:20" ht="25.5" thickBot="1" x14ac:dyDescent="0.4">
      <c r="D189" s="4" t="s">
        <v>16</v>
      </c>
      <c r="E189" s="12">
        <v>6405</v>
      </c>
      <c r="F189" s="5">
        <v>0</v>
      </c>
      <c r="G189" s="6">
        <f t="shared" si="5"/>
        <v>6405</v>
      </c>
      <c r="H189" t="s">
        <v>6</v>
      </c>
      <c r="I189" s="18">
        <v>0.4495967255562614</v>
      </c>
      <c r="J189" s="18">
        <v>0.5504032744437386</v>
      </c>
    </row>
    <row r="190" spans="4:20" ht="15" thickBot="1" x14ac:dyDescent="0.4">
      <c r="D190" s="4" t="s">
        <v>21</v>
      </c>
      <c r="E190" s="11">
        <v>0</v>
      </c>
      <c r="F190" s="7">
        <v>5548</v>
      </c>
      <c r="G190" s="6">
        <f t="shared" si="5"/>
        <v>5548</v>
      </c>
      <c r="H190" t="s">
        <v>11</v>
      </c>
      <c r="I190" s="18">
        <v>0.44843172532371423</v>
      </c>
      <c r="J190" s="18">
        <v>0.55156827467628577</v>
      </c>
    </row>
    <row r="191" spans="4:20" ht="25.5" thickBot="1" x14ac:dyDescent="0.4">
      <c r="D191" s="4" t="s">
        <v>1</v>
      </c>
      <c r="E191" s="11">
        <v>100</v>
      </c>
      <c r="F191" s="7">
        <v>4621</v>
      </c>
      <c r="G191" s="6">
        <f t="shared" si="5"/>
        <v>4721</v>
      </c>
      <c r="H191" t="s">
        <v>14</v>
      </c>
      <c r="I191" s="18">
        <v>0.30120481927710846</v>
      </c>
      <c r="J191" s="18">
        <v>0.6987951807228916</v>
      </c>
    </row>
    <row r="192" spans="4:20" ht="15" thickBot="1" x14ac:dyDescent="0.4">
      <c r="D192" s="4" t="s">
        <v>14</v>
      </c>
      <c r="E192" s="12">
        <v>1000</v>
      </c>
      <c r="F192" s="7">
        <v>2320</v>
      </c>
      <c r="G192" s="6">
        <f t="shared" si="5"/>
        <v>3320</v>
      </c>
      <c r="H192" t="s">
        <v>12</v>
      </c>
      <c r="I192" s="18">
        <v>0.14153245485602733</v>
      </c>
      <c r="J192" s="18">
        <v>0.85846754514397272</v>
      </c>
    </row>
    <row r="193" spans="4:21" ht="25.5" thickBot="1" x14ac:dyDescent="0.4">
      <c r="D193" s="4" t="s">
        <v>18</v>
      </c>
      <c r="E193" s="12">
        <v>2625</v>
      </c>
      <c r="F193" s="5">
        <v>0</v>
      </c>
      <c r="G193" s="6">
        <f t="shared" si="5"/>
        <v>2625</v>
      </c>
      <c r="H193" t="s">
        <v>8</v>
      </c>
      <c r="I193" s="18">
        <v>3.023598820058997E-2</v>
      </c>
      <c r="J193" s="18">
        <v>0.96976401179941008</v>
      </c>
    </row>
    <row r="194" spans="4:21" ht="15" thickBot="1" x14ac:dyDescent="0.4">
      <c r="D194" s="4" t="s">
        <v>12</v>
      </c>
      <c r="E194" s="11">
        <v>290</v>
      </c>
      <c r="F194" s="7">
        <v>1759</v>
      </c>
      <c r="G194" s="6">
        <f t="shared" si="5"/>
        <v>2049</v>
      </c>
      <c r="H194" t="s">
        <v>1</v>
      </c>
      <c r="I194" s="18">
        <v>2.1181952976064393E-2</v>
      </c>
      <c r="J194" s="18">
        <v>0.9788180470239356</v>
      </c>
    </row>
    <row r="195" spans="4:21" ht="15" thickBot="1" x14ac:dyDescent="0.4">
      <c r="D195" s="4" t="s">
        <v>8</v>
      </c>
      <c r="E195" s="11">
        <v>41</v>
      </c>
      <c r="F195" s="7">
        <v>1315</v>
      </c>
      <c r="G195" s="6">
        <f t="shared" si="5"/>
        <v>1356</v>
      </c>
      <c r="H195" t="s">
        <v>4</v>
      </c>
      <c r="I195" s="18">
        <v>7.6300098570864497E-3</v>
      </c>
      <c r="J195" s="18">
        <v>0.9923699901429136</v>
      </c>
    </row>
    <row r="196" spans="4:21" ht="15" thickBot="1" x14ac:dyDescent="0.4">
      <c r="D196" s="4" t="s">
        <v>10</v>
      </c>
      <c r="E196" s="12">
        <v>1001</v>
      </c>
      <c r="F196" s="5">
        <v>0</v>
      </c>
      <c r="G196" s="6">
        <f t="shared" si="5"/>
        <v>1001</v>
      </c>
      <c r="H196" t="s">
        <v>13</v>
      </c>
      <c r="I196" s="18">
        <v>0</v>
      </c>
      <c r="J196" s="18">
        <v>1</v>
      </c>
    </row>
    <row r="197" spans="4:21" ht="25.5" thickBot="1" x14ac:dyDescent="0.4">
      <c r="D197" s="4" t="s">
        <v>15</v>
      </c>
      <c r="E197" s="11">
        <v>994</v>
      </c>
      <c r="F197" s="5">
        <v>0</v>
      </c>
      <c r="G197" s="6">
        <f t="shared" si="5"/>
        <v>994</v>
      </c>
      <c r="H197" t="s">
        <v>21</v>
      </c>
      <c r="I197" s="18">
        <v>0</v>
      </c>
      <c r="J197" s="18">
        <v>1</v>
      </c>
    </row>
    <row r="198" spans="4:21" ht="15" thickBot="1" x14ac:dyDescent="0.4">
      <c r="D198" s="4"/>
      <c r="E198" s="11"/>
      <c r="F198" s="5"/>
      <c r="G198" s="6"/>
      <c r="H198" s="4"/>
      <c r="I198" s="18"/>
    </row>
    <row r="199" spans="4:21" ht="15" thickBot="1" x14ac:dyDescent="0.4">
      <c r="D199" s="4"/>
      <c r="E199" s="11"/>
      <c r="F199" s="5"/>
      <c r="G199" s="6"/>
      <c r="H199" s="4"/>
      <c r="I199" s="18"/>
    </row>
    <row r="200" spans="4:21" ht="15" thickBot="1" x14ac:dyDescent="0.4">
      <c r="D200" s="4"/>
      <c r="E200" s="11"/>
      <c r="F200" s="5"/>
      <c r="G200" s="6"/>
      <c r="H200" s="4"/>
      <c r="I200" s="18"/>
    </row>
    <row r="201" spans="4:21" ht="15" thickBot="1" x14ac:dyDescent="0.4">
      <c r="D201" s="4"/>
      <c r="E201" s="11"/>
      <c r="F201" s="5"/>
      <c r="G201" s="6"/>
      <c r="H201" s="4"/>
      <c r="I201" s="18"/>
    </row>
    <row r="202" spans="4:21" ht="15" thickBot="1" x14ac:dyDescent="0.4">
      <c r="D202" s="4"/>
      <c r="E202" s="11"/>
      <c r="F202" s="5"/>
      <c r="G202" s="6"/>
      <c r="H202" s="4"/>
      <c r="I202" s="18"/>
    </row>
    <row r="204" spans="4:21" ht="15" thickBot="1" x14ac:dyDescent="0.4"/>
    <row r="205" spans="4:21" ht="15" thickBot="1" x14ac:dyDescent="0.4">
      <c r="D205" s="22" t="s">
        <v>1</v>
      </c>
      <c r="E205" s="25">
        <v>1830000</v>
      </c>
      <c r="F205" s="20">
        <v>100</v>
      </c>
      <c r="G205" s="9">
        <v>4621</v>
      </c>
      <c r="H205" t="s">
        <v>6</v>
      </c>
      <c r="I205">
        <v>777.23125000000005</v>
      </c>
      <c r="J205" s="22"/>
      <c r="K205" s="27"/>
    </row>
    <row r="206" spans="4:21" ht="15" thickBot="1" x14ac:dyDescent="0.4">
      <c r="D206" s="23" t="s">
        <v>2</v>
      </c>
      <c r="E206" s="24">
        <v>2978000</v>
      </c>
      <c r="F206" s="12">
        <v>153578</v>
      </c>
      <c r="G206" s="7">
        <v>92899</v>
      </c>
      <c r="H206" t="s">
        <v>27</v>
      </c>
      <c r="I206">
        <v>106.37435897435897</v>
      </c>
      <c r="J206" s="23"/>
      <c r="K206" s="27"/>
    </row>
    <row r="207" spans="4:21" ht="15" thickBot="1" x14ac:dyDescent="0.4">
      <c r="D207" s="23" t="s">
        <v>3</v>
      </c>
      <c r="E207" s="24">
        <v>1290000</v>
      </c>
      <c r="F207" s="12">
        <v>10828</v>
      </c>
      <c r="G207" s="5">
        <v>0</v>
      </c>
      <c r="H207" t="s">
        <v>4</v>
      </c>
      <c r="I207">
        <v>99.16366197183099</v>
      </c>
      <c r="J207" s="23"/>
      <c r="K207" s="27"/>
    </row>
    <row r="208" spans="4:21" ht="15" thickBot="1" x14ac:dyDescent="0.4">
      <c r="D208" s="23" t="s">
        <v>4</v>
      </c>
      <c r="E208" s="24">
        <v>3550000</v>
      </c>
      <c r="F208" s="12">
        <v>2686</v>
      </c>
      <c r="G208" s="7">
        <v>349345</v>
      </c>
      <c r="H208" t="s">
        <v>11</v>
      </c>
      <c r="I208">
        <v>84.202238805970154</v>
      </c>
      <c r="J208" s="23"/>
      <c r="K208" s="27"/>
      <c r="U208">
        <v>11</v>
      </c>
    </row>
    <row r="209" spans="4:11" ht="15" thickBot="1" x14ac:dyDescent="0.4">
      <c r="D209" s="23" t="s">
        <v>5</v>
      </c>
      <c r="E209" s="24">
        <v>2131000</v>
      </c>
      <c r="F209" s="12">
        <v>91167</v>
      </c>
      <c r="G209" s="7">
        <v>42514</v>
      </c>
      <c r="H209" t="s">
        <v>2</v>
      </c>
      <c r="I209">
        <v>82.765950302216254</v>
      </c>
      <c r="J209" s="23"/>
      <c r="K209" s="27"/>
    </row>
    <row r="210" spans="4:11" ht="15" thickBot="1" x14ac:dyDescent="0.4">
      <c r="D210" s="23" t="s">
        <v>6</v>
      </c>
      <c r="E210" s="26">
        <v>320000</v>
      </c>
      <c r="F210" s="12">
        <v>111821</v>
      </c>
      <c r="G210" s="7">
        <v>136893</v>
      </c>
      <c r="H210" t="s">
        <v>13</v>
      </c>
      <c r="I210">
        <v>79.796666666666667</v>
      </c>
      <c r="J210" s="23"/>
      <c r="K210" s="27"/>
    </row>
    <row r="211" spans="4:11" ht="15" thickBot="1" x14ac:dyDescent="0.4">
      <c r="D211" s="23" t="s">
        <v>7</v>
      </c>
      <c r="E211" s="26">
        <v>390000</v>
      </c>
      <c r="F211" s="11">
        <v>0</v>
      </c>
      <c r="G211" s="5">
        <v>0</v>
      </c>
      <c r="H211" t="s">
        <v>5</v>
      </c>
      <c r="I211">
        <v>62.731581417175036</v>
      </c>
      <c r="J211" s="23"/>
      <c r="K211" s="27"/>
    </row>
    <row r="212" spans="4:11" ht="15" thickBot="1" x14ac:dyDescent="0.4">
      <c r="D212" s="23" t="s">
        <v>8</v>
      </c>
      <c r="E212" s="26">
        <v>629000</v>
      </c>
      <c r="F212" s="11">
        <v>41</v>
      </c>
      <c r="G212" s="7">
        <v>1315</v>
      </c>
      <c r="H212" t="s">
        <v>21</v>
      </c>
      <c r="I212">
        <v>19.131034482758619</v>
      </c>
      <c r="J212" s="23"/>
      <c r="K212" s="27"/>
    </row>
    <row r="213" spans="4:11" ht="15" thickBot="1" x14ac:dyDescent="0.4">
      <c r="D213" s="23" t="s">
        <v>9</v>
      </c>
      <c r="E213" s="24">
        <v>3120000</v>
      </c>
      <c r="F213" s="12">
        <v>170755</v>
      </c>
      <c r="G213" s="7">
        <v>161133</v>
      </c>
      <c r="H213" t="s">
        <v>3</v>
      </c>
      <c r="I213">
        <v>8.3937984496124045</v>
      </c>
      <c r="J213" s="23"/>
      <c r="K213" s="27"/>
    </row>
    <row r="214" spans="4:11" ht="15" thickBot="1" x14ac:dyDescent="0.4">
      <c r="D214" s="23" t="s">
        <v>10</v>
      </c>
      <c r="E214" s="26">
        <v>120000</v>
      </c>
      <c r="F214" s="12">
        <v>1001</v>
      </c>
      <c r="G214" s="5">
        <v>0</v>
      </c>
      <c r="H214" t="s">
        <v>10</v>
      </c>
      <c r="I214">
        <v>8.3416666666666668</v>
      </c>
      <c r="J214" s="23"/>
      <c r="K214" s="27"/>
    </row>
    <row r="215" spans="4:11" ht="15" thickBot="1" x14ac:dyDescent="0.4">
      <c r="D215" s="23" t="s">
        <v>11</v>
      </c>
      <c r="E215" s="24">
        <v>1340000</v>
      </c>
      <c r="F215" s="12">
        <v>50597</v>
      </c>
      <c r="G215" s="7">
        <v>62234</v>
      </c>
      <c r="H215" t="s">
        <v>14</v>
      </c>
      <c r="I215">
        <v>4.8823529411764701</v>
      </c>
      <c r="J215" s="23"/>
      <c r="K215" s="27"/>
    </row>
    <row r="216" spans="4:11" ht="15" thickBot="1" x14ac:dyDescent="0.4">
      <c r="D216" s="23" t="s">
        <v>12</v>
      </c>
      <c r="E216" s="26">
        <v>700000</v>
      </c>
      <c r="F216" s="11">
        <v>290</v>
      </c>
      <c r="G216" s="7">
        <v>1759</v>
      </c>
      <c r="H216" t="s">
        <v>12</v>
      </c>
      <c r="I216">
        <v>2.9271428571428575</v>
      </c>
      <c r="J216" s="23"/>
      <c r="K216" s="27"/>
    </row>
    <row r="217" spans="4:11" ht="15" thickBot="1" x14ac:dyDescent="0.4">
      <c r="D217" s="23" t="s">
        <v>13</v>
      </c>
      <c r="E217" s="26">
        <v>900000</v>
      </c>
      <c r="F217" s="11">
        <v>0</v>
      </c>
      <c r="G217" s="7">
        <v>71817</v>
      </c>
      <c r="H217" t="s">
        <v>1</v>
      </c>
      <c r="I217">
        <v>2.5797814207650274</v>
      </c>
      <c r="J217" s="23"/>
      <c r="K217" s="27"/>
    </row>
    <row r="218" spans="4:11" ht="15" thickBot="1" x14ac:dyDescent="0.4">
      <c r="D218" s="23" t="s">
        <v>14</v>
      </c>
      <c r="E218" s="26">
        <v>680000</v>
      </c>
      <c r="F218" s="12">
        <v>1000</v>
      </c>
      <c r="G218" s="7">
        <v>2320</v>
      </c>
      <c r="H218" t="s">
        <v>15</v>
      </c>
      <c r="I218">
        <v>2.5487179487179485</v>
      </c>
      <c r="J218" s="23"/>
      <c r="K218" s="27"/>
    </row>
    <row r="219" spans="4:11" ht="15" thickBot="1" x14ac:dyDescent="0.4">
      <c r="D219" s="23" t="s">
        <v>15</v>
      </c>
      <c r="E219" s="26">
        <v>390000</v>
      </c>
      <c r="F219" s="11">
        <v>994</v>
      </c>
      <c r="G219" s="5">
        <v>0</v>
      </c>
      <c r="H219" t="s">
        <v>8</v>
      </c>
      <c r="I219">
        <v>2.1558028616852147</v>
      </c>
      <c r="J219" s="23"/>
      <c r="K219" s="27"/>
    </row>
    <row r="220" spans="4:11" ht="15" thickBot="1" x14ac:dyDescent="0.4">
      <c r="D220" s="23" t="s">
        <v>16</v>
      </c>
      <c r="E220" s="24">
        <v>5030000</v>
      </c>
      <c r="F220" s="12">
        <v>6405</v>
      </c>
      <c r="G220" s="5">
        <v>0</v>
      </c>
      <c r="H220" t="s">
        <v>18</v>
      </c>
      <c r="I220">
        <v>1.5086206896551724</v>
      </c>
      <c r="J220" s="23"/>
      <c r="K220" s="27"/>
    </row>
    <row r="221" spans="4:11" ht="15" thickBot="1" x14ac:dyDescent="0.4">
      <c r="D221" s="23" t="s">
        <v>17</v>
      </c>
      <c r="E221" s="26">
        <v>218000</v>
      </c>
      <c r="F221" s="11">
        <v>0</v>
      </c>
      <c r="G221" s="5">
        <v>0</v>
      </c>
      <c r="H221" t="s">
        <v>16</v>
      </c>
      <c r="I221">
        <v>1.2733598409542743</v>
      </c>
      <c r="J221" s="23"/>
      <c r="K221" s="27"/>
    </row>
    <row r="222" spans="4:11" ht="15" thickBot="1" x14ac:dyDescent="0.4">
      <c r="D222" s="23" t="s">
        <v>18</v>
      </c>
      <c r="E222" s="24">
        <v>1740000</v>
      </c>
      <c r="F222" s="12">
        <v>2625</v>
      </c>
      <c r="G222" s="5">
        <v>0</v>
      </c>
      <c r="H222" t="s">
        <v>7</v>
      </c>
      <c r="I222">
        <v>0</v>
      </c>
      <c r="J222" s="23"/>
      <c r="K222" s="27"/>
    </row>
    <row r="223" spans="4:11" ht="15" thickBot="1" x14ac:dyDescent="0.4">
      <c r="D223" s="23" t="s">
        <v>35</v>
      </c>
      <c r="E223" s="24">
        <v>1823000</v>
      </c>
      <c r="F223" s="11">
        <v>0</v>
      </c>
      <c r="G223" s="5">
        <v>0</v>
      </c>
      <c r="H223" t="s">
        <v>17</v>
      </c>
      <c r="I223">
        <v>0</v>
      </c>
      <c r="J223" s="23"/>
      <c r="K223" s="27"/>
    </row>
    <row r="224" spans="4:11" ht="15" thickBot="1" x14ac:dyDescent="0.4">
      <c r="D224" s="23" t="s">
        <v>20</v>
      </c>
      <c r="E224" s="26">
        <v>800000</v>
      </c>
      <c r="F224" s="11">
        <v>0</v>
      </c>
      <c r="G224" s="5">
        <v>0</v>
      </c>
      <c r="H224" t="s">
        <v>35</v>
      </c>
      <c r="I224">
        <v>0</v>
      </c>
      <c r="J224" s="23"/>
      <c r="K224" s="27"/>
    </row>
    <row r="225" spans="4:14" ht="15" thickBot="1" x14ac:dyDescent="0.4">
      <c r="D225" s="23" t="s">
        <v>21</v>
      </c>
      <c r="E225" s="26">
        <v>290000</v>
      </c>
      <c r="F225" s="11">
        <v>0</v>
      </c>
      <c r="G225" s="7">
        <v>5548</v>
      </c>
      <c r="H225" t="s">
        <v>20</v>
      </c>
      <c r="I225">
        <v>0</v>
      </c>
      <c r="J225" s="23"/>
      <c r="K225" s="27"/>
    </row>
    <row r="226" spans="4:14" ht="15" thickBot="1" x14ac:dyDescent="0.4">
      <c r="D226" s="23" t="s">
        <v>36</v>
      </c>
      <c r="E226" s="26">
        <v>300000</v>
      </c>
      <c r="F226" s="11">
        <v>0</v>
      </c>
      <c r="G226" s="5">
        <v>0</v>
      </c>
      <c r="H226" t="s">
        <v>36</v>
      </c>
      <c r="I226">
        <v>0</v>
      </c>
      <c r="J226" s="23"/>
      <c r="K226" s="27"/>
    </row>
    <row r="229" spans="4:14" ht="15" thickBot="1" x14ac:dyDescent="0.4"/>
    <row r="230" spans="4:14" ht="25.5" thickBot="1" x14ac:dyDescent="0.4">
      <c r="D230" s="8" t="s">
        <v>16</v>
      </c>
      <c r="E230" s="21">
        <v>55485461</v>
      </c>
    </row>
    <row r="231" spans="4:14" ht="15" thickBot="1" x14ac:dyDescent="0.4">
      <c r="D231" s="4" t="s">
        <v>18</v>
      </c>
      <c r="E231" s="12">
        <v>19815887</v>
      </c>
    </row>
    <row r="232" spans="4:14" ht="15" thickBot="1" x14ac:dyDescent="0.4">
      <c r="D232" s="4" t="s">
        <v>27</v>
      </c>
      <c r="E232" s="12">
        <v>3418803</v>
      </c>
    </row>
    <row r="233" spans="4:14" ht="15" thickBot="1" x14ac:dyDescent="0.4">
      <c r="D233" s="4" t="s">
        <v>3</v>
      </c>
      <c r="E233" s="12">
        <v>2836792</v>
      </c>
      <c r="N233">
        <v>12</v>
      </c>
    </row>
    <row r="234" spans="4:14" ht="25.5" thickBot="1" x14ac:dyDescent="0.4">
      <c r="D234" s="4" t="s">
        <v>11</v>
      </c>
      <c r="E234" s="12">
        <v>1956522</v>
      </c>
    </row>
    <row r="235" spans="4:14" ht="15" thickBot="1" x14ac:dyDescent="0.4">
      <c r="D235" s="4" t="s">
        <v>12</v>
      </c>
      <c r="E235" s="12">
        <v>438596</v>
      </c>
    </row>
    <row r="236" spans="4:14" ht="15" thickBot="1" x14ac:dyDescent="0.4">
      <c r="D236" s="4" t="s">
        <v>17</v>
      </c>
      <c r="E236" s="12">
        <v>433000</v>
      </c>
    </row>
    <row r="237" spans="4:14" ht="15" thickBot="1" x14ac:dyDescent="0.4">
      <c r="D237" s="4" t="s">
        <v>2</v>
      </c>
      <c r="E237" s="12">
        <v>325000</v>
      </c>
    </row>
    <row r="238" spans="4:14" ht="15" thickBot="1" x14ac:dyDescent="0.4">
      <c r="D238" s="4" t="s">
        <v>1</v>
      </c>
      <c r="E238" s="12">
        <v>224830</v>
      </c>
    </row>
    <row r="239" spans="4:14" ht="15" thickBot="1" x14ac:dyDescent="0.4">
      <c r="D239" s="4" t="s">
        <v>8</v>
      </c>
      <c r="E239" s="12">
        <v>89000</v>
      </c>
    </row>
    <row r="240" spans="4:14" ht="25.5" thickBot="1" x14ac:dyDescent="0.4">
      <c r="D240" s="4" t="s">
        <v>5</v>
      </c>
      <c r="E240" s="12">
        <v>85500</v>
      </c>
    </row>
    <row r="241" spans="4:16" ht="15" thickBot="1" x14ac:dyDescent="0.4">
      <c r="D241" s="4" t="s">
        <v>15</v>
      </c>
      <c r="E241" s="12">
        <v>49000</v>
      </c>
    </row>
    <row r="242" spans="4:16" ht="15" thickBot="1" x14ac:dyDescent="0.4">
      <c r="D242" s="4" t="s">
        <v>14</v>
      </c>
      <c r="E242" s="12">
        <v>45989</v>
      </c>
    </row>
    <row r="243" spans="4:16" ht="15" thickBot="1" x14ac:dyDescent="0.4">
      <c r="D243" s="4" t="s">
        <v>10</v>
      </c>
      <c r="E243" s="12">
        <v>41506</v>
      </c>
    </row>
    <row r="244" spans="4:16" ht="25.5" thickBot="1" x14ac:dyDescent="0.4">
      <c r="D244" s="4" t="s">
        <v>19</v>
      </c>
      <c r="E244" s="12">
        <v>16250</v>
      </c>
    </row>
    <row r="245" spans="4:16" ht="25.5" thickBot="1" x14ac:dyDescent="0.4">
      <c r="D245" s="4" t="s">
        <v>4</v>
      </c>
      <c r="E245" s="12">
        <v>7246</v>
      </c>
    </row>
    <row r="246" spans="4:16" ht="15" thickBot="1" x14ac:dyDescent="0.4">
      <c r="D246" s="4" t="s">
        <v>6</v>
      </c>
      <c r="E246" s="11">
        <v>725</v>
      </c>
    </row>
    <row r="247" spans="4:16" ht="25.5" thickBot="1" x14ac:dyDescent="0.4">
      <c r="D247" s="4" t="s">
        <v>7</v>
      </c>
      <c r="E247" s="11">
        <v>0</v>
      </c>
    </row>
    <row r="248" spans="4:16" ht="25.5" thickBot="1" x14ac:dyDescent="0.4">
      <c r="D248" s="4" t="s">
        <v>13</v>
      </c>
      <c r="E248" s="11">
        <v>0</v>
      </c>
    </row>
    <row r="249" spans="4:16" ht="15" thickBot="1" x14ac:dyDescent="0.4">
      <c r="D249" s="4" t="s">
        <v>28</v>
      </c>
      <c r="E249" s="11">
        <v>0</v>
      </c>
    </row>
    <row r="250" spans="4:16" ht="15" thickBot="1" x14ac:dyDescent="0.4">
      <c r="D250" s="4" t="s">
        <v>21</v>
      </c>
      <c r="E250" s="11">
        <v>0</v>
      </c>
    </row>
    <row r="251" spans="4:16" ht="25.5" thickBot="1" x14ac:dyDescent="0.4">
      <c r="D251" s="4" t="s">
        <v>22</v>
      </c>
      <c r="E251" s="11">
        <v>0</v>
      </c>
    </row>
    <row r="252" spans="4:16" x14ac:dyDescent="0.35">
      <c r="E252" s="6"/>
    </row>
    <row r="255" spans="4:16" ht="15" thickBot="1" x14ac:dyDescent="0.4">
      <c r="D255" s="4" t="s">
        <v>3</v>
      </c>
      <c r="E255" s="12">
        <v>2836792</v>
      </c>
      <c r="P255">
        <v>13</v>
      </c>
    </row>
    <row r="256" spans="4:16" ht="25.5" thickBot="1" x14ac:dyDescent="0.4">
      <c r="D256" s="4" t="s">
        <v>11</v>
      </c>
      <c r="E256" s="12">
        <v>1956522</v>
      </c>
    </row>
    <row r="257" spans="4:5" ht="15" thickBot="1" x14ac:dyDescent="0.4">
      <c r="D257" s="4" t="s">
        <v>12</v>
      </c>
      <c r="E257" s="12">
        <v>438596</v>
      </c>
    </row>
    <row r="258" spans="4:5" ht="15" thickBot="1" x14ac:dyDescent="0.4">
      <c r="D258" s="4" t="s">
        <v>17</v>
      </c>
      <c r="E258" s="12">
        <v>433000</v>
      </c>
    </row>
    <row r="259" spans="4:5" ht="15" thickBot="1" x14ac:dyDescent="0.4">
      <c r="D259" s="4" t="s">
        <v>2</v>
      </c>
      <c r="E259" s="12">
        <v>325000</v>
      </c>
    </row>
    <row r="260" spans="4:5" ht="25.5" thickBot="1" x14ac:dyDescent="0.4">
      <c r="D260" s="4" t="s">
        <v>1</v>
      </c>
      <c r="E260" s="12">
        <v>224830</v>
      </c>
    </row>
    <row r="261" spans="4:5" ht="15" thickBot="1" x14ac:dyDescent="0.4">
      <c r="D261" s="4" t="s">
        <v>8</v>
      </c>
      <c r="E261" s="12">
        <v>89000</v>
      </c>
    </row>
    <row r="262" spans="4:5" ht="25.5" thickBot="1" x14ac:dyDescent="0.4">
      <c r="D262" s="4" t="s">
        <v>5</v>
      </c>
      <c r="E262" s="12">
        <v>85500</v>
      </c>
    </row>
    <row r="263" spans="4:5" ht="25.5" thickBot="1" x14ac:dyDescent="0.4">
      <c r="D263" s="4" t="s">
        <v>15</v>
      </c>
      <c r="E263" s="12">
        <v>49000</v>
      </c>
    </row>
    <row r="264" spans="4:5" ht="15" thickBot="1" x14ac:dyDescent="0.4">
      <c r="D264" s="4" t="s">
        <v>14</v>
      </c>
      <c r="E264" s="12">
        <v>45989</v>
      </c>
    </row>
    <row r="265" spans="4:5" ht="15" thickBot="1" x14ac:dyDescent="0.4">
      <c r="D265" s="4" t="s">
        <v>10</v>
      </c>
      <c r="E265" s="12">
        <v>41506</v>
      </c>
    </row>
    <row r="266" spans="4:5" ht="25.5" thickBot="1" x14ac:dyDescent="0.4">
      <c r="D266" s="4" t="s">
        <v>19</v>
      </c>
      <c r="E266" s="12">
        <v>16250</v>
      </c>
    </row>
    <row r="267" spans="4:5" ht="15" thickBot="1" x14ac:dyDescent="0.4">
      <c r="D267" s="4" t="s">
        <v>4</v>
      </c>
      <c r="E267" s="12">
        <v>7246</v>
      </c>
    </row>
    <row r="268" spans="4:5" ht="15" thickBot="1" x14ac:dyDescent="0.4">
      <c r="D268" s="4" t="s">
        <v>6</v>
      </c>
      <c r="E268" s="11">
        <v>725</v>
      </c>
    </row>
    <row r="269" spans="4:5" ht="15" thickBot="1" x14ac:dyDescent="0.4">
      <c r="D269" s="4" t="s">
        <v>7</v>
      </c>
      <c r="E269" s="11">
        <v>0</v>
      </c>
    </row>
    <row r="270" spans="4:5" ht="15" thickBot="1" x14ac:dyDescent="0.4">
      <c r="D270" s="4" t="s">
        <v>13</v>
      </c>
      <c r="E270" s="11">
        <v>0</v>
      </c>
    </row>
    <row r="271" spans="4:5" ht="15" thickBot="1" x14ac:dyDescent="0.4">
      <c r="D271" s="4" t="s">
        <v>28</v>
      </c>
      <c r="E271" s="11">
        <v>0</v>
      </c>
    </row>
    <row r="272" spans="4:5" ht="15" thickBot="1" x14ac:dyDescent="0.4">
      <c r="D272" s="4" t="s">
        <v>21</v>
      </c>
      <c r="E272" s="11">
        <v>0</v>
      </c>
    </row>
    <row r="273" spans="4:20" ht="25.5" thickBot="1" x14ac:dyDescent="0.4">
      <c r="D273" s="4" t="s">
        <v>22</v>
      </c>
      <c r="E273" s="11">
        <v>0</v>
      </c>
    </row>
    <row r="275" spans="4:20" ht="15" thickBot="1" x14ac:dyDescent="0.4"/>
    <row r="276" spans="4:20" x14ac:dyDescent="0.35">
      <c r="D276" s="34"/>
      <c r="E276" s="30" t="s">
        <v>37</v>
      </c>
      <c r="F276" s="30" t="s">
        <v>37</v>
      </c>
      <c r="G276" s="36" t="s">
        <v>29</v>
      </c>
    </row>
    <row r="277" spans="4:20" ht="26.5" thickBot="1" x14ac:dyDescent="0.4">
      <c r="D277" s="35"/>
      <c r="E277" s="31" t="s">
        <v>38</v>
      </c>
      <c r="F277" s="31" t="s">
        <v>39</v>
      </c>
      <c r="G277" s="37"/>
    </row>
    <row r="278" spans="4:20" ht="25.5" thickBot="1" x14ac:dyDescent="0.4">
      <c r="D278" s="4" t="s">
        <v>1</v>
      </c>
      <c r="E278" s="7">
        <v>1088435</v>
      </c>
      <c r="F278" s="7">
        <v>1564626</v>
      </c>
      <c r="G278" s="7">
        <v>224830</v>
      </c>
      <c r="H278" s="32">
        <f>G278/(E278+F278)</f>
        <v>8.4743622555229603E-2</v>
      </c>
      <c r="I278" s="4" t="s">
        <v>16</v>
      </c>
      <c r="J278" s="32">
        <v>1.8199964797621091</v>
      </c>
    </row>
    <row r="279" spans="4:20" ht="15" thickBot="1" x14ac:dyDescent="0.4">
      <c r="D279" s="4" t="s">
        <v>2</v>
      </c>
      <c r="E279" s="7">
        <v>7000000</v>
      </c>
      <c r="F279" s="7">
        <v>10500000</v>
      </c>
      <c r="G279" s="7">
        <v>325000</v>
      </c>
      <c r="H279" s="32">
        <f t="shared" ref="H279:H299" si="6">G279/(E279+F279)</f>
        <v>1.8571428571428572E-2</v>
      </c>
      <c r="I279" s="4" t="s">
        <v>17</v>
      </c>
      <c r="J279" s="32">
        <v>1.3227068753264764</v>
      </c>
    </row>
    <row r="280" spans="4:20" ht="15" thickBot="1" x14ac:dyDescent="0.4">
      <c r="D280" s="4" t="s">
        <v>3</v>
      </c>
      <c r="E280" s="7">
        <v>27358491</v>
      </c>
      <c r="F280" s="7">
        <v>37735849</v>
      </c>
      <c r="G280" s="7">
        <v>2836792</v>
      </c>
      <c r="H280" s="32">
        <f t="shared" si="6"/>
        <v>4.3579702935769841E-2</v>
      </c>
      <c r="I280" s="4" t="s">
        <v>18</v>
      </c>
      <c r="J280" s="32">
        <v>0.64913021264016646</v>
      </c>
    </row>
    <row r="281" spans="4:20" ht="15" thickBot="1" x14ac:dyDescent="0.4">
      <c r="D281" s="4" t="s">
        <v>4</v>
      </c>
      <c r="E281" s="7">
        <v>22463768</v>
      </c>
      <c r="F281" s="7">
        <v>21739130</v>
      </c>
      <c r="G281" s="7">
        <v>7246</v>
      </c>
      <c r="H281" s="32">
        <f t="shared" si="6"/>
        <v>1.639259036816998E-4</v>
      </c>
      <c r="I281" s="4" t="s">
        <v>1</v>
      </c>
      <c r="J281" s="32">
        <v>8.4743622555229603E-2</v>
      </c>
    </row>
    <row r="282" spans="4:20" ht="25.5" thickBot="1" x14ac:dyDescent="0.4">
      <c r="D282" s="4" t="s">
        <v>5</v>
      </c>
      <c r="E282" s="7">
        <v>3400000</v>
      </c>
      <c r="F282" s="7">
        <v>6000000</v>
      </c>
      <c r="G282" s="7">
        <v>85500</v>
      </c>
      <c r="H282" s="32">
        <f t="shared" si="6"/>
        <v>9.0957446808510641E-3</v>
      </c>
      <c r="I282" s="4" t="s">
        <v>15</v>
      </c>
      <c r="J282" s="32">
        <v>8.2352941176470587E-2</v>
      </c>
    </row>
    <row r="283" spans="4:20" ht="15" thickBot="1" x14ac:dyDescent="0.4">
      <c r="D283" s="4" t="s">
        <v>6</v>
      </c>
      <c r="E283" s="7">
        <v>1115942</v>
      </c>
      <c r="F283" s="7">
        <v>557971</v>
      </c>
      <c r="G283" s="5">
        <v>725</v>
      </c>
      <c r="H283" s="32">
        <f t="shared" si="6"/>
        <v>4.3311689436667256E-4</v>
      </c>
      <c r="I283" s="4" t="s">
        <v>3</v>
      </c>
      <c r="J283" s="32">
        <v>4.3579702935769841E-2</v>
      </c>
      <c r="T283">
        <v>14</v>
      </c>
    </row>
    <row r="284" spans="4:20" ht="15" thickBot="1" x14ac:dyDescent="0.4">
      <c r="D284" s="4" t="s">
        <v>7</v>
      </c>
      <c r="E284" s="7">
        <v>91837</v>
      </c>
      <c r="F284" s="7">
        <v>1142857</v>
      </c>
      <c r="G284" s="5">
        <v>0</v>
      </c>
      <c r="H284" s="32">
        <f t="shared" si="6"/>
        <v>0</v>
      </c>
      <c r="I284" s="4" t="s">
        <v>11</v>
      </c>
      <c r="J284" s="32">
        <v>3.8888894078875171E-2</v>
      </c>
    </row>
    <row r="285" spans="4:20" ht="15" thickBot="1" x14ac:dyDescent="0.4">
      <c r="D285" s="4" t="s">
        <v>8</v>
      </c>
      <c r="E285" s="7">
        <v>5510000</v>
      </c>
      <c r="F285" s="7">
        <v>7714000</v>
      </c>
      <c r="G285" s="7">
        <v>89000</v>
      </c>
      <c r="H285" s="32">
        <f t="shared" si="6"/>
        <v>6.7301875378100425E-3</v>
      </c>
      <c r="I285" s="4" t="s">
        <v>27</v>
      </c>
      <c r="J285" s="32">
        <v>3.4682076526947124E-2</v>
      </c>
    </row>
    <row r="286" spans="4:20" ht="15" thickBot="1" x14ac:dyDescent="0.4">
      <c r="D286" s="4" t="s">
        <v>27</v>
      </c>
      <c r="E286" s="7">
        <v>18803419</v>
      </c>
      <c r="F286" s="7">
        <v>79772080</v>
      </c>
      <c r="G286" s="7">
        <v>3418803</v>
      </c>
      <c r="H286" s="32">
        <f t="shared" si="6"/>
        <v>3.4682076526947124E-2</v>
      </c>
      <c r="I286" s="4" t="s">
        <v>2</v>
      </c>
      <c r="J286" s="32">
        <v>1.8571428571428572E-2</v>
      </c>
    </row>
    <row r="287" spans="4:20" ht="15" thickBot="1" x14ac:dyDescent="0.4">
      <c r="D287" s="4" t="s">
        <v>10</v>
      </c>
      <c r="E287" s="7">
        <v>22393822</v>
      </c>
      <c r="F287" s="7">
        <v>15444015</v>
      </c>
      <c r="G287" s="7">
        <v>41506</v>
      </c>
      <c r="H287" s="32">
        <f t="shared" si="6"/>
        <v>1.0969443100037669E-3</v>
      </c>
      <c r="I287" s="4" t="s">
        <v>12</v>
      </c>
      <c r="J287" s="32">
        <v>1.7699095045814277E-2</v>
      </c>
    </row>
    <row r="288" spans="4:20" ht="25.5" thickBot="1" x14ac:dyDescent="0.4">
      <c r="D288" s="4" t="s">
        <v>11</v>
      </c>
      <c r="E288" s="7">
        <v>9937888</v>
      </c>
      <c r="F288" s="7">
        <v>40372671</v>
      </c>
      <c r="G288" s="7">
        <v>1956522</v>
      </c>
      <c r="H288" s="32">
        <f t="shared" si="6"/>
        <v>3.8888894078875171E-2</v>
      </c>
      <c r="I288" s="4" t="s">
        <v>5</v>
      </c>
      <c r="J288" s="32">
        <v>9.0957446808510641E-3</v>
      </c>
    </row>
    <row r="289" spans="4:10" ht="15" thickBot="1" x14ac:dyDescent="0.4">
      <c r="D289" s="4" t="s">
        <v>12</v>
      </c>
      <c r="E289" s="7">
        <v>14561404</v>
      </c>
      <c r="F289" s="7">
        <v>10219298</v>
      </c>
      <c r="G289" s="7">
        <v>438596</v>
      </c>
      <c r="H289" s="32">
        <f t="shared" si="6"/>
        <v>1.7699095045814277E-2</v>
      </c>
      <c r="I289" s="4" t="s">
        <v>19</v>
      </c>
      <c r="J289" s="32">
        <v>7.7685665154226362E-3</v>
      </c>
    </row>
    <row r="290" spans="4:10" ht="15" thickBot="1" x14ac:dyDescent="0.4">
      <c r="D290" s="4" t="s">
        <v>13</v>
      </c>
      <c r="E290" s="7">
        <v>1141304</v>
      </c>
      <c r="F290" s="7">
        <v>2041667</v>
      </c>
      <c r="G290" s="5">
        <v>0</v>
      </c>
      <c r="H290" s="32">
        <f t="shared" si="6"/>
        <v>0</v>
      </c>
      <c r="I290" s="4" t="s">
        <v>8</v>
      </c>
      <c r="J290" s="32">
        <v>6.7301875378100425E-3</v>
      </c>
    </row>
    <row r="291" spans="4:10" ht="15" thickBot="1" x14ac:dyDescent="0.4">
      <c r="D291" s="4" t="s">
        <v>14</v>
      </c>
      <c r="E291" s="7">
        <v>6898382</v>
      </c>
      <c r="F291" s="7">
        <v>9595826</v>
      </c>
      <c r="G291" s="7">
        <v>45989</v>
      </c>
      <c r="H291" s="32">
        <f t="shared" si="6"/>
        <v>2.7881908606948573E-3</v>
      </c>
      <c r="I291" s="4" t="s">
        <v>14</v>
      </c>
      <c r="J291" s="32">
        <v>2.7881908606948573E-3</v>
      </c>
    </row>
    <row r="292" spans="4:10" ht="25.5" thickBot="1" x14ac:dyDescent="0.4">
      <c r="D292" s="4" t="s">
        <v>15</v>
      </c>
      <c r="E292" s="7">
        <v>105000</v>
      </c>
      <c r="F292" s="7">
        <v>490000</v>
      </c>
      <c r="G292" s="7">
        <v>49000</v>
      </c>
      <c r="H292" s="32">
        <f t="shared" si="6"/>
        <v>8.2352941176470587E-2</v>
      </c>
      <c r="I292" s="4" t="s">
        <v>10</v>
      </c>
      <c r="J292" s="32">
        <v>1.0969443100037669E-3</v>
      </c>
    </row>
    <row r="293" spans="4:10" ht="25.5" thickBot="1" x14ac:dyDescent="0.4">
      <c r="D293" s="4" t="s">
        <v>16</v>
      </c>
      <c r="E293" s="7">
        <v>20860776</v>
      </c>
      <c r="F293" s="7">
        <v>9625800</v>
      </c>
      <c r="G293" s="7">
        <v>55485461</v>
      </c>
      <c r="H293" s="32">
        <f t="shared" si="6"/>
        <v>1.8199964797621091</v>
      </c>
      <c r="I293" s="4" t="s">
        <v>6</v>
      </c>
      <c r="J293" s="32">
        <v>4.3311689436667256E-4</v>
      </c>
    </row>
    <row r="294" spans="4:10" ht="15" thickBot="1" x14ac:dyDescent="0.4">
      <c r="D294" s="4" t="s">
        <v>17</v>
      </c>
      <c r="E294" s="7">
        <v>150959</v>
      </c>
      <c r="F294" s="7">
        <v>176400</v>
      </c>
      <c r="G294" s="7">
        <v>433000</v>
      </c>
      <c r="H294" s="32">
        <f t="shared" si="6"/>
        <v>1.3227068753264764</v>
      </c>
      <c r="I294" s="4" t="s">
        <v>4</v>
      </c>
      <c r="J294" s="32">
        <v>1.639259036816998E-4</v>
      </c>
    </row>
    <row r="295" spans="4:10" ht="25.5" thickBot="1" x14ac:dyDescent="0.4">
      <c r="D295" s="4" t="s">
        <v>18</v>
      </c>
      <c r="E295" s="7">
        <v>6146341</v>
      </c>
      <c r="F295" s="7">
        <v>24380488</v>
      </c>
      <c r="G295" s="7">
        <v>19815887</v>
      </c>
      <c r="H295" s="32">
        <f t="shared" si="6"/>
        <v>0.64913021264016646</v>
      </c>
      <c r="I295" s="4" t="s">
        <v>7</v>
      </c>
      <c r="J295" s="32">
        <v>0</v>
      </c>
    </row>
    <row r="296" spans="4:10" ht="25.5" thickBot="1" x14ac:dyDescent="0.4">
      <c r="D296" s="4" t="s">
        <v>19</v>
      </c>
      <c r="E296" s="7">
        <v>1175803</v>
      </c>
      <c r="F296" s="7">
        <v>915960</v>
      </c>
      <c r="G296" s="7">
        <v>16250</v>
      </c>
      <c r="H296" s="32">
        <f t="shared" si="6"/>
        <v>7.7685665154226362E-3</v>
      </c>
      <c r="I296" s="4" t="s">
        <v>13</v>
      </c>
      <c r="J296" s="32">
        <v>0</v>
      </c>
    </row>
    <row r="297" spans="4:10" ht="15" thickBot="1" x14ac:dyDescent="0.4">
      <c r="D297" s="4" t="s">
        <v>28</v>
      </c>
      <c r="E297" s="7">
        <v>18367</v>
      </c>
      <c r="F297" s="7">
        <v>14286</v>
      </c>
      <c r="G297" s="5">
        <v>0</v>
      </c>
      <c r="H297" s="32">
        <f t="shared" si="6"/>
        <v>0</v>
      </c>
      <c r="I297" s="4" t="s">
        <v>28</v>
      </c>
      <c r="J297" s="32">
        <v>0</v>
      </c>
    </row>
    <row r="298" spans="4:10" ht="15" thickBot="1" x14ac:dyDescent="0.4">
      <c r="D298" s="4" t="s">
        <v>21</v>
      </c>
      <c r="E298" s="5">
        <v>0</v>
      </c>
      <c r="F298" s="7">
        <v>714286</v>
      </c>
      <c r="G298" s="5">
        <v>0</v>
      </c>
      <c r="H298" s="32">
        <f t="shared" si="6"/>
        <v>0</v>
      </c>
      <c r="I298" s="4" t="s">
        <v>21</v>
      </c>
      <c r="J298" s="32">
        <v>0</v>
      </c>
    </row>
    <row r="299" spans="4:10" ht="25.5" thickBot="1" x14ac:dyDescent="0.4">
      <c r="D299" s="4" t="s">
        <v>22</v>
      </c>
      <c r="E299" s="7">
        <v>455538</v>
      </c>
      <c r="F299" s="7">
        <v>1683591</v>
      </c>
      <c r="G299" s="5">
        <v>0</v>
      </c>
      <c r="H299" s="32">
        <f t="shared" si="6"/>
        <v>0</v>
      </c>
      <c r="I299" s="4" t="s">
        <v>22</v>
      </c>
      <c r="J299" s="32">
        <v>0</v>
      </c>
    </row>
    <row r="300" spans="4:10" x14ac:dyDescent="0.35">
      <c r="E300" s="6">
        <f>SUM(E278:E299)</f>
        <v>170677476</v>
      </c>
      <c r="F300" s="6">
        <f>SUM(F278:F299)</f>
        <v>282400801</v>
      </c>
      <c r="G300" s="6">
        <f>SUM(G278:G299)</f>
        <v>85270107</v>
      </c>
      <c r="I300" s="33" t="s">
        <v>40</v>
      </c>
    </row>
    <row r="301" spans="4:10" x14ac:dyDescent="0.35">
      <c r="G301">
        <f>G300/(E300+F300)</f>
        <v>0.1882017111140378</v>
      </c>
    </row>
  </sheetData>
  <sortState xmlns:xlrd2="http://schemas.microsoft.com/office/spreadsheetml/2017/richdata2" ref="I278:J299">
    <sortCondition descending="1" ref="J278:J299"/>
  </sortState>
  <mergeCells count="2">
    <mergeCell ref="D276:D277"/>
    <mergeCell ref="G276:G27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Gillett</dc:creator>
  <cp:lastModifiedBy>SPC</cp:lastModifiedBy>
  <dcterms:created xsi:type="dcterms:W3CDTF">2023-03-09T16:18:48Z</dcterms:created>
  <dcterms:modified xsi:type="dcterms:W3CDTF">2023-06-08T22:31:34Z</dcterms:modified>
</cp:coreProperties>
</file>