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aymericd/Desktop/Stu Excel files/"/>
    </mc:Choice>
  </mc:AlternateContent>
  <bookViews>
    <workbookView xWindow="5760" yWindow="460" windowWidth="37640" windowHeight="23940"/>
  </bookViews>
  <sheets>
    <sheet name="Sheet1" sheetId="1" r:id="rId1"/>
  </sheets>
  <calcPr calcId="150001" concurrentCalc="0"/>
  <customWorkbookViews>
    <customWorkbookView name="Anne Moorhead - Personal View" guid="{06D41C34-CA1B-4D8D-87A6-98DC8C76F325}" mergeInterval="0" personalView="1" maximized="1" xWindow="-8" yWindow="-8" windowWidth="1382" windowHeight="744" activeSheetId="1"/>
    <customWorkbookView name="Aymeric D - Affichage personnalisé" guid="{8232F658-5AF4-304A-A58A-8E0D892E9EA9}" mergeInterval="0" personalView="1" windowWidth="1882" windowHeight="1024" activeSheetId="1" showComments="commIndAndComment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49" i="1" l="1"/>
  <c r="AG49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8" i="1"/>
  <c r="AJ47" i="1"/>
  <c r="AJ46" i="1"/>
  <c r="AI66" i="1"/>
  <c r="AI65" i="1"/>
  <c r="AI64" i="1"/>
  <c r="AI63" i="1"/>
  <c r="AI62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8" i="1"/>
  <c r="AI47" i="1"/>
  <c r="AI46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8" i="1"/>
  <c r="AH47" i="1"/>
  <c r="AH46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8" i="1"/>
  <c r="AG47" i="1"/>
  <c r="AG46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8" i="1"/>
  <c r="AF47" i="1"/>
  <c r="AF46" i="1"/>
  <c r="AI49" i="1"/>
  <c r="AH49" i="1"/>
  <c r="AF49" i="1"/>
  <c r="AJ49" i="1"/>
  <c r="L99" i="1"/>
  <c r="L97" i="1"/>
  <c r="L96" i="1"/>
  <c r="L95" i="1"/>
  <c r="L94" i="1"/>
  <c r="L93" i="1"/>
  <c r="L92" i="1"/>
  <c r="L91" i="1"/>
  <c r="L89" i="1"/>
  <c r="L88" i="1"/>
  <c r="L87" i="1"/>
  <c r="L86" i="1"/>
  <c r="L85" i="1"/>
  <c r="L84" i="1"/>
  <c r="L83" i="1"/>
  <c r="L82" i="1"/>
  <c r="L20" i="1"/>
  <c r="M20" i="1"/>
  <c r="N20" i="1"/>
  <c r="O20" i="1"/>
  <c r="P20" i="1"/>
  <c r="Q20" i="1"/>
  <c r="G104" i="1"/>
  <c r="J103" i="1"/>
  <c r="K103" i="1"/>
  <c r="J102" i="1"/>
  <c r="J101" i="1"/>
  <c r="J100" i="1"/>
  <c r="K100" i="1"/>
  <c r="J99" i="1"/>
  <c r="K99" i="1"/>
  <c r="J98" i="1"/>
  <c r="K98" i="1"/>
  <c r="J97" i="1"/>
  <c r="K97" i="1"/>
  <c r="J96" i="1"/>
  <c r="K96" i="1"/>
  <c r="J95" i="1"/>
  <c r="K95" i="1"/>
  <c r="J94" i="1"/>
  <c r="K94" i="1"/>
  <c r="J93" i="1"/>
  <c r="K93" i="1"/>
  <c r="J92" i="1"/>
  <c r="K92" i="1"/>
  <c r="J91" i="1"/>
  <c r="K91" i="1"/>
  <c r="J90" i="1"/>
  <c r="K90" i="1"/>
  <c r="J89" i="1"/>
  <c r="K89" i="1"/>
  <c r="J88" i="1"/>
  <c r="K88" i="1"/>
  <c r="J87" i="1"/>
  <c r="K87" i="1"/>
  <c r="J86" i="1"/>
  <c r="K86" i="1"/>
  <c r="J85" i="1"/>
  <c r="K85" i="1"/>
  <c r="J84" i="1"/>
  <c r="K84" i="1"/>
  <c r="J83" i="1"/>
  <c r="K83" i="1"/>
  <c r="J82" i="1"/>
  <c r="K82" i="1"/>
  <c r="J104" i="1"/>
  <c r="Q25" i="1"/>
  <c r="Q24" i="1"/>
  <c r="Q23" i="1"/>
  <c r="Q22" i="1"/>
  <c r="Q21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P25" i="1"/>
  <c r="P24" i="1"/>
  <c r="P23" i="1"/>
  <c r="P22" i="1"/>
  <c r="P21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O25" i="1"/>
  <c r="O24" i="1"/>
  <c r="O23" i="1"/>
  <c r="O22" i="1"/>
  <c r="O21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N25" i="1"/>
  <c r="N24" i="1"/>
  <c r="N23" i="1"/>
  <c r="N22" i="1"/>
  <c r="N21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M25" i="1"/>
  <c r="M24" i="1"/>
  <c r="M23" i="1"/>
  <c r="M22" i="1"/>
  <c r="M21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L25" i="1"/>
  <c r="L24" i="1"/>
  <c r="L23" i="1"/>
  <c r="L22" i="1"/>
  <c r="L21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26" i="1"/>
  <c r="L27" i="1"/>
  <c r="M26" i="1"/>
  <c r="M27" i="1"/>
  <c r="P26" i="1"/>
  <c r="P27" i="1"/>
  <c r="Q26" i="1"/>
  <c r="N26" i="1"/>
  <c r="N27" i="1"/>
  <c r="O26" i="1"/>
  <c r="O27" i="1"/>
  <c r="D95" i="1"/>
</calcChain>
</file>

<file path=xl/sharedStrings.xml><?xml version="1.0" encoding="utf-8"?>
<sst xmlns="http://schemas.openxmlformats.org/spreadsheetml/2006/main" count="202" uniqueCount="39">
  <si>
    <t>Coastal Commercial</t>
  </si>
  <si>
    <t>Coastal Subsistence</t>
  </si>
  <si>
    <t>Freshwater</t>
  </si>
  <si>
    <t>Aquaculture</t>
  </si>
  <si>
    <t>FSM</t>
  </si>
  <si>
    <t>Total (local)</t>
  </si>
  <si>
    <t>Fiji</t>
  </si>
  <si>
    <t>Kiribati</t>
  </si>
  <si>
    <t>Nauru</t>
  </si>
  <si>
    <t>Niue</t>
  </si>
  <si>
    <t>Palau</t>
  </si>
  <si>
    <t>PNG</t>
  </si>
  <si>
    <t>Samoa</t>
  </si>
  <si>
    <t>Solomon Is.</t>
  </si>
  <si>
    <t>Tonga</t>
  </si>
  <si>
    <t>Tuvalu</t>
  </si>
  <si>
    <t>Vanuatu</t>
  </si>
  <si>
    <t>New Caledonia</t>
  </si>
  <si>
    <t>Tokelau</t>
  </si>
  <si>
    <t xml:space="preserve">Total </t>
  </si>
  <si>
    <t>Total (US$)</t>
  </si>
  <si>
    <t>Local currency</t>
  </si>
  <si>
    <t>Guam</t>
  </si>
  <si>
    <t>GDP (current market prices; local currency; '000s)</t>
  </si>
  <si>
    <t>US$</t>
  </si>
  <si>
    <t>Cook Islands</t>
  </si>
  <si>
    <t>Marshall Islands</t>
  </si>
  <si>
    <t>Solomon Islands</t>
  </si>
  <si>
    <t>American Samoa</t>
  </si>
  <si>
    <t>French Polynesia</t>
  </si>
  <si>
    <t>Northern Marianas</t>
  </si>
  <si>
    <t>Pitcairn Islands</t>
  </si>
  <si>
    <t>Wallis and Futuna</t>
  </si>
  <si>
    <t>Offshore Locally Based</t>
  </si>
  <si>
    <t>Percentage Contribution by Subsector</t>
  </si>
  <si>
    <t>Official Fishing Contribution to GDP (local currency, '000s)</t>
  </si>
  <si>
    <t>Re-estimate (local currency)</t>
  </si>
  <si>
    <t>Official Estimate</t>
  </si>
  <si>
    <t>Re-estimate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</si>
</sst>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_-* #,##0_-;\-* #,##0_-;_-* &quot;-&quot;??_-;_-@_-"/>
    <numFmt numFmtId="166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6"/>
      <color theme="1"/>
      <name val="Calibri"/>
      <family val="2"/>
      <scheme val="minor"/>
    </font>
    <font>
      <sz val="11"/>
      <color theme="1"/>
      <name val="Arial"/>
      <family val="2"/>
    </font>
    <font>
      <b/>
      <sz val="9"/>
      <color rgb="FF000000"/>
      <name val="Arial"/>
      <family val="2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gray125">
        <bgColor rgb="FFDFDFDF"/>
      </patternFill>
    </fill>
  </fills>
  <borders count="11">
    <border>
      <left/>
      <right/>
      <top/>
      <bottom/>
      <diagonal/>
    </border>
    <border>
      <left style="medium">
        <color rgb="FF000080"/>
      </left>
      <right style="medium">
        <color rgb="FF000080"/>
      </right>
      <top style="medium">
        <color rgb="FF000080"/>
      </top>
      <bottom style="medium">
        <color rgb="FF000080"/>
      </bottom>
      <diagonal/>
    </border>
    <border>
      <left style="medium">
        <color rgb="FF000080"/>
      </left>
      <right style="medium">
        <color rgb="FF000080"/>
      </right>
      <top/>
      <bottom style="medium">
        <color rgb="FF000080"/>
      </bottom>
      <diagonal/>
    </border>
    <border>
      <left/>
      <right style="medium">
        <color rgb="FF000080"/>
      </right>
      <top style="medium">
        <color rgb="FF000080"/>
      </top>
      <bottom style="medium">
        <color rgb="FF000080"/>
      </bottom>
      <diagonal/>
    </border>
    <border>
      <left/>
      <right style="medium">
        <color rgb="FF000080"/>
      </right>
      <top/>
      <bottom style="medium">
        <color rgb="FF000080"/>
      </bottom>
      <diagonal/>
    </border>
    <border>
      <left/>
      <right style="medium">
        <color rgb="FF000080"/>
      </right>
      <top/>
      <bottom style="medium">
        <color auto="1"/>
      </bottom>
      <diagonal/>
    </border>
    <border>
      <left/>
      <right style="medium">
        <color rgb="FF000080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3" fontId="3" fillId="0" borderId="2" xfId="0" applyNumberFormat="1" applyFont="1" applyBorder="1" applyAlignment="1">
      <alignment horizontal="right" vertical="center" wrapText="1"/>
    </xf>
    <xf numFmtId="3" fontId="4" fillId="0" borderId="1" xfId="0" applyNumberFormat="1" applyFont="1" applyBorder="1" applyAlignment="1">
      <alignment horizontal="right" vertical="center" wrapText="1"/>
    </xf>
    <xf numFmtId="3" fontId="4" fillId="0" borderId="2" xfId="0" applyNumberFormat="1" applyFont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3" fontId="2" fillId="0" borderId="2" xfId="0" applyNumberFormat="1" applyFont="1" applyBorder="1" applyAlignment="1">
      <alignment horizontal="right" vertical="center" wrapText="1"/>
    </xf>
    <xf numFmtId="0" fontId="5" fillId="0" borderId="0" xfId="0" applyFont="1"/>
    <xf numFmtId="3" fontId="4" fillId="0" borderId="4" xfId="0" applyNumberFormat="1" applyFont="1" applyBorder="1" applyAlignment="1">
      <alignment horizontal="right" vertical="center" wrapText="1"/>
    </xf>
    <xf numFmtId="3" fontId="4" fillId="0" borderId="5" xfId="0" applyNumberFormat="1" applyFont="1" applyBorder="1" applyAlignment="1">
      <alignment horizontal="right" vertical="center" wrapText="1"/>
    </xf>
    <xf numFmtId="0" fontId="4" fillId="0" borderId="4" xfId="0" applyFont="1" applyBorder="1" applyAlignment="1">
      <alignment horizontal="right" vertical="center" wrapText="1"/>
    </xf>
    <xf numFmtId="0" fontId="6" fillId="0" borderId="0" xfId="0" applyFont="1" applyAlignment="1">
      <alignment horizontal="right"/>
    </xf>
    <xf numFmtId="3" fontId="4" fillId="0" borderId="3" xfId="0" applyNumberFormat="1" applyFont="1" applyBorder="1" applyAlignment="1">
      <alignment horizontal="right" vertical="center" wrapText="1"/>
    </xf>
    <xf numFmtId="4" fontId="4" fillId="0" borderId="4" xfId="0" applyNumberFormat="1" applyFont="1" applyBorder="1" applyAlignment="1">
      <alignment horizontal="right" vertical="center" wrapText="1"/>
    </xf>
    <xf numFmtId="3" fontId="2" fillId="0" borderId="1" xfId="0" applyNumberFormat="1" applyFont="1" applyBorder="1" applyAlignment="1">
      <alignment horizontal="right" vertical="center" wrapText="1"/>
    </xf>
    <xf numFmtId="3" fontId="7" fillId="0" borderId="1" xfId="0" applyNumberFormat="1" applyFont="1" applyBorder="1" applyAlignment="1">
      <alignment horizontal="right" vertical="center" wrapText="1"/>
    </xf>
    <xf numFmtId="3" fontId="7" fillId="0" borderId="2" xfId="0" applyNumberFormat="1" applyFont="1" applyBorder="1" applyAlignment="1">
      <alignment horizontal="right" vertical="center" wrapText="1"/>
    </xf>
    <xf numFmtId="0" fontId="7" fillId="0" borderId="2" xfId="0" applyFont="1" applyBorder="1" applyAlignment="1">
      <alignment horizontal="right" vertical="center" wrapText="1"/>
    </xf>
    <xf numFmtId="4" fontId="4" fillId="0" borderId="2" xfId="0" applyNumberFormat="1" applyFont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164" fontId="0" fillId="0" borderId="0" xfId="1" applyFont="1"/>
    <xf numFmtId="164" fontId="4" fillId="0" borderId="6" xfId="1" applyFont="1" applyFill="1" applyBorder="1" applyAlignment="1">
      <alignment horizontal="right" vertical="center" wrapText="1"/>
    </xf>
    <xf numFmtId="164" fontId="6" fillId="0" borderId="0" xfId="1" applyFont="1"/>
    <xf numFmtId="164" fontId="4" fillId="0" borderId="2" xfId="1" applyFont="1" applyBorder="1" applyAlignment="1">
      <alignment horizontal="right" vertical="center" wrapText="1"/>
    </xf>
    <xf numFmtId="165" fontId="0" fillId="0" borderId="0" xfId="0" applyNumberFormat="1"/>
    <xf numFmtId="166" fontId="0" fillId="0" borderId="0" xfId="2" applyNumberFormat="1" applyFont="1"/>
    <xf numFmtId="0" fontId="8" fillId="0" borderId="0" xfId="0" applyFont="1"/>
    <xf numFmtId="165" fontId="0" fillId="0" borderId="0" xfId="1" applyNumberFormat="1" applyFont="1"/>
    <xf numFmtId="3" fontId="3" fillId="0" borderId="7" xfId="0" applyNumberFormat="1" applyFont="1" applyBorder="1" applyAlignment="1">
      <alignment horizontal="right" vertical="center"/>
    </xf>
    <xf numFmtId="0" fontId="10" fillId="2" borderId="9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left" vertical="center"/>
    </xf>
    <xf numFmtId="3" fontId="3" fillId="0" borderId="10" xfId="0" applyNumberFormat="1" applyFont="1" applyBorder="1" applyAlignment="1">
      <alignment horizontal="right" vertical="center"/>
    </xf>
    <xf numFmtId="3" fontId="3" fillId="0" borderId="10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right" vertical="center"/>
    </xf>
    <xf numFmtId="3" fontId="4" fillId="0" borderId="0" xfId="0" applyNumberFormat="1" applyFont="1"/>
    <xf numFmtId="1" fontId="0" fillId="0" borderId="0" xfId="1" applyNumberFormat="1" applyFont="1"/>
    <xf numFmtId="9" fontId="0" fillId="0" borderId="0" xfId="2" applyFont="1"/>
    <xf numFmtId="9" fontId="0" fillId="0" borderId="0" xfId="2" applyNumberFormat="1" applyFont="1"/>
    <xf numFmtId="0" fontId="13" fillId="0" borderId="0" xfId="0" applyFont="1"/>
    <xf numFmtId="0" fontId="9" fillId="2" borderId="8" xfId="0" applyFont="1" applyFill="1" applyBorder="1" applyAlignment="1">
      <alignment vertical="center"/>
    </xf>
    <xf numFmtId="0" fontId="9" fillId="2" borderId="7" xfId="0" applyFont="1" applyFill="1" applyBorder="1" applyAlignment="1">
      <alignment vertical="center"/>
    </xf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601350204359"/>
          <c:y val="0.0509259259259259"/>
          <c:w val="0.843595996395973"/>
          <c:h val="0.699683945756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Sheet1!$D$29</c:f>
              <c:strCache>
                <c:ptCount val="1"/>
                <c:pt idx="0">
                  <c:v>Coastal Commercial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Sheet1!$C$30:$C$51</c:f>
              <c:strCache>
                <c:ptCount val="22"/>
                <c:pt idx="1">
                  <c:v>Solomon Islands</c:v>
                </c:pt>
                <c:pt idx="2">
                  <c:v>French Polynesia</c:v>
                </c:pt>
                <c:pt idx="3">
                  <c:v>Fiji</c:v>
                </c:pt>
                <c:pt idx="4">
                  <c:v>Marshall Islands</c:v>
                </c:pt>
                <c:pt idx="5">
                  <c:v>FSM</c:v>
                </c:pt>
                <c:pt idx="6">
                  <c:v>New Caledonia</c:v>
                </c:pt>
                <c:pt idx="7">
                  <c:v>Samoa</c:v>
                </c:pt>
                <c:pt idx="8">
                  <c:v>Kiribati</c:v>
                </c:pt>
                <c:pt idx="9">
                  <c:v>Tonga</c:v>
                </c:pt>
                <c:pt idx="10">
                  <c:v>Palau</c:v>
                </c:pt>
                <c:pt idx="11">
                  <c:v>Vanuatu</c:v>
                </c:pt>
                <c:pt idx="12">
                  <c:v>Wallis and Futuna</c:v>
                </c:pt>
                <c:pt idx="13">
                  <c:v>Cook Islands</c:v>
                </c:pt>
                <c:pt idx="14">
                  <c:v>Northern Marianas</c:v>
                </c:pt>
                <c:pt idx="15">
                  <c:v>American Samoa</c:v>
                </c:pt>
                <c:pt idx="16">
                  <c:v>Nauru</c:v>
                </c:pt>
                <c:pt idx="17">
                  <c:v>Tuvalu</c:v>
                </c:pt>
                <c:pt idx="18">
                  <c:v>Niue</c:v>
                </c:pt>
                <c:pt idx="19">
                  <c:v>Guam</c:v>
                </c:pt>
                <c:pt idx="20">
                  <c:v>Tokelau</c:v>
                </c:pt>
                <c:pt idx="21">
                  <c:v>Pitcairn Islands</c:v>
                </c:pt>
              </c:strCache>
            </c:strRef>
          </c:cat>
          <c:val>
            <c:numRef>
              <c:f>Sheet1!$D$30:$D$51</c:f>
              <c:numCache>
                <c:formatCode>_-* #,##0_-;\-* #,##0_-;_-* "-"??_-;_-@_-</c:formatCode>
                <c:ptCount val="22"/>
                <c:pt idx="1">
                  <c:v>9.63622214941022E6</c:v>
                </c:pt>
                <c:pt idx="2">
                  <c:v>1.71091768979925E7</c:v>
                </c:pt>
                <c:pt idx="3">
                  <c:v>2.08333333333333E7</c:v>
                </c:pt>
                <c:pt idx="4">
                  <c:v>3.2625E6</c:v>
                </c:pt>
                <c:pt idx="5">
                  <c:v>3.75E6</c:v>
                </c:pt>
                <c:pt idx="6">
                  <c:v>6.06083766432284E6</c:v>
                </c:pt>
                <c:pt idx="7">
                  <c:v>1.42259414225941E7</c:v>
                </c:pt>
                <c:pt idx="8">
                  <c:v>1.0048893442623E7</c:v>
                </c:pt>
                <c:pt idx="9">
                  <c:v>1.08387096774194E7</c:v>
                </c:pt>
                <c:pt idx="10">
                  <c:v>2.24E6</c:v>
                </c:pt>
                <c:pt idx="11">
                  <c:v>3.90937469515169E6</c:v>
                </c:pt>
                <c:pt idx="12">
                  <c:v>993579.9449709569</c:v>
                </c:pt>
                <c:pt idx="13">
                  <c:v>863281.25</c:v>
                </c:pt>
                <c:pt idx="14">
                  <c:v>492814.0</c:v>
                </c:pt>
                <c:pt idx="15">
                  <c:v>168360.0</c:v>
                </c:pt>
                <c:pt idx="16">
                  <c:v>642764.7540983607</c:v>
                </c:pt>
                <c:pt idx="17">
                  <c:v>523565.5737704918</c:v>
                </c:pt>
                <c:pt idx="18">
                  <c:v>75410.15625</c:v>
                </c:pt>
                <c:pt idx="19" formatCode="#,##0">
                  <c:v>233398.0</c:v>
                </c:pt>
                <c:pt idx="20">
                  <c:v>82031.25</c:v>
                </c:pt>
                <c:pt idx="21">
                  <c:v>9140.625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213-422D-ACF1-A481728C5AE5}"/>
            </c:ext>
          </c:extLst>
        </c:ser>
        <c:ser>
          <c:idx val="1"/>
          <c:order val="1"/>
          <c:tx>
            <c:strRef>
              <c:f>Sheet1!$E$29</c:f>
              <c:strCache>
                <c:ptCount val="1"/>
                <c:pt idx="0">
                  <c:v>Coastal Subsistence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Sheet1!$C$30:$C$51</c:f>
              <c:strCache>
                <c:ptCount val="22"/>
                <c:pt idx="1">
                  <c:v>Solomon Islands</c:v>
                </c:pt>
                <c:pt idx="2">
                  <c:v>French Polynesia</c:v>
                </c:pt>
                <c:pt idx="3">
                  <c:v>Fiji</c:v>
                </c:pt>
                <c:pt idx="4">
                  <c:v>Marshall Islands</c:v>
                </c:pt>
                <c:pt idx="5">
                  <c:v>FSM</c:v>
                </c:pt>
                <c:pt idx="6">
                  <c:v>New Caledonia</c:v>
                </c:pt>
                <c:pt idx="7">
                  <c:v>Samoa</c:v>
                </c:pt>
                <c:pt idx="8">
                  <c:v>Kiribati</c:v>
                </c:pt>
                <c:pt idx="9">
                  <c:v>Tonga</c:v>
                </c:pt>
                <c:pt idx="10">
                  <c:v>Palau</c:v>
                </c:pt>
                <c:pt idx="11">
                  <c:v>Vanuatu</c:v>
                </c:pt>
                <c:pt idx="12">
                  <c:v>Wallis and Futuna</c:v>
                </c:pt>
                <c:pt idx="13">
                  <c:v>Cook Islands</c:v>
                </c:pt>
                <c:pt idx="14">
                  <c:v>Northern Marianas</c:v>
                </c:pt>
                <c:pt idx="15">
                  <c:v>American Samoa</c:v>
                </c:pt>
                <c:pt idx="16">
                  <c:v>Nauru</c:v>
                </c:pt>
                <c:pt idx="17">
                  <c:v>Tuvalu</c:v>
                </c:pt>
                <c:pt idx="18">
                  <c:v>Niue</c:v>
                </c:pt>
                <c:pt idx="19">
                  <c:v>Guam</c:v>
                </c:pt>
                <c:pt idx="20">
                  <c:v>Tokelau</c:v>
                </c:pt>
                <c:pt idx="21">
                  <c:v>Pitcairn Islands</c:v>
                </c:pt>
              </c:strCache>
            </c:strRef>
          </c:cat>
          <c:val>
            <c:numRef>
              <c:f>Sheet1!$E$30:$E$51</c:f>
              <c:numCache>
                <c:formatCode>_-* #,##0_-;\-* #,##0_-;_-* "-"??_-;_-@_-</c:formatCode>
                <c:ptCount val="22"/>
                <c:pt idx="1">
                  <c:v>2.97247706422018E7</c:v>
                </c:pt>
                <c:pt idx="2">
                  <c:v>8.0262885967594E6</c:v>
                </c:pt>
                <c:pt idx="3">
                  <c:v>2.34343434343434E7</c:v>
                </c:pt>
                <c:pt idx="4">
                  <c:v>5.1E6</c:v>
                </c:pt>
                <c:pt idx="5">
                  <c:v>7.48E6</c:v>
                </c:pt>
                <c:pt idx="6">
                  <c:v>1.35330683786813E7</c:v>
                </c:pt>
                <c:pt idx="7">
                  <c:v>1.12029288702929E7</c:v>
                </c:pt>
                <c:pt idx="8">
                  <c:v>1.46331147540984E7</c:v>
                </c:pt>
                <c:pt idx="9">
                  <c:v>7.54032258064516E6</c:v>
                </c:pt>
                <c:pt idx="10">
                  <c:v>2.64E6</c:v>
                </c:pt>
                <c:pt idx="11">
                  <c:v>6.6865671641791E6</c:v>
                </c:pt>
                <c:pt idx="12">
                  <c:v>5.22775909507796E6</c:v>
                </c:pt>
                <c:pt idx="13">
                  <c:v>1.25E6</c:v>
                </c:pt>
                <c:pt idx="14">
                  <c:v>1.12E6</c:v>
                </c:pt>
                <c:pt idx="15">
                  <c:v>413950.0</c:v>
                </c:pt>
                <c:pt idx="16">
                  <c:v>868894.262295082</c:v>
                </c:pt>
                <c:pt idx="17">
                  <c:v>952244.262295082</c:v>
                </c:pt>
                <c:pt idx="18">
                  <c:v>966410.15625</c:v>
                </c:pt>
                <c:pt idx="19" formatCode="#,##0">
                  <c:v>118769.0</c:v>
                </c:pt>
                <c:pt idx="20">
                  <c:v>654609.375</c:v>
                </c:pt>
                <c:pt idx="21">
                  <c:v>8906.25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213-422D-ACF1-A481728C5AE5}"/>
            </c:ext>
          </c:extLst>
        </c:ser>
        <c:ser>
          <c:idx val="2"/>
          <c:order val="2"/>
          <c:tx>
            <c:strRef>
              <c:f>Sheet1!$F$29</c:f>
              <c:strCache>
                <c:ptCount val="1"/>
                <c:pt idx="0">
                  <c:v>Offshore Locally Based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Sheet1!$C$30:$C$51</c:f>
              <c:strCache>
                <c:ptCount val="22"/>
                <c:pt idx="1">
                  <c:v>Solomon Islands</c:v>
                </c:pt>
                <c:pt idx="2">
                  <c:v>French Polynesia</c:v>
                </c:pt>
                <c:pt idx="3">
                  <c:v>Fiji</c:v>
                </c:pt>
                <c:pt idx="4">
                  <c:v>Marshall Islands</c:v>
                </c:pt>
                <c:pt idx="5">
                  <c:v>FSM</c:v>
                </c:pt>
                <c:pt idx="6">
                  <c:v>New Caledonia</c:v>
                </c:pt>
                <c:pt idx="7">
                  <c:v>Samoa</c:v>
                </c:pt>
                <c:pt idx="8">
                  <c:v>Kiribati</c:v>
                </c:pt>
                <c:pt idx="9">
                  <c:v>Tonga</c:v>
                </c:pt>
                <c:pt idx="10">
                  <c:v>Palau</c:v>
                </c:pt>
                <c:pt idx="11">
                  <c:v>Vanuatu</c:v>
                </c:pt>
                <c:pt idx="12">
                  <c:v>Wallis and Futuna</c:v>
                </c:pt>
                <c:pt idx="13">
                  <c:v>Cook Islands</c:v>
                </c:pt>
                <c:pt idx="14">
                  <c:v>Northern Marianas</c:v>
                </c:pt>
                <c:pt idx="15">
                  <c:v>American Samoa</c:v>
                </c:pt>
                <c:pt idx="16">
                  <c:v>Nauru</c:v>
                </c:pt>
                <c:pt idx="17">
                  <c:v>Tuvalu</c:v>
                </c:pt>
                <c:pt idx="18">
                  <c:v>Niue</c:v>
                </c:pt>
                <c:pt idx="19">
                  <c:v>Guam</c:v>
                </c:pt>
                <c:pt idx="20">
                  <c:v>Tokelau</c:v>
                </c:pt>
                <c:pt idx="21">
                  <c:v>Pitcairn Islands</c:v>
                </c:pt>
              </c:strCache>
            </c:strRef>
          </c:cat>
          <c:val>
            <c:numRef>
              <c:f>Sheet1!$F$30:$F$51</c:f>
              <c:numCache>
                <c:formatCode>_-* #,##0_-;\-* #,##0_-;_-* "-"??_-;_-@_-</c:formatCode>
                <c:ptCount val="22"/>
                <c:pt idx="1">
                  <c:v>2.99105366972477E7</c:v>
                </c:pt>
                <c:pt idx="2">
                  <c:v>5.765820849893E6</c:v>
                </c:pt>
                <c:pt idx="3">
                  <c:v>1.08729909090909E7</c:v>
                </c:pt>
                <c:pt idx="4">
                  <c:v>5.5065E7</c:v>
                </c:pt>
                <c:pt idx="5">
                  <c:v>3.5915565E7</c:v>
                </c:pt>
                <c:pt idx="6">
                  <c:v>2.68337919086925E6</c:v>
                </c:pt>
                <c:pt idx="7">
                  <c:v>1.86652343096234E6</c:v>
                </c:pt>
                <c:pt idx="8">
                  <c:v>721311.475409836</c:v>
                </c:pt>
                <c:pt idx="9">
                  <c:v>835483.870967742</c:v>
                </c:pt>
                <c:pt idx="10">
                  <c:v>6.4445E6</c:v>
                </c:pt>
                <c:pt idx="11">
                  <c:v>294801.7461711052</c:v>
                </c:pt>
                <c:pt idx="12">
                  <c:v>0.0</c:v>
                </c:pt>
                <c:pt idx="13">
                  <c:v>453125.0</c:v>
                </c:pt>
                <c:pt idx="14">
                  <c:v>0.0</c:v>
                </c:pt>
                <c:pt idx="15">
                  <c:v>1.022679E6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 formatCode="#,##0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213-422D-ACF1-A481728C5AE5}"/>
            </c:ext>
          </c:extLst>
        </c:ser>
        <c:ser>
          <c:idx val="3"/>
          <c:order val="3"/>
          <c:tx>
            <c:strRef>
              <c:f>Sheet1!$G$29</c:f>
              <c:strCache>
                <c:ptCount val="1"/>
                <c:pt idx="0">
                  <c:v>Freshwater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Sheet1!$C$30:$C$51</c:f>
              <c:strCache>
                <c:ptCount val="22"/>
                <c:pt idx="1">
                  <c:v>Solomon Islands</c:v>
                </c:pt>
                <c:pt idx="2">
                  <c:v>French Polynesia</c:v>
                </c:pt>
                <c:pt idx="3">
                  <c:v>Fiji</c:v>
                </c:pt>
                <c:pt idx="4">
                  <c:v>Marshall Islands</c:v>
                </c:pt>
                <c:pt idx="5">
                  <c:v>FSM</c:v>
                </c:pt>
                <c:pt idx="6">
                  <c:v>New Caledonia</c:v>
                </c:pt>
                <c:pt idx="7">
                  <c:v>Samoa</c:v>
                </c:pt>
                <c:pt idx="8">
                  <c:v>Kiribati</c:v>
                </c:pt>
                <c:pt idx="9">
                  <c:v>Tonga</c:v>
                </c:pt>
                <c:pt idx="10">
                  <c:v>Palau</c:v>
                </c:pt>
                <c:pt idx="11">
                  <c:v>Vanuatu</c:v>
                </c:pt>
                <c:pt idx="12">
                  <c:v>Wallis and Futuna</c:v>
                </c:pt>
                <c:pt idx="13">
                  <c:v>Cook Islands</c:v>
                </c:pt>
                <c:pt idx="14">
                  <c:v>Northern Marianas</c:v>
                </c:pt>
                <c:pt idx="15">
                  <c:v>American Samoa</c:v>
                </c:pt>
                <c:pt idx="16">
                  <c:v>Nauru</c:v>
                </c:pt>
                <c:pt idx="17">
                  <c:v>Tuvalu</c:v>
                </c:pt>
                <c:pt idx="18">
                  <c:v>Niue</c:v>
                </c:pt>
                <c:pt idx="19">
                  <c:v>Guam</c:v>
                </c:pt>
                <c:pt idx="20">
                  <c:v>Tokelau</c:v>
                </c:pt>
                <c:pt idx="21">
                  <c:v>Pitcairn Islands</c:v>
                </c:pt>
              </c:strCache>
            </c:strRef>
          </c:cat>
          <c:val>
            <c:numRef>
              <c:f>Sheet1!$G$30:$G$51</c:f>
              <c:numCache>
                <c:formatCode>_-* #,##0_-;\-* #,##0_-;_-* "-"??_-;_-@_-</c:formatCode>
                <c:ptCount val="22"/>
                <c:pt idx="1">
                  <c:v>3.49672346002621E6</c:v>
                </c:pt>
                <c:pt idx="2">
                  <c:v>414732.2327524712</c:v>
                </c:pt>
                <c:pt idx="3">
                  <c:v>3.36727272727273E6</c:v>
                </c:pt>
                <c:pt idx="4">
                  <c:v>0.0</c:v>
                </c:pt>
                <c:pt idx="5">
                  <c:v>7600.0</c:v>
                </c:pt>
                <c:pt idx="6">
                  <c:v>43500.45857535921</c:v>
                </c:pt>
                <c:pt idx="7">
                  <c:v>20432.21757322175</c:v>
                </c:pt>
                <c:pt idx="8">
                  <c:v>0.0</c:v>
                </c:pt>
                <c:pt idx="9">
                  <c:v>3064.516129032258</c:v>
                </c:pt>
                <c:pt idx="10">
                  <c:v>9500.0</c:v>
                </c:pt>
                <c:pt idx="11">
                  <c:v>209587.3573309921</c:v>
                </c:pt>
                <c:pt idx="12">
                  <c:v>0.0</c:v>
                </c:pt>
                <c:pt idx="13">
                  <c:v>26367.1875</c:v>
                </c:pt>
                <c:pt idx="14">
                  <c:v>0.0</c:v>
                </c:pt>
                <c:pt idx="15">
                  <c:v>3600.0</c:v>
                </c:pt>
                <c:pt idx="16">
                  <c:v>0.0</c:v>
                </c:pt>
                <c:pt idx="17">
                  <c:v>1508.196721311475</c:v>
                </c:pt>
                <c:pt idx="18">
                  <c:v>0.0</c:v>
                </c:pt>
                <c:pt idx="19" formatCode="#,##0">
                  <c:v>9350.0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213-422D-ACF1-A481728C5AE5}"/>
            </c:ext>
          </c:extLst>
        </c:ser>
        <c:ser>
          <c:idx val="4"/>
          <c:order val="4"/>
          <c:tx>
            <c:strRef>
              <c:f>Sheet1!$H$29</c:f>
              <c:strCache>
                <c:ptCount val="1"/>
                <c:pt idx="0">
                  <c:v>Aquaculture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Sheet1!$C$30:$C$51</c:f>
              <c:strCache>
                <c:ptCount val="22"/>
                <c:pt idx="1">
                  <c:v>Solomon Islands</c:v>
                </c:pt>
                <c:pt idx="2">
                  <c:v>French Polynesia</c:v>
                </c:pt>
                <c:pt idx="3">
                  <c:v>Fiji</c:v>
                </c:pt>
                <c:pt idx="4">
                  <c:v>Marshall Islands</c:v>
                </c:pt>
                <c:pt idx="5">
                  <c:v>FSM</c:v>
                </c:pt>
                <c:pt idx="6">
                  <c:v>New Caledonia</c:v>
                </c:pt>
                <c:pt idx="7">
                  <c:v>Samoa</c:v>
                </c:pt>
                <c:pt idx="8">
                  <c:v>Kiribati</c:v>
                </c:pt>
                <c:pt idx="9">
                  <c:v>Tonga</c:v>
                </c:pt>
                <c:pt idx="10">
                  <c:v>Palau</c:v>
                </c:pt>
                <c:pt idx="11">
                  <c:v>Vanuatu</c:v>
                </c:pt>
                <c:pt idx="12">
                  <c:v>Wallis and Futuna</c:v>
                </c:pt>
                <c:pt idx="13">
                  <c:v>Cook Islands</c:v>
                </c:pt>
                <c:pt idx="14">
                  <c:v>Northern Marianas</c:v>
                </c:pt>
                <c:pt idx="15">
                  <c:v>American Samoa</c:v>
                </c:pt>
                <c:pt idx="16">
                  <c:v>Nauru</c:v>
                </c:pt>
                <c:pt idx="17">
                  <c:v>Tuvalu</c:v>
                </c:pt>
                <c:pt idx="18">
                  <c:v>Niue</c:v>
                </c:pt>
                <c:pt idx="19">
                  <c:v>Guam</c:v>
                </c:pt>
                <c:pt idx="20">
                  <c:v>Tokelau</c:v>
                </c:pt>
                <c:pt idx="21">
                  <c:v>Pitcairn Islands</c:v>
                </c:pt>
              </c:strCache>
            </c:strRef>
          </c:cat>
          <c:val>
            <c:numRef>
              <c:f>Sheet1!$H$30:$H$51</c:f>
              <c:numCache>
                <c:formatCode>_-* #,##0_-;\-* #,##0_-;_-* "-"??_-;_-@_-</c:formatCode>
                <c:ptCount val="22"/>
                <c:pt idx="1">
                  <c:v>541284.4036697248</c:v>
                </c:pt>
                <c:pt idx="2">
                  <c:v>4.03970498318557E7</c:v>
                </c:pt>
                <c:pt idx="3">
                  <c:v>815829.2929292929</c:v>
                </c:pt>
                <c:pt idx="4">
                  <c:v>27500.0</c:v>
                </c:pt>
                <c:pt idx="5">
                  <c:v>90640.0</c:v>
                </c:pt>
                <c:pt idx="6">
                  <c:v>8.45383674717212E6</c:v>
                </c:pt>
                <c:pt idx="7">
                  <c:v>20435.14644351464</c:v>
                </c:pt>
                <c:pt idx="8">
                  <c:v>171004.0983606557</c:v>
                </c:pt>
                <c:pt idx="9">
                  <c:v>7526.881720430106</c:v>
                </c:pt>
                <c:pt idx="10">
                  <c:v>171000.0</c:v>
                </c:pt>
                <c:pt idx="11">
                  <c:v>172519.7541703248</c:v>
                </c:pt>
                <c:pt idx="12">
                  <c:v>0.0</c:v>
                </c:pt>
                <c:pt idx="13">
                  <c:v>384960.9375</c:v>
                </c:pt>
                <c:pt idx="14">
                  <c:v>508500.0</c:v>
                </c:pt>
                <c:pt idx="15">
                  <c:v>32930.0</c:v>
                </c:pt>
                <c:pt idx="16">
                  <c:v>0.0</c:v>
                </c:pt>
                <c:pt idx="17">
                  <c:v>573.7704918032787</c:v>
                </c:pt>
                <c:pt idx="18">
                  <c:v>0.0</c:v>
                </c:pt>
                <c:pt idx="19" formatCode="#,##0">
                  <c:v>520000.0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213-422D-ACF1-A481728C5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8094720"/>
        <c:axId val="2139252480"/>
      </c:barChart>
      <c:catAx>
        <c:axId val="-210809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fr-FR"/>
          </a:p>
        </c:txPr>
        <c:crossAx val="2139252480"/>
        <c:crosses val="autoZero"/>
        <c:auto val="1"/>
        <c:lblAlgn val="ctr"/>
        <c:lblOffset val="100"/>
        <c:noMultiLvlLbl val="0"/>
      </c:catAx>
      <c:valAx>
        <c:axId val="213925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fr-FR"/>
          </a:p>
        </c:txPr>
        <c:crossAx val="-210809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4880577427822"/>
          <c:y val="0.0358785360163313"/>
          <c:w val="0.700238626421697"/>
          <c:h val="0.1493066491688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A7E-4EC8-8A31-297E1DBF5D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A7E-4EC8-8A31-297E1DBF5D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A7E-4EC8-8A31-297E1DBF5D4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7A7E-4EC8-8A31-297E1DBF5D4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7A7E-4EC8-8A31-297E1DBF5D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Sheet1!$L$32:$P$32</c:f>
              <c:strCache>
                <c:ptCount val="5"/>
                <c:pt idx="0">
                  <c:v>Coastal Commercial</c:v>
                </c:pt>
                <c:pt idx="1">
                  <c:v>Coastal Subsistence</c:v>
                </c:pt>
                <c:pt idx="2">
                  <c:v>Offshore Locally Based</c:v>
                </c:pt>
                <c:pt idx="3">
                  <c:v>Freshwater</c:v>
                </c:pt>
                <c:pt idx="4">
                  <c:v>Aquaculture</c:v>
                </c:pt>
              </c:strCache>
            </c:strRef>
          </c:cat>
          <c:val>
            <c:numRef>
              <c:f>Sheet1!$L$34:$P$34</c:f>
              <c:numCache>
                <c:formatCode>0.0%</c:formatCode>
                <c:ptCount val="5"/>
                <c:pt idx="0">
                  <c:v>0.188570034876439</c:v>
                </c:pt>
                <c:pt idx="1">
                  <c:v>0.221166923602712</c:v>
                </c:pt>
                <c:pt idx="2">
                  <c:v>0.417570787350414</c:v>
                </c:pt>
                <c:pt idx="3">
                  <c:v>0.0596121365716038</c:v>
                </c:pt>
                <c:pt idx="4">
                  <c:v>0.0715325167860805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7A7E-4EC8-8A31-297E1DBF5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Sheet1!$O$81</c:f>
              <c:strCache>
                <c:ptCount val="1"/>
                <c:pt idx="0">
                  <c:v>Official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Sheet1!$N$82:$N$100</c:f>
              <c:strCache>
                <c:ptCount val="18"/>
                <c:pt idx="0">
                  <c:v>Marshall Islands</c:v>
                </c:pt>
                <c:pt idx="1">
                  <c:v>Kiribati</c:v>
                </c:pt>
                <c:pt idx="2">
                  <c:v>FSM</c:v>
                </c:pt>
                <c:pt idx="3">
                  <c:v>Solomon Islands</c:v>
                </c:pt>
                <c:pt idx="4">
                  <c:v>Tuvalu</c:v>
                </c:pt>
                <c:pt idx="5">
                  <c:v>Palau</c:v>
                </c:pt>
                <c:pt idx="6">
                  <c:v>Tonga</c:v>
                </c:pt>
                <c:pt idx="7">
                  <c:v>Niue</c:v>
                </c:pt>
                <c:pt idx="8">
                  <c:v>Samoa</c:v>
                </c:pt>
                <c:pt idx="9">
                  <c:v>Wallis and Futuna</c:v>
                </c:pt>
                <c:pt idx="10">
                  <c:v>PNG</c:v>
                </c:pt>
                <c:pt idx="11">
                  <c:v>Fiji</c:v>
                </c:pt>
                <c:pt idx="12">
                  <c:v>Vanuatu</c:v>
                </c:pt>
                <c:pt idx="13">
                  <c:v>French Polynesia</c:v>
                </c:pt>
                <c:pt idx="14">
                  <c:v>Nauru</c:v>
                </c:pt>
                <c:pt idx="15">
                  <c:v>Cook Islands</c:v>
                </c:pt>
                <c:pt idx="16">
                  <c:v>American Samoa</c:v>
                </c:pt>
                <c:pt idx="17">
                  <c:v>Northern Marianas</c:v>
                </c:pt>
              </c:strCache>
            </c:strRef>
          </c:cat>
          <c:val>
            <c:numRef>
              <c:f>Sheet1!$O$82:$O$100</c:f>
              <c:numCache>
                <c:formatCode>0.0%</c:formatCode>
                <c:ptCount val="19"/>
                <c:pt idx="0">
                  <c:v>0.140867702196036</c:v>
                </c:pt>
                <c:pt idx="1">
                  <c:v>0.0858331043136929</c:v>
                </c:pt>
                <c:pt idx="2">
                  <c:v>0.0999685633448601</c:v>
                </c:pt>
                <c:pt idx="3">
                  <c:v>0.0248417394320204</c:v>
                </c:pt>
                <c:pt idx="4">
                  <c:v>0.0942823016202742</c:v>
                </c:pt>
                <c:pt idx="5">
                  <c:v>0.0219204920467958</c:v>
                </c:pt>
                <c:pt idx="6">
                  <c:v>0.0226452656463855</c:v>
                </c:pt>
                <c:pt idx="7">
                  <c:v>0.0427525341348767</c:v>
                </c:pt>
                <c:pt idx="8">
                  <c:v>0.0298986970729796</c:v>
                </c:pt>
                <c:pt idx="11">
                  <c:v>0.0182613818059413</c:v>
                </c:pt>
                <c:pt idx="12">
                  <c:v>0.00639816366106882</c:v>
                </c:pt>
                <c:pt idx="14">
                  <c:v>0.0225193525686136</c:v>
                </c:pt>
                <c:pt idx="15">
                  <c:v>0.0595611285266458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2F2-4D58-913B-A7B634F4738B}"/>
            </c:ext>
          </c:extLst>
        </c:ser>
        <c:ser>
          <c:idx val="1"/>
          <c:order val="1"/>
          <c:tx>
            <c:strRef>
              <c:f>Sheet1!$P$81</c:f>
              <c:strCache>
                <c:ptCount val="1"/>
                <c:pt idx="0">
                  <c:v>Re-estimate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Sheet1!$N$82:$N$100</c:f>
              <c:strCache>
                <c:ptCount val="18"/>
                <c:pt idx="0">
                  <c:v>Marshall Islands</c:v>
                </c:pt>
                <c:pt idx="1">
                  <c:v>Kiribati</c:v>
                </c:pt>
                <c:pt idx="2">
                  <c:v>FSM</c:v>
                </c:pt>
                <c:pt idx="3">
                  <c:v>Solomon Islands</c:v>
                </c:pt>
                <c:pt idx="4">
                  <c:v>Tuvalu</c:v>
                </c:pt>
                <c:pt idx="5">
                  <c:v>Palau</c:v>
                </c:pt>
                <c:pt idx="6">
                  <c:v>Tonga</c:v>
                </c:pt>
                <c:pt idx="7">
                  <c:v>Niue</c:v>
                </c:pt>
                <c:pt idx="8">
                  <c:v>Samoa</c:v>
                </c:pt>
                <c:pt idx="9">
                  <c:v>Wallis and Futuna</c:v>
                </c:pt>
                <c:pt idx="10">
                  <c:v>PNG</c:v>
                </c:pt>
                <c:pt idx="11">
                  <c:v>Fiji</c:v>
                </c:pt>
                <c:pt idx="12">
                  <c:v>Vanuatu</c:v>
                </c:pt>
                <c:pt idx="13">
                  <c:v>French Polynesia</c:v>
                </c:pt>
                <c:pt idx="14">
                  <c:v>Nauru</c:v>
                </c:pt>
                <c:pt idx="15">
                  <c:v>Cook Islands</c:v>
                </c:pt>
                <c:pt idx="16">
                  <c:v>American Samoa</c:v>
                </c:pt>
                <c:pt idx="17">
                  <c:v>Northern Marianas</c:v>
                </c:pt>
              </c:strCache>
            </c:strRef>
          </c:cat>
          <c:val>
            <c:numRef>
              <c:f>Sheet1!$P$82:$P$100</c:f>
              <c:numCache>
                <c:formatCode>0.0%</c:formatCode>
                <c:ptCount val="19"/>
                <c:pt idx="0">
                  <c:v>0.295085698982325</c:v>
                </c:pt>
                <c:pt idx="1">
                  <c:v>0.161786430975209</c:v>
                </c:pt>
                <c:pt idx="2">
                  <c:v>0.148518720528136</c:v>
                </c:pt>
                <c:pt idx="3">
                  <c:v>0.071532557985181</c:v>
                </c:pt>
                <c:pt idx="4">
                  <c:v>0.0468173036975488</c:v>
                </c:pt>
                <c:pt idx="5">
                  <c:v>0.0461884038188227</c:v>
                </c:pt>
                <c:pt idx="6">
                  <c:v>0.0444925967400771</c:v>
                </c:pt>
                <c:pt idx="7">
                  <c:v>0.042641575800211</c:v>
                </c:pt>
                <c:pt idx="8">
                  <c:v>0.0339915330294575</c:v>
                </c:pt>
                <c:pt idx="9">
                  <c:v>0.0339166666666667</c:v>
                </c:pt>
                <c:pt idx="10">
                  <c:v>0.0169624304398148</c:v>
                </c:pt>
                <c:pt idx="11">
                  <c:v>0.0164746621223597</c:v>
                </c:pt>
                <c:pt idx="12">
                  <c:v>0.0152445144255504</c:v>
                </c:pt>
                <c:pt idx="13">
                  <c:v>0.0132312829912327</c:v>
                </c:pt>
                <c:pt idx="14">
                  <c:v>0.0129783532723434</c:v>
                </c:pt>
                <c:pt idx="15">
                  <c:v>0.00995689655172414</c:v>
                </c:pt>
                <c:pt idx="16">
                  <c:v>0.002</c:v>
                </c:pt>
                <c:pt idx="17">
                  <c:v>0.003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2F2-4D58-913B-A7B634F47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6647232"/>
        <c:axId val="2098945808"/>
      </c:barChart>
      <c:catAx>
        <c:axId val="-212664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fr-FR"/>
          </a:p>
        </c:txPr>
        <c:crossAx val="2098945808"/>
        <c:crosses val="autoZero"/>
        <c:auto val="1"/>
        <c:lblAlgn val="ctr"/>
        <c:lblOffset val="100"/>
        <c:noMultiLvlLbl val="0"/>
      </c:catAx>
      <c:valAx>
        <c:axId val="209894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fr-FR"/>
          </a:p>
        </c:txPr>
        <c:crossAx val="-212664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3754811898513"/>
          <c:y val="0.139467045785943"/>
          <c:w val="0.341678796275187"/>
          <c:h val="0.05387968745286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r>
              <a:rPr lang="en-AU"/>
              <a:t>PNG GDP Composition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6FF-4511-9280-BD6E6EC8281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6FF-4511-9280-BD6E6EC8281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6FF-4511-9280-BD6E6EC8281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66FF-4511-9280-BD6E6EC8281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66FF-4511-9280-BD6E6EC8281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Sheet1!$C$109:$G$109</c:f>
              <c:strCache>
                <c:ptCount val="5"/>
                <c:pt idx="0">
                  <c:v>Coastal Commercial</c:v>
                </c:pt>
                <c:pt idx="1">
                  <c:v>Coastal Subsistence</c:v>
                </c:pt>
                <c:pt idx="2">
                  <c:v>Offshore Locally Based</c:v>
                </c:pt>
                <c:pt idx="3">
                  <c:v>Freshwater</c:v>
                </c:pt>
                <c:pt idx="4">
                  <c:v>Aquaculture</c:v>
                </c:pt>
              </c:strCache>
            </c:strRef>
          </c:cat>
          <c:val>
            <c:numRef>
              <c:f>Sheet1!$C$110:$G$110</c:f>
              <c:numCache>
                <c:formatCode>#,##0</c:formatCode>
                <c:ptCount val="5"/>
                <c:pt idx="0">
                  <c:v>8.45E7</c:v>
                </c:pt>
                <c:pt idx="1">
                  <c:v>5.435E7</c:v>
                </c:pt>
                <c:pt idx="2" formatCode="General">
                  <c:v>3.9877514E8</c:v>
                </c:pt>
                <c:pt idx="3">
                  <c:v>9.31E7</c:v>
                </c:pt>
                <c:pt idx="4">
                  <c:v>2.051855E6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66FF-4511-9280-BD6E6EC82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Sheet1!$K$33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Sheet1!$L$32:$P$32</c:f>
              <c:strCache>
                <c:ptCount val="5"/>
                <c:pt idx="0">
                  <c:v>Coastal Commercial</c:v>
                </c:pt>
                <c:pt idx="1">
                  <c:v>Coastal Subsistence</c:v>
                </c:pt>
                <c:pt idx="2">
                  <c:v>Offshore Locally Based</c:v>
                </c:pt>
                <c:pt idx="3">
                  <c:v>Freshwater</c:v>
                </c:pt>
                <c:pt idx="4">
                  <c:v>Aquaculture</c:v>
                </c:pt>
              </c:strCache>
            </c:strRef>
          </c:cat>
          <c:val>
            <c:numRef>
              <c:f>Sheet1!$L$33:$P$33</c:f>
              <c:numCache>
                <c:formatCode>0%</c:formatCode>
                <c:ptCount val="5"/>
                <c:pt idx="0">
                  <c:v>0.19</c:v>
                </c:pt>
                <c:pt idx="1">
                  <c:v>0.3</c:v>
                </c:pt>
                <c:pt idx="2">
                  <c:v>0.35</c:v>
                </c:pt>
                <c:pt idx="3">
                  <c:v>0.04</c:v>
                </c:pt>
                <c:pt idx="4">
                  <c:v>0.12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4E-4B48-9D38-A34ED328B5BA}"/>
            </c:ext>
          </c:extLst>
        </c:ser>
        <c:ser>
          <c:idx val="1"/>
          <c:order val="1"/>
          <c:tx>
            <c:strRef>
              <c:f>Sheet1!$K$34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Sheet1!$L$32:$P$32</c:f>
              <c:strCache>
                <c:ptCount val="5"/>
                <c:pt idx="0">
                  <c:v>Coastal Commercial</c:v>
                </c:pt>
                <c:pt idx="1">
                  <c:v>Coastal Subsistence</c:v>
                </c:pt>
                <c:pt idx="2">
                  <c:v>Offshore Locally Based</c:v>
                </c:pt>
                <c:pt idx="3">
                  <c:v>Freshwater</c:v>
                </c:pt>
                <c:pt idx="4">
                  <c:v>Aquaculture</c:v>
                </c:pt>
              </c:strCache>
            </c:strRef>
          </c:cat>
          <c:val>
            <c:numRef>
              <c:f>Sheet1!$L$34:$P$34</c:f>
              <c:numCache>
                <c:formatCode>0.0%</c:formatCode>
                <c:ptCount val="5"/>
                <c:pt idx="0">
                  <c:v>0.188570034876439</c:v>
                </c:pt>
                <c:pt idx="1">
                  <c:v>0.221166923602712</c:v>
                </c:pt>
                <c:pt idx="2">
                  <c:v>0.417570787350414</c:v>
                </c:pt>
                <c:pt idx="3">
                  <c:v>0.0596121365716038</c:v>
                </c:pt>
                <c:pt idx="4">
                  <c:v>0.0715325167860805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4E-4B48-9D38-A34ED328B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3714608"/>
        <c:axId val="-2111097872"/>
      </c:barChart>
      <c:catAx>
        <c:axId val="-211371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1097872"/>
        <c:crosses val="autoZero"/>
        <c:auto val="1"/>
        <c:lblAlgn val="ctr"/>
        <c:lblOffset val="100"/>
        <c:noMultiLvlLbl val="0"/>
      </c:catAx>
      <c:valAx>
        <c:axId val="-211109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371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Sheet1!$AF$45</c:f>
              <c:strCache>
                <c:ptCount val="1"/>
                <c:pt idx="0">
                  <c:v>Coastal Commercial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Sheet1!$AE$46:$AE$66</c:f>
              <c:strCache>
                <c:ptCount val="21"/>
                <c:pt idx="0">
                  <c:v>Solomon Islands</c:v>
                </c:pt>
                <c:pt idx="1">
                  <c:v>French Polynesia</c:v>
                </c:pt>
                <c:pt idx="2">
                  <c:v>Fiji</c:v>
                </c:pt>
                <c:pt idx="3">
                  <c:v>Marshall Islands</c:v>
                </c:pt>
                <c:pt idx="4">
                  <c:v>FSM</c:v>
                </c:pt>
                <c:pt idx="5">
                  <c:v>New Caledonia</c:v>
                </c:pt>
                <c:pt idx="6">
                  <c:v>Samoa</c:v>
                </c:pt>
                <c:pt idx="7">
                  <c:v>Kiribati</c:v>
                </c:pt>
                <c:pt idx="8">
                  <c:v>Tonga</c:v>
                </c:pt>
                <c:pt idx="9">
                  <c:v>Palau</c:v>
                </c:pt>
                <c:pt idx="10">
                  <c:v>Vanuatu</c:v>
                </c:pt>
                <c:pt idx="11">
                  <c:v>Wallis and Futuna</c:v>
                </c:pt>
                <c:pt idx="12">
                  <c:v>Cook Islands</c:v>
                </c:pt>
                <c:pt idx="13">
                  <c:v>Northern Marianas</c:v>
                </c:pt>
                <c:pt idx="14">
                  <c:v>American Samoa</c:v>
                </c:pt>
                <c:pt idx="15">
                  <c:v>Nauru</c:v>
                </c:pt>
                <c:pt idx="16">
                  <c:v>Tuvalu</c:v>
                </c:pt>
                <c:pt idx="17">
                  <c:v>Niue</c:v>
                </c:pt>
                <c:pt idx="18">
                  <c:v>Guam</c:v>
                </c:pt>
                <c:pt idx="19">
                  <c:v>Tokelau</c:v>
                </c:pt>
                <c:pt idx="20">
                  <c:v>Pitcairn Islands</c:v>
                </c:pt>
              </c:strCache>
            </c:strRef>
          </c:cat>
          <c:val>
            <c:numRef>
              <c:f>Sheet1!$AF$46:$AF$66</c:f>
              <c:numCache>
                <c:formatCode>0%</c:formatCode>
                <c:ptCount val="21"/>
                <c:pt idx="0">
                  <c:v>0.131445682204599</c:v>
                </c:pt>
                <c:pt idx="1">
                  <c:v>0.238578229568335</c:v>
                </c:pt>
                <c:pt idx="2">
                  <c:v>0.351180254260634</c:v>
                </c:pt>
                <c:pt idx="3">
                  <c:v>0.051414388149082</c:v>
                </c:pt>
                <c:pt idx="4">
                  <c:v>0.0793754863732927</c:v>
                </c:pt>
                <c:pt idx="5">
                  <c:v>0.196942713959011</c:v>
                </c:pt>
                <c:pt idx="6">
                  <c:v>0.520405529376096</c:v>
                </c:pt>
                <c:pt idx="7">
                  <c:v>0.39292899913223</c:v>
                </c:pt>
                <c:pt idx="8">
                  <c:v>0.563778884579137</c:v>
                </c:pt>
                <c:pt idx="9">
                  <c:v>0.194703034412023</c:v>
                </c:pt>
                <c:pt idx="10">
                  <c:v>0.346795570463383</c:v>
                </c:pt>
                <c:pt idx="11">
                  <c:v>0.15970515970516</c:v>
                </c:pt>
                <c:pt idx="12">
                  <c:v>0.289912108093926</c:v>
                </c:pt>
                <c:pt idx="13">
                  <c:v>0.232315442221189</c:v>
                </c:pt>
                <c:pt idx="14">
                  <c:v>0.102563540233162</c:v>
                </c:pt>
                <c:pt idx="15">
                  <c:v>0.425204855809273</c:v>
                </c:pt>
                <c:pt idx="16">
                  <c:v>0.35426515838911</c:v>
                </c:pt>
                <c:pt idx="17">
                  <c:v>0.0723830734966592</c:v>
                </c:pt>
                <c:pt idx="18">
                  <c:v>0.264768875437315</c:v>
                </c:pt>
                <c:pt idx="19">
                  <c:v>0.111358574610245</c:v>
                </c:pt>
                <c:pt idx="20">
                  <c:v>0.506493506493506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B41-4812-9B6D-3AB7541F970B}"/>
            </c:ext>
          </c:extLst>
        </c:ser>
        <c:ser>
          <c:idx val="1"/>
          <c:order val="1"/>
          <c:tx>
            <c:strRef>
              <c:f>Sheet1!$AG$45</c:f>
              <c:strCache>
                <c:ptCount val="1"/>
                <c:pt idx="0">
                  <c:v>Coastal Subsistence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Sheet1!$AE$46:$AE$66</c:f>
              <c:strCache>
                <c:ptCount val="21"/>
                <c:pt idx="0">
                  <c:v>Solomon Islands</c:v>
                </c:pt>
                <c:pt idx="1">
                  <c:v>French Polynesia</c:v>
                </c:pt>
                <c:pt idx="2">
                  <c:v>Fiji</c:v>
                </c:pt>
                <c:pt idx="3">
                  <c:v>Marshall Islands</c:v>
                </c:pt>
                <c:pt idx="4">
                  <c:v>FSM</c:v>
                </c:pt>
                <c:pt idx="5">
                  <c:v>New Caledonia</c:v>
                </c:pt>
                <c:pt idx="6">
                  <c:v>Samoa</c:v>
                </c:pt>
                <c:pt idx="7">
                  <c:v>Kiribati</c:v>
                </c:pt>
                <c:pt idx="8">
                  <c:v>Tonga</c:v>
                </c:pt>
                <c:pt idx="9">
                  <c:v>Palau</c:v>
                </c:pt>
                <c:pt idx="10">
                  <c:v>Vanuatu</c:v>
                </c:pt>
                <c:pt idx="11">
                  <c:v>Wallis and Futuna</c:v>
                </c:pt>
                <c:pt idx="12">
                  <c:v>Cook Islands</c:v>
                </c:pt>
                <c:pt idx="13">
                  <c:v>Northern Marianas</c:v>
                </c:pt>
                <c:pt idx="14">
                  <c:v>American Samoa</c:v>
                </c:pt>
                <c:pt idx="15">
                  <c:v>Nauru</c:v>
                </c:pt>
                <c:pt idx="16">
                  <c:v>Tuvalu</c:v>
                </c:pt>
                <c:pt idx="17">
                  <c:v>Niue</c:v>
                </c:pt>
                <c:pt idx="18">
                  <c:v>Guam</c:v>
                </c:pt>
                <c:pt idx="19">
                  <c:v>Tokelau</c:v>
                </c:pt>
                <c:pt idx="20">
                  <c:v>Pitcairn Islands</c:v>
                </c:pt>
              </c:strCache>
            </c:strRef>
          </c:cat>
          <c:val>
            <c:numRef>
              <c:f>Sheet1!$AG$46:$AG$66</c:f>
              <c:numCache>
                <c:formatCode>0%</c:formatCode>
                <c:ptCount val="21"/>
                <c:pt idx="0">
                  <c:v>0.405469352497088</c:v>
                </c:pt>
                <c:pt idx="1">
                  <c:v>0.111922258729119</c:v>
                </c:pt>
                <c:pt idx="2">
                  <c:v>0.395024576913779</c:v>
                </c:pt>
                <c:pt idx="3">
                  <c:v>0.080371917106611</c:v>
                </c:pt>
                <c:pt idx="4">
                  <c:v>0.158327636819261</c:v>
                </c:pt>
                <c:pt idx="5">
                  <c:v>0.439747665636935</c:v>
                </c:pt>
                <c:pt idx="6">
                  <c:v>0.409819354383676</c:v>
                </c:pt>
                <c:pt idx="7">
                  <c:v>0.572179928799617</c:v>
                </c:pt>
                <c:pt idx="8">
                  <c:v>0.392212244852302</c:v>
                </c:pt>
                <c:pt idx="9">
                  <c:v>0.22947143341417</c:v>
                </c:pt>
                <c:pt idx="10">
                  <c:v>0.593156720694751</c:v>
                </c:pt>
                <c:pt idx="11">
                  <c:v>0.84029484029484</c:v>
                </c:pt>
                <c:pt idx="12">
                  <c:v>0.419782237964056</c:v>
                </c:pt>
                <c:pt idx="13">
                  <c:v>0.527974642132188</c:v>
                </c:pt>
                <c:pt idx="14">
                  <c:v>0.252174967210249</c:v>
                </c:pt>
                <c:pt idx="15">
                  <c:v>0.574795144190727</c:v>
                </c:pt>
                <c:pt idx="16">
                  <c:v>0.644326100315691</c:v>
                </c:pt>
                <c:pt idx="17">
                  <c:v>0.927616926503341</c:v>
                </c:pt>
                <c:pt idx="18">
                  <c:v>0.134732665090594</c:v>
                </c:pt>
                <c:pt idx="19">
                  <c:v>0.888641425389755</c:v>
                </c:pt>
                <c:pt idx="20">
                  <c:v>0.493506493506493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B41-4812-9B6D-3AB7541F970B}"/>
            </c:ext>
          </c:extLst>
        </c:ser>
        <c:ser>
          <c:idx val="2"/>
          <c:order val="2"/>
          <c:tx>
            <c:strRef>
              <c:f>Sheet1!$AH$45</c:f>
              <c:strCache>
                <c:ptCount val="1"/>
                <c:pt idx="0">
                  <c:v>Offshore Locally Based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Sheet1!$AE$46:$AE$66</c:f>
              <c:strCache>
                <c:ptCount val="21"/>
                <c:pt idx="0">
                  <c:v>Solomon Islands</c:v>
                </c:pt>
                <c:pt idx="1">
                  <c:v>French Polynesia</c:v>
                </c:pt>
                <c:pt idx="2">
                  <c:v>Fiji</c:v>
                </c:pt>
                <c:pt idx="3">
                  <c:v>Marshall Islands</c:v>
                </c:pt>
                <c:pt idx="4">
                  <c:v>FSM</c:v>
                </c:pt>
                <c:pt idx="5">
                  <c:v>New Caledonia</c:v>
                </c:pt>
                <c:pt idx="6">
                  <c:v>Samoa</c:v>
                </c:pt>
                <c:pt idx="7">
                  <c:v>Kiribati</c:v>
                </c:pt>
                <c:pt idx="8">
                  <c:v>Tonga</c:v>
                </c:pt>
                <c:pt idx="9">
                  <c:v>Palau</c:v>
                </c:pt>
                <c:pt idx="10">
                  <c:v>Vanuatu</c:v>
                </c:pt>
                <c:pt idx="11">
                  <c:v>Wallis and Futuna</c:v>
                </c:pt>
                <c:pt idx="12">
                  <c:v>Cook Islands</c:v>
                </c:pt>
                <c:pt idx="13">
                  <c:v>Northern Marianas</c:v>
                </c:pt>
                <c:pt idx="14">
                  <c:v>American Samoa</c:v>
                </c:pt>
                <c:pt idx="15">
                  <c:v>Nauru</c:v>
                </c:pt>
                <c:pt idx="16">
                  <c:v>Tuvalu</c:v>
                </c:pt>
                <c:pt idx="17">
                  <c:v>Niue</c:v>
                </c:pt>
                <c:pt idx="18">
                  <c:v>Guam</c:v>
                </c:pt>
                <c:pt idx="19">
                  <c:v>Tokelau</c:v>
                </c:pt>
                <c:pt idx="20">
                  <c:v>Pitcairn Islands</c:v>
                </c:pt>
              </c:strCache>
            </c:strRef>
          </c:cat>
          <c:val>
            <c:numRef>
              <c:f>Sheet1!$AH$46:$AH$66</c:f>
              <c:numCache>
                <c:formatCode>0%</c:formatCode>
                <c:ptCount val="21"/>
                <c:pt idx="0">
                  <c:v>0.408003348232902</c:v>
                </c:pt>
                <c:pt idx="1">
                  <c:v>0.08040125709011</c:v>
                </c:pt>
                <c:pt idx="2">
                  <c:v>0.183282226177349</c:v>
                </c:pt>
                <c:pt idx="3">
                  <c:v>0.867780316759909</c:v>
                </c:pt>
                <c:pt idx="4">
                  <c:v>0.760217450732429</c:v>
                </c:pt>
                <c:pt idx="5">
                  <c:v>0.0871945446652995</c:v>
                </c:pt>
                <c:pt idx="6">
                  <c:v>0.0682801289087353</c:v>
                </c:pt>
                <c:pt idx="7">
                  <c:v>0.0282045180112289</c:v>
                </c:pt>
                <c:pt idx="8">
                  <c:v>0.0434579556863085</c:v>
                </c:pt>
                <c:pt idx="9">
                  <c:v>0.56016236842334</c:v>
                </c:pt>
                <c:pt idx="10">
                  <c:v>0.0261514814284239</c:v>
                </c:pt>
                <c:pt idx="11">
                  <c:v>0.0</c:v>
                </c:pt>
                <c:pt idx="12">
                  <c:v>0.15217106126197</c:v>
                </c:pt>
                <c:pt idx="13">
                  <c:v>0.0</c:v>
                </c:pt>
                <c:pt idx="14">
                  <c:v>0.623007714196424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B41-4812-9B6D-3AB7541F970B}"/>
            </c:ext>
          </c:extLst>
        </c:ser>
        <c:ser>
          <c:idx val="3"/>
          <c:order val="3"/>
          <c:tx>
            <c:strRef>
              <c:f>Sheet1!$AI$45</c:f>
              <c:strCache>
                <c:ptCount val="1"/>
                <c:pt idx="0">
                  <c:v>Freshwater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Sheet1!$AE$46:$AE$66</c:f>
              <c:strCache>
                <c:ptCount val="21"/>
                <c:pt idx="0">
                  <c:v>Solomon Islands</c:v>
                </c:pt>
                <c:pt idx="1">
                  <c:v>French Polynesia</c:v>
                </c:pt>
                <c:pt idx="2">
                  <c:v>Fiji</c:v>
                </c:pt>
                <c:pt idx="3">
                  <c:v>Marshall Islands</c:v>
                </c:pt>
                <c:pt idx="4">
                  <c:v>FSM</c:v>
                </c:pt>
                <c:pt idx="5">
                  <c:v>New Caledonia</c:v>
                </c:pt>
                <c:pt idx="6">
                  <c:v>Samoa</c:v>
                </c:pt>
                <c:pt idx="7">
                  <c:v>Kiribati</c:v>
                </c:pt>
                <c:pt idx="8">
                  <c:v>Tonga</c:v>
                </c:pt>
                <c:pt idx="9">
                  <c:v>Palau</c:v>
                </c:pt>
                <c:pt idx="10">
                  <c:v>Vanuatu</c:v>
                </c:pt>
                <c:pt idx="11">
                  <c:v>Wallis and Futuna</c:v>
                </c:pt>
                <c:pt idx="12">
                  <c:v>Cook Islands</c:v>
                </c:pt>
                <c:pt idx="13">
                  <c:v>Northern Marianas</c:v>
                </c:pt>
                <c:pt idx="14">
                  <c:v>American Samoa</c:v>
                </c:pt>
                <c:pt idx="15">
                  <c:v>Nauru</c:v>
                </c:pt>
                <c:pt idx="16">
                  <c:v>Tuvalu</c:v>
                </c:pt>
                <c:pt idx="17">
                  <c:v>Niue</c:v>
                </c:pt>
                <c:pt idx="18">
                  <c:v>Guam</c:v>
                </c:pt>
                <c:pt idx="19">
                  <c:v>Tokelau</c:v>
                </c:pt>
                <c:pt idx="20">
                  <c:v>Pitcairn Islands</c:v>
                </c:pt>
              </c:strCache>
            </c:strRef>
          </c:cat>
          <c:val>
            <c:numRef>
              <c:f>Sheet1!$AI$46:$AI$66</c:f>
              <c:numCache>
                <c:formatCode>0%</c:formatCode>
                <c:ptCount val="21"/>
                <c:pt idx="0">
                  <c:v>0.047698070214384</c:v>
                </c:pt>
                <c:pt idx="1">
                  <c:v>0.00578321694988244</c:v>
                </c:pt>
                <c:pt idx="2">
                  <c:v>0.0567609452413696</c:v>
                </c:pt>
                <c:pt idx="3">
                  <c:v>0.0</c:v>
                </c:pt>
                <c:pt idx="4">
                  <c:v>0.000160867652383207</c:v>
                </c:pt>
                <c:pt idx="5">
                  <c:v>0.00141351721408463</c:v>
                </c:pt>
                <c:pt idx="6">
                  <c:v>0.000747440094588909</c:v>
                </c:pt>
                <c:pt idx="7">
                  <c:v>0.0</c:v>
                </c:pt>
                <c:pt idx="8">
                  <c:v>0.000159401767961363</c:v>
                </c:pt>
                <c:pt idx="9">
                  <c:v>0.00082574947630099</c:v>
                </c:pt>
                <c:pt idx="10">
                  <c:v>0.0185922232621128</c:v>
                </c:pt>
                <c:pt idx="11">
                  <c:v>0.0</c:v>
                </c:pt>
                <c:pt idx="12">
                  <c:v>0.00885478158205431</c:v>
                </c:pt>
                <c:pt idx="13">
                  <c:v>0.0</c:v>
                </c:pt>
                <c:pt idx="14">
                  <c:v>0.00219309066785094</c:v>
                </c:pt>
                <c:pt idx="15">
                  <c:v>0.0</c:v>
                </c:pt>
                <c:pt idx="16">
                  <c:v>0.0010205055051835</c:v>
                </c:pt>
                <c:pt idx="17">
                  <c:v>0.0</c:v>
                </c:pt>
                <c:pt idx="18">
                  <c:v>0.0106067275012592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B41-4812-9B6D-3AB7541F970B}"/>
            </c:ext>
          </c:extLst>
        </c:ser>
        <c:ser>
          <c:idx val="4"/>
          <c:order val="4"/>
          <c:tx>
            <c:strRef>
              <c:f>Sheet1!$AJ$45</c:f>
              <c:strCache>
                <c:ptCount val="1"/>
                <c:pt idx="0">
                  <c:v>Aquaculture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Sheet1!$AE$46:$AE$66</c:f>
              <c:strCache>
                <c:ptCount val="21"/>
                <c:pt idx="0">
                  <c:v>Solomon Islands</c:v>
                </c:pt>
                <c:pt idx="1">
                  <c:v>French Polynesia</c:v>
                </c:pt>
                <c:pt idx="2">
                  <c:v>Fiji</c:v>
                </c:pt>
                <c:pt idx="3">
                  <c:v>Marshall Islands</c:v>
                </c:pt>
                <c:pt idx="4">
                  <c:v>FSM</c:v>
                </c:pt>
                <c:pt idx="5">
                  <c:v>New Caledonia</c:v>
                </c:pt>
                <c:pt idx="6">
                  <c:v>Samoa</c:v>
                </c:pt>
                <c:pt idx="7">
                  <c:v>Kiribati</c:v>
                </c:pt>
                <c:pt idx="8">
                  <c:v>Tonga</c:v>
                </c:pt>
                <c:pt idx="9">
                  <c:v>Palau</c:v>
                </c:pt>
                <c:pt idx="10">
                  <c:v>Vanuatu</c:v>
                </c:pt>
                <c:pt idx="11">
                  <c:v>Wallis and Futuna</c:v>
                </c:pt>
                <c:pt idx="12">
                  <c:v>Cook Islands</c:v>
                </c:pt>
                <c:pt idx="13">
                  <c:v>Northern Marianas</c:v>
                </c:pt>
                <c:pt idx="14">
                  <c:v>American Samoa</c:v>
                </c:pt>
                <c:pt idx="15">
                  <c:v>Nauru</c:v>
                </c:pt>
                <c:pt idx="16">
                  <c:v>Tuvalu</c:v>
                </c:pt>
                <c:pt idx="17">
                  <c:v>Niue</c:v>
                </c:pt>
                <c:pt idx="18">
                  <c:v>Guam</c:v>
                </c:pt>
                <c:pt idx="19">
                  <c:v>Tokelau</c:v>
                </c:pt>
                <c:pt idx="20">
                  <c:v>Pitcairn Islands</c:v>
                </c:pt>
              </c:strCache>
            </c:strRef>
          </c:cat>
          <c:val>
            <c:numRef>
              <c:f>Sheet1!$AJ$46:$AJ$66</c:f>
              <c:numCache>
                <c:formatCode>0%</c:formatCode>
                <c:ptCount val="21"/>
                <c:pt idx="0">
                  <c:v>0.00738354685102721</c:v>
                </c:pt>
                <c:pt idx="1">
                  <c:v>0.563315037662554</c:v>
                </c:pt>
                <c:pt idx="2">
                  <c:v>0.0137521506491607</c:v>
                </c:pt>
                <c:pt idx="3">
                  <c:v>0.000433377984398392</c:v>
                </c:pt>
                <c:pt idx="4">
                  <c:v>0.0019185584226334</c:v>
                </c:pt>
                <c:pt idx="5">
                  <c:v>0.274701558524669</c:v>
                </c:pt>
                <c:pt idx="6">
                  <c:v>0.00074754723690378</c:v>
                </c:pt>
                <c:pt idx="7">
                  <c:v>0.00668655405692345</c:v>
                </c:pt>
                <c:pt idx="8">
                  <c:v>0.000391513114291067</c:v>
                </c:pt>
                <c:pt idx="9">
                  <c:v>0.0148634905734178</c:v>
                </c:pt>
                <c:pt idx="10">
                  <c:v>0.0153040041513286</c:v>
                </c:pt>
                <c:pt idx="11">
                  <c:v>0.0</c:v>
                </c:pt>
                <c:pt idx="12">
                  <c:v>0.129279811097993</c:v>
                </c:pt>
                <c:pt idx="13">
                  <c:v>0.239709915646623</c:v>
                </c:pt>
                <c:pt idx="14">
                  <c:v>0.0200606876923142</c:v>
                </c:pt>
                <c:pt idx="15">
                  <c:v>0.0</c:v>
                </c:pt>
                <c:pt idx="16">
                  <c:v>0.000388235790015463</c:v>
                </c:pt>
                <c:pt idx="17">
                  <c:v>0.0</c:v>
                </c:pt>
                <c:pt idx="18">
                  <c:v>0.58989286638019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B41-4812-9B6D-3AB7541F9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5982432"/>
        <c:axId val="-2111962336"/>
      </c:barChart>
      <c:catAx>
        <c:axId val="213598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fr-FR"/>
          </a:p>
        </c:txPr>
        <c:crossAx val="-2111962336"/>
        <c:crosses val="autoZero"/>
        <c:auto val="1"/>
        <c:lblAlgn val="ctr"/>
        <c:lblOffset val="100"/>
        <c:noMultiLvlLbl val="0"/>
      </c:catAx>
      <c:valAx>
        <c:axId val="-211196233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fr-FR"/>
          </a:p>
        </c:txPr>
        <c:crossAx val="213598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845820</xdr:colOff>
      <xdr:row>55</xdr:row>
      <xdr:rowOff>7620</xdr:rowOff>
    </xdr:from>
    <xdr:to>
      <xdr:col>9</xdr:col>
      <xdr:colOff>22860</xdr:colOff>
      <xdr:row>78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121920</xdr:colOff>
      <xdr:row>35</xdr:row>
      <xdr:rowOff>7620</xdr:rowOff>
    </xdr:from>
    <xdr:to>
      <xdr:col>15</xdr:col>
      <xdr:colOff>723900</xdr:colOff>
      <xdr:row>51</xdr:row>
      <xdr:rowOff>7620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15240</xdr:colOff>
      <xdr:row>106</xdr:row>
      <xdr:rowOff>83820</xdr:rowOff>
    </xdr:from>
    <xdr:to>
      <xdr:col>16</xdr:col>
      <xdr:colOff>175260</xdr:colOff>
      <xdr:row>128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281940</xdr:colOff>
      <xdr:row>112</xdr:row>
      <xdr:rowOff>60960</xdr:rowOff>
    </xdr:from>
    <xdr:to>
      <xdr:col>6</xdr:col>
      <xdr:colOff>228600</xdr:colOff>
      <xdr:row>127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533400</xdr:colOff>
      <xdr:row>26</xdr:row>
      <xdr:rowOff>114300</xdr:rowOff>
    </xdr:from>
    <xdr:to>
      <xdr:col>28</xdr:col>
      <xdr:colOff>228600</xdr:colOff>
      <xdr:row>40</xdr:row>
      <xdr:rowOff>137160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209549</xdr:colOff>
      <xdr:row>67</xdr:row>
      <xdr:rowOff>123824</xdr:rowOff>
    </xdr:from>
    <xdr:to>
      <xdr:col>30</xdr:col>
      <xdr:colOff>133349</xdr:colOff>
      <xdr:row>96</xdr:row>
      <xdr:rowOff>104774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4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2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110"/>
  <sheetViews>
    <sheetView tabSelected="1" workbookViewId="0">
      <selection activeCell="Q45" sqref="Q45"/>
    </sheetView>
  </sheetViews>
  <sheetFormatPr baseColWidth="10" defaultColWidth="8.83203125" defaultRowHeight="15" x14ac:dyDescent="0.2"/>
  <cols>
    <col min="2" max="2" width="13.6640625" customWidth="1"/>
    <col min="3" max="3" width="14.6640625" customWidth="1"/>
    <col min="4" max="4" width="13.33203125" customWidth="1"/>
    <col min="5" max="5" width="12.5" customWidth="1"/>
    <col min="6" max="6" width="13.5" customWidth="1"/>
    <col min="7" max="7" width="21.83203125" customWidth="1"/>
    <col min="8" max="8" width="18.33203125" customWidth="1"/>
    <col min="9" max="9" width="14.83203125" bestFit="1" customWidth="1"/>
    <col min="10" max="10" width="12.6640625" bestFit="1" customWidth="1"/>
    <col min="11" max="11" width="9.33203125" bestFit="1" customWidth="1"/>
    <col min="12" max="12" width="12.33203125" bestFit="1" customWidth="1"/>
    <col min="13" max="13" width="12.6640625" customWidth="1"/>
    <col min="14" max="14" width="12.33203125" customWidth="1"/>
    <col min="15" max="15" width="11.5" customWidth="1"/>
    <col min="16" max="16" width="11.83203125" customWidth="1"/>
    <col min="17" max="17" width="13.5" customWidth="1"/>
    <col min="25" max="25" width="12.83203125" customWidth="1"/>
    <col min="26" max="26" width="12.5" customWidth="1"/>
    <col min="27" max="27" width="12.33203125" customWidth="1"/>
    <col min="28" max="28" width="10.5" customWidth="1"/>
    <col min="29" max="29" width="12" customWidth="1"/>
    <col min="30" max="30" width="12.5" customWidth="1"/>
  </cols>
  <sheetData>
    <row r="2" spans="2:17" ht="21" x14ac:dyDescent="0.25">
      <c r="C2" s="26" t="s">
        <v>21</v>
      </c>
      <c r="K2" s="26" t="s">
        <v>24</v>
      </c>
    </row>
    <row r="3" spans="2:17" ht="27" thickBot="1" x14ac:dyDescent="0.25">
      <c r="B3" s="11"/>
      <c r="C3" s="5" t="s">
        <v>0</v>
      </c>
      <c r="D3" s="5" t="s">
        <v>1</v>
      </c>
      <c r="E3" s="5" t="s">
        <v>33</v>
      </c>
      <c r="F3" s="5" t="s">
        <v>2</v>
      </c>
      <c r="G3" s="5" t="s">
        <v>3</v>
      </c>
      <c r="H3" s="5" t="s">
        <v>5</v>
      </c>
      <c r="I3" s="20"/>
      <c r="K3" s="11"/>
      <c r="L3" s="5" t="s">
        <v>0</v>
      </c>
      <c r="M3" s="5" t="s">
        <v>1</v>
      </c>
      <c r="N3" s="5" t="s">
        <v>33</v>
      </c>
      <c r="O3" s="5" t="s">
        <v>2</v>
      </c>
      <c r="P3" s="5" t="s">
        <v>3</v>
      </c>
      <c r="Q3" s="5" t="s">
        <v>20</v>
      </c>
    </row>
    <row r="4" spans="2:17" ht="16" thickBot="1" x14ac:dyDescent="0.25">
      <c r="B4" s="11" t="s">
        <v>25</v>
      </c>
      <c r="C4" s="8">
        <v>1105000</v>
      </c>
      <c r="D4" s="8">
        <v>1600000</v>
      </c>
      <c r="E4" s="8">
        <v>580000</v>
      </c>
      <c r="F4" s="8">
        <v>33750</v>
      </c>
      <c r="G4" s="8">
        <v>492750</v>
      </c>
      <c r="H4" s="8">
        <v>3811500</v>
      </c>
      <c r="I4" s="21">
        <v>1.28</v>
      </c>
      <c r="K4" s="11" t="s">
        <v>25</v>
      </c>
      <c r="L4" s="24">
        <f>C4/I4</f>
        <v>863281.25</v>
      </c>
      <c r="M4" s="24">
        <f>D4/I4</f>
        <v>1250000</v>
      </c>
      <c r="N4" s="24">
        <f>E4/I4</f>
        <v>453125</v>
      </c>
      <c r="O4" s="24">
        <f>F4/I4</f>
        <v>26367.1875</v>
      </c>
      <c r="P4" s="24">
        <f>G4/I4</f>
        <v>384960.9375</v>
      </c>
      <c r="Q4" s="24">
        <f>H4/I4</f>
        <v>2977734.375</v>
      </c>
    </row>
    <row r="5" spans="2:17" ht="16" thickBot="1" x14ac:dyDescent="0.25">
      <c r="B5" s="11" t="s">
        <v>4</v>
      </c>
      <c r="C5" s="12">
        <v>3750000</v>
      </c>
      <c r="D5" s="8">
        <v>7480000</v>
      </c>
      <c r="E5" s="8">
        <v>35915565</v>
      </c>
      <c r="F5" s="13">
        <v>7600</v>
      </c>
      <c r="G5" s="13">
        <v>90640</v>
      </c>
      <c r="H5" s="8">
        <v>47243805</v>
      </c>
      <c r="I5" s="22">
        <v>1</v>
      </c>
      <c r="K5" s="11" t="s">
        <v>4</v>
      </c>
      <c r="L5" s="24">
        <f t="shared" ref="L5:L25" si="0">C5/I5</f>
        <v>3750000</v>
      </c>
      <c r="M5" s="24">
        <f t="shared" ref="M5:M25" si="1">D5/I5</f>
        <v>7480000</v>
      </c>
      <c r="N5" s="24">
        <f t="shared" ref="N5:N25" si="2">E5/I5</f>
        <v>35915565</v>
      </c>
      <c r="O5" s="24">
        <f t="shared" ref="O5:O25" si="3">F5/I5</f>
        <v>7600</v>
      </c>
      <c r="P5" s="24">
        <f t="shared" ref="P5:P25" si="4">G5/I5</f>
        <v>90640</v>
      </c>
      <c r="Q5" s="24">
        <f t="shared" ref="Q5:Q25" si="5">H5/I5</f>
        <v>47243805</v>
      </c>
    </row>
    <row r="6" spans="2:17" ht="16" thickBot="1" x14ac:dyDescent="0.25">
      <c r="B6" s="11" t="s">
        <v>6</v>
      </c>
      <c r="C6" s="2">
        <v>41250000</v>
      </c>
      <c r="D6" s="3">
        <v>46400000</v>
      </c>
      <c r="E6" s="3">
        <v>21528522</v>
      </c>
      <c r="F6" s="3">
        <v>6667200</v>
      </c>
      <c r="G6" s="3">
        <v>1615342</v>
      </c>
      <c r="H6" s="3">
        <v>117461046</v>
      </c>
      <c r="I6" s="23">
        <v>1.98</v>
      </c>
      <c r="J6" s="1"/>
      <c r="K6" s="11" t="s">
        <v>6</v>
      </c>
      <c r="L6" s="24">
        <f t="shared" si="0"/>
        <v>20833333.333333332</v>
      </c>
      <c r="M6" s="24">
        <f t="shared" si="1"/>
        <v>23434343.434343435</v>
      </c>
      <c r="N6" s="24">
        <f t="shared" si="2"/>
        <v>10872990.90909091</v>
      </c>
      <c r="O6" s="24">
        <f t="shared" si="3"/>
        <v>3367272.7272727275</v>
      </c>
      <c r="P6" s="24">
        <f t="shared" si="4"/>
        <v>815829.29292929289</v>
      </c>
      <c r="Q6" s="24">
        <f t="shared" si="5"/>
        <v>59323760.606060609</v>
      </c>
    </row>
    <row r="7" spans="2:17" ht="16" thickBot="1" x14ac:dyDescent="0.25">
      <c r="B7" s="11" t="s">
        <v>7</v>
      </c>
      <c r="C7" s="2">
        <v>12259650</v>
      </c>
      <c r="D7" s="3">
        <v>17852400</v>
      </c>
      <c r="E7" s="3">
        <v>880000</v>
      </c>
      <c r="F7" s="4">
        <v>0</v>
      </c>
      <c r="G7" s="3">
        <v>208625</v>
      </c>
      <c r="H7" s="3">
        <v>31200675</v>
      </c>
      <c r="I7" s="22">
        <v>1.22</v>
      </c>
      <c r="K7" s="11" t="s">
        <v>7</v>
      </c>
      <c r="L7" s="24">
        <f t="shared" si="0"/>
        <v>10048893.44262295</v>
      </c>
      <c r="M7" s="24">
        <f t="shared" si="1"/>
        <v>14633114.754098361</v>
      </c>
      <c r="N7" s="24">
        <f t="shared" si="2"/>
        <v>721311.47540983604</v>
      </c>
      <c r="O7" s="24">
        <f t="shared" si="3"/>
        <v>0</v>
      </c>
      <c r="P7" s="24">
        <f t="shared" si="4"/>
        <v>171004.09836065574</v>
      </c>
      <c r="Q7" s="24">
        <f t="shared" si="5"/>
        <v>25574323.770491805</v>
      </c>
    </row>
    <row r="8" spans="2:17" ht="16" thickBot="1" x14ac:dyDescent="0.25">
      <c r="B8" s="11" t="s">
        <v>26</v>
      </c>
      <c r="C8" s="2">
        <v>3262500</v>
      </c>
      <c r="D8" s="3">
        <v>5100000</v>
      </c>
      <c r="E8" s="3">
        <v>55065000</v>
      </c>
      <c r="F8" s="4">
        <v>0</v>
      </c>
      <c r="G8" s="3">
        <v>27500</v>
      </c>
      <c r="H8" s="3">
        <v>55092500</v>
      </c>
      <c r="I8" s="22">
        <v>1</v>
      </c>
      <c r="K8" s="11" t="s">
        <v>26</v>
      </c>
      <c r="L8" s="24">
        <f t="shared" si="0"/>
        <v>3262500</v>
      </c>
      <c r="M8" s="24">
        <f t="shared" si="1"/>
        <v>5100000</v>
      </c>
      <c r="N8" s="24">
        <f t="shared" si="2"/>
        <v>55065000</v>
      </c>
      <c r="O8" s="24">
        <f t="shared" si="3"/>
        <v>0</v>
      </c>
      <c r="P8" s="24">
        <f t="shared" si="4"/>
        <v>27500</v>
      </c>
      <c r="Q8" s="24">
        <f t="shared" si="5"/>
        <v>55092500</v>
      </c>
    </row>
    <row r="9" spans="2:17" ht="16" thickBot="1" x14ac:dyDescent="0.25">
      <c r="B9" s="11" t="s">
        <v>8</v>
      </c>
      <c r="C9" s="14">
        <v>784173</v>
      </c>
      <c r="D9" s="6">
        <v>1060051</v>
      </c>
      <c r="E9" s="5">
        <v>0</v>
      </c>
      <c r="F9" s="5">
        <v>0</v>
      </c>
      <c r="G9" s="5">
        <v>0</v>
      </c>
      <c r="H9" s="6">
        <v>1844224</v>
      </c>
      <c r="I9" s="22">
        <v>1.22</v>
      </c>
      <c r="K9" s="11" t="s">
        <v>8</v>
      </c>
      <c r="L9" s="24">
        <f t="shared" si="0"/>
        <v>642764.75409836066</v>
      </c>
      <c r="M9" s="24">
        <f t="shared" si="1"/>
        <v>868894.26229508198</v>
      </c>
      <c r="N9" s="24">
        <f t="shared" si="2"/>
        <v>0</v>
      </c>
      <c r="O9" s="24">
        <f t="shared" si="3"/>
        <v>0</v>
      </c>
      <c r="P9" s="24">
        <f t="shared" si="4"/>
        <v>0</v>
      </c>
      <c r="Q9" s="24">
        <f t="shared" si="5"/>
        <v>1511659.0163934426</v>
      </c>
    </row>
    <row r="10" spans="2:17" ht="16" thickBot="1" x14ac:dyDescent="0.25">
      <c r="B10" s="11" t="s">
        <v>9</v>
      </c>
      <c r="C10" s="14">
        <v>96525</v>
      </c>
      <c r="D10" s="6">
        <v>1237005</v>
      </c>
      <c r="E10" s="5">
        <v>0</v>
      </c>
      <c r="F10" s="5">
        <v>0</v>
      </c>
      <c r="G10" s="5">
        <v>0</v>
      </c>
      <c r="H10" s="6">
        <v>1333530</v>
      </c>
      <c r="I10" s="22">
        <v>1.28</v>
      </c>
      <c r="K10" s="11" t="s">
        <v>9</v>
      </c>
      <c r="L10" s="24">
        <f t="shared" si="0"/>
        <v>75410.15625</v>
      </c>
      <c r="M10" s="24">
        <f t="shared" si="1"/>
        <v>966410.15625</v>
      </c>
      <c r="N10" s="24">
        <f t="shared" si="2"/>
        <v>0</v>
      </c>
      <c r="O10" s="24">
        <f t="shared" si="3"/>
        <v>0</v>
      </c>
      <c r="P10" s="24">
        <f t="shared" si="4"/>
        <v>0</v>
      </c>
      <c r="Q10" s="24">
        <f t="shared" si="5"/>
        <v>1041820.3125</v>
      </c>
    </row>
    <row r="11" spans="2:17" ht="16" thickBot="1" x14ac:dyDescent="0.25">
      <c r="B11" s="11" t="s">
        <v>10</v>
      </c>
      <c r="C11" s="15">
        <v>2240000</v>
      </c>
      <c r="D11" s="16">
        <v>2640000</v>
      </c>
      <c r="E11" s="17">
        <v>6444500</v>
      </c>
      <c r="F11" s="16">
        <v>9500</v>
      </c>
      <c r="G11" s="16">
        <v>171000</v>
      </c>
      <c r="H11" s="6">
        <v>11504700</v>
      </c>
      <c r="I11" s="22">
        <v>1</v>
      </c>
      <c r="K11" s="11" t="s">
        <v>10</v>
      </c>
      <c r="L11" s="24">
        <f t="shared" si="0"/>
        <v>2240000</v>
      </c>
      <c r="M11" s="24">
        <f t="shared" si="1"/>
        <v>2640000</v>
      </c>
      <c r="N11" s="24">
        <f t="shared" si="2"/>
        <v>6444500</v>
      </c>
      <c r="O11" s="24">
        <f t="shared" si="3"/>
        <v>9500</v>
      </c>
      <c r="P11" s="24">
        <f t="shared" si="4"/>
        <v>171000</v>
      </c>
      <c r="Q11" s="24">
        <f t="shared" si="5"/>
        <v>11504700</v>
      </c>
    </row>
    <row r="12" spans="2:17" ht="16" thickBot="1" x14ac:dyDescent="0.25">
      <c r="B12" s="11" t="s">
        <v>11</v>
      </c>
      <c r="C12" s="2">
        <v>84500000</v>
      </c>
      <c r="D12" s="3">
        <v>54350000</v>
      </c>
      <c r="E12" s="4">
        <v>398775140</v>
      </c>
      <c r="F12" s="3">
        <v>93100000</v>
      </c>
      <c r="G12" s="3">
        <v>2051855</v>
      </c>
      <c r="H12" s="3">
        <v>732776995</v>
      </c>
      <c r="I12" s="22">
        <v>2.57</v>
      </c>
      <c r="K12" s="11" t="s">
        <v>11</v>
      </c>
      <c r="L12" s="24">
        <f t="shared" si="0"/>
        <v>32879377.431906618</v>
      </c>
      <c r="M12" s="24">
        <f t="shared" si="1"/>
        <v>21147859.922178991</v>
      </c>
      <c r="N12" s="24">
        <f t="shared" si="2"/>
        <v>155165424.12451363</v>
      </c>
      <c r="O12" s="24">
        <f t="shared" si="3"/>
        <v>36225680.933852144</v>
      </c>
      <c r="P12" s="24">
        <f t="shared" si="4"/>
        <v>798387.15953307401</v>
      </c>
      <c r="Q12" s="24">
        <f t="shared" si="5"/>
        <v>285127235.40856034</v>
      </c>
    </row>
    <row r="13" spans="2:17" ht="16" thickBot="1" x14ac:dyDescent="0.25">
      <c r="B13" s="11" t="s">
        <v>12</v>
      </c>
      <c r="C13" s="2">
        <v>34000000</v>
      </c>
      <c r="D13" s="3">
        <v>26775000</v>
      </c>
      <c r="E13" s="3">
        <v>4460991</v>
      </c>
      <c r="F13" s="3">
        <v>48833</v>
      </c>
      <c r="G13" s="3">
        <v>48840</v>
      </c>
      <c r="H13" s="3">
        <v>65333664</v>
      </c>
      <c r="I13" s="22">
        <v>2.39</v>
      </c>
      <c r="K13" s="11" t="s">
        <v>12</v>
      </c>
      <c r="L13" s="24">
        <f t="shared" si="0"/>
        <v>14225941.422594141</v>
      </c>
      <c r="M13" s="24">
        <f t="shared" si="1"/>
        <v>11202928.870292887</v>
      </c>
      <c r="N13" s="24">
        <f t="shared" si="2"/>
        <v>1866523.430962343</v>
      </c>
      <c r="O13" s="24">
        <f t="shared" si="3"/>
        <v>20432.217573221755</v>
      </c>
      <c r="P13" s="24">
        <f t="shared" si="4"/>
        <v>20435.146443514644</v>
      </c>
      <c r="Q13" s="24">
        <f t="shared" si="5"/>
        <v>27336261.087866109</v>
      </c>
    </row>
    <row r="14" spans="2:17" ht="16" thickBot="1" x14ac:dyDescent="0.25">
      <c r="B14" s="11" t="s">
        <v>27</v>
      </c>
      <c r="C14" s="2">
        <v>73524375</v>
      </c>
      <c r="D14" s="3">
        <v>226800000</v>
      </c>
      <c r="E14" s="3">
        <v>228217395</v>
      </c>
      <c r="F14" s="3">
        <v>26680000</v>
      </c>
      <c r="G14" s="18">
        <v>4130000</v>
      </c>
      <c r="H14" s="3">
        <v>559351770</v>
      </c>
      <c r="I14" s="22">
        <v>7.63</v>
      </c>
      <c r="K14" s="11" t="s">
        <v>27</v>
      </c>
      <c r="L14" s="24">
        <f t="shared" si="0"/>
        <v>9636222.1494102236</v>
      </c>
      <c r="M14" s="24">
        <f t="shared" si="1"/>
        <v>29724770.642201833</v>
      </c>
      <c r="N14" s="24">
        <f t="shared" si="2"/>
        <v>29910536.697247706</v>
      </c>
      <c r="O14" s="24">
        <f t="shared" si="3"/>
        <v>3496723.4600262125</v>
      </c>
      <c r="P14" s="24">
        <f t="shared" si="4"/>
        <v>541284.40366972482</v>
      </c>
      <c r="Q14" s="24">
        <f t="shared" si="5"/>
        <v>73309537.352555707</v>
      </c>
    </row>
    <row r="15" spans="2:17" ht="16" thickBot="1" x14ac:dyDescent="0.25">
      <c r="B15" s="11" t="s">
        <v>14</v>
      </c>
      <c r="C15" s="2">
        <v>20160000</v>
      </c>
      <c r="D15" s="3">
        <v>14025000</v>
      </c>
      <c r="E15" s="3">
        <v>1554000</v>
      </c>
      <c r="F15" s="3">
        <v>5700</v>
      </c>
      <c r="G15" s="3">
        <v>14000</v>
      </c>
      <c r="H15" s="6">
        <v>35758700</v>
      </c>
      <c r="I15" s="22">
        <v>1.86</v>
      </c>
      <c r="K15" s="11" t="s">
        <v>14</v>
      </c>
      <c r="L15" s="24">
        <f t="shared" si="0"/>
        <v>10838709.677419355</v>
      </c>
      <c r="M15" s="24">
        <f t="shared" si="1"/>
        <v>7540322.5806451607</v>
      </c>
      <c r="N15" s="24">
        <f t="shared" si="2"/>
        <v>835483.87096774194</v>
      </c>
      <c r="O15" s="24">
        <f t="shared" si="3"/>
        <v>3064.516129032258</v>
      </c>
      <c r="P15" s="24">
        <f t="shared" si="4"/>
        <v>7526.8817204301067</v>
      </c>
      <c r="Q15" s="24">
        <f t="shared" si="5"/>
        <v>19225107.526881721</v>
      </c>
    </row>
    <row r="16" spans="2:17" ht="16" thickBot="1" x14ac:dyDescent="0.25">
      <c r="B16" s="11" t="s">
        <v>15</v>
      </c>
      <c r="C16" s="14">
        <v>638750</v>
      </c>
      <c r="D16" s="6">
        <v>1161738</v>
      </c>
      <c r="E16" s="5">
        <v>0</v>
      </c>
      <c r="F16" s="6">
        <v>1840</v>
      </c>
      <c r="G16" s="5">
        <v>700</v>
      </c>
      <c r="H16" s="6">
        <v>1803028</v>
      </c>
      <c r="I16" s="22">
        <v>1.22</v>
      </c>
      <c r="K16" s="11" t="s">
        <v>15</v>
      </c>
      <c r="L16" s="24">
        <f t="shared" si="0"/>
        <v>523565.57377049181</v>
      </c>
      <c r="M16" s="24">
        <f t="shared" si="1"/>
        <v>952244.26229508198</v>
      </c>
      <c r="N16" s="24">
        <f t="shared" si="2"/>
        <v>0</v>
      </c>
      <c r="O16" s="24">
        <f t="shared" si="3"/>
        <v>1508.1967213114754</v>
      </c>
      <c r="P16" s="24">
        <f t="shared" si="4"/>
        <v>573.77049180327867</v>
      </c>
      <c r="Q16" s="24">
        <f t="shared" si="5"/>
        <v>1477891.8032786886</v>
      </c>
    </row>
    <row r="17" spans="2:17" ht="16" thickBot="1" x14ac:dyDescent="0.25">
      <c r="B17" s="11" t="s">
        <v>16</v>
      </c>
      <c r="C17" s="2">
        <v>400750000</v>
      </c>
      <c r="D17" s="3">
        <v>685440000</v>
      </c>
      <c r="E17" s="3">
        <v>30220127</v>
      </c>
      <c r="F17" s="3">
        <v>21484800</v>
      </c>
      <c r="G17" s="3">
        <v>17685000</v>
      </c>
      <c r="H17" s="6">
        <v>1155579927</v>
      </c>
      <c r="I17" s="22">
        <v>102.51</v>
      </c>
      <c r="K17" s="11" t="s">
        <v>16</v>
      </c>
      <c r="L17" s="24">
        <f t="shared" si="0"/>
        <v>3909374.6951516923</v>
      </c>
      <c r="M17" s="24">
        <f t="shared" si="1"/>
        <v>6686567.1641791044</v>
      </c>
      <c r="N17" s="24">
        <f t="shared" si="2"/>
        <v>294801.74617110525</v>
      </c>
      <c r="O17" s="24">
        <f t="shared" si="3"/>
        <v>209587.35733099209</v>
      </c>
      <c r="P17" s="24">
        <f t="shared" si="4"/>
        <v>172519.75417032483</v>
      </c>
      <c r="Q17" s="24">
        <f t="shared" si="5"/>
        <v>11272850.717003219</v>
      </c>
    </row>
    <row r="18" spans="2:17" ht="16" thickBot="1" x14ac:dyDescent="0.25">
      <c r="B18" s="19" t="s">
        <v>28</v>
      </c>
      <c r="C18" s="2">
        <v>168360</v>
      </c>
      <c r="D18" s="8">
        <v>413950</v>
      </c>
      <c r="E18" s="8">
        <v>1022679</v>
      </c>
      <c r="F18" s="8">
        <v>3600</v>
      </c>
      <c r="G18" s="8">
        <v>32930</v>
      </c>
      <c r="H18" s="9">
        <v>1641519</v>
      </c>
      <c r="I18" s="22">
        <v>1</v>
      </c>
      <c r="K18" s="19" t="s">
        <v>28</v>
      </c>
      <c r="L18" s="24">
        <f t="shared" si="0"/>
        <v>168360</v>
      </c>
      <c r="M18" s="24">
        <f t="shared" si="1"/>
        <v>413950</v>
      </c>
      <c r="N18" s="24">
        <f t="shared" si="2"/>
        <v>1022679</v>
      </c>
      <c r="O18" s="24">
        <f t="shared" si="3"/>
        <v>3600</v>
      </c>
      <c r="P18" s="24">
        <f t="shared" si="4"/>
        <v>32930</v>
      </c>
      <c r="Q18" s="24">
        <f t="shared" si="5"/>
        <v>1641519</v>
      </c>
    </row>
    <row r="19" spans="2:17" ht="16" thickBot="1" x14ac:dyDescent="0.25">
      <c r="B19" s="19" t="s">
        <v>29</v>
      </c>
      <c r="C19" s="3">
        <v>1678923529</v>
      </c>
      <c r="D19" s="8">
        <v>787619700</v>
      </c>
      <c r="E19" s="8">
        <v>565800000</v>
      </c>
      <c r="F19" s="8">
        <v>40697674</v>
      </c>
      <c r="G19" s="8">
        <v>3964162500</v>
      </c>
      <c r="H19" s="8">
        <v>7037203403</v>
      </c>
      <c r="I19" s="22">
        <v>98.13</v>
      </c>
      <c r="K19" s="19" t="s">
        <v>29</v>
      </c>
      <c r="L19" s="24">
        <f t="shared" si="0"/>
        <v>17109176.897992458</v>
      </c>
      <c r="M19" s="24">
        <f t="shared" si="1"/>
        <v>8026288.5967594013</v>
      </c>
      <c r="N19" s="24">
        <f t="shared" si="2"/>
        <v>5765820.849892999</v>
      </c>
      <c r="O19" s="24">
        <f t="shared" si="3"/>
        <v>414732.23275247123</v>
      </c>
      <c r="P19" s="24">
        <f t="shared" si="4"/>
        <v>40397049.831855707</v>
      </c>
      <c r="Q19" s="24">
        <f t="shared" si="5"/>
        <v>71713068.409253031</v>
      </c>
    </row>
    <row r="20" spans="2:17" ht="16" thickBot="1" x14ac:dyDescent="0.25">
      <c r="B20" s="19" t="s">
        <v>22</v>
      </c>
      <c r="C20" s="35">
        <v>233398</v>
      </c>
      <c r="D20" s="35">
        <v>118769</v>
      </c>
      <c r="E20" s="8">
        <v>0</v>
      </c>
      <c r="F20" s="35">
        <v>9350</v>
      </c>
      <c r="G20" s="35">
        <v>520000</v>
      </c>
      <c r="H20" s="35">
        <v>881516</v>
      </c>
      <c r="I20" s="22">
        <v>1</v>
      </c>
      <c r="K20" s="19" t="s">
        <v>22</v>
      </c>
      <c r="L20" s="24">
        <f t="shared" si="0"/>
        <v>233398</v>
      </c>
      <c r="M20" s="24">
        <f t="shared" si="1"/>
        <v>118769</v>
      </c>
      <c r="N20" s="24">
        <f t="shared" si="2"/>
        <v>0</v>
      </c>
      <c r="O20" s="24">
        <f t="shared" si="3"/>
        <v>9350</v>
      </c>
      <c r="P20" s="24">
        <f t="shared" si="4"/>
        <v>520000</v>
      </c>
      <c r="Q20" s="24">
        <f t="shared" si="5"/>
        <v>881516</v>
      </c>
    </row>
    <row r="21" spans="2:17" ht="16" thickBot="1" x14ac:dyDescent="0.25">
      <c r="B21" s="19" t="s">
        <v>17</v>
      </c>
      <c r="C21" s="3">
        <v>594750000</v>
      </c>
      <c r="D21" s="8">
        <v>1328000000</v>
      </c>
      <c r="E21" s="8">
        <v>263320000</v>
      </c>
      <c r="F21" s="8">
        <v>4268700</v>
      </c>
      <c r="G21" s="8">
        <v>829575000</v>
      </c>
      <c r="H21" s="8">
        <v>3019913700</v>
      </c>
      <c r="I21" s="22">
        <v>98.13</v>
      </c>
      <c r="K21" s="19" t="s">
        <v>17</v>
      </c>
      <c r="L21" s="24">
        <f t="shared" si="0"/>
        <v>6060837.6643228373</v>
      </c>
      <c r="M21" s="24">
        <f t="shared" si="1"/>
        <v>13533068.378681341</v>
      </c>
      <c r="N21" s="24">
        <f t="shared" si="2"/>
        <v>2683379.190869255</v>
      </c>
      <c r="O21" s="24">
        <f t="shared" si="3"/>
        <v>43500.458575359218</v>
      </c>
      <c r="P21" s="24">
        <f t="shared" si="4"/>
        <v>8453836.7471721191</v>
      </c>
      <c r="Q21" s="24">
        <f t="shared" si="5"/>
        <v>30774622.439620912</v>
      </c>
    </row>
    <row r="22" spans="2:17" ht="16" thickBot="1" x14ac:dyDescent="0.25">
      <c r="B22" s="19" t="s">
        <v>30</v>
      </c>
      <c r="C22" s="3">
        <v>492814</v>
      </c>
      <c r="D22" s="8">
        <v>1120000</v>
      </c>
      <c r="E22" s="10">
        <v>0</v>
      </c>
      <c r="F22" s="10">
        <v>0</v>
      </c>
      <c r="G22" s="8">
        <v>508500</v>
      </c>
      <c r="H22" s="8">
        <v>2121314</v>
      </c>
      <c r="I22" s="22">
        <v>1</v>
      </c>
      <c r="K22" s="19" t="s">
        <v>30</v>
      </c>
      <c r="L22" s="24">
        <f t="shared" si="0"/>
        <v>492814</v>
      </c>
      <c r="M22" s="24">
        <f t="shared" si="1"/>
        <v>1120000</v>
      </c>
      <c r="N22" s="24">
        <f t="shared" si="2"/>
        <v>0</v>
      </c>
      <c r="O22" s="24">
        <f t="shared" si="3"/>
        <v>0</v>
      </c>
      <c r="P22" s="24">
        <f t="shared" si="4"/>
        <v>508500</v>
      </c>
      <c r="Q22" s="24">
        <f t="shared" si="5"/>
        <v>2121314</v>
      </c>
    </row>
    <row r="23" spans="2:17" ht="16" thickBot="1" x14ac:dyDescent="0.25">
      <c r="B23" s="19" t="s">
        <v>31</v>
      </c>
      <c r="C23" s="3">
        <v>11700</v>
      </c>
      <c r="D23" s="8">
        <v>11400</v>
      </c>
      <c r="E23" s="10">
        <v>0</v>
      </c>
      <c r="F23" s="10">
        <v>0</v>
      </c>
      <c r="G23" s="10">
        <v>0</v>
      </c>
      <c r="H23" s="8">
        <v>23100</v>
      </c>
      <c r="I23" s="22">
        <v>1.28</v>
      </c>
      <c r="K23" s="19" t="s">
        <v>31</v>
      </c>
      <c r="L23" s="24">
        <f t="shared" si="0"/>
        <v>9140.625</v>
      </c>
      <c r="M23" s="24">
        <f t="shared" si="1"/>
        <v>8906.25</v>
      </c>
      <c r="N23" s="24">
        <f t="shared" si="2"/>
        <v>0</v>
      </c>
      <c r="O23" s="24">
        <f t="shared" si="3"/>
        <v>0</v>
      </c>
      <c r="P23" s="24">
        <f t="shared" si="4"/>
        <v>0</v>
      </c>
      <c r="Q23" s="24">
        <f t="shared" si="5"/>
        <v>18046.875</v>
      </c>
    </row>
    <row r="24" spans="2:17" ht="16" thickBot="1" x14ac:dyDescent="0.25">
      <c r="B24" s="19" t="s">
        <v>18</v>
      </c>
      <c r="C24" s="3">
        <v>105000</v>
      </c>
      <c r="D24" s="8">
        <v>837900</v>
      </c>
      <c r="E24" s="10">
        <v>0</v>
      </c>
      <c r="F24" s="10">
        <v>0</v>
      </c>
      <c r="G24" s="10">
        <v>0</v>
      </c>
      <c r="H24" s="8">
        <v>942900</v>
      </c>
      <c r="I24" s="22">
        <v>1.28</v>
      </c>
      <c r="K24" s="19" t="s">
        <v>18</v>
      </c>
      <c r="L24" s="24">
        <f t="shared" si="0"/>
        <v>82031.25</v>
      </c>
      <c r="M24" s="24">
        <f t="shared" si="1"/>
        <v>654609.375</v>
      </c>
      <c r="N24" s="24">
        <f t="shared" si="2"/>
        <v>0</v>
      </c>
      <c r="O24" s="24">
        <f t="shared" si="3"/>
        <v>0</v>
      </c>
      <c r="P24" s="24">
        <f t="shared" si="4"/>
        <v>0</v>
      </c>
      <c r="Q24" s="24">
        <f t="shared" si="5"/>
        <v>736640.625</v>
      </c>
    </row>
    <row r="25" spans="2:17" ht="16" thickBot="1" x14ac:dyDescent="0.25">
      <c r="B25" s="19" t="s">
        <v>32</v>
      </c>
      <c r="C25" s="3">
        <v>97500000</v>
      </c>
      <c r="D25" s="8">
        <v>513000000</v>
      </c>
      <c r="E25" s="10">
        <v>0</v>
      </c>
      <c r="F25" s="10">
        <v>0</v>
      </c>
      <c r="G25" s="10">
        <v>0</v>
      </c>
      <c r="H25" s="8">
        <v>610500000</v>
      </c>
      <c r="I25" s="22">
        <v>98.13</v>
      </c>
      <c r="K25" s="19" t="s">
        <v>32</v>
      </c>
      <c r="L25" s="24">
        <f t="shared" si="0"/>
        <v>993579.94497095689</v>
      </c>
      <c r="M25" s="24">
        <f t="shared" si="1"/>
        <v>5227759.095077958</v>
      </c>
      <c r="N25" s="24">
        <f t="shared" si="2"/>
        <v>0</v>
      </c>
      <c r="O25" s="24">
        <f t="shared" si="3"/>
        <v>0</v>
      </c>
      <c r="P25" s="24">
        <f t="shared" si="4"/>
        <v>0</v>
      </c>
      <c r="Q25" s="24">
        <f t="shared" si="5"/>
        <v>6221339.040048915</v>
      </c>
    </row>
    <row r="26" spans="2:17" x14ac:dyDescent="0.2">
      <c r="C26" s="7"/>
      <c r="D26" s="7"/>
      <c r="E26" s="7"/>
      <c r="F26" s="7"/>
      <c r="G26" s="7"/>
      <c r="H26" s="7"/>
      <c r="K26" s="19" t="s">
        <v>19</v>
      </c>
      <c r="L26" s="24">
        <f>SUM(L4:L25)</f>
        <v>138878712.26884341</v>
      </c>
      <c r="M26" s="24">
        <f t="shared" ref="M26:Q26" si="6">SUM(M4:M25)</f>
        <v>162730806.74429861</v>
      </c>
      <c r="N26" s="24">
        <f t="shared" si="6"/>
        <v>307017141.29512554</v>
      </c>
      <c r="O26" s="24">
        <f t="shared" si="6"/>
        <v>43838919.287733465</v>
      </c>
      <c r="P26" s="24">
        <f t="shared" si="6"/>
        <v>53113978.023846641</v>
      </c>
      <c r="Q26" s="24">
        <f t="shared" si="6"/>
        <v>736127253.3655144</v>
      </c>
    </row>
    <row r="27" spans="2:17" x14ac:dyDescent="0.2">
      <c r="C27" s="7"/>
      <c r="D27" s="7"/>
      <c r="E27" s="7"/>
      <c r="F27" s="7"/>
      <c r="G27" s="7"/>
      <c r="H27" s="7"/>
      <c r="L27" s="25">
        <f>L26/735245737</f>
        <v>0.18888747704339756</v>
      </c>
      <c r="M27" s="25">
        <f t="shared" ref="M27:P27" si="7">M26/735245737</f>
        <v>0.22132846007143678</v>
      </c>
      <c r="N27" s="25">
        <f t="shared" si="7"/>
        <v>0.4175707873504142</v>
      </c>
      <c r="O27" s="25">
        <f t="shared" si="7"/>
        <v>5.9624853408342122E-2</v>
      </c>
      <c r="P27" s="25">
        <f t="shared" si="7"/>
        <v>7.2239763321261724E-2</v>
      </c>
      <c r="Q27" s="25">
        <v>1</v>
      </c>
    </row>
    <row r="28" spans="2:17" x14ac:dyDescent="0.2">
      <c r="Q28">
        <v>1</v>
      </c>
    </row>
    <row r="29" spans="2:17" x14ac:dyDescent="0.2">
      <c r="D29" t="s">
        <v>0</v>
      </c>
      <c r="E29" t="s">
        <v>1</v>
      </c>
      <c r="F29" t="s">
        <v>33</v>
      </c>
      <c r="G29" t="s">
        <v>2</v>
      </c>
      <c r="H29" t="s">
        <v>3</v>
      </c>
      <c r="I29" t="s">
        <v>20</v>
      </c>
    </row>
    <row r="30" spans="2:17" x14ac:dyDescent="0.2">
      <c r="D30" s="27"/>
      <c r="E30" s="27"/>
      <c r="F30" s="27"/>
      <c r="G30" s="27"/>
      <c r="H30" s="27"/>
    </row>
    <row r="31" spans="2:17" x14ac:dyDescent="0.2">
      <c r="C31" t="s">
        <v>27</v>
      </c>
      <c r="D31" s="27">
        <v>9636222.1494102236</v>
      </c>
      <c r="E31" s="27">
        <v>29724770.642201833</v>
      </c>
      <c r="F31" s="27">
        <v>29910536.697247706</v>
      </c>
      <c r="G31" s="27">
        <v>3496723.4600262125</v>
      </c>
      <c r="H31" s="27">
        <v>541284.40366972482</v>
      </c>
      <c r="I31" s="27">
        <v>73309537.352555707</v>
      </c>
    </row>
    <row r="32" spans="2:17" ht="27" thickBot="1" x14ac:dyDescent="0.25">
      <c r="C32" t="s">
        <v>29</v>
      </c>
      <c r="D32" s="27">
        <v>17109176.897992458</v>
      </c>
      <c r="E32" s="27">
        <v>8026288.5967594013</v>
      </c>
      <c r="F32" s="27">
        <v>5765820.849892999</v>
      </c>
      <c r="G32" s="27">
        <v>414732.23275247123</v>
      </c>
      <c r="H32" s="27">
        <v>40397049.831855707</v>
      </c>
      <c r="I32" s="27">
        <v>71713068.409253031</v>
      </c>
      <c r="L32" s="5" t="s">
        <v>0</v>
      </c>
      <c r="M32" s="5" t="s">
        <v>1</v>
      </c>
      <c r="N32" s="5" t="s">
        <v>33</v>
      </c>
      <c r="O32" s="5" t="s">
        <v>2</v>
      </c>
      <c r="P32" s="5" t="s">
        <v>3</v>
      </c>
    </row>
    <row r="33" spans="3:36" x14ac:dyDescent="0.2">
      <c r="C33" t="s">
        <v>6</v>
      </c>
      <c r="D33" s="27">
        <v>20833333.333333332</v>
      </c>
      <c r="E33" s="27">
        <v>23434343.434343435</v>
      </c>
      <c r="F33" s="27">
        <v>10872990.90909091</v>
      </c>
      <c r="G33" s="27">
        <v>3367272.7272727275</v>
      </c>
      <c r="H33" s="27">
        <v>815829.29292929289</v>
      </c>
      <c r="I33" s="27">
        <v>59323760.606060609</v>
      </c>
      <c r="K33" s="36">
        <v>2007</v>
      </c>
      <c r="L33" s="37">
        <v>0.19</v>
      </c>
      <c r="M33" s="37">
        <v>0.3</v>
      </c>
      <c r="N33" s="37">
        <v>0.35</v>
      </c>
      <c r="O33" s="37">
        <v>0.04</v>
      </c>
      <c r="P33" s="37">
        <v>0.12</v>
      </c>
    </row>
    <row r="34" spans="3:36" x14ac:dyDescent="0.2">
      <c r="C34" t="s">
        <v>26</v>
      </c>
      <c r="D34" s="27">
        <v>3262500</v>
      </c>
      <c r="E34" s="27">
        <v>5100000</v>
      </c>
      <c r="F34" s="27">
        <v>55065000</v>
      </c>
      <c r="G34" s="27">
        <v>0</v>
      </c>
      <c r="H34" s="27">
        <v>27500</v>
      </c>
      <c r="I34" s="27">
        <v>55092500</v>
      </c>
      <c r="K34" s="36">
        <v>2014</v>
      </c>
      <c r="L34" s="25">
        <v>0.18857003487643942</v>
      </c>
      <c r="M34" s="25">
        <v>0.2211669236027119</v>
      </c>
      <c r="N34" s="25">
        <v>0.4175707873504142</v>
      </c>
      <c r="O34" s="25">
        <v>5.9612136571603767E-2</v>
      </c>
      <c r="P34" s="25">
        <v>7.1532516786080511E-2</v>
      </c>
    </row>
    <row r="35" spans="3:36" x14ac:dyDescent="0.2">
      <c r="C35" t="s">
        <v>4</v>
      </c>
      <c r="D35" s="27">
        <v>3750000</v>
      </c>
      <c r="E35" s="27">
        <v>7480000</v>
      </c>
      <c r="F35" s="27">
        <v>35915565</v>
      </c>
      <c r="G35" s="27">
        <v>7600</v>
      </c>
      <c r="H35" s="27">
        <v>90640</v>
      </c>
      <c r="I35" s="27">
        <v>47243805</v>
      </c>
    </row>
    <row r="36" spans="3:36" x14ac:dyDescent="0.2">
      <c r="C36" t="s">
        <v>17</v>
      </c>
      <c r="D36" s="27">
        <v>6060837.6643228373</v>
      </c>
      <c r="E36" s="27">
        <v>13533068.378681341</v>
      </c>
      <c r="F36" s="27">
        <v>2683379.190869255</v>
      </c>
      <c r="G36" s="27">
        <v>43500.458575359218</v>
      </c>
      <c r="H36" s="27">
        <v>8453836.7471721191</v>
      </c>
      <c r="I36" s="27">
        <v>30774622.439620912</v>
      </c>
    </row>
    <row r="37" spans="3:36" x14ac:dyDescent="0.2">
      <c r="C37" t="s">
        <v>12</v>
      </c>
      <c r="D37" s="27">
        <v>14225941.422594141</v>
      </c>
      <c r="E37" s="27">
        <v>11202928.870292887</v>
      </c>
      <c r="F37" s="27">
        <v>1866523.430962343</v>
      </c>
      <c r="G37" s="27">
        <v>20432.217573221755</v>
      </c>
      <c r="H37" s="27">
        <v>20435.146443514644</v>
      </c>
      <c r="I37" s="27">
        <v>27336261.087866109</v>
      </c>
    </row>
    <row r="38" spans="3:36" x14ac:dyDescent="0.2">
      <c r="C38" t="s">
        <v>7</v>
      </c>
      <c r="D38" s="27">
        <v>10048893.44262295</v>
      </c>
      <c r="E38" s="27">
        <v>14633114.754098361</v>
      </c>
      <c r="F38" s="27">
        <v>721311.47540983604</v>
      </c>
      <c r="G38" s="27">
        <v>0</v>
      </c>
      <c r="H38" s="27">
        <v>171004.09836065574</v>
      </c>
      <c r="I38" s="27">
        <v>25574323.770491805</v>
      </c>
    </row>
    <row r="39" spans="3:36" x14ac:dyDescent="0.2">
      <c r="C39" t="s">
        <v>14</v>
      </c>
      <c r="D39" s="27">
        <v>10838709.677419355</v>
      </c>
      <c r="E39" s="27">
        <v>7540322.5806451607</v>
      </c>
      <c r="F39" s="27">
        <v>835483.87096774194</v>
      </c>
      <c r="G39" s="27">
        <v>3064.516129032258</v>
      </c>
      <c r="H39" s="27">
        <v>7526.8817204301067</v>
      </c>
      <c r="I39" s="27">
        <v>19225107.526881721</v>
      </c>
    </row>
    <row r="40" spans="3:36" x14ac:dyDescent="0.2">
      <c r="C40" t="s">
        <v>10</v>
      </c>
      <c r="D40" s="27">
        <v>2240000</v>
      </c>
      <c r="E40" s="27">
        <v>2640000</v>
      </c>
      <c r="F40" s="27">
        <v>6444500</v>
      </c>
      <c r="G40" s="27">
        <v>9500</v>
      </c>
      <c r="H40" s="27">
        <v>171000</v>
      </c>
      <c r="I40" s="27">
        <v>11504700</v>
      </c>
    </row>
    <row r="41" spans="3:36" x14ac:dyDescent="0.2">
      <c r="C41" t="s">
        <v>16</v>
      </c>
      <c r="D41" s="27">
        <v>3909374.6951516923</v>
      </c>
      <c r="E41" s="27">
        <v>6686567.1641791044</v>
      </c>
      <c r="F41" s="27">
        <v>294801.74617110525</v>
      </c>
      <c r="G41" s="27">
        <v>209587.35733099209</v>
      </c>
      <c r="H41" s="27">
        <v>172519.75417032483</v>
      </c>
      <c r="I41" s="27">
        <v>11272850.717003219</v>
      </c>
    </row>
    <row r="42" spans="3:36" x14ac:dyDescent="0.2">
      <c r="C42" t="s">
        <v>32</v>
      </c>
      <c r="D42" s="27">
        <v>993579.94497095689</v>
      </c>
      <c r="E42" s="27">
        <v>5227759.095077958</v>
      </c>
      <c r="F42" s="27">
        <v>0</v>
      </c>
      <c r="G42" s="27">
        <v>0</v>
      </c>
      <c r="H42" s="27">
        <v>0</v>
      </c>
      <c r="I42" s="27">
        <v>6221339.040048915</v>
      </c>
    </row>
    <row r="43" spans="3:36" x14ac:dyDescent="0.2">
      <c r="C43" t="s">
        <v>25</v>
      </c>
      <c r="D43" s="27">
        <v>863281.25</v>
      </c>
      <c r="E43" s="27">
        <v>1250000</v>
      </c>
      <c r="F43" s="27">
        <v>453125</v>
      </c>
      <c r="G43" s="27">
        <v>26367.1875</v>
      </c>
      <c r="H43" s="27">
        <v>384960.9375</v>
      </c>
      <c r="I43" s="27">
        <v>2977734.375</v>
      </c>
      <c r="Z43" s="39" t="s">
        <v>34</v>
      </c>
    </row>
    <row r="44" spans="3:36" x14ac:dyDescent="0.2">
      <c r="C44" t="s">
        <v>30</v>
      </c>
      <c r="D44" s="27">
        <v>492814</v>
      </c>
      <c r="E44" s="27">
        <v>1120000</v>
      </c>
      <c r="F44" s="27">
        <v>0</v>
      </c>
      <c r="G44" s="27">
        <v>0</v>
      </c>
      <c r="H44" s="27">
        <v>508500</v>
      </c>
      <c r="I44" s="27">
        <v>2121314</v>
      </c>
      <c r="Y44" t="s">
        <v>0</v>
      </c>
      <c r="Z44" t="s">
        <v>1</v>
      </c>
      <c r="AA44" t="s">
        <v>33</v>
      </c>
      <c r="AB44" t="s">
        <v>2</v>
      </c>
      <c r="AC44" t="s">
        <v>3</v>
      </c>
      <c r="AD44" t="s">
        <v>20</v>
      </c>
      <c r="AF44" t="s">
        <v>0</v>
      </c>
      <c r="AG44" t="s">
        <v>1</v>
      </c>
      <c r="AH44" t="s">
        <v>33</v>
      </c>
      <c r="AI44" t="s">
        <v>2</v>
      </c>
      <c r="AJ44" t="s">
        <v>3</v>
      </c>
    </row>
    <row r="45" spans="3:36" x14ac:dyDescent="0.2">
      <c r="C45" t="s">
        <v>28</v>
      </c>
      <c r="D45" s="27">
        <v>168360</v>
      </c>
      <c r="E45" s="27">
        <v>413950</v>
      </c>
      <c r="F45" s="27">
        <v>1022679</v>
      </c>
      <c r="G45" s="27">
        <v>3600</v>
      </c>
      <c r="H45" s="27">
        <v>32930</v>
      </c>
      <c r="I45" s="27">
        <v>1641519</v>
      </c>
      <c r="Y45" s="27"/>
      <c r="Z45" s="27"/>
      <c r="AA45" s="27"/>
      <c r="AB45" s="27"/>
      <c r="AC45" s="27"/>
      <c r="AF45" t="s">
        <v>0</v>
      </c>
      <c r="AG45" t="s">
        <v>1</v>
      </c>
      <c r="AH45" t="s">
        <v>33</v>
      </c>
      <c r="AI45" t="s">
        <v>2</v>
      </c>
      <c r="AJ45" t="s">
        <v>3</v>
      </c>
    </row>
    <row r="46" spans="3:36" x14ac:dyDescent="0.2">
      <c r="C46" t="s">
        <v>8</v>
      </c>
      <c r="D46" s="27">
        <v>642764.75409836066</v>
      </c>
      <c r="E46" s="27">
        <v>868894.26229508198</v>
      </c>
      <c r="F46" s="27">
        <v>0</v>
      </c>
      <c r="G46" s="27">
        <v>0</v>
      </c>
      <c r="H46" s="27">
        <v>0</v>
      </c>
      <c r="I46" s="27">
        <v>1511659.0163934426</v>
      </c>
      <c r="X46" t="s">
        <v>13</v>
      </c>
      <c r="Y46" s="27">
        <v>9636222.1494102236</v>
      </c>
      <c r="Z46" s="27">
        <v>29724770.642201833</v>
      </c>
      <c r="AA46" s="27">
        <v>29910536.697247706</v>
      </c>
      <c r="AB46" s="27">
        <v>3496723.4600262125</v>
      </c>
      <c r="AC46" s="27">
        <v>541284.40366972482</v>
      </c>
      <c r="AD46" s="27">
        <v>73309537.352555707</v>
      </c>
      <c r="AE46" t="s">
        <v>27</v>
      </c>
      <c r="AF46" s="37">
        <f>Y46/AD46</f>
        <v>0.1314456822045991</v>
      </c>
      <c r="AG46" s="38">
        <f>Z46/AD46</f>
        <v>0.40546935249708776</v>
      </c>
      <c r="AH46" s="37">
        <f>AA46/AD46</f>
        <v>0.4080033482329018</v>
      </c>
      <c r="AI46" s="37">
        <f>AB46/AD46</f>
        <v>4.7698070214384054E-2</v>
      </c>
      <c r="AJ46" s="37">
        <f>AC46/AD46</f>
        <v>7.383546851027217E-3</v>
      </c>
    </row>
    <row r="47" spans="3:36" x14ac:dyDescent="0.2">
      <c r="C47" t="s">
        <v>15</v>
      </c>
      <c r="D47" s="27">
        <v>523565.57377049181</v>
      </c>
      <c r="E47" s="27">
        <v>952244.26229508198</v>
      </c>
      <c r="F47" s="27">
        <v>0</v>
      </c>
      <c r="G47" s="27">
        <v>1508.1967213114754</v>
      </c>
      <c r="H47" s="27">
        <v>573.77049180327867</v>
      </c>
      <c r="I47" s="27">
        <v>1477891.8032786886</v>
      </c>
      <c r="X47" t="s">
        <v>29</v>
      </c>
      <c r="Y47" s="27">
        <v>17109176.897992458</v>
      </c>
      <c r="Z47" s="27">
        <v>8026288.5967594013</v>
      </c>
      <c r="AA47" s="27">
        <v>5765820.849892999</v>
      </c>
      <c r="AB47" s="27">
        <v>414732.23275247123</v>
      </c>
      <c r="AC47" s="27">
        <v>40397049.831855707</v>
      </c>
      <c r="AD47" s="27">
        <v>71713068.409253031</v>
      </c>
      <c r="AE47" t="s">
        <v>29</v>
      </c>
      <c r="AF47" s="37">
        <f t="shared" ref="AF47:AF66" si="8">Y47/AD47</f>
        <v>0.23857822956833466</v>
      </c>
      <c r="AG47" s="38">
        <f t="shared" ref="AG47:AG66" si="9">Z47/AD47</f>
        <v>0.11192225872911862</v>
      </c>
      <c r="AH47" s="37">
        <f t="shared" ref="AH47:AH66" si="10">AA47/AD47</f>
        <v>8.0401257090110007E-2</v>
      </c>
      <c r="AI47" s="37">
        <f t="shared" ref="AI47:AI66" si="11">AB47/AD47</f>
        <v>5.7832169498824425E-3</v>
      </c>
      <c r="AJ47" s="37">
        <f t="shared" ref="AJ47:AJ66" si="12">AC47/AD47</f>
        <v>0.56331503766255431</v>
      </c>
    </row>
    <row r="48" spans="3:36" x14ac:dyDescent="0.2">
      <c r="C48" t="s">
        <v>9</v>
      </c>
      <c r="D48" s="27">
        <v>75410.15625</v>
      </c>
      <c r="E48" s="27">
        <v>966410.15625</v>
      </c>
      <c r="F48" s="27">
        <v>0</v>
      </c>
      <c r="G48" s="27">
        <v>0</v>
      </c>
      <c r="H48" s="27">
        <v>0</v>
      </c>
      <c r="I48" s="27">
        <v>1041820.3125</v>
      </c>
      <c r="X48" t="s">
        <v>6</v>
      </c>
      <c r="Y48" s="27">
        <v>20833333.333333332</v>
      </c>
      <c r="Z48" s="27">
        <v>23434343.434343435</v>
      </c>
      <c r="AA48" s="27">
        <v>10872990.90909091</v>
      </c>
      <c r="AB48" s="27">
        <v>3367272.7272727275</v>
      </c>
      <c r="AC48" s="27">
        <v>815829.29292929289</v>
      </c>
      <c r="AD48" s="27">
        <v>59323760.606060609</v>
      </c>
      <c r="AE48" t="s">
        <v>6</v>
      </c>
      <c r="AF48" s="37">
        <f t="shared" si="8"/>
        <v>0.35118025426063376</v>
      </c>
      <c r="AG48" s="38">
        <f t="shared" si="9"/>
        <v>0.39502457691377957</v>
      </c>
      <c r="AH48" s="37">
        <f t="shared" si="10"/>
        <v>0.18328222617734904</v>
      </c>
      <c r="AI48" s="37">
        <f t="shared" si="11"/>
        <v>5.676094524136964E-2</v>
      </c>
      <c r="AJ48" s="37">
        <f t="shared" si="12"/>
        <v>1.3752150649160742E-2</v>
      </c>
    </row>
    <row r="49" spans="3:36" ht="16" thickBot="1" x14ac:dyDescent="0.25">
      <c r="C49" t="s">
        <v>22</v>
      </c>
      <c r="D49" s="35">
        <v>233398</v>
      </c>
      <c r="E49" s="35">
        <v>118769</v>
      </c>
      <c r="F49" s="8">
        <v>0</v>
      </c>
      <c r="G49" s="35">
        <v>9350</v>
      </c>
      <c r="H49" s="35">
        <v>520000</v>
      </c>
      <c r="I49" s="35">
        <v>881516</v>
      </c>
      <c r="X49" t="s">
        <v>26</v>
      </c>
      <c r="Y49" s="27">
        <v>3262500</v>
      </c>
      <c r="Z49" s="27">
        <v>5100000</v>
      </c>
      <c r="AA49" s="27">
        <v>55065000</v>
      </c>
      <c r="AB49" s="27">
        <v>0</v>
      </c>
      <c r="AC49" s="27">
        <v>27500</v>
      </c>
      <c r="AD49" s="27">
        <f>SUM(Y49:AC49)</f>
        <v>63455000</v>
      </c>
      <c r="AE49" t="s">
        <v>26</v>
      </c>
      <c r="AF49" s="37">
        <f t="shared" si="8"/>
        <v>5.141438814908203E-2</v>
      </c>
      <c r="AG49" s="38">
        <f t="shared" si="9"/>
        <v>8.0371917106610985E-2</v>
      </c>
      <c r="AH49" s="37">
        <f t="shared" si="10"/>
        <v>0.86778031675990863</v>
      </c>
      <c r="AI49" s="37">
        <f t="shared" si="11"/>
        <v>0</v>
      </c>
      <c r="AJ49" s="37">
        <f t="shared" si="12"/>
        <v>4.3337798439839259E-4</v>
      </c>
    </row>
    <row r="50" spans="3:36" x14ac:dyDescent="0.2">
      <c r="C50" t="s">
        <v>18</v>
      </c>
      <c r="D50" s="27">
        <v>82031.25</v>
      </c>
      <c r="E50" s="27">
        <v>654609.375</v>
      </c>
      <c r="F50" s="27">
        <v>0</v>
      </c>
      <c r="G50" s="27">
        <v>0</v>
      </c>
      <c r="H50" s="27">
        <v>0</v>
      </c>
      <c r="I50" s="27">
        <v>736640.625</v>
      </c>
      <c r="X50" t="s">
        <v>4</v>
      </c>
      <c r="Y50" s="27">
        <v>3750000</v>
      </c>
      <c r="Z50" s="27">
        <v>7480000</v>
      </c>
      <c r="AA50" s="27">
        <v>35915565</v>
      </c>
      <c r="AB50" s="27">
        <v>7600</v>
      </c>
      <c r="AC50" s="27">
        <v>90640</v>
      </c>
      <c r="AD50" s="27">
        <v>47243805</v>
      </c>
      <c r="AE50" t="s">
        <v>4</v>
      </c>
      <c r="AF50" s="37">
        <f t="shared" si="8"/>
        <v>7.9375486373292753E-2</v>
      </c>
      <c r="AG50" s="38">
        <f t="shared" si="9"/>
        <v>0.15832763681926126</v>
      </c>
      <c r="AH50" s="37">
        <f t="shared" si="10"/>
        <v>0.76021745073242941</v>
      </c>
      <c r="AI50" s="37">
        <f t="shared" si="11"/>
        <v>1.6086765238320665E-4</v>
      </c>
      <c r="AJ50" s="37">
        <f t="shared" si="12"/>
        <v>1.9185584226334013E-3</v>
      </c>
    </row>
    <row r="51" spans="3:36" x14ac:dyDescent="0.2">
      <c r="C51" t="s">
        <v>31</v>
      </c>
      <c r="D51" s="27">
        <v>9140.625</v>
      </c>
      <c r="E51" s="27">
        <v>8906.25</v>
      </c>
      <c r="F51" s="27">
        <v>0</v>
      </c>
      <c r="G51" s="27">
        <v>0</v>
      </c>
      <c r="H51" s="27">
        <v>0</v>
      </c>
      <c r="I51" s="27">
        <v>18046.875</v>
      </c>
      <c r="X51" t="s">
        <v>17</v>
      </c>
      <c r="Y51" s="27">
        <v>6060837.6643228373</v>
      </c>
      <c r="Z51" s="27">
        <v>13533068.378681341</v>
      </c>
      <c r="AA51" s="27">
        <v>2683379.190869255</v>
      </c>
      <c r="AB51" s="27">
        <v>43500.458575359218</v>
      </c>
      <c r="AC51" s="27">
        <v>8453836.7471721191</v>
      </c>
      <c r="AD51" s="27">
        <v>30774622.439620912</v>
      </c>
      <c r="AE51" t="s">
        <v>17</v>
      </c>
      <c r="AF51" s="37">
        <f t="shared" si="8"/>
        <v>0.19694271395901147</v>
      </c>
      <c r="AG51" s="38">
        <f t="shared" si="9"/>
        <v>0.43974766563693524</v>
      </c>
      <c r="AH51" s="37">
        <f t="shared" si="10"/>
        <v>8.7194544665299537E-2</v>
      </c>
      <c r="AI51" s="37">
        <f t="shared" si="11"/>
        <v>1.4135172140846276E-3</v>
      </c>
      <c r="AJ51" s="37">
        <f t="shared" si="12"/>
        <v>0.2747015585246691</v>
      </c>
    </row>
    <row r="52" spans="3:36" x14ac:dyDescent="0.2">
      <c r="I52" s="27"/>
      <c r="X52" t="s">
        <v>12</v>
      </c>
      <c r="Y52" s="27">
        <v>14225941.422594141</v>
      </c>
      <c r="Z52" s="27">
        <v>11202928.870292887</v>
      </c>
      <c r="AA52" s="27">
        <v>1866523.430962343</v>
      </c>
      <c r="AB52" s="27">
        <v>20432.217573221755</v>
      </c>
      <c r="AC52" s="27">
        <v>20435.146443514644</v>
      </c>
      <c r="AD52" s="27">
        <v>27336261.087866109</v>
      </c>
      <c r="AE52" t="s">
        <v>12</v>
      </c>
      <c r="AF52" s="37">
        <f t="shared" si="8"/>
        <v>0.52040552937609619</v>
      </c>
      <c r="AG52" s="38">
        <f t="shared" si="9"/>
        <v>0.40981935438367578</v>
      </c>
      <c r="AH52" s="37">
        <f t="shared" si="10"/>
        <v>6.8280128908735319E-2</v>
      </c>
      <c r="AI52" s="37">
        <f t="shared" si="11"/>
        <v>7.474400945889089E-4</v>
      </c>
      <c r="AJ52" s="37">
        <f t="shared" si="12"/>
        <v>7.4754723690378055E-4</v>
      </c>
    </row>
    <row r="53" spans="3:36" x14ac:dyDescent="0.2">
      <c r="X53" t="s">
        <v>7</v>
      </c>
      <c r="Y53" s="27">
        <v>10048893.44262295</v>
      </c>
      <c r="Z53" s="27">
        <v>14633114.754098361</v>
      </c>
      <c r="AA53" s="27">
        <v>721311.47540983604</v>
      </c>
      <c r="AB53" s="27">
        <v>0</v>
      </c>
      <c r="AC53" s="27">
        <v>171004.09836065574</v>
      </c>
      <c r="AD53" s="27">
        <v>25574323.770491805</v>
      </c>
      <c r="AE53" t="s">
        <v>7</v>
      </c>
      <c r="AF53" s="37">
        <f t="shared" si="8"/>
        <v>0.39292899913223028</v>
      </c>
      <c r="AG53" s="38">
        <f t="shared" si="9"/>
        <v>0.57217992879961732</v>
      </c>
      <c r="AH53" s="37">
        <f t="shared" si="10"/>
        <v>2.8204518011228922E-2</v>
      </c>
      <c r="AI53" s="37">
        <f t="shared" si="11"/>
        <v>0</v>
      </c>
      <c r="AJ53" s="37">
        <f t="shared" si="12"/>
        <v>6.6865540569234477E-3</v>
      </c>
    </row>
    <row r="54" spans="3:36" x14ac:dyDescent="0.2">
      <c r="X54" t="s">
        <v>14</v>
      </c>
      <c r="Y54" s="27">
        <v>10838709.677419355</v>
      </c>
      <c r="Z54" s="27">
        <v>7540322.5806451607</v>
      </c>
      <c r="AA54" s="27">
        <v>835483.87096774194</v>
      </c>
      <c r="AB54" s="27">
        <v>3064.516129032258</v>
      </c>
      <c r="AC54" s="27">
        <v>7526.8817204301067</v>
      </c>
      <c r="AD54" s="27">
        <v>19225107.526881721</v>
      </c>
      <c r="AE54" t="s">
        <v>14</v>
      </c>
      <c r="AF54" s="37">
        <f t="shared" si="8"/>
        <v>0.56377888457913738</v>
      </c>
      <c r="AG54" s="38">
        <f t="shared" si="9"/>
        <v>0.39221224485230166</v>
      </c>
      <c r="AH54" s="37">
        <f t="shared" si="10"/>
        <v>4.3457955686308503E-2</v>
      </c>
      <c r="AI54" s="37">
        <f t="shared" si="11"/>
        <v>1.5940176796136324E-4</v>
      </c>
      <c r="AJ54" s="37">
        <f t="shared" si="12"/>
        <v>3.9151311429106757E-4</v>
      </c>
    </row>
    <row r="55" spans="3:36" x14ac:dyDescent="0.2">
      <c r="X55" t="s">
        <v>10</v>
      </c>
      <c r="Y55" s="27">
        <v>2240000</v>
      </c>
      <c r="Z55" s="27">
        <v>2640000</v>
      </c>
      <c r="AA55" s="27">
        <v>6444500</v>
      </c>
      <c r="AB55" s="27">
        <v>9500</v>
      </c>
      <c r="AC55" s="27">
        <v>171000</v>
      </c>
      <c r="AD55" s="27">
        <v>11504700</v>
      </c>
      <c r="AE55" t="s">
        <v>10</v>
      </c>
      <c r="AF55" s="37">
        <f t="shared" si="8"/>
        <v>0.19470303441202291</v>
      </c>
      <c r="AG55" s="38">
        <f t="shared" si="9"/>
        <v>0.22947143341416987</v>
      </c>
      <c r="AH55" s="37">
        <f t="shared" si="10"/>
        <v>0.56016236842334</v>
      </c>
      <c r="AI55" s="37">
        <f t="shared" si="11"/>
        <v>8.2574947630099005E-4</v>
      </c>
      <c r="AJ55" s="37">
        <f t="shared" si="12"/>
        <v>1.486349057341782E-2</v>
      </c>
    </row>
    <row r="56" spans="3:36" x14ac:dyDescent="0.2">
      <c r="X56" t="s">
        <v>16</v>
      </c>
      <c r="Y56" s="27">
        <v>3909374.6951516923</v>
      </c>
      <c r="Z56" s="27">
        <v>6686567.1641791044</v>
      </c>
      <c r="AA56" s="27">
        <v>294801.74617110525</v>
      </c>
      <c r="AB56" s="27">
        <v>209587.35733099209</v>
      </c>
      <c r="AC56" s="27">
        <v>172519.75417032483</v>
      </c>
      <c r="AD56" s="27">
        <v>11272850.717003219</v>
      </c>
      <c r="AE56" t="s">
        <v>16</v>
      </c>
      <c r="AF56" s="37">
        <f t="shared" si="8"/>
        <v>0.34679557046338344</v>
      </c>
      <c r="AG56" s="38">
        <f t="shared" si="9"/>
        <v>0.59315672069475123</v>
      </c>
      <c r="AH56" s="37">
        <f t="shared" si="10"/>
        <v>2.6151481428423946E-2</v>
      </c>
      <c r="AI56" s="37">
        <f t="shared" si="11"/>
        <v>1.8592223262112791E-2</v>
      </c>
      <c r="AJ56" s="37">
        <f t="shared" si="12"/>
        <v>1.5304004151328598E-2</v>
      </c>
    </row>
    <row r="57" spans="3:36" x14ac:dyDescent="0.2">
      <c r="X57" t="s">
        <v>32</v>
      </c>
      <c r="Y57" s="27">
        <v>993579.94497095689</v>
      </c>
      <c r="Z57" s="27">
        <v>5227759.095077958</v>
      </c>
      <c r="AA57" s="27">
        <v>0</v>
      </c>
      <c r="AB57" s="27">
        <v>0</v>
      </c>
      <c r="AC57" s="27">
        <v>0</v>
      </c>
      <c r="AD57" s="27">
        <v>6221339.040048915</v>
      </c>
      <c r="AE57" t="s">
        <v>32</v>
      </c>
      <c r="AF57" s="37">
        <f t="shared" si="8"/>
        <v>0.15970515970515969</v>
      </c>
      <c r="AG57" s="38">
        <f t="shared" si="9"/>
        <v>0.84029484029484025</v>
      </c>
      <c r="AH57" s="37">
        <f t="shared" si="10"/>
        <v>0</v>
      </c>
      <c r="AI57" s="37">
        <f t="shared" si="11"/>
        <v>0</v>
      </c>
      <c r="AJ57" s="37">
        <f t="shared" si="12"/>
        <v>0</v>
      </c>
    </row>
    <row r="58" spans="3:36" x14ac:dyDescent="0.2">
      <c r="X58" t="s">
        <v>25</v>
      </c>
      <c r="Y58" s="27">
        <v>863281.25</v>
      </c>
      <c r="Z58" s="27">
        <v>1250000</v>
      </c>
      <c r="AA58" s="27">
        <v>453125</v>
      </c>
      <c r="AB58" s="27">
        <v>26367.1875</v>
      </c>
      <c r="AC58" s="27">
        <v>384960.9375</v>
      </c>
      <c r="AD58" s="27">
        <v>2977734.375</v>
      </c>
      <c r="AE58" t="s">
        <v>25</v>
      </c>
      <c r="AF58" s="37">
        <f t="shared" si="8"/>
        <v>0.28991210809392626</v>
      </c>
      <c r="AG58" s="38">
        <f t="shared" si="9"/>
        <v>0.41978223796405617</v>
      </c>
      <c r="AH58" s="37">
        <f t="shared" si="10"/>
        <v>0.15217106126197036</v>
      </c>
      <c r="AI58" s="37">
        <f t="shared" si="11"/>
        <v>8.8547815820543101E-3</v>
      </c>
      <c r="AJ58" s="37">
        <f t="shared" si="12"/>
        <v>0.12927981109799291</v>
      </c>
    </row>
    <row r="59" spans="3:36" x14ac:dyDescent="0.2">
      <c r="X59" t="s">
        <v>30</v>
      </c>
      <c r="Y59" s="27">
        <v>492814</v>
      </c>
      <c r="Z59" s="27">
        <v>1120000</v>
      </c>
      <c r="AA59" s="27">
        <v>0</v>
      </c>
      <c r="AB59" s="27">
        <v>0</v>
      </c>
      <c r="AC59" s="27">
        <v>508500</v>
      </c>
      <c r="AD59" s="27">
        <v>2121314</v>
      </c>
      <c r="AE59" t="s">
        <v>30</v>
      </c>
      <c r="AF59" s="37">
        <f t="shared" si="8"/>
        <v>0.23231544222118933</v>
      </c>
      <c r="AG59" s="38">
        <f t="shared" si="9"/>
        <v>0.52797464213218792</v>
      </c>
      <c r="AH59" s="37">
        <f t="shared" si="10"/>
        <v>0</v>
      </c>
      <c r="AI59" s="37">
        <f t="shared" si="11"/>
        <v>0</v>
      </c>
      <c r="AJ59" s="37">
        <f t="shared" si="12"/>
        <v>0.23970991564662281</v>
      </c>
    </row>
    <row r="60" spans="3:36" x14ac:dyDescent="0.2">
      <c r="X60" t="s">
        <v>28</v>
      </c>
      <c r="Y60" s="27">
        <v>168360</v>
      </c>
      <c r="Z60" s="27">
        <v>413950</v>
      </c>
      <c r="AA60" s="27">
        <v>1022679</v>
      </c>
      <c r="AB60" s="27">
        <v>3600</v>
      </c>
      <c r="AC60" s="27">
        <v>32930</v>
      </c>
      <c r="AD60" s="27">
        <v>1641519</v>
      </c>
      <c r="AE60" t="s">
        <v>28</v>
      </c>
      <c r="AF60" s="37">
        <f t="shared" si="8"/>
        <v>0.1025635402331621</v>
      </c>
      <c r="AG60" s="38">
        <f t="shared" si="9"/>
        <v>0.25217496721024857</v>
      </c>
      <c r="AH60" s="37">
        <f t="shared" si="10"/>
        <v>0.6230077141964242</v>
      </c>
      <c r="AI60" s="37">
        <f t="shared" si="11"/>
        <v>2.1930906678509355E-3</v>
      </c>
      <c r="AJ60" s="37">
        <f t="shared" si="12"/>
        <v>2.0060687692314252E-2</v>
      </c>
    </row>
    <row r="61" spans="3:36" x14ac:dyDescent="0.2">
      <c r="X61" t="s">
        <v>8</v>
      </c>
      <c r="Y61" s="27">
        <v>642764.75409836066</v>
      </c>
      <c r="Z61" s="27">
        <v>868894.26229508198</v>
      </c>
      <c r="AA61" s="27">
        <v>0</v>
      </c>
      <c r="AB61" s="27">
        <v>0</v>
      </c>
      <c r="AC61" s="27">
        <v>0</v>
      </c>
      <c r="AD61" s="27">
        <v>1511659.0163934426</v>
      </c>
      <c r="AE61" t="s">
        <v>8</v>
      </c>
      <c r="AF61" s="37">
        <f t="shared" si="8"/>
        <v>0.42520485580927264</v>
      </c>
      <c r="AG61" s="38">
        <f t="shared" si="9"/>
        <v>0.57479514419072741</v>
      </c>
      <c r="AH61" s="37">
        <f t="shared" si="10"/>
        <v>0</v>
      </c>
      <c r="AI61" s="37">
        <f t="shared" si="11"/>
        <v>0</v>
      </c>
      <c r="AJ61" s="37">
        <f t="shared" si="12"/>
        <v>0</v>
      </c>
    </row>
    <row r="62" spans="3:36" x14ac:dyDescent="0.2">
      <c r="X62" t="s">
        <v>15</v>
      </c>
      <c r="Y62" s="27">
        <v>523565.57377049181</v>
      </c>
      <c r="Z62" s="27">
        <v>952244.26229508198</v>
      </c>
      <c r="AA62" s="27">
        <v>0</v>
      </c>
      <c r="AB62" s="27">
        <v>1508.1967213114754</v>
      </c>
      <c r="AC62" s="27">
        <v>573.77049180327867</v>
      </c>
      <c r="AD62" s="27">
        <v>1477891.8032786886</v>
      </c>
      <c r="AE62" t="s">
        <v>15</v>
      </c>
      <c r="AF62" s="37">
        <f t="shared" si="8"/>
        <v>0.35426515838910988</v>
      </c>
      <c r="AG62" s="38">
        <f t="shared" si="9"/>
        <v>0.64432610031569115</v>
      </c>
      <c r="AH62" s="37">
        <f t="shared" si="10"/>
        <v>0</v>
      </c>
      <c r="AI62" s="37">
        <f t="shared" si="11"/>
        <v>1.0205055051835023E-3</v>
      </c>
      <c r="AJ62" s="37">
        <f t="shared" si="12"/>
        <v>3.8823579001546284E-4</v>
      </c>
    </row>
    <row r="63" spans="3:36" x14ac:dyDescent="0.2">
      <c r="X63" t="s">
        <v>9</v>
      </c>
      <c r="Y63" s="27">
        <v>75410.15625</v>
      </c>
      <c r="Z63" s="27">
        <v>966410.15625</v>
      </c>
      <c r="AA63" s="27">
        <v>0</v>
      </c>
      <c r="AB63" s="27">
        <v>0</v>
      </c>
      <c r="AC63" s="27">
        <v>0</v>
      </c>
      <c r="AD63" s="27">
        <v>1041820.3125</v>
      </c>
      <c r="AE63" t="s">
        <v>9</v>
      </c>
      <c r="AF63" s="37">
        <f t="shared" si="8"/>
        <v>7.2383073496659248E-2</v>
      </c>
      <c r="AG63" s="38">
        <f t="shared" si="9"/>
        <v>0.92761692650334071</v>
      </c>
      <c r="AH63" s="37">
        <f t="shared" si="10"/>
        <v>0</v>
      </c>
      <c r="AI63" s="37">
        <f t="shared" si="11"/>
        <v>0</v>
      </c>
      <c r="AJ63" s="37">
        <f t="shared" si="12"/>
        <v>0</v>
      </c>
    </row>
    <row r="64" spans="3:36" ht="16" thickBot="1" x14ac:dyDescent="0.25">
      <c r="X64" t="s">
        <v>22</v>
      </c>
      <c r="Y64" s="35">
        <v>233398</v>
      </c>
      <c r="Z64" s="35">
        <v>118769</v>
      </c>
      <c r="AA64" s="8">
        <v>0</v>
      </c>
      <c r="AB64" s="35">
        <v>9350</v>
      </c>
      <c r="AC64" s="35">
        <v>520000</v>
      </c>
      <c r="AD64" s="35">
        <v>881516</v>
      </c>
      <c r="AE64" t="s">
        <v>22</v>
      </c>
      <c r="AF64" s="37">
        <f t="shared" si="8"/>
        <v>0.26476887543731481</v>
      </c>
      <c r="AG64" s="38">
        <f t="shared" si="9"/>
        <v>0.13473266509059392</v>
      </c>
      <c r="AH64" s="37">
        <f t="shared" si="10"/>
        <v>0</v>
      </c>
      <c r="AI64" s="37">
        <f t="shared" si="11"/>
        <v>1.0606727501259194E-2</v>
      </c>
      <c r="AJ64" s="37">
        <f t="shared" si="12"/>
        <v>0.58989286638019045</v>
      </c>
    </row>
    <row r="65" spans="2:36" x14ac:dyDescent="0.2">
      <c r="X65" t="s">
        <v>18</v>
      </c>
      <c r="Y65" s="27">
        <v>82031.25</v>
      </c>
      <c r="Z65" s="27">
        <v>654609.375</v>
      </c>
      <c r="AA65" s="27">
        <v>0</v>
      </c>
      <c r="AB65" s="27">
        <v>0</v>
      </c>
      <c r="AC65" s="27">
        <v>0</v>
      </c>
      <c r="AD65" s="27">
        <v>736640.625</v>
      </c>
      <c r="AE65" t="s">
        <v>18</v>
      </c>
      <c r="AF65" s="37">
        <f t="shared" si="8"/>
        <v>0.111358574610245</v>
      </c>
      <c r="AG65" s="38">
        <f t="shared" si="9"/>
        <v>0.88864142538975499</v>
      </c>
      <c r="AH65" s="37">
        <f t="shared" si="10"/>
        <v>0</v>
      </c>
      <c r="AI65" s="37">
        <f t="shared" si="11"/>
        <v>0</v>
      </c>
      <c r="AJ65" s="37">
        <f t="shared" si="12"/>
        <v>0</v>
      </c>
    </row>
    <row r="66" spans="2:36" x14ac:dyDescent="0.2">
      <c r="X66" t="s">
        <v>31</v>
      </c>
      <c r="Y66" s="27">
        <v>9140.625</v>
      </c>
      <c r="Z66" s="27">
        <v>8906.25</v>
      </c>
      <c r="AA66" s="27">
        <v>0</v>
      </c>
      <c r="AB66" s="27">
        <v>0</v>
      </c>
      <c r="AC66" s="27">
        <v>0</v>
      </c>
      <c r="AD66" s="27">
        <v>18046.875</v>
      </c>
      <c r="AE66" t="s">
        <v>31</v>
      </c>
      <c r="AF66" s="37">
        <f t="shared" si="8"/>
        <v>0.50649350649350644</v>
      </c>
      <c r="AG66" s="38">
        <f t="shared" si="9"/>
        <v>0.4935064935064935</v>
      </c>
      <c r="AH66" s="37">
        <f t="shared" si="10"/>
        <v>0</v>
      </c>
      <c r="AI66" s="37">
        <f t="shared" si="11"/>
        <v>0</v>
      </c>
      <c r="AJ66" s="37">
        <f t="shared" si="12"/>
        <v>0</v>
      </c>
    </row>
    <row r="79" spans="2:36" ht="16" thickBot="1" x14ac:dyDescent="0.25"/>
    <row r="80" spans="2:36" x14ac:dyDescent="0.2">
      <c r="B80" s="40"/>
      <c r="C80" s="29"/>
    </row>
    <row r="81" spans="2:16" ht="16" thickBot="1" x14ac:dyDescent="0.25">
      <c r="B81" s="41"/>
      <c r="C81" s="30"/>
      <c r="G81" t="s">
        <v>23</v>
      </c>
      <c r="H81" t="s">
        <v>35</v>
      </c>
      <c r="I81" t="s">
        <v>36</v>
      </c>
      <c r="K81" t="s">
        <v>38</v>
      </c>
      <c r="L81" t="s">
        <v>37</v>
      </c>
      <c r="O81" s="25" t="s">
        <v>37</v>
      </c>
      <c r="P81" t="s">
        <v>38</v>
      </c>
    </row>
    <row r="82" spans="2:16" ht="16" thickBot="1" x14ac:dyDescent="0.25">
      <c r="B82" s="31"/>
      <c r="C82" s="32"/>
      <c r="F82" t="s">
        <v>25</v>
      </c>
      <c r="G82" s="27">
        <v>382800</v>
      </c>
      <c r="H82">
        <v>22800</v>
      </c>
      <c r="I82" s="8">
        <v>3811500</v>
      </c>
      <c r="J82" s="27">
        <f>I82/1000</f>
        <v>3811.5</v>
      </c>
      <c r="K82" s="25">
        <f>J82/G82</f>
        <v>9.9568965517241384E-3</v>
      </c>
      <c r="L82" s="25">
        <f>H82/G82</f>
        <v>5.9561128526645767E-2</v>
      </c>
      <c r="N82" t="s">
        <v>26</v>
      </c>
      <c r="O82" s="25">
        <v>0.14086770219603642</v>
      </c>
      <c r="P82" s="25">
        <v>0.29508569898232456</v>
      </c>
    </row>
    <row r="83" spans="2:16" ht="16" thickBot="1" x14ac:dyDescent="0.25">
      <c r="B83" s="31"/>
      <c r="C83" s="32"/>
      <c r="F83" t="s">
        <v>4</v>
      </c>
      <c r="G83" s="27">
        <v>318100</v>
      </c>
      <c r="H83">
        <v>31800</v>
      </c>
      <c r="I83" s="8">
        <v>47243805</v>
      </c>
      <c r="J83" s="27">
        <f t="shared" ref="J83:J103" si="13">I83/1000</f>
        <v>47243.805</v>
      </c>
      <c r="K83" s="25">
        <f t="shared" ref="K83:K103" si="14">J83/G83</f>
        <v>0.14851872052813581</v>
      </c>
      <c r="L83" s="25">
        <f t="shared" ref="L83:L99" si="15">H83/G83</f>
        <v>9.9968563344860109E-2</v>
      </c>
      <c r="N83" t="s">
        <v>7</v>
      </c>
      <c r="O83" s="25">
        <v>8.5833104313692954E-2</v>
      </c>
      <c r="P83" s="25">
        <v>0.16178643097520884</v>
      </c>
    </row>
    <row r="84" spans="2:16" ht="16" thickBot="1" x14ac:dyDescent="0.25">
      <c r="B84" s="31"/>
      <c r="C84" s="32"/>
      <c r="F84" t="s">
        <v>6</v>
      </c>
      <c r="G84" s="27">
        <v>7129800</v>
      </c>
      <c r="H84">
        <v>130200</v>
      </c>
      <c r="I84" s="3">
        <v>117461046</v>
      </c>
      <c r="J84" s="27">
        <f t="shared" si="13"/>
        <v>117461.046</v>
      </c>
      <c r="K84" s="25">
        <f t="shared" si="14"/>
        <v>1.6474662122359676E-2</v>
      </c>
      <c r="L84" s="25">
        <f t="shared" si="15"/>
        <v>1.8261381805941262E-2</v>
      </c>
      <c r="N84" t="s">
        <v>4</v>
      </c>
      <c r="O84" s="25">
        <v>9.9968563344860109E-2</v>
      </c>
      <c r="P84" s="25">
        <v>0.14851872052813581</v>
      </c>
    </row>
    <row r="85" spans="2:16" ht="16" thickBot="1" x14ac:dyDescent="0.25">
      <c r="B85" s="31"/>
      <c r="C85" s="32"/>
      <c r="F85" t="s">
        <v>7</v>
      </c>
      <c r="G85" s="27">
        <v>192851</v>
      </c>
      <c r="H85">
        <v>16553</v>
      </c>
      <c r="I85" s="3">
        <v>31200675</v>
      </c>
      <c r="J85" s="27">
        <f t="shared" si="13"/>
        <v>31200.674999999999</v>
      </c>
      <c r="K85" s="25">
        <f t="shared" si="14"/>
        <v>0.16178643097520884</v>
      </c>
      <c r="L85" s="25">
        <f t="shared" si="15"/>
        <v>8.5833104313692954E-2</v>
      </c>
      <c r="N85" t="s">
        <v>27</v>
      </c>
      <c r="O85" s="25">
        <v>2.4841739432020369E-2</v>
      </c>
      <c r="P85" s="25">
        <v>7.1532557985180975E-2</v>
      </c>
    </row>
    <row r="86" spans="2:16" ht="16" thickBot="1" x14ac:dyDescent="0.25">
      <c r="B86" s="31"/>
      <c r="C86" s="32"/>
      <c r="F86" t="s">
        <v>26</v>
      </c>
      <c r="G86" s="27">
        <v>186700</v>
      </c>
      <c r="H86">
        <v>26300</v>
      </c>
      <c r="I86" s="3">
        <v>55092500</v>
      </c>
      <c r="J86" s="27">
        <f t="shared" si="13"/>
        <v>55092.5</v>
      </c>
      <c r="K86" s="25">
        <f t="shared" si="14"/>
        <v>0.29508569898232456</v>
      </c>
      <c r="L86" s="25">
        <f t="shared" si="15"/>
        <v>0.14086770219603642</v>
      </c>
      <c r="N86" t="s">
        <v>15</v>
      </c>
      <c r="O86" s="25">
        <v>9.4282301620274206E-2</v>
      </c>
      <c r="P86" s="25">
        <v>4.6817303697548815E-2</v>
      </c>
    </row>
    <row r="87" spans="2:16" ht="16" thickBot="1" x14ac:dyDescent="0.25">
      <c r="B87" s="31"/>
      <c r="C87" s="32"/>
      <c r="F87" t="s">
        <v>8</v>
      </c>
      <c r="G87" s="27">
        <v>142100</v>
      </c>
      <c r="H87">
        <v>3200</v>
      </c>
      <c r="I87" s="6">
        <v>1844224</v>
      </c>
      <c r="J87" s="27">
        <f t="shared" si="13"/>
        <v>1844.2239999999999</v>
      </c>
      <c r="K87" s="25">
        <f t="shared" si="14"/>
        <v>1.297835327234342E-2</v>
      </c>
      <c r="L87" s="25">
        <f t="shared" si="15"/>
        <v>2.2519352568613652E-2</v>
      </c>
      <c r="N87" t="s">
        <v>10</v>
      </c>
      <c r="O87" s="25">
        <v>2.1920492046795834E-2</v>
      </c>
      <c r="P87" s="25">
        <v>4.6188403818822721E-2</v>
      </c>
    </row>
    <row r="88" spans="2:16" ht="16" thickBot="1" x14ac:dyDescent="0.25">
      <c r="B88" s="31"/>
      <c r="C88" s="32"/>
      <c r="F88" t="s">
        <v>9</v>
      </c>
      <c r="G88" s="27">
        <v>31273</v>
      </c>
      <c r="H88">
        <v>1337</v>
      </c>
      <c r="I88" s="6">
        <v>1333530</v>
      </c>
      <c r="J88" s="27">
        <f t="shared" si="13"/>
        <v>1333.53</v>
      </c>
      <c r="K88" s="25">
        <f t="shared" si="14"/>
        <v>4.2641575800211044E-2</v>
      </c>
      <c r="L88" s="25">
        <f t="shared" si="15"/>
        <v>4.275253413487673E-2</v>
      </c>
      <c r="N88" t="s">
        <v>14</v>
      </c>
      <c r="O88" s="25">
        <v>2.2645265646385467E-2</v>
      </c>
      <c r="P88" s="25">
        <v>4.4492596740077141E-2</v>
      </c>
    </row>
    <row r="89" spans="2:16" ht="16" thickBot="1" x14ac:dyDescent="0.25">
      <c r="B89" s="31"/>
      <c r="C89" s="32"/>
      <c r="F89" t="s">
        <v>10</v>
      </c>
      <c r="G89" s="27">
        <v>249082</v>
      </c>
      <c r="H89">
        <v>5460</v>
      </c>
      <c r="I89" s="6">
        <v>11504700</v>
      </c>
      <c r="J89" s="27">
        <f t="shared" si="13"/>
        <v>11504.7</v>
      </c>
      <c r="K89" s="25">
        <f t="shared" si="14"/>
        <v>4.6188403818822721E-2</v>
      </c>
      <c r="L89" s="25">
        <f t="shared" si="15"/>
        <v>2.1920492046795834E-2</v>
      </c>
      <c r="N89" t="s">
        <v>9</v>
      </c>
      <c r="O89" s="25">
        <v>4.275253413487673E-2</v>
      </c>
      <c r="P89" s="25">
        <v>4.2641575800211044E-2</v>
      </c>
    </row>
    <row r="90" spans="2:16" ht="16" thickBot="1" x14ac:dyDescent="0.25">
      <c r="B90" s="31"/>
      <c r="C90" s="32"/>
      <c r="F90" t="s">
        <v>11</v>
      </c>
      <c r="G90" s="27">
        <v>43200000</v>
      </c>
      <c r="I90" s="3">
        <v>732776995</v>
      </c>
      <c r="J90" s="27">
        <f t="shared" si="13"/>
        <v>732776.995</v>
      </c>
      <c r="K90" s="25">
        <f t="shared" si="14"/>
        <v>1.6962430439814814E-2</v>
      </c>
      <c r="L90" s="25"/>
      <c r="N90" t="s">
        <v>12</v>
      </c>
      <c r="O90" s="25">
        <v>2.9898697072979624E-2</v>
      </c>
      <c r="P90" s="25">
        <v>3.3991533029457503E-2</v>
      </c>
    </row>
    <row r="91" spans="2:16" ht="16" thickBot="1" x14ac:dyDescent="0.25">
      <c r="B91" s="31"/>
      <c r="C91" s="32"/>
      <c r="F91" t="s">
        <v>12</v>
      </c>
      <c r="G91" s="27">
        <v>1922057</v>
      </c>
      <c r="H91">
        <v>57467</v>
      </c>
      <c r="I91" s="3">
        <v>65333664</v>
      </c>
      <c r="J91" s="27">
        <f t="shared" si="13"/>
        <v>65333.663999999997</v>
      </c>
      <c r="K91" s="25">
        <f t="shared" si="14"/>
        <v>3.3991533029457503E-2</v>
      </c>
      <c r="L91" s="25">
        <f t="shared" si="15"/>
        <v>2.9898697072979624E-2</v>
      </c>
      <c r="N91" t="s">
        <v>32</v>
      </c>
      <c r="O91" s="25"/>
      <c r="P91" s="25">
        <v>3.3916666666666664E-2</v>
      </c>
    </row>
    <row r="92" spans="2:16" ht="16" thickBot="1" x14ac:dyDescent="0.25">
      <c r="B92" s="31"/>
      <c r="C92" s="32"/>
      <c r="F92" t="s">
        <v>27</v>
      </c>
      <c r="G92" s="27">
        <v>7819541</v>
      </c>
      <c r="H92">
        <v>194251</v>
      </c>
      <c r="I92" s="3">
        <v>559351770</v>
      </c>
      <c r="J92" s="27">
        <f t="shared" si="13"/>
        <v>559351.77</v>
      </c>
      <c r="K92" s="25">
        <f t="shared" si="14"/>
        <v>7.1532557985180975E-2</v>
      </c>
      <c r="L92" s="25">
        <f t="shared" si="15"/>
        <v>2.4841739432020369E-2</v>
      </c>
      <c r="N92" t="s">
        <v>11</v>
      </c>
      <c r="O92" s="25"/>
      <c r="P92" s="25">
        <v>1.6962430439814814E-2</v>
      </c>
    </row>
    <row r="93" spans="2:16" ht="16" thickBot="1" x14ac:dyDescent="0.25">
      <c r="B93" s="31"/>
      <c r="C93" s="32"/>
      <c r="F93" t="s">
        <v>14</v>
      </c>
      <c r="G93" s="27">
        <v>803700</v>
      </c>
      <c r="H93">
        <v>18200</v>
      </c>
      <c r="I93" s="6">
        <v>35758700</v>
      </c>
      <c r="J93" s="27">
        <f t="shared" si="13"/>
        <v>35758.699999999997</v>
      </c>
      <c r="K93" s="25">
        <f t="shared" si="14"/>
        <v>4.4492596740077141E-2</v>
      </c>
      <c r="L93" s="25">
        <f t="shared" si="15"/>
        <v>2.2645265646385467E-2</v>
      </c>
      <c r="N93" t="s">
        <v>6</v>
      </c>
      <c r="O93" s="25">
        <v>1.8261381805941262E-2</v>
      </c>
      <c r="P93" s="25">
        <v>1.6474662122359676E-2</v>
      </c>
    </row>
    <row r="94" spans="2:16" ht="16" thickBot="1" x14ac:dyDescent="0.25">
      <c r="B94" s="31"/>
      <c r="C94" s="32"/>
      <c r="F94" t="s">
        <v>15</v>
      </c>
      <c r="G94" s="27">
        <v>38512</v>
      </c>
      <c r="H94">
        <v>3631</v>
      </c>
      <c r="I94" s="6">
        <v>1803028</v>
      </c>
      <c r="J94" s="27">
        <f t="shared" si="13"/>
        <v>1803.028</v>
      </c>
      <c r="K94" s="25">
        <f t="shared" si="14"/>
        <v>4.6817303697548815E-2</v>
      </c>
      <c r="L94" s="25">
        <f t="shared" si="15"/>
        <v>9.4282301620274206E-2</v>
      </c>
      <c r="N94" t="s">
        <v>16</v>
      </c>
      <c r="O94" s="25">
        <v>6.3981636610688231E-3</v>
      </c>
      <c r="P94" s="25">
        <v>1.5244514425550439E-2</v>
      </c>
    </row>
    <row r="95" spans="2:16" ht="16" thickBot="1" x14ac:dyDescent="0.25">
      <c r="B95" s="31"/>
      <c r="C95" s="32"/>
      <c r="D95">
        <f ca="1">E87+D95</f>
        <v>0</v>
      </c>
      <c r="F95" t="s">
        <v>16</v>
      </c>
      <c r="G95" s="27">
        <v>75803000</v>
      </c>
      <c r="H95">
        <v>485000</v>
      </c>
      <c r="I95" s="6">
        <v>1155579927</v>
      </c>
      <c r="J95" s="27">
        <f t="shared" si="13"/>
        <v>1155579.9269999999</v>
      </c>
      <c r="K95" s="25">
        <f t="shared" si="14"/>
        <v>1.5244514425550439E-2</v>
      </c>
      <c r="L95" s="25">
        <f t="shared" si="15"/>
        <v>6.3981636610688231E-3</v>
      </c>
      <c r="N95" t="s">
        <v>29</v>
      </c>
      <c r="O95" s="25"/>
      <c r="P95" s="25">
        <v>1.3231282991232671E-2</v>
      </c>
    </row>
    <row r="96" spans="2:16" ht="16" thickBot="1" x14ac:dyDescent="0.25">
      <c r="B96" s="31"/>
      <c r="C96" s="32"/>
      <c r="F96" t="s">
        <v>28</v>
      </c>
      <c r="G96" s="27">
        <v>711000</v>
      </c>
      <c r="H96">
        <v>0</v>
      </c>
      <c r="I96" s="9">
        <v>1641519</v>
      </c>
      <c r="J96" s="27">
        <f t="shared" si="13"/>
        <v>1641.519</v>
      </c>
      <c r="K96" s="25">
        <f t="shared" si="14"/>
        <v>2.3087468354430381E-3</v>
      </c>
      <c r="L96" s="25">
        <f t="shared" si="15"/>
        <v>0</v>
      </c>
      <c r="N96" t="s">
        <v>8</v>
      </c>
      <c r="O96" s="25">
        <v>2.2519352568613652E-2</v>
      </c>
      <c r="P96" s="25">
        <v>1.297835327234342E-2</v>
      </c>
    </row>
    <row r="97" spans="2:16" ht="16" thickBot="1" x14ac:dyDescent="0.25">
      <c r="B97" s="31"/>
      <c r="C97" s="32"/>
      <c r="F97" t="s">
        <v>29</v>
      </c>
      <c r="G97" s="27">
        <v>531861000</v>
      </c>
      <c r="H97">
        <v>8138000</v>
      </c>
      <c r="I97" s="8">
        <v>7037203403</v>
      </c>
      <c r="J97" s="27">
        <f t="shared" si="13"/>
        <v>7037203.4029999999</v>
      </c>
      <c r="K97" s="25">
        <f t="shared" si="14"/>
        <v>1.3231282991232671E-2</v>
      </c>
      <c r="L97" s="25">
        <f t="shared" si="15"/>
        <v>1.5300990296336825E-2</v>
      </c>
      <c r="N97" t="s">
        <v>25</v>
      </c>
      <c r="O97" s="25">
        <v>5.9561128526645767E-2</v>
      </c>
      <c r="P97" s="25">
        <v>9.9568965517241384E-3</v>
      </c>
    </row>
    <row r="98" spans="2:16" ht="16" thickBot="1" x14ac:dyDescent="0.25">
      <c r="B98" s="31"/>
      <c r="C98" s="33"/>
      <c r="F98" t="s">
        <v>22</v>
      </c>
      <c r="G98" s="27">
        <v>4882000</v>
      </c>
      <c r="H98">
        <v>0</v>
      </c>
      <c r="I98" s="35">
        <v>881516</v>
      </c>
      <c r="J98" s="27">
        <f t="shared" si="13"/>
        <v>881.51599999999996</v>
      </c>
      <c r="K98" s="25">
        <f t="shared" si="14"/>
        <v>1.8056452273658335E-4</v>
      </c>
      <c r="L98" s="25"/>
      <c r="N98" t="s">
        <v>28</v>
      </c>
      <c r="O98" s="25"/>
      <c r="P98" s="25">
        <v>2E-3</v>
      </c>
    </row>
    <row r="99" spans="2:16" ht="16" thickBot="1" x14ac:dyDescent="0.25">
      <c r="B99" s="31"/>
      <c r="C99" s="32"/>
      <c r="F99" t="s">
        <v>17</v>
      </c>
      <c r="G99" s="27">
        <v>842913000</v>
      </c>
      <c r="H99">
        <v>1363000</v>
      </c>
      <c r="I99" s="8">
        <v>3019913700</v>
      </c>
      <c r="J99" s="27">
        <f t="shared" si="13"/>
        <v>3019913.7</v>
      </c>
      <c r="K99" s="25">
        <f t="shared" si="14"/>
        <v>3.5827110271166775E-3</v>
      </c>
      <c r="L99" s="25">
        <f t="shared" si="15"/>
        <v>1.6170114827983434E-3</v>
      </c>
      <c r="N99" t="s">
        <v>30</v>
      </c>
      <c r="O99" s="25"/>
      <c r="P99" s="25">
        <v>3.0000000000000001E-3</v>
      </c>
    </row>
    <row r="100" spans="2:16" ht="16" thickBot="1" x14ac:dyDescent="0.25">
      <c r="B100" s="31"/>
      <c r="C100" s="32"/>
      <c r="F100" t="s">
        <v>30</v>
      </c>
      <c r="G100" s="27">
        <v>682000</v>
      </c>
      <c r="H100">
        <v>0</v>
      </c>
      <c r="I100" s="8">
        <v>2121314</v>
      </c>
      <c r="J100" s="27">
        <f t="shared" si="13"/>
        <v>2121.3139999999999</v>
      </c>
      <c r="K100" s="25">
        <f t="shared" si="14"/>
        <v>3.1104310850439882E-3</v>
      </c>
      <c r="L100" s="25"/>
      <c r="O100" s="25"/>
      <c r="P100" s="25"/>
    </row>
    <row r="101" spans="2:16" ht="16" thickBot="1" x14ac:dyDescent="0.25">
      <c r="B101" s="31"/>
      <c r="C101" s="34"/>
      <c r="F101" t="s">
        <v>31</v>
      </c>
      <c r="G101" s="27">
        <v>0</v>
      </c>
      <c r="H101">
        <v>0</v>
      </c>
      <c r="I101" s="8">
        <v>23100</v>
      </c>
      <c r="J101" s="27">
        <f t="shared" si="13"/>
        <v>23.1</v>
      </c>
      <c r="K101" s="25"/>
      <c r="L101" s="25"/>
    </row>
    <row r="102" spans="2:16" ht="16" thickBot="1" x14ac:dyDescent="0.25">
      <c r="B102" s="31"/>
      <c r="C102" s="34"/>
      <c r="F102" t="s">
        <v>18</v>
      </c>
      <c r="G102" s="27">
        <v>0</v>
      </c>
      <c r="H102">
        <v>0</v>
      </c>
      <c r="I102" s="8">
        <v>942900</v>
      </c>
      <c r="J102" s="27">
        <f t="shared" si="13"/>
        <v>942.9</v>
      </c>
      <c r="K102" s="25"/>
      <c r="L102" s="25"/>
      <c r="O102" s="25"/>
      <c r="P102" s="25"/>
    </row>
    <row r="103" spans="2:16" ht="16" thickBot="1" x14ac:dyDescent="0.25">
      <c r="B103" s="31"/>
      <c r="C103" s="32"/>
      <c r="F103" t="s">
        <v>32</v>
      </c>
      <c r="G103" s="27">
        <v>18000000</v>
      </c>
      <c r="H103">
        <v>0</v>
      </c>
      <c r="I103" s="8">
        <v>610500000</v>
      </c>
      <c r="J103" s="27">
        <f t="shared" si="13"/>
        <v>610500</v>
      </c>
      <c r="K103" s="25">
        <f t="shared" si="14"/>
        <v>3.3916666666666664E-2</v>
      </c>
      <c r="L103" s="25"/>
      <c r="O103" s="25"/>
      <c r="P103" s="25"/>
    </row>
    <row r="104" spans="2:16" ht="16" thickBot="1" x14ac:dyDescent="0.25">
      <c r="C104" s="28"/>
      <c r="G104" s="24">
        <f>SUM(G82:G103)</f>
        <v>1537268516</v>
      </c>
      <c r="J104" s="24">
        <f>SUM(J82:J103)</f>
        <v>13493323.515999999</v>
      </c>
    </row>
    <row r="109" spans="2:16" ht="27" thickBot="1" x14ac:dyDescent="0.25">
      <c r="C109" s="5" t="s">
        <v>0</v>
      </c>
      <c r="D109" s="5" t="s">
        <v>1</v>
      </c>
      <c r="E109" s="5" t="s">
        <v>33</v>
      </c>
      <c r="F109" s="5" t="s">
        <v>2</v>
      </c>
      <c r="G109" s="5" t="s">
        <v>3</v>
      </c>
    </row>
    <row r="110" spans="2:16" ht="16" thickBot="1" x14ac:dyDescent="0.25">
      <c r="C110" s="2">
        <v>84500000</v>
      </c>
      <c r="D110" s="3">
        <v>54350000</v>
      </c>
      <c r="E110" s="4">
        <v>398775140</v>
      </c>
      <c r="F110" s="3">
        <v>93100000</v>
      </c>
      <c r="G110" s="3">
        <v>2051855</v>
      </c>
    </row>
  </sheetData>
  <sortState ref="N81:P101">
    <sortCondition descending="1" ref="P81:P101"/>
  </sortState>
  <customSheetViews>
    <customSheetView guid="{06D41C34-CA1B-4D8D-87A6-98DC8C76F325}">
      <selection activeCell="AI79" sqref="AI79"/>
      <pageMargins left="0.7" right="0.7" top="0.75" bottom="0.75" header="0.3" footer="0.3"/>
      <pageSetup paperSize="9" orientation="portrait" r:id="rId1"/>
    </customSheetView>
    <customSheetView guid="{8232F658-5AF4-304A-A58A-8E0D892E9EA9}" topLeftCell="F107">
      <selection activeCell="AK95" sqref="AK95"/>
      <pageMargins left="0.7" right="0.7" top="0.75" bottom="0.75" header="0.3" footer="0.3"/>
      <pageSetup paperSize="9" orientation="portrait" r:id="rId2"/>
    </customSheetView>
  </customSheetViews>
  <mergeCells count="1">
    <mergeCell ref="B80:B81"/>
  </mergeCell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Gillett</dc:creator>
  <cp:lastModifiedBy>Aymeric D</cp:lastModifiedBy>
  <dcterms:created xsi:type="dcterms:W3CDTF">2016-02-03T23:31:23Z</dcterms:created>
  <dcterms:modified xsi:type="dcterms:W3CDTF">2016-06-06T03:08:55Z</dcterms:modified>
</cp:coreProperties>
</file>