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0" yWindow="460" windowWidth="36760" windowHeight="23340"/>
  </bookViews>
  <sheets>
    <sheet name="Sheet1" sheetId="1" r:id="rId1"/>
  </sheets>
  <calcPr calcId="171027" concurrentCalc="0"/>
  <customWorkbookViews>
    <customWorkbookView name="Aymeric D - Affichage personnalisé" guid="{79011A0F-BF15-A04A-B757-E387A0A85C8F}" mergeInterval="0" personalView="1" windowWidth="1838" windowHeight="994" activeSheetId="1" showComments="commIndAndComment"/>
    <customWorkbookView name="Anne Moorhead - Personal View" guid="{1C9014DC-C55D-45EC-96B9-06FBE4F96980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J141" i="1"/>
  <c r="H141" i="1"/>
  <c r="I137" i="1"/>
  <c r="K137" i="1"/>
  <c r="K140" i="1"/>
  <c r="K139" i="1"/>
  <c r="K135" i="1"/>
  <c r="K134" i="1"/>
  <c r="K131" i="1"/>
  <c r="K130" i="1"/>
  <c r="K127" i="1"/>
  <c r="K126" i="1"/>
  <c r="I140" i="1"/>
  <c r="I139" i="1"/>
  <c r="I138" i="1"/>
  <c r="K138" i="1"/>
  <c r="I136" i="1"/>
  <c r="K136" i="1"/>
  <c r="I135" i="1"/>
  <c r="I134" i="1"/>
  <c r="I133" i="1"/>
  <c r="K133" i="1"/>
  <c r="I132" i="1"/>
  <c r="K132" i="1"/>
  <c r="I131" i="1"/>
  <c r="I130" i="1"/>
  <c r="I129" i="1"/>
  <c r="K129" i="1"/>
  <c r="I128" i="1"/>
  <c r="K128" i="1"/>
  <c r="I127" i="1"/>
  <c r="I126" i="1"/>
  <c r="I141" i="1"/>
  <c r="K141" i="1"/>
  <c r="S33" i="1"/>
  <c r="T33" i="1"/>
  <c r="T32" i="1"/>
  <c r="T31" i="1"/>
  <c r="T30" i="1"/>
  <c r="T29" i="1"/>
  <c r="T28" i="1"/>
  <c r="T27" i="1"/>
  <c r="T26" i="1"/>
  <c r="T25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R33" i="1"/>
  <c r="R32" i="1"/>
  <c r="R31" i="1"/>
  <c r="R29" i="1"/>
  <c r="R28" i="1"/>
  <c r="R27" i="1"/>
  <c r="R26" i="1"/>
  <c r="R2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33" i="1"/>
  <c r="P31" i="1"/>
  <c r="P23" i="1"/>
  <c r="P22" i="1"/>
  <c r="P21" i="1"/>
  <c r="P20" i="1"/>
  <c r="P18" i="1"/>
  <c r="P17" i="1"/>
  <c r="P16" i="1"/>
  <c r="P15" i="1"/>
  <c r="P14" i="1"/>
  <c r="P13" i="1"/>
  <c r="P11" i="1"/>
  <c r="P10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3" i="1"/>
</calcChain>
</file>

<file path=xl/sharedStrings.xml><?xml version="1.0" encoding="utf-8"?>
<sst xmlns="http://schemas.openxmlformats.org/spreadsheetml/2006/main" count="185" uniqueCount="45">
  <si>
    <t>`</t>
  </si>
  <si>
    <r>
      <t>(</t>
    </r>
    <r>
      <rPr>
        <sz val="8"/>
        <color theme="1"/>
        <rFont val="Arial"/>
        <family val="2"/>
      </rPr>
      <t>local currency)</t>
    </r>
  </si>
  <si>
    <t>FSM</t>
  </si>
  <si>
    <t>Fiji</t>
  </si>
  <si>
    <t>Kiribati</t>
  </si>
  <si>
    <t>Nauru</t>
  </si>
  <si>
    <t>Niue</t>
  </si>
  <si>
    <t>Palau</t>
  </si>
  <si>
    <t>PNG</t>
  </si>
  <si>
    <t>Samoa</t>
  </si>
  <si>
    <t>Tonga</t>
  </si>
  <si>
    <t>Tuvalu</t>
  </si>
  <si>
    <t>Vanuatu</t>
  </si>
  <si>
    <t>Guam</t>
  </si>
  <si>
    <t>New Caledonia</t>
  </si>
  <si>
    <t>Tokelau</t>
  </si>
  <si>
    <t xml:space="preserve">                           -   </t>
  </si>
  <si>
    <t>Population</t>
  </si>
  <si>
    <t>49 </t>
  </si>
  <si>
    <t>sq km I zone</t>
  </si>
  <si>
    <t xml:space="preserve">Fiji </t>
  </si>
  <si>
    <t xml:space="preserve">Kiribati </t>
  </si>
  <si>
    <t xml:space="preserve">Nauru </t>
  </si>
  <si>
    <t xml:space="preserve">Niue </t>
  </si>
  <si>
    <t xml:space="preserve">Palau </t>
  </si>
  <si>
    <t xml:space="preserve">Samoa </t>
  </si>
  <si>
    <t xml:space="preserve">Tonga </t>
  </si>
  <si>
    <t xml:space="preserve">Tuvalu </t>
  </si>
  <si>
    <t xml:space="preserve">Vanuatu </t>
  </si>
  <si>
    <t> Total</t>
  </si>
  <si>
    <t>2007 fees</t>
  </si>
  <si>
    <t>2007 in 2014 prices</t>
  </si>
  <si>
    <t>2014 fees</t>
  </si>
  <si>
    <t xml:space="preserve">2014 Access Fees </t>
  </si>
  <si>
    <t>Cook Islands</t>
  </si>
  <si>
    <t>Marshall Islands</t>
  </si>
  <si>
    <t>Solomon Islands</t>
  </si>
  <si>
    <t>American Samoa</t>
  </si>
  <si>
    <t>French Polynesia</t>
  </si>
  <si>
    <t>Northern Marianas</t>
  </si>
  <si>
    <t>Pitcairn Islands</t>
  </si>
  <si>
    <t>Wallis and Futuna</t>
  </si>
  <si>
    <t>Offshore Foreign Based</t>
  </si>
  <si>
    <t>Fees as % of Foreign-based Catch Value</t>
  </si>
  <si>
    <t>$/person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</si>
</sst>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0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3" fontId="0" fillId="0" borderId="0" xfId="0" applyNumberFormat="1"/>
    <xf numFmtId="3" fontId="5" fillId="0" borderId="5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164" fontId="8" fillId="0" borderId="6" xfId="1" applyFont="1" applyFill="1" applyBorder="1" applyAlignment="1">
      <alignment horizontal="right" vertical="center" wrapText="1"/>
    </xf>
    <xf numFmtId="164" fontId="7" fillId="0" borderId="0" xfId="1" applyFont="1"/>
    <xf numFmtId="164" fontId="8" fillId="0" borderId="3" xfId="1" applyFont="1" applyBorder="1" applyAlignment="1">
      <alignment horizontal="right" vertical="center" wrapText="1"/>
    </xf>
    <xf numFmtId="164" fontId="0" fillId="0" borderId="0" xfId="0" applyNumberFormat="1"/>
    <xf numFmtId="165" fontId="0" fillId="0" borderId="0" xfId="1" applyNumberFormat="1" applyFont="1"/>
    <xf numFmtId="165" fontId="5" fillId="0" borderId="0" xfId="1" applyNumberFormat="1" applyFont="1"/>
    <xf numFmtId="0" fontId="5" fillId="0" borderId="0" xfId="0" applyFont="1"/>
    <xf numFmtId="165" fontId="0" fillId="0" borderId="0" xfId="0" applyNumberFormat="1"/>
    <xf numFmtId="165" fontId="5" fillId="0" borderId="5" xfId="1" applyNumberFormat="1" applyFont="1" applyBorder="1" applyAlignment="1">
      <alignment vertical="center" wrapText="1"/>
    </xf>
    <xf numFmtId="165" fontId="5" fillId="0" borderId="0" xfId="1" applyNumberFormat="1" applyFont="1" applyBorder="1"/>
    <xf numFmtId="0" fontId="9" fillId="0" borderId="7" xfId="0" applyFont="1" applyBorder="1" applyAlignment="1">
      <alignment horizontal="left" vertical="center" wrapText="1"/>
    </xf>
    <xf numFmtId="3" fontId="10" fillId="0" borderId="8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3" fontId="10" fillId="0" borderId="8" xfId="0" applyNumberFormat="1" applyFont="1" applyBorder="1" applyAlignment="1">
      <alignment horizontal="left" vertical="center" wrapText="1"/>
    </xf>
    <xf numFmtId="3" fontId="11" fillId="0" borderId="8" xfId="0" applyNumberFormat="1" applyFont="1" applyBorder="1" applyAlignment="1">
      <alignment horizontal="left" vertical="center"/>
    </xf>
    <xf numFmtId="166" fontId="0" fillId="0" borderId="0" xfId="2" applyNumberFormat="1" applyFont="1"/>
    <xf numFmtId="3" fontId="10" fillId="0" borderId="0" xfId="0" applyNumberFormat="1" applyFont="1"/>
    <xf numFmtId="3" fontId="8" fillId="0" borderId="1" xfId="0" applyNumberFormat="1" applyFont="1" applyBorder="1" applyAlignment="1">
      <alignment horizontal="right" vertical="center" wrapText="1"/>
    </xf>
    <xf numFmtId="3" fontId="8" fillId="0" borderId="3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3" fontId="11" fillId="0" borderId="3" xfId="0" applyNumberFormat="1" applyFont="1" applyBorder="1" applyAlignment="1">
      <alignment horizontal="right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9" fontId="11" fillId="0" borderId="3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164" fontId="0" fillId="0" borderId="3" xfId="0" applyNumberFormat="1" applyBorder="1"/>
    <xf numFmtId="0" fontId="11" fillId="0" borderId="0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justify" vertical="center" wrapText="1"/>
    </xf>
    <xf numFmtId="3" fontId="13" fillId="0" borderId="9" xfId="0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justify" vertical="center" wrapText="1"/>
    </xf>
    <xf numFmtId="3" fontId="13" fillId="0" borderId="5" xfId="0" applyNumberFormat="1" applyFont="1" applyBorder="1" applyAlignment="1">
      <alignment horizontal="right" vertical="center" wrapText="1"/>
    </xf>
    <xf numFmtId="9" fontId="0" fillId="0" borderId="0" xfId="2" applyNumberFormat="1" applyFont="1"/>
    <xf numFmtId="9" fontId="1" fillId="0" borderId="0" xfId="2" applyFont="1"/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Sheet1!$G$38:$G$52</c:f>
              <c:strCache>
                <c:ptCount val="15"/>
                <c:pt idx="0">
                  <c:v>Kiribati</c:v>
                </c:pt>
                <c:pt idx="1">
                  <c:v>PNG</c:v>
                </c:pt>
                <c:pt idx="2">
                  <c:v>FSM</c:v>
                </c:pt>
                <c:pt idx="3">
                  <c:v>Solomon Islands</c:v>
                </c:pt>
                <c:pt idx="4">
                  <c:v>Marshall Islands</c:v>
                </c:pt>
                <c:pt idx="5">
                  <c:v>Nauru</c:v>
                </c:pt>
                <c:pt idx="6">
                  <c:v>Tuvalu</c:v>
                </c:pt>
                <c:pt idx="7">
                  <c:v>Tokelau</c:v>
                </c:pt>
                <c:pt idx="8">
                  <c:v>Cook Islands</c:v>
                </c:pt>
                <c:pt idx="9">
                  <c:v>Palau</c:v>
                </c:pt>
                <c:pt idx="10">
                  <c:v>Vanuatu</c:v>
                </c:pt>
                <c:pt idx="11">
                  <c:v>Niue</c:v>
                </c:pt>
                <c:pt idx="12">
                  <c:v>Tonga</c:v>
                </c:pt>
                <c:pt idx="13">
                  <c:v>Fiji</c:v>
                </c:pt>
                <c:pt idx="14">
                  <c:v>Samoa</c:v>
                </c:pt>
              </c:strCache>
            </c:strRef>
          </c:cat>
          <c:val>
            <c:numRef>
              <c:f>Sheet1!$H$38:$H$52</c:f>
              <c:numCache>
                <c:formatCode>#,##0</c:formatCode>
                <c:ptCount val="15"/>
                <c:pt idx="0">
                  <c:v>1.16040984E8</c:v>
                </c:pt>
                <c:pt idx="1">
                  <c:v>8.5019455E7</c:v>
                </c:pt>
                <c:pt idx="2">
                  <c:v>4.7518E7</c:v>
                </c:pt>
                <c:pt idx="3">
                  <c:v>2.7963558E7</c:v>
                </c:pt>
                <c:pt idx="4">
                  <c:v>1.6920802E7</c:v>
                </c:pt>
                <c:pt idx="5">
                  <c:v>1.5852459E7</c:v>
                </c:pt>
                <c:pt idx="6">
                  <c:v>1.4777814E7</c:v>
                </c:pt>
                <c:pt idx="7">
                  <c:v>9.05E6</c:v>
                </c:pt>
                <c:pt idx="8">
                  <c:v>8.4375E6</c:v>
                </c:pt>
                <c:pt idx="9">
                  <c:v>3.620586E6</c:v>
                </c:pt>
                <c:pt idx="10">
                  <c:v>1.759112E6</c:v>
                </c:pt>
                <c:pt idx="11">
                  <c:v>635815.0</c:v>
                </c:pt>
                <c:pt idx="12">
                  <c:v>627858.0</c:v>
                </c:pt>
                <c:pt idx="13">
                  <c:v>555815.0</c:v>
                </c:pt>
                <c:pt idx="14">
                  <c:v>555814.0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3-4AED-A120-364F14A5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882896"/>
        <c:axId val="-2113852848"/>
      </c:barChart>
      <c:catAx>
        <c:axId val="-20648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3852848"/>
        <c:crosses val="autoZero"/>
        <c:auto val="1"/>
        <c:lblAlgn val="ctr"/>
        <c:lblOffset val="100"/>
        <c:noMultiLvlLbl val="0"/>
      </c:catAx>
      <c:valAx>
        <c:axId val="-2113852848"/>
        <c:scaling>
          <c:orientation val="minMax"/>
          <c:max val="1.2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48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9886264216973"/>
          <c:y val="0.0416666666666667"/>
          <c:w val="0.902863517060367"/>
          <c:h val="0.7109416010498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Sheet1!$G$57:$G$71</c:f>
              <c:strCache>
                <c:ptCount val="15"/>
                <c:pt idx="0">
                  <c:v>Kiribati</c:v>
                </c:pt>
                <c:pt idx="1">
                  <c:v>Tuvalu</c:v>
                </c:pt>
                <c:pt idx="2">
                  <c:v>Tokelau</c:v>
                </c:pt>
                <c:pt idx="3">
                  <c:v>FSM</c:v>
                </c:pt>
                <c:pt idx="4">
                  <c:v>Marshall Islands</c:v>
                </c:pt>
                <c:pt idx="5">
                  <c:v>Nauru</c:v>
                </c:pt>
                <c:pt idx="6">
                  <c:v>Cook Islands</c:v>
                </c:pt>
                <c:pt idx="7">
                  <c:v>Solomon Islands</c:v>
                </c:pt>
                <c:pt idx="8">
                  <c:v>Niue</c:v>
                </c:pt>
                <c:pt idx="9">
                  <c:v>Palau</c:v>
                </c:pt>
                <c:pt idx="10">
                  <c:v>PNG</c:v>
                </c:pt>
                <c:pt idx="11">
                  <c:v>Vanuatu</c:v>
                </c:pt>
                <c:pt idx="12">
                  <c:v>Tonga</c:v>
                </c:pt>
                <c:pt idx="13">
                  <c:v>Samoa</c:v>
                </c:pt>
                <c:pt idx="14">
                  <c:v>Fiji</c:v>
                </c:pt>
              </c:strCache>
            </c:strRef>
          </c:cat>
          <c:val>
            <c:numRef>
              <c:f>Sheet1!$H$57:$H$71</c:f>
              <c:numCache>
                <c:formatCode>General</c:formatCode>
                <c:ptCount val="15"/>
                <c:pt idx="0">
                  <c:v>75.0</c:v>
                </c:pt>
                <c:pt idx="1">
                  <c:v>58.3</c:v>
                </c:pt>
                <c:pt idx="2">
                  <c:v>52.6</c:v>
                </c:pt>
                <c:pt idx="3">
                  <c:v>20.9</c:v>
                </c:pt>
                <c:pt idx="4">
                  <c:v>16.4</c:v>
                </c:pt>
                <c:pt idx="5">
                  <c:v>13.7</c:v>
                </c:pt>
                <c:pt idx="6">
                  <c:v>11.4</c:v>
                </c:pt>
                <c:pt idx="7">
                  <c:v>7.2</c:v>
                </c:pt>
                <c:pt idx="8">
                  <c:v>3.3</c:v>
                </c:pt>
                <c:pt idx="9">
                  <c:v>3.3</c:v>
                </c:pt>
                <c:pt idx="10">
                  <c:v>1.7</c:v>
                </c:pt>
                <c:pt idx="11">
                  <c:v>1.0</c:v>
                </c:pt>
                <c:pt idx="12">
                  <c:v>0.4</c:v>
                </c:pt>
                <c:pt idx="13">
                  <c:v>0.3</c:v>
                </c:pt>
                <c:pt idx="1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78-4607-85D9-0994DD08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679600"/>
        <c:axId val="-2063676432"/>
      </c:barChart>
      <c:catAx>
        <c:axId val="-20636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3676432"/>
        <c:crosses val="autoZero"/>
        <c:auto val="1"/>
        <c:lblAlgn val="ctr"/>
        <c:lblOffset val="100"/>
        <c:noMultiLvlLbl val="0"/>
      </c:catAx>
      <c:valAx>
        <c:axId val="-20636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36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06211723535"/>
          <c:y val="0.0254283318751823"/>
          <c:w val="0.884988407699038"/>
          <c:h val="0.7109416010498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Sheet1!$G$74:$G$86</c:f>
              <c:strCache>
                <c:ptCount val="13"/>
                <c:pt idx="0">
                  <c:v>Marshall Islands</c:v>
                </c:pt>
                <c:pt idx="1">
                  <c:v>Niue</c:v>
                </c:pt>
                <c:pt idx="2">
                  <c:v>Solomon Islands</c:v>
                </c:pt>
                <c:pt idx="3">
                  <c:v>PNG</c:v>
                </c:pt>
                <c:pt idx="4">
                  <c:v>Tokelau</c:v>
                </c:pt>
                <c:pt idx="5">
                  <c:v>FSM</c:v>
                </c:pt>
                <c:pt idx="6">
                  <c:v>Palau</c:v>
                </c:pt>
                <c:pt idx="7">
                  <c:v>Cook Islands</c:v>
                </c:pt>
                <c:pt idx="8">
                  <c:v>Tonga</c:v>
                </c:pt>
                <c:pt idx="9">
                  <c:v>Tuvalu</c:v>
                </c:pt>
                <c:pt idx="10">
                  <c:v>Kiribati</c:v>
                </c:pt>
                <c:pt idx="11">
                  <c:v>Nauru</c:v>
                </c:pt>
                <c:pt idx="12">
                  <c:v>Vanuatu</c:v>
                </c:pt>
              </c:strCache>
            </c:strRef>
          </c:cat>
          <c:val>
            <c:numRef>
              <c:f>Sheet1!$H$74:$H$86</c:f>
              <c:numCache>
                <c:formatCode>0%</c:formatCode>
                <c:ptCount val="13"/>
                <c:pt idx="0">
                  <c:v>0.437</c:v>
                </c:pt>
                <c:pt idx="1">
                  <c:v>0.418</c:v>
                </c:pt>
                <c:pt idx="2">
                  <c:v>0.353</c:v>
                </c:pt>
                <c:pt idx="3">
                  <c:v>0.273</c:v>
                </c:pt>
                <c:pt idx="4">
                  <c:v>0.273</c:v>
                </c:pt>
                <c:pt idx="5">
                  <c:v>0.208</c:v>
                </c:pt>
                <c:pt idx="6">
                  <c:v>0.195</c:v>
                </c:pt>
                <c:pt idx="7">
                  <c:v>0.148</c:v>
                </c:pt>
                <c:pt idx="8">
                  <c:v>0.124</c:v>
                </c:pt>
                <c:pt idx="9">
                  <c:v>0.112</c:v>
                </c:pt>
                <c:pt idx="10">
                  <c:v>0.104</c:v>
                </c:pt>
                <c:pt idx="11">
                  <c:v>0.069</c:v>
                </c:pt>
                <c:pt idx="12">
                  <c:v>0.067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A5-4488-A4D7-F77830F4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463040"/>
        <c:axId val="-2062593728"/>
      </c:barChart>
      <c:catAx>
        <c:axId val="-20634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2593728"/>
        <c:crosses val="autoZero"/>
        <c:auto val="1"/>
        <c:lblAlgn val="ctr"/>
        <c:lblOffset val="100"/>
        <c:noMultiLvlLbl val="0"/>
      </c:catAx>
      <c:valAx>
        <c:axId val="-2062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34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Sheet1!$G$89:$G$103</c:f>
              <c:strCache>
                <c:ptCount val="15"/>
                <c:pt idx="0">
                  <c:v>Tokelau</c:v>
                </c:pt>
                <c:pt idx="1">
                  <c:v>Nauru</c:v>
                </c:pt>
                <c:pt idx="2">
                  <c:v>Tuvalu</c:v>
                </c:pt>
                <c:pt idx="3">
                  <c:v>Kiribati</c:v>
                </c:pt>
                <c:pt idx="4">
                  <c:v>Cook Islands</c:v>
                </c:pt>
                <c:pt idx="5">
                  <c:v>FSM</c:v>
                </c:pt>
                <c:pt idx="6">
                  <c:v>Niue</c:v>
                </c:pt>
                <c:pt idx="7">
                  <c:v>Marshall Islands</c:v>
                </c:pt>
                <c:pt idx="8">
                  <c:v>Palau</c:v>
                </c:pt>
                <c:pt idx="9">
                  <c:v>Solomon Islands</c:v>
                </c:pt>
                <c:pt idx="10">
                  <c:v>PNG</c:v>
                </c:pt>
                <c:pt idx="11">
                  <c:v>Tonga</c:v>
                </c:pt>
                <c:pt idx="12">
                  <c:v>Samoa</c:v>
                </c:pt>
                <c:pt idx="13">
                  <c:v>Fiji</c:v>
                </c:pt>
                <c:pt idx="14">
                  <c:v>Vanuatu</c:v>
                </c:pt>
              </c:strCache>
            </c:strRef>
          </c:cat>
          <c:val>
            <c:numRef>
              <c:f>Sheet1!$H$89:$H$103</c:f>
              <c:numCache>
                <c:formatCode>#,##0</c:formatCode>
                <c:ptCount val="15"/>
                <c:pt idx="0">
                  <c:v>7762.0</c:v>
                </c:pt>
                <c:pt idx="1">
                  <c:v>1487.0</c:v>
                </c:pt>
                <c:pt idx="2">
                  <c:v>1331.0</c:v>
                </c:pt>
                <c:pt idx="3">
                  <c:v>1044.0</c:v>
                </c:pt>
                <c:pt idx="4" formatCode="General">
                  <c:v>554.0</c:v>
                </c:pt>
                <c:pt idx="5" formatCode="General">
                  <c:v>462.0</c:v>
                </c:pt>
                <c:pt idx="6" formatCode="General">
                  <c:v>424.0</c:v>
                </c:pt>
                <c:pt idx="7" formatCode="General">
                  <c:v>310.0</c:v>
                </c:pt>
                <c:pt idx="8" formatCode="General">
                  <c:v>203.0</c:v>
                </c:pt>
                <c:pt idx="9" formatCode="General">
                  <c:v>45.0</c:v>
                </c:pt>
                <c:pt idx="10" formatCode="General">
                  <c:v>11.0</c:v>
                </c:pt>
                <c:pt idx="11" formatCode="General">
                  <c:v>6.0</c:v>
                </c:pt>
                <c:pt idx="12" formatCode="General">
                  <c:v>3.0</c:v>
                </c:pt>
                <c:pt idx="13" formatCode="General">
                  <c:v>1.0</c:v>
                </c:pt>
                <c:pt idx="14" formatCode="General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0C-4C5A-87BB-1FFF20DD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41888"/>
        <c:axId val="-2064348896"/>
      </c:barChart>
      <c:catAx>
        <c:axId val="-20631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4348896"/>
        <c:crosses val="autoZero"/>
        <c:auto val="1"/>
        <c:lblAlgn val="ctr"/>
        <c:lblOffset val="100"/>
        <c:noMultiLvlLbl val="0"/>
      </c:catAx>
      <c:valAx>
        <c:axId val="-2064348896"/>
        <c:scaling>
          <c:orientation val="minMax"/>
          <c:max val="8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0631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9886264216973"/>
          <c:y val="0.0740740740740741"/>
          <c:w val="0.902863517060367"/>
          <c:h val="0.7109416010498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Sheet1!$G$106:$G$120</c:f>
              <c:strCache>
                <c:ptCount val="15"/>
                <c:pt idx="0">
                  <c:v>Nauru</c:v>
                </c:pt>
                <c:pt idx="1">
                  <c:v>Kiribati</c:v>
                </c:pt>
                <c:pt idx="2">
                  <c:v>Tokelau</c:v>
                </c:pt>
                <c:pt idx="3">
                  <c:v>PNG</c:v>
                </c:pt>
                <c:pt idx="4">
                  <c:v>Solomon Islands</c:v>
                </c:pt>
                <c:pt idx="5">
                  <c:v>Tuvalu</c:v>
                </c:pt>
                <c:pt idx="6">
                  <c:v>FSM</c:v>
                </c:pt>
                <c:pt idx="7">
                  <c:v>Marshall Islands</c:v>
                </c:pt>
                <c:pt idx="8">
                  <c:v>Palau</c:v>
                </c:pt>
                <c:pt idx="9">
                  <c:v>Samoa</c:v>
                </c:pt>
                <c:pt idx="10">
                  <c:v>Cook Islands</c:v>
                </c:pt>
                <c:pt idx="11">
                  <c:v>Vanuatu</c:v>
                </c:pt>
                <c:pt idx="12">
                  <c:v>Niue</c:v>
                </c:pt>
                <c:pt idx="13">
                  <c:v>Tonga</c:v>
                </c:pt>
                <c:pt idx="14">
                  <c:v>Fiji</c:v>
                </c:pt>
              </c:strCache>
            </c:strRef>
          </c:cat>
          <c:val>
            <c:numRef>
              <c:f>Sheet1!$H$106:$H$120</c:f>
              <c:numCache>
                <c:formatCode>General</c:formatCode>
                <c:ptCount val="15"/>
                <c:pt idx="0">
                  <c:v>49.54</c:v>
                </c:pt>
                <c:pt idx="1">
                  <c:v>32.69</c:v>
                </c:pt>
                <c:pt idx="2" formatCode="_-* #,##0.00_-;\-* #,##0.00_-;_-* &quot;-&quot;??_-;_-@_-">
                  <c:v>31.20689655172414</c:v>
                </c:pt>
                <c:pt idx="3">
                  <c:v>27.25</c:v>
                </c:pt>
                <c:pt idx="4">
                  <c:v>20.87</c:v>
                </c:pt>
                <c:pt idx="5">
                  <c:v>16.42</c:v>
                </c:pt>
                <c:pt idx="6">
                  <c:v>15.96</c:v>
                </c:pt>
                <c:pt idx="7">
                  <c:v>7.94</c:v>
                </c:pt>
                <c:pt idx="8">
                  <c:v>5.76</c:v>
                </c:pt>
                <c:pt idx="9">
                  <c:v>4.63</c:v>
                </c:pt>
                <c:pt idx="10">
                  <c:v>4.61</c:v>
                </c:pt>
                <c:pt idx="11">
                  <c:v>2.59</c:v>
                </c:pt>
                <c:pt idx="12">
                  <c:v>1.63</c:v>
                </c:pt>
                <c:pt idx="13">
                  <c:v>0.9</c:v>
                </c:pt>
                <c:pt idx="1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13-44BA-9A01-E5C442AD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597552"/>
        <c:axId val="2133868416"/>
      </c:barChart>
      <c:catAx>
        <c:axId val="-21105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2133868416"/>
        <c:crosses val="autoZero"/>
        <c:auto val="1"/>
        <c:lblAlgn val="ctr"/>
        <c:lblOffset val="100"/>
        <c:noMultiLvlLbl val="0"/>
      </c:catAx>
      <c:valAx>
        <c:axId val="213386841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05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Sheet1!$N$126:$N$140</c:f>
              <c:strCache>
                <c:ptCount val="15"/>
                <c:pt idx="0">
                  <c:v>Cook Islands</c:v>
                </c:pt>
                <c:pt idx="1">
                  <c:v>Marshall Islands</c:v>
                </c:pt>
                <c:pt idx="2">
                  <c:v>Tokelau</c:v>
                </c:pt>
                <c:pt idx="3">
                  <c:v>PNG</c:v>
                </c:pt>
                <c:pt idx="4">
                  <c:v>Kiribati </c:v>
                </c:pt>
                <c:pt idx="5">
                  <c:v>Tonga </c:v>
                </c:pt>
                <c:pt idx="6">
                  <c:v>Tuvalu </c:v>
                </c:pt>
                <c:pt idx="7">
                  <c:v>Palau </c:v>
                </c:pt>
                <c:pt idx="8">
                  <c:v>FSM</c:v>
                </c:pt>
                <c:pt idx="9">
                  <c:v>Nauru </c:v>
                </c:pt>
                <c:pt idx="10">
                  <c:v>Niue </c:v>
                </c:pt>
                <c:pt idx="11">
                  <c:v>Solomon Islands</c:v>
                </c:pt>
                <c:pt idx="12">
                  <c:v>Fiji </c:v>
                </c:pt>
                <c:pt idx="13">
                  <c:v>Samoa </c:v>
                </c:pt>
                <c:pt idx="14">
                  <c:v>Vanuatu </c:v>
                </c:pt>
              </c:strCache>
            </c:strRef>
          </c:cat>
          <c:val>
            <c:numRef>
              <c:f>Sheet1!$O$126:$O$140</c:f>
              <c:numCache>
                <c:formatCode>0%</c:formatCode>
                <c:ptCount val="15"/>
                <c:pt idx="0">
                  <c:v>26.45455965326721</c:v>
                </c:pt>
                <c:pt idx="1">
                  <c:v>6.383758835608005</c:v>
                </c:pt>
                <c:pt idx="2">
                  <c:v>4.217681234462654</c:v>
                </c:pt>
                <c:pt idx="3">
                  <c:v>3.842931173070601</c:v>
                </c:pt>
                <c:pt idx="4">
                  <c:v>3.631135184606579</c:v>
                </c:pt>
                <c:pt idx="5">
                  <c:v>3.048669251179392</c:v>
                </c:pt>
                <c:pt idx="6">
                  <c:v>2.656581904646812</c:v>
                </c:pt>
                <c:pt idx="7">
                  <c:v>1.752747599007439</c:v>
                </c:pt>
                <c:pt idx="8">
                  <c:v>1.745083503294328</c:v>
                </c:pt>
                <c:pt idx="9">
                  <c:v>1.625237560893709</c:v>
                </c:pt>
                <c:pt idx="10">
                  <c:v>1.053320251779756</c:v>
                </c:pt>
                <c:pt idx="11">
                  <c:v>1.026344900964414</c:v>
                </c:pt>
                <c:pt idx="12">
                  <c:v>0.843844108862313</c:v>
                </c:pt>
                <c:pt idx="13">
                  <c:v>0.843841325808341</c:v>
                </c:pt>
                <c:pt idx="14">
                  <c:v>0.102941101201199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F5-412F-8ADB-310B38BB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152784"/>
        <c:axId val="-2121206464"/>
      </c:barChart>
      <c:catAx>
        <c:axId val="-21101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21206464"/>
        <c:crosses val="autoZero"/>
        <c:auto val="1"/>
        <c:lblAlgn val="ctr"/>
        <c:lblOffset val="100"/>
        <c:noMultiLvlLbl val="0"/>
      </c:catAx>
      <c:valAx>
        <c:axId val="-21212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101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39</xdr:row>
      <xdr:rowOff>38100</xdr:rowOff>
    </xdr:from>
    <xdr:to>
      <xdr:col>15</xdr:col>
      <xdr:colOff>121920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56</xdr:row>
      <xdr:rowOff>0</xdr:rowOff>
    </xdr:from>
    <xdr:to>
      <xdr:col>13</xdr:col>
      <xdr:colOff>1104900</xdr:colOff>
      <xdr:row>70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73</xdr:row>
      <xdr:rowOff>30480</xdr:rowOff>
    </xdr:from>
    <xdr:to>
      <xdr:col>13</xdr:col>
      <xdr:colOff>1257300</xdr:colOff>
      <xdr:row>87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89</xdr:row>
      <xdr:rowOff>106680</xdr:rowOff>
    </xdr:from>
    <xdr:to>
      <xdr:col>13</xdr:col>
      <xdr:colOff>1394460</xdr:colOff>
      <xdr:row>103</xdr:row>
      <xdr:rowOff>182880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105</xdr:row>
      <xdr:rowOff>182880</xdr:rowOff>
    </xdr:from>
    <xdr:to>
      <xdr:col>13</xdr:col>
      <xdr:colOff>1348740</xdr:colOff>
      <xdr:row>120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83820</xdr:colOff>
      <xdr:row>120</xdr:row>
      <xdr:rowOff>99060</xdr:rowOff>
    </xdr:from>
    <xdr:to>
      <xdr:col>13</xdr:col>
      <xdr:colOff>838200</xdr:colOff>
      <xdr:row>135</xdr:row>
      <xdr:rowOff>7620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T157"/>
  <sheetViews>
    <sheetView tabSelected="1" topLeftCell="A70" workbookViewId="0">
      <selection activeCell="R121" sqref="R121"/>
    </sheetView>
  </sheetViews>
  <sheetFormatPr baseColWidth="10" defaultColWidth="8.83203125" defaultRowHeight="15" x14ac:dyDescent="0.2"/>
  <cols>
    <col min="7" max="7" width="15.83203125" customWidth="1"/>
    <col min="8" max="8" width="16.6640625" customWidth="1"/>
    <col min="9" max="9" width="11.33203125" bestFit="1" customWidth="1"/>
    <col min="10" max="10" width="16.33203125" bestFit="1" customWidth="1"/>
    <col min="11" max="11" width="12.6640625" bestFit="1" customWidth="1"/>
    <col min="13" max="13" width="17.6640625" customWidth="1"/>
    <col min="14" max="14" width="21" customWidth="1"/>
    <col min="15" max="15" width="13.5" customWidth="1"/>
    <col min="17" max="17" width="14.5" customWidth="1"/>
    <col min="19" max="19" width="9.83203125" bestFit="1" customWidth="1"/>
  </cols>
  <sheetData>
    <row r="7" spans="7:20" ht="16" thickBot="1" x14ac:dyDescent="0.25"/>
    <row r="8" spans="7:20" ht="16" thickBot="1" x14ac:dyDescent="0.25">
      <c r="G8" s="55" t="s">
        <v>0</v>
      </c>
      <c r="H8" s="1" t="s">
        <v>33</v>
      </c>
    </row>
    <row r="9" spans="7:20" ht="29" thickBot="1" x14ac:dyDescent="0.25">
      <c r="G9" s="56"/>
      <c r="H9" s="2" t="s">
        <v>1</v>
      </c>
      <c r="O9" s="21" t="s">
        <v>42</v>
      </c>
      <c r="P9" t="s">
        <v>43</v>
      </c>
      <c r="Q9" t="s">
        <v>17</v>
      </c>
      <c r="R9" t="s">
        <v>44</v>
      </c>
      <c r="S9" t="s">
        <v>19</v>
      </c>
    </row>
    <row r="10" spans="7:20" ht="16" thickBot="1" x14ac:dyDescent="0.25">
      <c r="G10" s="3" t="s">
        <v>34</v>
      </c>
      <c r="H10" s="5">
        <v>10800000</v>
      </c>
      <c r="I10" s="11">
        <v>1.28</v>
      </c>
      <c r="J10" s="16">
        <f>H10/I10</f>
        <v>8437500</v>
      </c>
      <c r="K10" s="17"/>
      <c r="M10" s="3" t="s">
        <v>34</v>
      </c>
      <c r="N10" s="15">
        <v>8437500</v>
      </c>
      <c r="O10" s="22">
        <v>57153854</v>
      </c>
      <c r="P10" s="26">
        <f>N10/O10</f>
        <v>0.14762783976037733</v>
      </c>
      <c r="Q10" s="28">
        <v>15225</v>
      </c>
      <c r="R10" s="15">
        <f>N10/Q10</f>
        <v>554.18719211822656</v>
      </c>
      <c r="S10" s="32">
        <v>1830000</v>
      </c>
      <c r="T10" s="14">
        <f>N10/S10</f>
        <v>4.610655737704918</v>
      </c>
    </row>
    <row r="11" spans="7:20" ht="16" thickBot="1" x14ac:dyDescent="0.25">
      <c r="G11" s="3" t="s">
        <v>2</v>
      </c>
      <c r="H11" s="5">
        <v>47518000</v>
      </c>
      <c r="I11" s="12">
        <v>1</v>
      </c>
      <c r="J11" s="16">
        <f t="shared" ref="J11:J32" si="0">H11/I11</f>
        <v>47518000</v>
      </c>
      <c r="K11" s="17"/>
      <c r="M11" s="3" t="s">
        <v>2</v>
      </c>
      <c r="N11" s="16">
        <v>47518000</v>
      </c>
      <c r="O11" s="27">
        <v>228148080</v>
      </c>
      <c r="P11" s="26">
        <f t="shared" ref="P11:P33" si="1">N11/O11</f>
        <v>0.2082770102645615</v>
      </c>
      <c r="Q11" s="29">
        <v>102908</v>
      </c>
      <c r="R11" s="15">
        <f t="shared" ref="R11:R33" si="2">N11/Q11</f>
        <v>461.75224472344229</v>
      </c>
      <c r="S11" s="33">
        <v>2978000</v>
      </c>
      <c r="T11" s="14">
        <f t="shared" ref="T11:T33" si="3">N11/S11</f>
        <v>15.956346541302889</v>
      </c>
    </row>
    <row r="12" spans="7:20" ht="16" thickBot="1" x14ac:dyDescent="0.25">
      <c r="G12" s="3" t="s">
        <v>3</v>
      </c>
      <c r="H12" s="5">
        <v>1100513</v>
      </c>
      <c r="I12" s="13">
        <v>1.98</v>
      </c>
      <c r="J12" s="16">
        <f t="shared" si="0"/>
        <v>555814.64646464644</v>
      </c>
      <c r="K12" s="17"/>
      <c r="M12" s="3" t="s">
        <v>3</v>
      </c>
      <c r="N12" s="20">
        <v>555814.64646464644</v>
      </c>
      <c r="O12" s="24">
        <v>0</v>
      </c>
      <c r="P12" s="26"/>
      <c r="Q12" s="29">
        <v>863073</v>
      </c>
      <c r="R12" s="15">
        <f t="shared" si="2"/>
        <v>0.64399494187009265</v>
      </c>
      <c r="S12" s="33">
        <v>1290000</v>
      </c>
      <c r="T12" s="14">
        <f t="shared" si="3"/>
        <v>0.4308640670268577</v>
      </c>
    </row>
    <row r="13" spans="7:20" ht="16" thickBot="1" x14ac:dyDescent="0.25">
      <c r="G13" s="3" t="s">
        <v>4</v>
      </c>
      <c r="H13" s="5">
        <v>141570000</v>
      </c>
      <c r="I13" s="12">
        <v>1.22</v>
      </c>
      <c r="J13" s="16">
        <f t="shared" si="0"/>
        <v>116040983.60655738</v>
      </c>
      <c r="K13" s="17"/>
      <c r="M13" s="3" t="s">
        <v>4</v>
      </c>
      <c r="N13" s="16">
        <v>116040983.60655738</v>
      </c>
      <c r="O13" s="22">
        <v>1111106457</v>
      </c>
      <c r="P13" s="26">
        <f t="shared" si="1"/>
        <v>0.10443732270251525</v>
      </c>
      <c r="Q13" s="29">
        <v>111117</v>
      </c>
      <c r="R13" s="15">
        <f t="shared" si="2"/>
        <v>1044.3135038433127</v>
      </c>
      <c r="S13" s="33">
        <v>3550000</v>
      </c>
      <c r="T13" s="14">
        <f t="shared" si="3"/>
        <v>32.687601015931655</v>
      </c>
    </row>
    <row r="14" spans="7:20" ht="16" thickBot="1" x14ac:dyDescent="0.25">
      <c r="G14" s="3" t="s">
        <v>35</v>
      </c>
      <c r="H14" s="5">
        <v>16920802</v>
      </c>
      <c r="I14" s="12">
        <v>1</v>
      </c>
      <c r="J14" s="16">
        <f t="shared" si="0"/>
        <v>16920802</v>
      </c>
      <c r="K14" s="17"/>
      <c r="M14" s="3" t="s">
        <v>35</v>
      </c>
      <c r="N14" s="19">
        <v>16920802</v>
      </c>
      <c r="O14" s="24">
        <v>38700638</v>
      </c>
      <c r="P14" s="26">
        <f t="shared" si="1"/>
        <v>0.4372228178770593</v>
      </c>
      <c r="Q14" s="29">
        <v>54550</v>
      </c>
      <c r="R14" s="15">
        <f t="shared" si="2"/>
        <v>310.18885426214484</v>
      </c>
      <c r="S14" s="33">
        <v>2131000</v>
      </c>
      <c r="T14" s="14">
        <f t="shared" si="3"/>
        <v>7.9403106522759268</v>
      </c>
    </row>
    <row r="15" spans="7:20" ht="16" thickBot="1" x14ac:dyDescent="0.25">
      <c r="G15" s="3" t="s">
        <v>5</v>
      </c>
      <c r="H15" s="5">
        <v>19340000</v>
      </c>
      <c r="I15" s="12">
        <v>1.22</v>
      </c>
      <c r="J15" s="16">
        <f t="shared" si="0"/>
        <v>15852459.016393444</v>
      </c>
      <c r="K15" s="17"/>
      <c r="M15" s="3" t="s">
        <v>5</v>
      </c>
      <c r="N15" s="19">
        <v>15852459.016393444</v>
      </c>
      <c r="O15" s="22">
        <v>231229508</v>
      </c>
      <c r="P15" s="26">
        <f t="shared" si="1"/>
        <v>6.8557249260736405E-2</v>
      </c>
      <c r="Q15" s="29">
        <v>10660</v>
      </c>
      <c r="R15" s="15">
        <f t="shared" si="2"/>
        <v>1487.0974687048258</v>
      </c>
      <c r="S15" s="33">
        <v>320000</v>
      </c>
      <c r="T15" s="14">
        <f t="shared" si="3"/>
        <v>49.53893442622951</v>
      </c>
    </row>
    <row r="16" spans="7:20" ht="16" thickBot="1" x14ac:dyDescent="0.25">
      <c r="G16" s="3" t="s">
        <v>6</v>
      </c>
      <c r="H16" s="5">
        <v>813843</v>
      </c>
      <c r="I16" s="12">
        <v>1.28</v>
      </c>
      <c r="J16" s="16">
        <f t="shared" si="0"/>
        <v>635814.84375</v>
      </c>
      <c r="K16" s="17"/>
      <c r="M16" s="3" t="s">
        <v>6</v>
      </c>
      <c r="N16" s="20">
        <v>635814.84375</v>
      </c>
      <c r="O16" s="22">
        <v>1519487</v>
      </c>
      <c r="P16" s="26">
        <f t="shared" si="1"/>
        <v>0.41844046296546139</v>
      </c>
      <c r="Q16" s="29">
        <v>1499</v>
      </c>
      <c r="R16" s="15">
        <f t="shared" si="2"/>
        <v>424.1593353902602</v>
      </c>
      <c r="S16" s="33">
        <v>390000</v>
      </c>
      <c r="T16" s="14">
        <f t="shared" si="3"/>
        <v>1.6302944711538461</v>
      </c>
    </row>
    <row r="17" spans="7:20" ht="16" thickBot="1" x14ac:dyDescent="0.25">
      <c r="G17" s="3" t="s">
        <v>7</v>
      </c>
      <c r="H17" s="5">
        <v>3620586</v>
      </c>
      <c r="I17" s="12">
        <v>1</v>
      </c>
      <c r="J17" s="16">
        <f t="shared" si="0"/>
        <v>3620586</v>
      </c>
      <c r="K17" s="17"/>
      <c r="M17" s="3" t="s">
        <v>7</v>
      </c>
      <c r="N17" s="19">
        <v>3620586</v>
      </c>
      <c r="O17" s="24">
        <v>18555070</v>
      </c>
      <c r="P17" s="26">
        <f t="shared" si="1"/>
        <v>0.19512650720261362</v>
      </c>
      <c r="Q17" s="29">
        <v>17862</v>
      </c>
      <c r="R17" s="15">
        <f t="shared" si="2"/>
        <v>202.69768223043332</v>
      </c>
      <c r="S17" s="33">
        <v>629000</v>
      </c>
      <c r="T17" s="14">
        <f t="shared" si="3"/>
        <v>5.7560985691573929</v>
      </c>
    </row>
    <row r="18" spans="7:20" ht="16" thickBot="1" x14ac:dyDescent="0.25">
      <c r="G18" s="3" t="s">
        <v>8</v>
      </c>
      <c r="H18" s="5">
        <v>218500000</v>
      </c>
      <c r="I18" s="12">
        <v>2.57</v>
      </c>
      <c r="J18" s="16">
        <f t="shared" si="0"/>
        <v>85019455.252918288</v>
      </c>
      <c r="K18" s="17"/>
      <c r="M18" s="3" t="s">
        <v>8</v>
      </c>
      <c r="N18" s="20">
        <v>85019455.252918288</v>
      </c>
      <c r="O18" s="22">
        <v>311048127</v>
      </c>
      <c r="P18" s="26">
        <f t="shared" si="1"/>
        <v>0.27333215625798735</v>
      </c>
      <c r="Q18" s="29">
        <v>7570686</v>
      </c>
      <c r="R18" s="15">
        <f t="shared" si="2"/>
        <v>11.230086052032576</v>
      </c>
      <c r="S18" s="33">
        <v>3120000</v>
      </c>
      <c r="T18" s="14">
        <f t="shared" si="3"/>
        <v>27.249825401576373</v>
      </c>
    </row>
    <row r="19" spans="7:20" ht="16" thickBot="1" x14ac:dyDescent="0.25">
      <c r="G19" s="3" t="s">
        <v>9</v>
      </c>
      <c r="H19" s="5">
        <v>1328395</v>
      </c>
      <c r="I19" s="12">
        <v>2.39</v>
      </c>
      <c r="J19" s="16">
        <f t="shared" si="0"/>
        <v>555813.80753138068</v>
      </c>
      <c r="K19" s="17"/>
      <c r="M19" s="3" t="s">
        <v>9</v>
      </c>
      <c r="N19" s="16">
        <v>555813.80753138068</v>
      </c>
      <c r="O19" s="23" t="s">
        <v>16</v>
      </c>
      <c r="P19" s="26"/>
      <c r="Q19" s="29">
        <v>187372</v>
      </c>
      <c r="R19" s="15">
        <f t="shared" si="2"/>
        <v>2.9663653455766106</v>
      </c>
      <c r="S19" s="33">
        <v>120000</v>
      </c>
      <c r="T19" s="14">
        <f t="shared" si="3"/>
        <v>4.6317817294281722</v>
      </c>
    </row>
    <row r="20" spans="7:20" ht="16" thickBot="1" x14ac:dyDescent="0.25">
      <c r="G20" s="3" t="s">
        <v>36</v>
      </c>
      <c r="H20" s="5">
        <v>213361944</v>
      </c>
      <c r="I20" s="12">
        <v>7.63</v>
      </c>
      <c r="J20" s="16">
        <f t="shared" si="0"/>
        <v>27963557.536041941</v>
      </c>
      <c r="K20" s="17"/>
      <c r="M20" s="3" t="s">
        <v>36</v>
      </c>
      <c r="N20" s="16">
        <v>27963557.536041941</v>
      </c>
      <c r="O20" s="22">
        <v>79228378</v>
      </c>
      <c r="P20" s="26">
        <f t="shared" si="1"/>
        <v>0.3529487570229185</v>
      </c>
      <c r="Q20" s="29">
        <v>626247</v>
      </c>
      <c r="R20" s="15">
        <f t="shared" si="2"/>
        <v>44.65260118777725</v>
      </c>
      <c r="S20" s="33">
        <v>1340000</v>
      </c>
      <c r="T20" s="14">
        <f t="shared" si="3"/>
        <v>20.868326519434284</v>
      </c>
    </row>
    <row r="21" spans="7:20" ht="16" thickBot="1" x14ac:dyDescent="0.25">
      <c r="G21" s="3" t="s">
        <v>10</v>
      </c>
      <c r="H21" s="5">
        <v>1167816</v>
      </c>
      <c r="I21" s="12">
        <v>1.86</v>
      </c>
      <c r="J21" s="16">
        <f t="shared" si="0"/>
        <v>627858.06451612897</v>
      </c>
      <c r="K21" s="17"/>
      <c r="M21" s="3" t="s">
        <v>10</v>
      </c>
      <c r="N21" s="19">
        <v>627858.06451612897</v>
      </c>
      <c r="O21" s="22">
        <v>5058065</v>
      </c>
      <c r="P21" s="26">
        <f t="shared" si="1"/>
        <v>0.12413009016612657</v>
      </c>
      <c r="Q21" s="29">
        <v>103347</v>
      </c>
      <c r="R21" s="15">
        <f t="shared" si="2"/>
        <v>6.075242285853764</v>
      </c>
      <c r="S21" s="33">
        <v>700000</v>
      </c>
      <c r="T21" s="14">
        <f t="shared" si="3"/>
        <v>0.89694009216589854</v>
      </c>
    </row>
    <row r="22" spans="7:20" ht="16" thickBot="1" x14ac:dyDescent="0.25">
      <c r="G22" s="3" t="s">
        <v>11</v>
      </c>
      <c r="H22" s="5">
        <v>18028933</v>
      </c>
      <c r="I22" s="12">
        <v>1.22</v>
      </c>
      <c r="J22" s="16">
        <f t="shared" si="0"/>
        <v>14777813.934426229</v>
      </c>
      <c r="K22" s="17"/>
      <c r="M22" s="3" t="s">
        <v>11</v>
      </c>
      <c r="N22" s="19">
        <v>14777813.934426229</v>
      </c>
      <c r="O22" s="22">
        <v>131951751</v>
      </c>
      <c r="P22" s="26">
        <f t="shared" si="1"/>
        <v>0.11199407224559096</v>
      </c>
      <c r="Q22" s="29">
        <v>11099</v>
      </c>
      <c r="R22" s="15">
        <f t="shared" si="2"/>
        <v>1331.4545395464663</v>
      </c>
      <c r="S22" s="33">
        <v>900000</v>
      </c>
      <c r="T22" s="14">
        <f t="shared" si="3"/>
        <v>16.41979326047359</v>
      </c>
    </row>
    <row r="23" spans="7:20" ht="16" thickBot="1" x14ac:dyDescent="0.25">
      <c r="G23" s="3" t="s">
        <v>12</v>
      </c>
      <c r="H23" s="5">
        <v>180326546</v>
      </c>
      <c r="I23" s="12">
        <v>102.51</v>
      </c>
      <c r="J23" s="16">
        <f t="shared" si="0"/>
        <v>1759111.7549507364</v>
      </c>
      <c r="K23" s="17"/>
      <c r="M23" s="3" t="s">
        <v>12</v>
      </c>
      <c r="N23" s="16">
        <v>1759111.7549507364</v>
      </c>
      <c r="O23" s="22">
        <v>26402602</v>
      </c>
      <c r="P23" s="26">
        <f t="shared" si="1"/>
        <v>6.6626454277148001E-2</v>
      </c>
      <c r="Q23" s="29">
        <v>271089</v>
      </c>
      <c r="R23" s="15">
        <f t="shared" si="2"/>
        <v>6.4890561953850447</v>
      </c>
      <c r="S23" s="33">
        <v>680000</v>
      </c>
      <c r="T23" s="14">
        <f t="shared" si="3"/>
        <v>2.5869290513981418</v>
      </c>
    </row>
    <row r="24" spans="7:20" ht="16" thickBot="1" x14ac:dyDescent="0.25">
      <c r="G24" s="7"/>
      <c r="H24" s="8"/>
      <c r="I24" s="10"/>
      <c r="J24" s="16"/>
      <c r="K24" s="17"/>
      <c r="M24" s="7"/>
      <c r="N24" s="20"/>
      <c r="O24" s="23"/>
      <c r="P24" s="26"/>
      <c r="R24" s="15"/>
      <c r="S24" s="34"/>
      <c r="T24" s="14"/>
    </row>
    <row r="25" spans="7:20" ht="16" thickBot="1" x14ac:dyDescent="0.25">
      <c r="G25" s="9" t="s">
        <v>37</v>
      </c>
      <c r="H25" s="6">
        <v>0</v>
      </c>
      <c r="I25" s="12">
        <v>1</v>
      </c>
      <c r="J25" s="16">
        <f t="shared" si="0"/>
        <v>0</v>
      </c>
      <c r="K25" s="17"/>
      <c r="M25" s="9" t="s">
        <v>37</v>
      </c>
      <c r="N25" s="16">
        <v>0</v>
      </c>
      <c r="O25" s="23" t="s">
        <v>16</v>
      </c>
      <c r="P25" s="26"/>
      <c r="Q25" s="29">
        <v>56803</v>
      </c>
      <c r="R25" s="15">
        <f t="shared" si="2"/>
        <v>0</v>
      </c>
      <c r="S25" s="33">
        <v>390000</v>
      </c>
      <c r="T25" s="14">
        <f t="shared" si="3"/>
        <v>0</v>
      </c>
    </row>
    <row r="26" spans="7:20" ht="16" thickBot="1" x14ac:dyDescent="0.25">
      <c r="G26" s="9" t="s">
        <v>38</v>
      </c>
      <c r="H26" s="6">
        <v>0</v>
      </c>
      <c r="I26" s="12">
        <v>98.13</v>
      </c>
      <c r="J26" s="16">
        <f t="shared" si="0"/>
        <v>0</v>
      </c>
      <c r="K26" s="17"/>
      <c r="M26" s="9" t="s">
        <v>38</v>
      </c>
      <c r="N26" s="20">
        <v>0</v>
      </c>
      <c r="O26" s="23" t="s">
        <v>16</v>
      </c>
      <c r="P26" s="26"/>
      <c r="Q26" s="29">
        <v>262059</v>
      </c>
      <c r="R26" s="15">
        <f t="shared" si="2"/>
        <v>0</v>
      </c>
      <c r="S26" s="33">
        <v>5030000</v>
      </c>
      <c r="T26" s="14">
        <f t="shared" si="3"/>
        <v>0</v>
      </c>
    </row>
    <row r="27" spans="7:20" ht="16" thickBot="1" x14ac:dyDescent="0.25">
      <c r="G27" s="9" t="s">
        <v>13</v>
      </c>
      <c r="H27" s="6">
        <v>0</v>
      </c>
      <c r="I27" s="12">
        <v>1</v>
      </c>
      <c r="J27" s="16">
        <f t="shared" si="0"/>
        <v>0</v>
      </c>
      <c r="K27" s="17"/>
      <c r="M27" s="9" t="s">
        <v>13</v>
      </c>
      <c r="N27" s="16">
        <v>0</v>
      </c>
      <c r="O27" s="23" t="s">
        <v>16</v>
      </c>
      <c r="P27" s="26"/>
      <c r="Q27" s="29">
        <v>179523</v>
      </c>
      <c r="R27" s="15">
        <f t="shared" si="2"/>
        <v>0</v>
      </c>
      <c r="S27" s="33">
        <v>218000</v>
      </c>
      <c r="T27" s="14">
        <f t="shared" si="3"/>
        <v>0</v>
      </c>
    </row>
    <row r="28" spans="7:20" ht="16" thickBot="1" x14ac:dyDescent="0.25">
      <c r="G28" s="9" t="s">
        <v>14</v>
      </c>
      <c r="H28" s="6">
        <v>0</v>
      </c>
      <c r="I28" s="12">
        <v>98.13</v>
      </c>
      <c r="J28" s="16">
        <f t="shared" si="0"/>
        <v>0</v>
      </c>
      <c r="K28" s="17"/>
      <c r="M28" s="9" t="s">
        <v>14</v>
      </c>
      <c r="N28" s="16">
        <v>0</v>
      </c>
      <c r="O28" s="23" t="s">
        <v>16</v>
      </c>
      <c r="P28" s="26"/>
      <c r="Q28" s="29">
        <v>262254</v>
      </c>
      <c r="R28" s="15">
        <f t="shared" si="2"/>
        <v>0</v>
      </c>
      <c r="S28" s="33">
        <v>1740000</v>
      </c>
      <c r="T28" s="14">
        <f t="shared" si="3"/>
        <v>0</v>
      </c>
    </row>
    <row r="29" spans="7:20" ht="16" thickBot="1" x14ac:dyDescent="0.25">
      <c r="G29" s="9" t="s">
        <v>39</v>
      </c>
      <c r="H29" s="6">
        <v>0</v>
      </c>
      <c r="I29" s="12">
        <v>1</v>
      </c>
      <c r="J29" s="16">
        <f t="shared" si="0"/>
        <v>0</v>
      </c>
      <c r="K29" s="17"/>
      <c r="M29" s="9" t="s">
        <v>39</v>
      </c>
      <c r="N29" s="20">
        <v>0</v>
      </c>
      <c r="O29" s="23" t="s">
        <v>16</v>
      </c>
      <c r="P29" s="26"/>
      <c r="Q29" s="29">
        <v>56338</v>
      </c>
      <c r="R29" s="15">
        <f t="shared" si="2"/>
        <v>0</v>
      </c>
      <c r="S29" s="33">
        <v>1823000</v>
      </c>
      <c r="T29" s="14">
        <f t="shared" si="3"/>
        <v>0</v>
      </c>
    </row>
    <row r="30" spans="7:20" ht="16" thickBot="1" x14ac:dyDescent="0.25">
      <c r="G30" s="9" t="s">
        <v>40</v>
      </c>
      <c r="H30" s="6">
        <v>0</v>
      </c>
      <c r="I30" s="12">
        <v>1.28</v>
      </c>
      <c r="J30" s="16">
        <f t="shared" si="0"/>
        <v>0</v>
      </c>
      <c r="K30" s="17"/>
      <c r="M30" s="9" t="s">
        <v>40</v>
      </c>
      <c r="N30" s="20">
        <v>0</v>
      </c>
      <c r="O30" s="23" t="s">
        <v>16</v>
      </c>
      <c r="P30" s="26"/>
      <c r="Q30" s="30" t="s">
        <v>18</v>
      </c>
      <c r="R30" s="15"/>
      <c r="S30" s="33">
        <v>800000</v>
      </c>
      <c r="T30" s="14">
        <f t="shared" si="3"/>
        <v>0</v>
      </c>
    </row>
    <row r="31" spans="7:20" ht="16" thickBot="1" x14ac:dyDescent="0.25">
      <c r="G31" s="9" t="s">
        <v>15</v>
      </c>
      <c r="H31" s="5">
        <v>11584000</v>
      </c>
      <c r="I31" s="12">
        <v>1.28</v>
      </c>
      <c r="J31" s="16">
        <f t="shared" si="0"/>
        <v>9050000</v>
      </c>
      <c r="K31" s="17"/>
      <c r="M31" s="9" t="s">
        <v>15</v>
      </c>
      <c r="N31" s="16">
        <v>9050000</v>
      </c>
      <c r="O31" s="22">
        <v>33203125</v>
      </c>
      <c r="P31" s="26">
        <f t="shared" si="1"/>
        <v>0.27256470588235293</v>
      </c>
      <c r="Q31" s="29">
        <v>1166</v>
      </c>
      <c r="R31" s="15">
        <f t="shared" si="2"/>
        <v>7761.5780445969122</v>
      </c>
      <c r="S31" s="33">
        <v>290000</v>
      </c>
      <c r="T31" s="14">
        <f t="shared" si="3"/>
        <v>31.206896551724139</v>
      </c>
    </row>
    <row r="32" spans="7:20" ht="16" thickBot="1" x14ac:dyDescent="0.25">
      <c r="G32" s="9" t="s">
        <v>41</v>
      </c>
      <c r="H32" s="6">
        <v>0</v>
      </c>
      <c r="I32" s="12">
        <v>98.13</v>
      </c>
      <c r="J32" s="16">
        <f t="shared" si="0"/>
        <v>0</v>
      </c>
      <c r="K32" s="17"/>
      <c r="M32" s="9" t="s">
        <v>41</v>
      </c>
      <c r="N32" s="15">
        <v>0</v>
      </c>
      <c r="O32" s="23" t="s">
        <v>16</v>
      </c>
      <c r="P32" s="26"/>
      <c r="Q32" s="29">
        <v>12011</v>
      </c>
      <c r="R32" s="15">
        <f t="shared" si="2"/>
        <v>0</v>
      </c>
      <c r="S32" s="33">
        <v>300000</v>
      </c>
      <c r="T32" s="14">
        <f t="shared" si="3"/>
        <v>0</v>
      </c>
    </row>
    <row r="33" spans="7:20" ht="17" thickBot="1" x14ac:dyDescent="0.25">
      <c r="J33" s="18">
        <f>SUM(J10:J32)</f>
        <v>349335570.46355015</v>
      </c>
      <c r="N33" s="15">
        <v>349335570.46355015</v>
      </c>
      <c r="O33" s="25">
        <v>2273305141</v>
      </c>
      <c r="P33" s="26">
        <f t="shared" si="1"/>
        <v>0.15366857891760258</v>
      </c>
      <c r="Q33" s="31">
        <v>10776937</v>
      </c>
      <c r="R33" s="15">
        <f t="shared" si="2"/>
        <v>32.415107415358385</v>
      </c>
      <c r="S33" s="4">
        <f>SUM(S10:S32)</f>
        <v>30569000</v>
      </c>
      <c r="T33" s="14">
        <f t="shared" si="3"/>
        <v>11.427772268100041</v>
      </c>
    </row>
    <row r="35" spans="7:20" ht="16" thickBot="1" x14ac:dyDescent="0.25"/>
    <row r="36" spans="7:20" ht="16" thickBot="1" x14ac:dyDescent="0.25">
      <c r="G36" s="55" t="s">
        <v>0</v>
      </c>
      <c r="H36" s="1"/>
      <c r="I36" s="1"/>
      <c r="J36" s="1"/>
    </row>
    <row r="37" spans="7:20" ht="16" thickBot="1" x14ac:dyDescent="0.25">
      <c r="G37" s="56"/>
      <c r="H37" s="1" t="s">
        <v>33</v>
      </c>
      <c r="I37" s="35"/>
    </row>
    <row r="38" spans="7:20" ht="16" thickBot="1" x14ac:dyDescent="0.25">
      <c r="G38" s="3" t="s">
        <v>4</v>
      </c>
      <c r="H38" s="36">
        <v>116040984</v>
      </c>
      <c r="I38" s="37"/>
      <c r="J38" s="37"/>
    </row>
    <row r="39" spans="7:20" ht="16" thickBot="1" x14ac:dyDescent="0.25">
      <c r="G39" s="3" t="s">
        <v>8</v>
      </c>
      <c r="H39" s="36">
        <v>85019455</v>
      </c>
      <c r="I39" s="37"/>
      <c r="J39" s="37"/>
    </row>
    <row r="40" spans="7:20" ht="16" thickBot="1" x14ac:dyDescent="0.25">
      <c r="G40" s="3" t="s">
        <v>2</v>
      </c>
      <c r="H40" s="36">
        <v>47518000</v>
      </c>
      <c r="I40" s="37"/>
      <c r="J40" s="37"/>
    </row>
    <row r="41" spans="7:20" ht="16" thickBot="1" x14ac:dyDescent="0.25">
      <c r="G41" s="3" t="s">
        <v>36</v>
      </c>
      <c r="H41" s="36">
        <v>27963558</v>
      </c>
      <c r="I41" s="37"/>
      <c r="J41" s="37"/>
    </row>
    <row r="42" spans="7:20" ht="16" thickBot="1" x14ac:dyDescent="0.25">
      <c r="G42" s="3" t="s">
        <v>35</v>
      </c>
      <c r="H42" s="36">
        <v>16920802</v>
      </c>
      <c r="I42" s="37"/>
      <c r="J42" s="37"/>
    </row>
    <row r="43" spans="7:20" ht="16" thickBot="1" x14ac:dyDescent="0.25">
      <c r="G43" s="3" t="s">
        <v>5</v>
      </c>
      <c r="H43" s="36">
        <v>15852459</v>
      </c>
      <c r="I43" s="37"/>
      <c r="J43" s="37"/>
    </row>
    <row r="44" spans="7:20" ht="16" thickBot="1" x14ac:dyDescent="0.25">
      <c r="G44" s="3" t="s">
        <v>11</v>
      </c>
      <c r="H44" s="36">
        <v>14777814</v>
      </c>
      <c r="I44" s="37"/>
      <c r="J44" s="37"/>
    </row>
    <row r="45" spans="7:20" ht="16" thickBot="1" x14ac:dyDescent="0.25">
      <c r="G45" s="3" t="s">
        <v>15</v>
      </c>
      <c r="H45" s="36">
        <v>9050000</v>
      </c>
      <c r="I45" s="37"/>
      <c r="J45" s="37"/>
    </row>
    <row r="46" spans="7:20" ht="16" thickBot="1" x14ac:dyDescent="0.25">
      <c r="G46" s="3" t="s">
        <v>34</v>
      </c>
      <c r="H46" s="36">
        <v>8437500</v>
      </c>
      <c r="I46" s="37"/>
      <c r="J46" s="37"/>
    </row>
    <row r="47" spans="7:20" ht="16" thickBot="1" x14ac:dyDescent="0.25">
      <c r="G47" s="3" t="s">
        <v>7</v>
      </c>
      <c r="H47" s="36">
        <v>3620586</v>
      </c>
      <c r="I47" s="37"/>
      <c r="J47" s="37"/>
    </row>
    <row r="48" spans="7:20" ht="15" customHeight="1" thickBot="1" x14ac:dyDescent="0.25">
      <c r="G48" s="3" t="s">
        <v>12</v>
      </c>
      <c r="H48" s="36">
        <v>1759112</v>
      </c>
      <c r="I48" s="37"/>
      <c r="J48" s="37"/>
    </row>
    <row r="49" spans="7:10" ht="16" thickBot="1" x14ac:dyDescent="0.25">
      <c r="G49" s="3" t="s">
        <v>6</v>
      </c>
      <c r="H49" s="36">
        <v>635815</v>
      </c>
      <c r="I49" s="37"/>
      <c r="J49" s="37"/>
    </row>
    <row r="50" spans="7:10" ht="16" thickBot="1" x14ac:dyDescent="0.25">
      <c r="G50" s="3" t="s">
        <v>10</v>
      </c>
      <c r="H50" s="36">
        <v>627858</v>
      </c>
      <c r="I50" s="37"/>
      <c r="J50" s="37"/>
    </row>
    <row r="51" spans="7:10" ht="16" thickBot="1" x14ac:dyDescent="0.25">
      <c r="G51" s="3" t="s">
        <v>3</v>
      </c>
      <c r="H51" s="36">
        <v>555815</v>
      </c>
      <c r="I51" s="37"/>
      <c r="J51" s="37"/>
    </row>
    <row r="52" spans="7:10" ht="16" thickBot="1" x14ac:dyDescent="0.25">
      <c r="G52" s="3" t="s">
        <v>9</v>
      </c>
      <c r="H52" s="36">
        <v>555814</v>
      </c>
      <c r="I52" s="37"/>
      <c r="J52" s="37"/>
    </row>
    <row r="53" spans="7:10" x14ac:dyDescent="0.2">
      <c r="H53" s="4">
        <f>SUM(H38:H52)</f>
        <v>349335572</v>
      </c>
    </row>
    <row r="56" spans="7:10" ht="16" thickBot="1" x14ac:dyDescent="0.25"/>
    <row r="57" spans="7:10" ht="16" thickBot="1" x14ac:dyDescent="0.25">
      <c r="G57" s="38" t="s">
        <v>4</v>
      </c>
      <c r="H57" s="39">
        <v>75</v>
      </c>
    </row>
    <row r="58" spans="7:10" ht="16" thickBot="1" x14ac:dyDescent="0.25">
      <c r="G58" s="3" t="s">
        <v>11</v>
      </c>
      <c r="H58" s="37">
        <v>58.3</v>
      </c>
    </row>
    <row r="59" spans="7:10" ht="16" thickBot="1" x14ac:dyDescent="0.25">
      <c r="G59" s="9" t="s">
        <v>15</v>
      </c>
      <c r="H59" s="37">
        <v>52.6</v>
      </c>
    </row>
    <row r="60" spans="7:10" ht="16" thickBot="1" x14ac:dyDescent="0.25">
      <c r="G60" s="3" t="s">
        <v>2</v>
      </c>
      <c r="H60" s="37">
        <v>20.9</v>
      </c>
    </row>
    <row r="61" spans="7:10" ht="16" thickBot="1" x14ac:dyDescent="0.25">
      <c r="G61" s="3" t="s">
        <v>35</v>
      </c>
      <c r="H61" s="37">
        <v>16.399999999999999</v>
      </c>
    </row>
    <row r="62" spans="7:10" ht="16" thickBot="1" x14ac:dyDescent="0.25">
      <c r="G62" s="3" t="s">
        <v>5</v>
      </c>
      <c r="H62" s="37">
        <v>13.7</v>
      </c>
    </row>
    <row r="63" spans="7:10" ht="16" thickBot="1" x14ac:dyDescent="0.25">
      <c r="G63" s="3" t="s">
        <v>34</v>
      </c>
      <c r="H63" s="37">
        <v>11.4</v>
      </c>
    </row>
    <row r="64" spans="7:10" ht="16" thickBot="1" x14ac:dyDescent="0.25">
      <c r="G64" s="3" t="s">
        <v>36</v>
      </c>
      <c r="H64" s="37">
        <v>7.2</v>
      </c>
    </row>
    <row r="65" spans="7:8" ht="16" thickBot="1" x14ac:dyDescent="0.25">
      <c r="G65" s="3" t="s">
        <v>6</v>
      </c>
      <c r="H65" s="37">
        <v>3.3</v>
      </c>
    </row>
    <row r="66" spans="7:8" ht="16" thickBot="1" x14ac:dyDescent="0.25">
      <c r="G66" s="3" t="s">
        <v>7</v>
      </c>
      <c r="H66" s="37">
        <v>3.3</v>
      </c>
    </row>
    <row r="67" spans="7:8" ht="16" thickBot="1" x14ac:dyDescent="0.25">
      <c r="G67" s="3" t="s">
        <v>8</v>
      </c>
      <c r="H67" s="37">
        <v>1.7</v>
      </c>
    </row>
    <row r="68" spans="7:8" ht="16" thickBot="1" x14ac:dyDescent="0.25">
      <c r="G68" s="3" t="s">
        <v>12</v>
      </c>
      <c r="H68" s="37">
        <v>1</v>
      </c>
    </row>
    <row r="69" spans="7:8" ht="16" thickBot="1" x14ac:dyDescent="0.25">
      <c r="G69" s="3" t="s">
        <v>10</v>
      </c>
      <c r="H69" s="37">
        <v>0.4</v>
      </c>
    </row>
    <row r="70" spans="7:8" ht="16" thickBot="1" x14ac:dyDescent="0.25">
      <c r="G70" s="3" t="s">
        <v>9</v>
      </c>
      <c r="H70" s="37">
        <v>0.3</v>
      </c>
    </row>
    <row r="71" spans="7:8" ht="16" thickBot="1" x14ac:dyDescent="0.25">
      <c r="G71" s="3" t="s">
        <v>3</v>
      </c>
      <c r="H71" s="37">
        <v>0.04</v>
      </c>
    </row>
    <row r="73" spans="7:8" ht="16" thickBot="1" x14ac:dyDescent="0.25"/>
    <row r="74" spans="7:8" ht="16" thickBot="1" x14ac:dyDescent="0.25">
      <c r="G74" s="38" t="s">
        <v>35</v>
      </c>
      <c r="H74" s="43">
        <v>0.437</v>
      </c>
    </row>
    <row r="75" spans="7:8" ht="16" thickBot="1" x14ac:dyDescent="0.25">
      <c r="G75" s="3" t="s">
        <v>6</v>
      </c>
      <c r="H75" s="44">
        <v>0.41799999999999998</v>
      </c>
    </row>
    <row r="76" spans="7:8" ht="16" thickBot="1" x14ac:dyDescent="0.25">
      <c r="G76" s="3" t="s">
        <v>36</v>
      </c>
      <c r="H76" s="44">
        <v>0.35299999999999998</v>
      </c>
    </row>
    <row r="77" spans="7:8" ht="16" thickBot="1" x14ac:dyDescent="0.25">
      <c r="G77" s="3" t="s">
        <v>8</v>
      </c>
      <c r="H77" s="44">
        <v>0.27300000000000002</v>
      </c>
    </row>
    <row r="78" spans="7:8" ht="16" thickBot="1" x14ac:dyDescent="0.25">
      <c r="G78" s="9" t="s">
        <v>15</v>
      </c>
      <c r="H78" s="44">
        <v>0.27300000000000002</v>
      </c>
    </row>
    <row r="79" spans="7:8" ht="16" thickBot="1" x14ac:dyDescent="0.25">
      <c r="G79" s="3" t="s">
        <v>2</v>
      </c>
      <c r="H79" s="44">
        <v>0.20799999999999999</v>
      </c>
    </row>
    <row r="80" spans="7:8" ht="16" thickBot="1" x14ac:dyDescent="0.25">
      <c r="G80" s="3" t="s">
        <v>7</v>
      </c>
      <c r="H80" s="44">
        <v>0.19500000000000001</v>
      </c>
    </row>
    <row r="81" spans="7:8" ht="16" thickBot="1" x14ac:dyDescent="0.25">
      <c r="G81" s="3" t="s">
        <v>34</v>
      </c>
      <c r="H81" s="44">
        <v>0.14799999999999999</v>
      </c>
    </row>
    <row r="82" spans="7:8" ht="16" thickBot="1" x14ac:dyDescent="0.25">
      <c r="G82" s="3" t="s">
        <v>10</v>
      </c>
      <c r="H82" s="44">
        <v>0.124</v>
      </c>
    </row>
    <row r="83" spans="7:8" ht="16" thickBot="1" x14ac:dyDescent="0.25">
      <c r="G83" s="3" t="s">
        <v>11</v>
      </c>
      <c r="H83" s="44">
        <v>0.112</v>
      </c>
    </row>
    <row r="84" spans="7:8" ht="16" thickBot="1" x14ac:dyDescent="0.25">
      <c r="G84" s="3" t="s">
        <v>4</v>
      </c>
      <c r="H84" s="44">
        <v>0.104</v>
      </c>
    </row>
    <row r="85" spans="7:8" ht="16" thickBot="1" x14ac:dyDescent="0.25">
      <c r="G85" s="3" t="s">
        <v>5</v>
      </c>
      <c r="H85" s="44">
        <v>6.9000000000000006E-2</v>
      </c>
    </row>
    <row r="86" spans="7:8" ht="16" thickBot="1" x14ac:dyDescent="0.25">
      <c r="G86" s="3" t="s">
        <v>12</v>
      </c>
      <c r="H86" s="44">
        <v>6.7000000000000004E-2</v>
      </c>
    </row>
    <row r="88" spans="7:8" ht="16" thickBot="1" x14ac:dyDescent="0.25"/>
    <row r="89" spans="7:8" ht="16" thickBot="1" x14ac:dyDescent="0.25">
      <c r="G89" s="45" t="s">
        <v>15</v>
      </c>
      <c r="H89" s="46">
        <v>7762</v>
      </c>
    </row>
    <row r="90" spans="7:8" ht="16" thickBot="1" x14ac:dyDescent="0.25">
      <c r="G90" s="3" t="s">
        <v>5</v>
      </c>
      <c r="H90" s="42">
        <v>1487</v>
      </c>
    </row>
    <row r="91" spans="7:8" ht="16" thickBot="1" x14ac:dyDescent="0.25">
      <c r="G91" s="3" t="s">
        <v>11</v>
      </c>
      <c r="H91" s="42">
        <v>1331</v>
      </c>
    </row>
    <row r="92" spans="7:8" ht="16" thickBot="1" x14ac:dyDescent="0.25">
      <c r="G92" s="3" t="s">
        <v>4</v>
      </c>
      <c r="H92" s="42">
        <v>1044</v>
      </c>
    </row>
    <row r="93" spans="7:8" ht="16" thickBot="1" x14ac:dyDescent="0.25">
      <c r="G93" s="3" t="s">
        <v>34</v>
      </c>
      <c r="H93" s="41">
        <v>554</v>
      </c>
    </row>
    <row r="94" spans="7:8" ht="16" thickBot="1" x14ac:dyDescent="0.25">
      <c r="G94" s="3" t="s">
        <v>2</v>
      </c>
      <c r="H94" s="41">
        <v>462</v>
      </c>
    </row>
    <row r="95" spans="7:8" ht="16" thickBot="1" x14ac:dyDescent="0.25">
      <c r="G95" s="3" t="s">
        <v>6</v>
      </c>
      <c r="H95" s="41">
        <v>424</v>
      </c>
    </row>
    <row r="96" spans="7:8" ht="16" thickBot="1" x14ac:dyDescent="0.25">
      <c r="G96" s="3" t="s">
        <v>35</v>
      </c>
      <c r="H96" s="41">
        <v>310</v>
      </c>
    </row>
    <row r="97" spans="7:8" ht="16" thickBot="1" x14ac:dyDescent="0.25">
      <c r="G97" s="3" t="s">
        <v>7</v>
      </c>
      <c r="H97" s="41">
        <v>203</v>
      </c>
    </row>
    <row r="98" spans="7:8" ht="16" thickBot="1" x14ac:dyDescent="0.25">
      <c r="G98" s="3" t="s">
        <v>36</v>
      </c>
      <c r="H98" s="41">
        <v>45</v>
      </c>
    </row>
    <row r="99" spans="7:8" ht="16" thickBot="1" x14ac:dyDescent="0.25">
      <c r="G99" s="3" t="s">
        <v>8</v>
      </c>
      <c r="H99" s="41">
        <v>11</v>
      </c>
    </row>
    <row r="100" spans="7:8" ht="16" thickBot="1" x14ac:dyDescent="0.25">
      <c r="G100" s="3" t="s">
        <v>10</v>
      </c>
      <c r="H100" s="41">
        <v>6</v>
      </c>
    </row>
    <row r="101" spans="7:8" ht="16" thickBot="1" x14ac:dyDescent="0.25">
      <c r="G101" s="3" t="s">
        <v>9</v>
      </c>
      <c r="H101" s="41">
        <v>3</v>
      </c>
    </row>
    <row r="102" spans="7:8" ht="16" thickBot="1" x14ac:dyDescent="0.25">
      <c r="G102" s="3" t="s">
        <v>3</v>
      </c>
      <c r="H102" s="41">
        <v>1</v>
      </c>
    </row>
    <row r="103" spans="7:8" ht="16" thickBot="1" x14ac:dyDescent="0.25">
      <c r="G103" s="3" t="s">
        <v>12</v>
      </c>
      <c r="H103" s="41">
        <v>6</v>
      </c>
    </row>
    <row r="104" spans="7:8" ht="16" thickBot="1" x14ac:dyDescent="0.25">
      <c r="H104" s="41"/>
    </row>
    <row r="105" spans="7:8" ht="16" thickBot="1" x14ac:dyDescent="0.25"/>
    <row r="106" spans="7:8" ht="16" thickBot="1" x14ac:dyDescent="0.25">
      <c r="G106" s="38" t="s">
        <v>5</v>
      </c>
      <c r="H106" s="40">
        <v>49.54</v>
      </c>
    </row>
    <row r="107" spans="7:8" ht="16" thickBot="1" x14ac:dyDescent="0.25">
      <c r="G107" s="3" t="s">
        <v>4</v>
      </c>
      <c r="H107" s="41">
        <v>32.69</v>
      </c>
    </row>
    <row r="108" spans="7:8" ht="16" thickBot="1" x14ac:dyDescent="0.25">
      <c r="G108" s="9" t="s">
        <v>15</v>
      </c>
      <c r="H108" s="47">
        <v>31.206896551724139</v>
      </c>
    </row>
    <row r="109" spans="7:8" ht="16" thickBot="1" x14ac:dyDescent="0.25">
      <c r="G109" s="3" t="s">
        <v>8</v>
      </c>
      <c r="H109" s="41">
        <v>27.25</v>
      </c>
    </row>
    <row r="110" spans="7:8" ht="16" thickBot="1" x14ac:dyDescent="0.25">
      <c r="G110" s="3" t="s">
        <v>36</v>
      </c>
      <c r="H110" s="41">
        <v>20.87</v>
      </c>
    </row>
    <row r="111" spans="7:8" ht="16" thickBot="1" x14ac:dyDescent="0.25">
      <c r="G111" s="3" t="s">
        <v>11</v>
      </c>
      <c r="H111" s="41">
        <v>16.420000000000002</v>
      </c>
    </row>
    <row r="112" spans="7:8" ht="16" thickBot="1" x14ac:dyDescent="0.25">
      <c r="G112" s="3" t="s">
        <v>2</v>
      </c>
      <c r="H112" s="41">
        <v>15.96</v>
      </c>
    </row>
    <row r="113" spans="7:15" ht="16" thickBot="1" x14ac:dyDescent="0.25">
      <c r="G113" s="3" t="s">
        <v>35</v>
      </c>
      <c r="H113" s="41">
        <v>7.94</v>
      </c>
    </row>
    <row r="114" spans="7:15" ht="16" thickBot="1" x14ac:dyDescent="0.25">
      <c r="G114" s="3" t="s">
        <v>7</v>
      </c>
      <c r="H114" s="41">
        <v>5.76</v>
      </c>
    </row>
    <row r="115" spans="7:15" ht="16" thickBot="1" x14ac:dyDescent="0.25">
      <c r="G115" s="3" t="s">
        <v>9</v>
      </c>
      <c r="H115" s="41">
        <v>4.63</v>
      </c>
    </row>
    <row r="116" spans="7:15" ht="16" thickBot="1" x14ac:dyDescent="0.25">
      <c r="G116" s="3" t="s">
        <v>34</v>
      </c>
      <c r="H116" s="41">
        <v>4.6100000000000003</v>
      </c>
    </row>
    <row r="117" spans="7:15" ht="16" thickBot="1" x14ac:dyDescent="0.25">
      <c r="G117" s="3" t="s">
        <v>12</v>
      </c>
      <c r="H117" s="48">
        <v>2.59</v>
      </c>
    </row>
    <row r="118" spans="7:15" ht="16" thickBot="1" x14ac:dyDescent="0.25">
      <c r="G118" s="3" t="s">
        <v>6</v>
      </c>
      <c r="H118" s="41">
        <v>1.63</v>
      </c>
    </row>
    <row r="119" spans="7:15" ht="16" thickBot="1" x14ac:dyDescent="0.25">
      <c r="G119" s="3" t="s">
        <v>10</v>
      </c>
      <c r="H119" s="41">
        <v>0.9</v>
      </c>
    </row>
    <row r="120" spans="7:15" ht="16" thickBot="1" x14ac:dyDescent="0.25">
      <c r="G120" s="3" t="s">
        <v>3</v>
      </c>
      <c r="H120" s="41">
        <v>0.43</v>
      </c>
    </row>
    <row r="121" spans="7:15" ht="16" thickBot="1" x14ac:dyDescent="0.25">
      <c r="H121" s="41"/>
    </row>
    <row r="122" spans="7:15" x14ac:dyDescent="0.2">
      <c r="H122" s="48"/>
    </row>
    <row r="123" spans="7:15" x14ac:dyDescent="0.2">
      <c r="H123" s="48"/>
    </row>
    <row r="124" spans="7:15" x14ac:dyDescent="0.2">
      <c r="H124" s="48"/>
    </row>
    <row r="125" spans="7:15" ht="16" thickBot="1" x14ac:dyDescent="0.25">
      <c r="H125" t="s">
        <v>30</v>
      </c>
      <c r="I125" t="s">
        <v>31</v>
      </c>
      <c r="J125" t="s">
        <v>32</v>
      </c>
    </row>
    <row r="126" spans="7:15" ht="16" thickBot="1" x14ac:dyDescent="0.25">
      <c r="G126" s="49" t="s">
        <v>34</v>
      </c>
      <c r="H126" s="50">
        <v>262000</v>
      </c>
      <c r="I126" s="15">
        <f>H126*1.173</f>
        <v>307326</v>
      </c>
      <c r="J126" s="15">
        <v>8437500</v>
      </c>
      <c r="K126" s="53">
        <f>(J126-I126)/I126</f>
        <v>26.454559653267214</v>
      </c>
      <c r="N126" s="38" t="s">
        <v>34</v>
      </c>
      <c r="O126" s="54">
        <v>26.454559653267214</v>
      </c>
    </row>
    <row r="127" spans="7:15" ht="16" thickBot="1" x14ac:dyDescent="0.25">
      <c r="G127" s="51" t="s">
        <v>2</v>
      </c>
      <c r="H127" s="52">
        <v>14757221</v>
      </c>
      <c r="I127" s="15">
        <f t="shared" ref="I127:I140" si="4">H127*1.173</f>
        <v>17310220.232999999</v>
      </c>
      <c r="J127" s="15">
        <v>47518000</v>
      </c>
      <c r="K127" s="53">
        <f t="shared" ref="K127:K140" si="5">(J127-I127)/I127</f>
        <v>1.7450835032943282</v>
      </c>
      <c r="N127" s="3" t="s">
        <v>35</v>
      </c>
      <c r="O127" s="54">
        <v>6.3837588356080053</v>
      </c>
    </row>
    <row r="128" spans="7:15" ht="16" thickBot="1" x14ac:dyDescent="0.25">
      <c r="G128" s="51" t="s">
        <v>20</v>
      </c>
      <c r="H128" s="52">
        <v>256985</v>
      </c>
      <c r="I128" s="15">
        <f t="shared" si="4"/>
        <v>301443.40500000003</v>
      </c>
      <c r="J128" s="15">
        <v>555814.64646464644</v>
      </c>
      <c r="K128" s="53">
        <f t="shared" si="5"/>
        <v>0.84384410886231331</v>
      </c>
      <c r="N128" s="3" t="s">
        <v>15</v>
      </c>
      <c r="O128" s="54">
        <v>4.2176812344626535</v>
      </c>
    </row>
    <row r="129" spans="7:15" ht="16" thickBot="1" x14ac:dyDescent="0.25">
      <c r="G129" s="51" t="s">
        <v>21</v>
      </c>
      <c r="H129" s="52">
        <v>21361214</v>
      </c>
      <c r="I129" s="15">
        <f t="shared" si="4"/>
        <v>25056704.022</v>
      </c>
      <c r="J129" s="15">
        <v>116040983.60655738</v>
      </c>
      <c r="K129" s="53">
        <f t="shared" si="5"/>
        <v>3.6311351846065794</v>
      </c>
      <c r="N129" s="3" t="s">
        <v>8</v>
      </c>
      <c r="O129" s="54">
        <v>3.8429311730706011</v>
      </c>
    </row>
    <row r="130" spans="7:15" ht="16" thickBot="1" x14ac:dyDescent="0.25">
      <c r="G130" s="51" t="s">
        <v>35</v>
      </c>
      <c r="H130" s="52">
        <v>1953644</v>
      </c>
      <c r="I130" s="15">
        <f t="shared" si="4"/>
        <v>2291624.412</v>
      </c>
      <c r="J130" s="15">
        <v>16920802</v>
      </c>
      <c r="K130" s="53">
        <f t="shared" si="5"/>
        <v>6.3837588356080053</v>
      </c>
      <c r="N130" s="3" t="s">
        <v>21</v>
      </c>
      <c r="O130" s="54">
        <v>3.6311351846065794</v>
      </c>
    </row>
    <row r="131" spans="7:15" ht="16" thickBot="1" x14ac:dyDescent="0.25">
      <c r="G131" s="51" t="s">
        <v>22</v>
      </c>
      <c r="H131" s="52">
        <v>5147899</v>
      </c>
      <c r="I131" s="15">
        <f t="shared" si="4"/>
        <v>6038485.5269999998</v>
      </c>
      <c r="J131" s="15">
        <v>15852459.016393444</v>
      </c>
      <c r="K131" s="53">
        <f t="shared" si="5"/>
        <v>1.6252375608937091</v>
      </c>
      <c r="N131" s="3" t="s">
        <v>26</v>
      </c>
      <c r="O131" s="54">
        <v>3.0486692511793927</v>
      </c>
    </row>
    <row r="132" spans="7:15" ht="16" thickBot="1" x14ac:dyDescent="0.25">
      <c r="G132" s="51" t="s">
        <v>23</v>
      </c>
      <c r="H132" s="52">
        <v>263983</v>
      </c>
      <c r="I132" s="15">
        <f t="shared" si="4"/>
        <v>309652.05900000001</v>
      </c>
      <c r="J132" s="15">
        <v>635814.84375</v>
      </c>
      <c r="K132" s="53">
        <f t="shared" si="5"/>
        <v>1.0533202517797564</v>
      </c>
      <c r="N132" s="3" t="s">
        <v>27</v>
      </c>
      <c r="O132" s="54">
        <v>2.6565819046468122</v>
      </c>
    </row>
    <row r="133" spans="7:15" ht="16" thickBot="1" x14ac:dyDescent="0.25">
      <c r="G133" s="51" t="s">
        <v>24</v>
      </c>
      <c r="H133" s="52">
        <v>1121281</v>
      </c>
      <c r="I133" s="15">
        <f t="shared" si="4"/>
        <v>1315262.6130000001</v>
      </c>
      <c r="J133" s="15">
        <v>3620586</v>
      </c>
      <c r="K133" s="53">
        <f t="shared" si="5"/>
        <v>1.7527475990074386</v>
      </c>
      <c r="N133" s="3" t="s">
        <v>24</v>
      </c>
      <c r="O133" s="54">
        <v>1.7527475990074386</v>
      </c>
    </row>
    <row r="134" spans="7:15" ht="16" thickBot="1" x14ac:dyDescent="0.25">
      <c r="G134" s="51" t="s">
        <v>8</v>
      </c>
      <c r="H134" s="52">
        <v>14966216</v>
      </c>
      <c r="I134" s="15">
        <f t="shared" si="4"/>
        <v>17555371.368000001</v>
      </c>
      <c r="J134" s="15">
        <v>85019455.252918288</v>
      </c>
      <c r="K134" s="53">
        <f t="shared" si="5"/>
        <v>3.8429311730706011</v>
      </c>
      <c r="N134" s="3" t="s">
        <v>2</v>
      </c>
      <c r="O134" s="54">
        <v>1.7450835032943282</v>
      </c>
    </row>
    <row r="135" spans="7:15" ht="16" thickBot="1" x14ac:dyDescent="0.25">
      <c r="G135" s="51" t="s">
        <v>25</v>
      </c>
      <c r="H135" s="52">
        <v>256985</v>
      </c>
      <c r="I135" s="15">
        <f t="shared" si="4"/>
        <v>301443.40500000003</v>
      </c>
      <c r="J135" s="15">
        <v>555813.80753138068</v>
      </c>
      <c r="K135" s="53">
        <f t="shared" si="5"/>
        <v>0.84384132580834081</v>
      </c>
      <c r="N135" s="3" t="s">
        <v>22</v>
      </c>
      <c r="O135" s="54">
        <v>1.6252375608937091</v>
      </c>
    </row>
    <row r="136" spans="7:15" ht="16" thickBot="1" x14ac:dyDescent="0.25">
      <c r="G136" s="51" t="s">
        <v>36</v>
      </c>
      <c r="H136" s="52">
        <v>11764705</v>
      </c>
      <c r="I136" s="15">
        <f t="shared" si="4"/>
        <v>13799998.965</v>
      </c>
      <c r="J136" s="15">
        <v>27963557.536041941</v>
      </c>
      <c r="K136" s="53">
        <f t="shared" si="5"/>
        <v>1.0263449009644141</v>
      </c>
      <c r="N136" s="3" t="s">
        <v>23</v>
      </c>
      <c r="O136" s="54">
        <v>1.0533202517797564</v>
      </c>
    </row>
    <row r="137" spans="7:15" ht="16" thickBot="1" x14ac:dyDescent="0.25">
      <c r="G137" s="51" t="s">
        <v>15</v>
      </c>
      <c r="H137" s="52">
        <v>1478676</v>
      </c>
      <c r="I137" s="15">
        <f t="shared" si="4"/>
        <v>1734486.9480000001</v>
      </c>
      <c r="J137" s="15">
        <v>9050000</v>
      </c>
      <c r="K137" s="53">
        <f t="shared" si="5"/>
        <v>4.2176812344626535</v>
      </c>
      <c r="N137" s="3" t="s">
        <v>36</v>
      </c>
      <c r="O137" s="54">
        <v>1.0263449009644141</v>
      </c>
    </row>
    <row r="138" spans="7:15" ht="16" thickBot="1" x14ac:dyDescent="0.25">
      <c r="G138" s="51" t="s">
        <v>26</v>
      </c>
      <c r="H138" s="52">
        <v>132206</v>
      </c>
      <c r="I138" s="15">
        <f t="shared" si="4"/>
        <v>155077.63800000001</v>
      </c>
      <c r="J138" s="15">
        <v>627858.06451612897</v>
      </c>
      <c r="K138" s="53">
        <f t="shared" si="5"/>
        <v>3.0486692511793927</v>
      </c>
      <c r="N138" s="3" t="s">
        <v>20</v>
      </c>
      <c r="O138" s="54">
        <v>0.84384410886231331</v>
      </c>
    </row>
    <row r="139" spans="7:15" ht="16" thickBot="1" x14ac:dyDescent="0.25">
      <c r="G139" s="51" t="s">
        <v>27</v>
      </c>
      <c r="H139" s="52">
        <v>3445378</v>
      </c>
      <c r="I139" s="15">
        <f t="shared" si="4"/>
        <v>4041428.3940000003</v>
      </c>
      <c r="J139" s="15">
        <v>14777813.934426229</v>
      </c>
      <c r="K139" s="53">
        <f t="shared" si="5"/>
        <v>2.6565819046468122</v>
      </c>
      <c r="N139" s="3" t="s">
        <v>25</v>
      </c>
      <c r="O139" s="54">
        <v>0.84384132580834081</v>
      </c>
    </row>
    <row r="140" spans="7:15" ht="16" thickBot="1" x14ac:dyDescent="0.25">
      <c r="G140" s="51" t="s">
        <v>28</v>
      </c>
      <c r="H140" s="52">
        <v>1359700</v>
      </c>
      <c r="I140" s="15">
        <f t="shared" si="4"/>
        <v>1594928.1</v>
      </c>
      <c r="J140" s="15">
        <v>1759111.7549507364</v>
      </c>
      <c r="K140" s="53">
        <f t="shared" si="5"/>
        <v>0.10294110120119918</v>
      </c>
      <c r="N140" s="3" t="s">
        <v>28</v>
      </c>
      <c r="O140" s="54">
        <v>0.10294110120119918</v>
      </c>
    </row>
    <row r="141" spans="7:15" ht="16" thickBot="1" x14ac:dyDescent="0.25">
      <c r="G141" s="51" t="s">
        <v>29</v>
      </c>
      <c r="H141" s="52">
        <f>SUM(H126:H140)</f>
        <v>78528093</v>
      </c>
      <c r="I141" s="18">
        <f>SUM(I126:I140)</f>
        <v>92113453.088999987</v>
      </c>
      <c r="J141" s="18">
        <f>SUM(J126:J140)</f>
        <v>349335570.46355015</v>
      </c>
      <c r="K141" s="53">
        <f>(J141-I141)/I141</f>
        <v>2.7924489718784318</v>
      </c>
    </row>
    <row r="143" spans="7:15" ht="16" thickBot="1" x14ac:dyDescent="0.25">
      <c r="G143" s="3" t="s">
        <v>34</v>
      </c>
      <c r="H143" s="15">
        <v>8437500</v>
      </c>
    </row>
    <row r="144" spans="7:15" ht="16" thickBot="1" x14ac:dyDescent="0.25">
      <c r="G144" s="3" t="s">
        <v>2</v>
      </c>
      <c r="H144" s="16">
        <v>47518000</v>
      </c>
    </row>
    <row r="145" spans="7:8" ht="16" thickBot="1" x14ac:dyDescent="0.25">
      <c r="G145" s="3" t="s">
        <v>3</v>
      </c>
      <c r="H145" s="20">
        <v>555814.64646464644</v>
      </c>
    </row>
    <row r="146" spans="7:8" ht="16" thickBot="1" x14ac:dyDescent="0.25">
      <c r="G146" s="3" t="s">
        <v>4</v>
      </c>
      <c r="H146" s="16">
        <v>116040983.60655738</v>
      </c>
    </row>
    <row r="147" spans="7:8" ht="16" thickBot="1" x14ac:dyDescent="0.25">
      <c r="G147" s="3" t="s">
        <v>35</v>
      </c>
      <c r="H147" s="19">
        <v>16920802</v>
      </c>
    </row>
    <row r="148" spans="7:8" ht="16" thickBot="1" x14ac:dyDescent="0.25">
      <c r="G148" s="3" t="s">
        <v>5</v>
      </c>
      <c r="H148" s="19">
        <v>15852459.016393444</v>
      </c>
    </row>
    <row r="149" spans="7:8" ht="16" thickBot="1" x14ac:dyDescent="0.25">
      <c r="G149" s="3" t="s">
        <v>6</v>
      </c>
      <c r="H149" s="20">
        <v>635814.84375</v>
      </c>
    </row>
    <row r="150" spans="7:8" ht="16" thickBot="1" x14ac:dyDescent="0.25">
      <c r="G150" s="3" t="s">
        <v>7</v>
      </c>
      <c r="H150" s="19">
        <v>3620586</v>
      </c>
    </row>
    <row r="151" spans="7:8" ht="16" thickBot="1" x14ac:dyDescent="0.25">
      <c r="G151" s="3" t="s">
        <v>8</v>
      </c>
      <c r="H151" s="20">
        <v>85019455.252918288</v>
      </c>
    </row>
    <row r="152" spans="7:8" ht="16" thickBot="1" x14ac:dyDescent="0.25">
      <c r="G152" s="3" t="s">
        <v>9</v>
      </c>
      <c r="H152" s="16">
        <v>555813.80753138068</v>
      </c>
    </row>
    <row r="153" spans="7:8" ht="16" thickBot="1" x14ac:dyDescent="0.25">
      <c r="G153" s="3" t="s">
        <v>36</v>
      </c>
      <c r="H153" s="16">
        <v>27963557.536041941</v>
      </c>
    </row>
    <row r="154" spans="7:8" ht="16" thickBot="1" x14ac:dyDescent="0.25">
      <c r="G154" s="9" t="s">
        <v>15</v>
      </c>
      <c r="H154" s="16">
        <v>9050000</v>
      </c>
    </row>
    <row r="155" spans="7:8" ht="16" thickBot="1" x14ac:dyDescent="0.25">
      <c r="G155" s="3" t="s">
        <v>10</v>
      </c>
      <c r="H155" s="19">
        <v>627858.06451612897</v>
      </c>
    </row>
    <row r="156" spans="7:8" ht="16" thickBot="1" x14ac:dyDescent="0.25">
      <c r="G156" s="3" t="s">
        <v>11</v>
      </c>
      <c r="H156" s="19">
        <v>14777813.934426229</v>
      </c>
    </row>
    <row r="157" spans="7:8" ht="16" thickBot="1" x14ac:dyDescent="0.25">
      <c r="G157" s="3" t="s">
        <v>12</v>
      </c>
      <c r="H157" s="16">
        <v>1759111.7549507364</v>
      </c>
    </row>
  </sheetData>
  <sortState ref="N126:O140">
    <sortCondition descending="1" ref="O126:O140"/>
  </sortState>
  <customSheetViews>
    <customSheetView guid="{79011A0F-BF15-A04A-B757-E387A0A85C8F}" topLeftCell="A22">
      <selection activeCell="N30" sqref="N30"/>
      <pageMargins left="0.7" right="0.7" top="0.75" bottom="0.75" header="0.3" footer="0.3"/>
      <pageSetup paperSize="9" orientation="portrait" r:id="rId1"/>
    </customSheetView>
    <customSheetView guid="{1C9014DC-C55D-45EC-96B9-06FBE4F96980}" topLeftCell="F37">
      <selection activeCell="H53" sqref="H53"/>
      <pageMargins left="0.7" right="0.7" top="0.75" bottom="0.75" header="0.3" footer="0.3"/>
      <pageSetup paperSize="9" orientation="portrait" r:id="rId2"/>
    </customSheetView>
  </customSheetViews>
  <mergeCells count="2">
    <mergeCell ref="G8:G9"/>
    <mergeCell ref="G36:G37"/>
  </mergeCell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2016-02-07T22:33:01Z</dcterms:created>
  <dcterms:modified xsi:type="dcterms:W3CDTF">2016-06-06T04:47:41Z</dcterms:modified>
</cp:coreProperties>
</file>