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0" yWindow="460" windowWidth="45580" windowHeight="25880"/>
  </bookViews>
  <sheets>
    <sheet name="Sheet1" sheetId="1" r:id="rId1"/>
  </sheets>
  <calcPr calcId="171027" concurrentCalc="0"/>
  <customWorkbookViews>
    <customWorkbookView name="Aymeric D - Affichage personnalisé" guid="{319007B2-7459-DC4F-A168-D1F7021B9533}" mergeInterval="0" personalView="1" windowWidth="2279" windowHeight="1121" activeSheetId="1" showComments="commIndAndComment"/>
    <customWorkbookView name="Anne Moorhead - Personal View" guid="{CA75026F-9832-4A53-AB0D-A42D1F994807}" mergeInterval="0" personalView="1" maximized="1" xWindow="-8" yWindow="-8" windowWidth="1382" windowHeight="74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1" i="1" l="1"/>
  <c r="W61" i="1"/>
  <c r="V61" i="1"/>
  <c r="U61" i="1"/>
  <c r="T61" i="1"/>
  <c r="S61" i="1"/>
  <c r="Y50" i="1"/>
  <c r="AH25" i="1"/>
  <c r="Y49" i="1"/>
  <c r="Y48" i="1"/>
  <c r="Y47" i="1"/>
  <c r="Y46" i="1"/>
  <c r="Y45" i="1"/>
  <c r="Y44" i="1"/>
  <c r="Y43" i="1"/>
  <c r="Y42" i="1"/>
  <c r="AH17" i="1"/>
  <c r="Y41" i="1"/>
  <c r="Y40" i="1"/>
  <c r="Y39" i="1"/>
  <c r="Y38" i="1"/>
  <c r="AH13" i="1"/>
  <c r="Y37" i="1"/>
  <c r="Y36" i="1"/>
  <c r="Y35" i="1"/>
  <c r="Y34" i="1"/>
  <c r="AH9" i="1"/>
  <c r="Y33" i="1"/>
  <c r="Y32" i="1"/>
  <c r="Y31" i="1"/>
  <c r="Y30" i="1"/>
  <c r="Y29" i="1"/>
  <c r="Y26" i="1"/>
  <c r="AH26" i="1"/>
  <c r="Y25" i="1"/>
  <c r="Y24" i="1"/>
  <c r="Y23" i="1"/>
  <c r="Y22" i="1"/>
  <c r="Y21" i="1"/>
  <c r="AH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AH5" i="1"/>
  <c r="Y4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G4" i="1"/>
  <c r="AF4" i="1"/>
  <c r="AD4" i="1"/>
  <c r="AC4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P4" i="1"/>
  <c r="O4" i="1"/>
  <c r="N4" i="1"/>
  <c r="M4" i="1"/>
  <c r="L4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H6" i="1"/>
  <c r="AH10" i="1"/>
  <c r="AH14" i="1"/>
  <c r="AH18" i="1"/>
  <c r="AH22" i="1"/>
  <c r="AH7" i="1"/>
  <c r="AH11" i="1"/>
  <c r="AH15" i="1"/>
  <c r="AH19" i="1"/>
  <c r="AH23" i="1"/>
  <c r="AH4" i="1"/>
  <c r="AH8" i="1"/>
  <c r="AH12" i="1"/>
  <c r="AH16" i="1"/>
  <c r="AH20" i="1"/>
  <c r="AH24" i="1"/>
  <c r="AJ4" i="1"/>
</calcChain>
</file>

<file path=xl/sharedStrings.xml><?xml version="1.0" encoding="utf-8"?>
<sst xmlns="http://schemas.openxmlformats.org/spreadsheetml/2006/main" count="215" uniqueCount="35">
  <si>
    <t>PNG</t>
  </si>
  <si>
    <t>Kiribati</t>
  </si>
  <si>
    <t>FSM</t>
  </si>
  <si>
    <t>Solomon Islands</t>
  </si>
  <si>
    <t>French Polynesia</t>
  </si>
  <si>
    <t>Marshall Islands</t>
  </si>
  <si>
    <t>Fiji</t>
  </si>
  <si>
    <t>Nauru</t>
  </si>
  <si>
    <t>New Caledonia</t>
  </si>
  <si>
    <t>Tuvalu</t>
  </si>
  <si>
    <t>Samoa</t>
  </si>
  <si>
    <t>Vanuatu</t>
  </si>
  <si>
    <t>Palau</t>
  </si>
  <si>
    <t>Tonga</t>
  </si>
  <si>
    <t>American Samoa</t>
  </si>
  <si>
    <t>Cook Islands</t>
  </si>
  <si>
    <t>Niue</t>
  </si>
  <si>
    <t>Northern Marianas</t>
  </si>
  <si>
    <t>Guam</t>
  </si>
  <si>
    <t>Tokelau</t>
  </si>
  <si>
    <t>Pitcairn Islands</t>
  </si>
  <si>
    <t>Total</t>
  </si>
  <si>
    <t>Coastal Commercial</t>
  </si>
  <si>
    <t>Coastal Subsistence</t>
  </si>
  <si>
    <t>Freshwater</t>
  </si>
  <si>
    <t>Aquaculture</t>
  </si>
  <si>
    <t xml:space="preserve">2007 real </t>
  </si>
  <si>
    <t>2007 real alphabet</t>
  </si>
  <si>
    <t xml:space="preserve">Tuvalu </t>
  </si>
  <si>
    <t xml:space="preserve"> Total </t>
  </si>
  <si>
    <t xml:space="preserve">Vanuatu </t>
  </si>
  <si>
    <t>Offshore Locally Based</t>
  </si>
  <si>
    <t>Offshore Foreign Based</t>
  </si>
  <si>
    <t>Wallis and Futuna</t>
  </si>
  <si>
    <t xml:space="preserve">Wallis and Futuna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</si>
</sst>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6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3" xfId="0" applyFont="1" applyBorder="1" applyAlignment="1">
      <alignment horizontal="left" vertical="center" wrapText="1" indent="2"/>
    </xf>
    <xf numFmtId="3" fontId="5" fillId="0" borderId="4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 wrapText="1" indent="2"/>
    </xf>
    <xf numFmtId="3" fontId="3" fillId="0" borderId="4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0" fillId="0" borderId="0" xfId="1" applyNumberFormat="1" applyFont="1"/>
    <xf numFmtId="165" fontId="3" fillId="2" borderId="2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right" vertical="center"/>
    </xf>
    <xf numFmtId="0" fontId="8" fillId="2" borderId="4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9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justify" vertical="center" wrapText="1"/>
    </xf>
    <xf numFmtId="3" fontId="10" fillId="0" borderId="4" xfId="0" applyNumberFormat="1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6" fillId="0" borderId="3" xfId="0" applyFont="1" applyBorder="1" applyAlignment="1">
      <alignment horizontal="left" vertical="center" wrapText="1"/>
    </xf>
    <xf numFmtId="3" fontId="11" fillId="0" borderId="4" xfId="0" applyNumberFormat="1" applyFont="1" applyBorder="1" applyAlignment="1">
      <alignment horizontal="justify" vertical="center"/>
    </xf>
    <xf numFmtId="10" fontId="0" fillId="0" borderId="0" xfId="1" applyNumberFormat="1" applyFont="1"/>
    <xf numFmtId="165" fontId="3" fillId="2" borderId="5" xfId="1" applyNumberFormat="1" applyFont="1" applyFill="1" applyBorder="1" applyAlignment="1">
      <alignment horizontal="center" vertical="center" wrapText="1"/>
    </xf>
    <xf numFmtId="10" fontId="0" fillId="0" borderId="0" xfId="0" applyNumberFormat="1"/>
    <xf numFmtId="165" fontId="3" fillId="2" borderId="0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166" fontId="0" fillId="0" borderId="0" xfId="2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484251968504"/>
          <c:y val="0.0555555555555555"/>
          <c:w val="0.771515748031496"/>
          <c:h val="0.597136555847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Sheet1!$R$56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Sheet1!$S$55:$X$55</c:f>
              <c:strCache>
                <c:ptCount val="6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Offshore Foreign Based</c:v>
                </c:pt>
                <c:pt idx="4">
                  <c:v>Freshwater</c:v>
                </c:pt>
                <c:pt idx="5">
                  <c:v>Aquaculture</c:v>
                </c:pt>
              </c:strCache>
            </c:strRef>
          </c:cat>
          <c:val>
            <c:numRef>
              <c:f>Sheet1!$S$56:$X$56</c:f>
              <c:numCache>
                <c:formatCode>_-* #,##0_-;\-* #,##0_-;_-* "-"??_-;_-@_-</c:formatCode>
                <c:ptCount val="6"/>
                <c:pt idx="0">
                  <c:v>1.94355545346E8</c:v>
                </c:pt>
                <c:pt idx="1">
                  <c:v>2.35030445253E8</c:v>
                </c:pt>
                <c:pt idx="2">
                  <c:v>7.00089318897E8</c:v>
                </c:pt>
                <c:pt idx="3">
                  <c:v>1.274560201551E9</c:v>
                </c:pt>
                <c:pt idx="4">
                  <c:v>2.7113924325E7</c:v>
                </c:pt>
                <c:pt idx="5">
                  <c:v>1.72281352179E8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71-4CF3-B4A8-D01C13039608}"/>
            </c:ext>
          </c:extLst>
        </c:ser>
        <c:ser>
          <c:idx val="1"/>
          <c:order val="1"/>
          <c:tx>
            <c:strRef>
              <c:f>Sheet1!$R$57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Sheet1!$S$55:$X$55</c:f>
              <c:strCache>
                <c:ptCount val="6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Offshore Foreign Based</c:v>
                </c:pt>
                <c:pt idx="4">
                  <c:v>Freshwater</c:v>
                </c:pt>
                <c:pt idx="5">
                  <c:v>Aquaculture</c:v>
                </c:pt>
              </c:strCache>
            </c:strRef>
          </c:cat>
          <c:val>
            <c:numRef>
              <c:f>Sheet1!$S$57:$X$57</c:f>
              <c:numCache>
                <c:formatCode>#,##0</c:formatCode>
                <c:ptCount val="6"/>
                <c:pt idx="0">
                  <c:v>2.17554042E8</c:v>
                </c:pt>
                <c:pt idx="1">
                  <c:v>2.35788102E8</c:v>
                </c:pt>
                <c:pt idx="2">
                  <c:v>7.38496811E8</c:v>
                </c:pt>
                <c:pt idx="3">
                  <c:v>2.273305141E9</c:v>
                </c:pt>
                <c:pt idx="4">
                  <c:v>4.653349E7</c:v>
                </c:pt>
                <c:pt idx="5">
                  <c:v>1.16005524E8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71-4CF3-B4A8-D01C13039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889120"/>
        <c:axId val="-2078585360"/>
      </c:barChart>
      <c:catAx>
        <c:axId val="-20728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78585360"/>
        <c:crosses val="autoZero"/>
        <c:auto val="1"/>
        <c:lblAlgn val="ctr"/>
        <c:lblOffset val="100"/>
        <c:noMultiLvlLbl val="0"/>
      </c:catAx>
      <c:valAx>
        <c:axId val="-2078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728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133858267716"/>
          <c:y val="0.120948527267425"/>
          <c:w val="0.187510061242345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Sheet1!$S$60:$X$60</c:f>
              <c:strCache>
                <c:ptCount val="6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Offshore Foreign Based</c:v>
                </c:pt>
                <c:pt idx="4">
                  <c:v>Freshwater</c:v>
                </c:pt>
                <c:pt idx="5">
                  <c:v>Aquaculture</c:v>
                </c:pt>
              </c:strCache>
            </c:strRef>
          </c:cat>
          <c:val>
            <c:numRef>
              <c:f>Sheet1!$S$61:$X$61</c:f>
              <c:numCache>
                <c:formatCode>0.00%</c:formatCode>
                <c:ptCount val="6"/>
                <c:pt idx="0">
                  <c:v>0.119361125573757</c:v>
                </c:pt>
                <c:pt idx="1">
                  <c:v>0.00322365362574365</c:v>
                </c:pt>
                <c:pt idx="2">
                  <c:v>0.0548608457039616</c:v>
                </c:pt>
                <c:pt idx="3">
                  <c:v>0.783599659108794</c:v>
                </c:pt>
                <c:pt idx="4">
                  <c:v>0.716221135761394</c:v>
                </c:pt>
                <c:pt idx="5">
                  <c:v>-0.326650722595499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D3-4AE6-9301-7A34B867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32750176"/>
        <c:axId val="-2076721072"/>
      </c:barChart>
      <c:catAx>
        <c:axId val="-213275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6721072"/>
        <c:crosses val="autoZero"/>
        <c:auto val="1"/>
        <c:lblAlgn val="ctr"/>
        <c:lblOffset val="100"/>
        <c:noMultiLvlLbl val="0"/>
      </c:catAx>
      <c:valAx>
        <c:axId val="-20767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7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Sheet1!$AG$56:$AG$77</c:f>
              <c:strCache>
                <c:ptCount val="22"/>
                <c:pt idx="1">
                  <c:v>Cook Islands</c:v>
                </c:pt>
                <c:pt idx="2">
                  <c:v>Kiribati</c:v>
                </c:pt>
                <c:pt idx="3">
                  <c:v>Tuvalu</c:v>
                </c:pt>
                <c:pt idx="4">
                  <c:v>Nauru</c:v>
                </c:pt>
                <c:pt idx="5">
                  <c:v>Palau</c:v>
                </c:pt>
                <c:pt idx="6">
                  <c:v>Northern Marianas</c:v>
                </c:pt>
                <c:pt idx="7">
                  <c:v>Tonga</c:v>
                </c:pt>
                <c:pt idx="8">
                  <c:v>Marshall Islands</c:v>
                </c:pt>
                <c:pt idx="9">
                  <c:v>FSM</c:v>
                </c:pt>
                <c:pt idx="10">
                  <c:v>Fiji</c:v>
                </c:pt>
                <c:pt idx="11">
                  <c:v>Vanuatu</c:v>
                </c:pt>
                <c:pt idx="12">
                  <c:v>New Caledonia</c:v>
                </c:pt>
                <c:pt idx="13">
                  <c:v>Niue</c:v>
                </c:pt>
                <c:pt idx="14">
                  <c:v>Wallis and Futuna</c:v>
                </c:pt>
                <c:pt idx="15">
                  <c:v>Guam</c:v>
                </c:pt>
                <c:pt idx="16">
                  <c:v>PNG</c:v>
                </c:pt>
                <c:pt idx="17">
                  <c:v>Solomon Islands</c:v>
                </c:pt>
                <c:pt idx="18">
                  <c:v>French Polynesia</c:v>
                </c:pt>
                <c:pt idx="19">
                  <c:v>Samoa</c:v>
                </c:pt>
                <c:pt idx="20">
                  <c:v>American Samoa</c:v>
                </c:pt>
                <c:pt idx="21">
                  <c:v>Pitcairn Islands</c:v>
                </c:pt>
              </c:strCache>
            </c:strRef>
          </c:cat>
          <c:val>
            <c:numRef>
              <c:f>Sheet1!$AH$56:$AH$77</c:f>
              <c:numCache>
                <c:formatCode>0.0%</c:formatCode>
                <c:ptCount val="22"/>
                <c:pt idx="1">
                  <c:v>4.218618968508436</c:v>
                </c:pt>
                <c:pt idx="2">
                  <c:v>3.00331483120744</c:v>
                </c:pt>
                <c:pt idx="3">
                  <c:v>1.606266798512966</c:v>
                </c:pt>
                <c:pt idx="4">
                  <c:v>1.439492181716305</c:v>
                </c:pt>
                <c:pt idx="5">
                  <c:v>1.006732046311033</c:v>
                </c:pt>
                <c:pt idx="6">
                  <c:v>0.59908266016528</c:v>
                </c:pt>
                <c:pt idx="7">
                  <c:v>0.548785486136022</c:v>
                </c:pt>
                <c:pt idx="8">
                  <c:v>0.439955576305605</c:v>
                </c:pt>
                <c:pt idx="9">
                  <c:v>0.243595098822</c:v>
                </c:pt>
                <c:pt idx="10">
                  <c:v>0.0446615529991013</c:v>
                </c:pt>
                <c:pt idx="11">
                  <c:v>0.0287116989252818</c:v>
                </c:pt>
                <c:pt idx="12">
                  <c:v>0.00407499487249788</c:v>
                </c:pt>
                <c:pt idx="13">
                  <c:v>-0.0622984936053476</c:v>
                </c:pt>
                <c:pt idx="14">
                  <c:v>-0.0883474501144715</c:v>
                </c:pt>
                <c:pt idx="15">
                  <c:v>-0.154732080074175</c:v>
                </c:pt>
                <c:pt idx="16">
                  <c:v>-0.180685173846141</c:v>
                </c:pt>
                <c:pt idx="17">
                  <c:v>-0.20996550714052</c:v>
                </c:pt>
                <c:pt idx="18">
                  <c:v>-0.269470840733733</c:v>
                </c:pt>
                <c:pt idx="19">
                  <c:v>-0.30617976729717</c:v>
                </c:pt>
                <c:pt idx="20">
                  <c:v>-0.660396625661749</c:v>
                </c:pt>
                <c:pt idx="21">
                  <c:v>-0.730946681858456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F-4327-8D76-BCC1681F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74053280"/>
        <c:axId val="-2073723680"/>
      </c:barChart>
      <c:catAx>
        <c:axId val="-20740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73723680"/>
        <c:crosses val="autoZero"/>
        <c:auto val="1"/>
        <c:lblAlgn val="ctr"/>
        <c:lblOffset val="100"/>
        <c:noMultiLvlLbl val="0"/>
      </c:catAx>
      <c:valAx>
        <c:axId val="-20737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740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631031</xdr:colOff>
      <xdr:row>38</xdr:row>
      <xdr:rowOff>57151</xdr:rowOff>
    </xdr:from>
    <xdr:to>
      <xdr:col>31</xdr:col>
      <xdr:colOff>392906</xdr:colOff>
      <xdr:row>51</xdr:row>
      <xdr:rowOff>169069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357188</xdr:colOff>
      <xdr:row>32</xdr:row>
      <xdr:rowOff>116682</xdr:rowOff>
    </xdr:from>
    <xdr:to>
      <xdr:col>27</xdr:col>
      <xdr:colOff>261938</xdr:colOff>
      <xdr:row>46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250030</xdr:colOff>
      <xdr:row>35</xdr:row>
      <xdr:rowOff>130969</xdr:rowOff>
    </xdr:from>
    <xdr:to>
      <xdr:col>49</xdr:col>
      <xdr:colOff>583405</xdr:colOff>
      <xdr:row>59</xdr:row>
      <xdr:rowOff>192881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2"/>
  <sheetViews>
    <sheetView tabSelected="1" topLeftCell="Z25" workbookViewId="0">
      <selection activeCell="AG66" sqref="AG66"/>
    </sheetView>
  </sheetViews>
  <sheetFormatPr baseColWidth="10" defaultColWidth="8.83203125" defaultRowHeight="15" x14ac:dyDescent="0.2"/>
  <cols>
    <col min="2" max="2" width="12.33203125" bestFit="1" customWidth="1"/>
    <col min="3" max="5" width="12.1640625" bestFit="1" customWidth="1"/>
    <col min="6" max="6" width="13.83203125" bestFit="1" customWidth="1"/>
    <col min="7" max="7" width="11" bestFit="1" customWidth="1"/>
    <col min="8" max="8" width="12.1640625" bestFit="1" customWidth="1"/>
    <col min="11" max="13" width="11.1640625" bestFit="1" customWidth="1"/>
    <col min="14" max="14" width="12.6640625" bestFit="1" customWidth="1"/>
    <col min="15" max="15" width="10.1640625" bestFit="1" customWidth="1"/>
    <col min="16" max="16" width="11.1640625" bestFit="1" customWidth="1"/>
    <col min="18" max="18" width="20.5" customWidth="1"/>
    <col min="19" max="19" width="14.83203125" customWidth="1"/>
    <col min="20" max="20" width="15.5" customWidth="1"/>
    <col min="21" max="21" width="22.1640625" customWidth="1"/>
    <col min="22" max="22" width="22.6640625" customWidth="1"/>
    <col min="23" max="23" width="14.6640625" customWidth="1"/>
    <col min="24" max="24" width="16.1640625" customWidth="1"/>
    <col min="25" max="26" width="18.5" customWidth="1"/>
    <col min="27" max="27" width="19" bestFit="1" customWidth="1"/>
    <col min="28" max="28" width="20.5" bestFit="1" customWidth="1"/>
    <col min="29" max="29" width="21" bestFit="1" customWidth="1"/>
    <col min="30" max="30" width="24.33203125" bestFit="1" customWidth="1"/>
    <col min="31" max="31" width="24.6640625" bestFit="1" customWidth="1"/>
    <col min="32" max="32" width="13.33203125" bestFit="1" customWidth="1"/>
    <col min="33" max="33" width="14.5" bestFit="1" customWidth="1"/>
    <col min="34" max="34" width="9.6640625" bestFit="1" customWidth="1"/>
  </cols>
  <sheetData>
    <row r="2" spans="2:36" ht="16" thickBot="1" x14ac:dyDescent="0.25">
      <c r="B2">
        <v>2007</v>
      </c>
      <c r="J2" t="s">
        <v>26</v>
      </c>
      <c r="R2" t="s">
        <v>27</v>
      </c>
    </row>
    <row r="3" spans="2:36" ht="43" thickBot="1" x14ac:dyDescent="0.25">
      <c r="B3" s="6"/>
      <c r="C3" s="7" t="s">
        <v>22</v>
      </c>
      <c r="D3" s="7" t="s">
        <v>23</v>
      </c>
      <c r="E3" s="7" t="s">
        <v>31</v>
      </c>
      <c r="F3" s="7" t="s">
        <v>32</v>
      </c>
      <c r="G3" s="7" t="s">
        <v>24</v>
      </c>
      <c r="H3" s="7" t="s">
        <v>25</v>
      </c>
      <c r="J3" s="6"/>
      <c r="K3" s="7" t="s">
        <v>22</v>
      </c>
      <c r="L3" s="7" t="s">
        <v>23</v>
      </c>
      <c r="M3" s="7" t="s">
        <v>31</v>
      </c>
      <c r="N3" s="7" t="s">
        <v>32</v>
      </c>
      <c r="O3" s="7" t="s">
        <v>24</v>
      </c>
      <c r="P3" s="7" t="s">
        <v>25</v>
      </c>
      <c r="R3" s="8"/>
      <c r="S3" s="9" t="s">
        <v>22</v>
      </c>
      <c r="T3" s="9" t="s">
        <v>23</v>
      </c>
      <c r="U3" s="9" t="s">
        <v>31</v>
      </c>
      <c r="V3" s="9" t="s">
        <v>32</v>
      </c>
      <c r="W3" s="9" t="s">
        <v>24</v>
      </c>
      <c r="X3" s="9" t="s">
        <v>25</v>
      </c>
      <c r="Y3" s="23" t="s">
        <v>21</v>
      </c>
      <c r="Z3" s="25"/>
      <c r="AB3" s="9" t="s">
        <v>22</v>
      </c>
      <c r="AC3" s="9" t="s">
        <v>23</v>
      </c>
      <c r="AD3" s="9" t="s">
        <v>31</v>
      </c>
      <c r="AE3" s="9" t="s">
        <v>32</v>
      </c>
      <c r="AF3" s="9" t="s">
        <v>24</v>
      </c>
      <c r="AG3" s="9" t="s">
        <v>25</v>
      </c>
      <c r="AH3" s="23" t="s">
        <v>21</v>
      </c>
    </row>
    <row r="4" spans="2:36" ht="16" thickBot="1" x14ac:dyDescent="0.25">
      <c r="B4" s="1" t="s">
        <v>0</v>
      </c>
      <c r="C4" s="2">
        <v>27027027</v>
      </c>
      <c r="D4" s="2">
        <v>35472973</v>
      </c>
      <c r="E4" s="2">
        <v>345976228</v>
      </c>
      <c r="F4" s="2">
        <v>386361944</v>
      </c>
      <c r="G4" s="2">
        <v>16554054</v>
      </c>
      <c r="H4" s="2">
        <v>675676</v>
      </c>
      <c r="J4" s="1" t="s">
        <v>0</v>
      </c>
      <c r="K4" s="2">
        <f>C4*1.173</f>
        <v>31702702.671</v>
      </c>
      <c r="L4" s="2">
        <f t="shared" ref="L4:P19" si="0">D4*1.173</f>
        <v>41609797.329000004</v>
      </c>
      <c r="M4" s="2">
        <f t="shared" si="0"/>
        <v>405830115.44400001</v>
      </c>
      <c r="N4" s="2">
        <f t="shared" si="0"/>
        <v>453202560.31200004</v>
      </c>
      <c r="O4" s="2">
        <f t="shared" si="0"/>
        <v>19417905.342</v>
      </c>
      <c r="P4" s="2">
        <f t="shared" si="0"/>
        <v>792567.94799999997</v>
      </c>
      <c r="R4" s="8" t="s">
        <v>14</v>
      </c>
      <c r="S4" s="8">
        <v>194718</v>
      </c>
      <c r="T4" s="8">
        <v>560694</v>
      </c>
      <c r="U4" s="8">
        <v>16580452.359000001</v>
      </c>
      <c r="V4" s="8">
        <v>0</v>
      </c>
      <c r="W4" s="8">
        <v>4692</v>
      </c>
      <c r="X4" s="8">
        <v>11730</v>
      </c>
      <c r="Y4" s="13">
        <f t="shared" ref="Y4:Y26" si="1">SUM(S4:X4)</f>
        <v>17352286.359000001</v>
      </c>
      <c r="Z4" s="13"/>
      <c r="AA4" s="8" t="s">
        <v>14</v>
      </c>
      <c r="AB4" s="22">
        <f t="shared" ref="AB4:AB26" si="2">(S29-S4)/S4</f>
        <v>0.25309421830544687</v>
      </c>
      <c r="AC4" s="22">
        <f t="shared" ref="AC4:AC26" si="3">(T29-T4)/T4</f>
        <v>-0.13143354485690947</v>
      </c>
      <c r="AD4" s="22">
        <f t="shared" ref="AD4:AD26" si="4">(U29-U4)/U4</f>
        <v>-0.69160099560103927</v>
      </c>
      <c r="AE4" s="22" t="e">
        <f t="shared" ref="AE4:AE26" si="5">(V29-V4)/V4</f>
        <v>#DIV/0!</v>
      </c>
      <c r="AF4" s="22">
        <f t="shared" ref="AF4:AF26" si="6">(W29-W4)/W4</f>
        <v>-0.1474850809889173</v>
      </c>
      <c r="AG4" s="22">
        <f t="shared" ref="AG4:AG26" si="7">(X29-X4)/X4</f>
        <v>2.7936913895993181</v>
      </c>
      <c r="AH4" s="22">
        <f t="shared" ref="AH4:AH19" si="8">(Y29-Y4)/Y4</f>
        <v>-0.66039662566174917</v>
      </c>
      <c r="AJ4" s="14">
        <f>AB4</f>
        <v>0.25309421830544687</v>
      </c>
    </row>
    <row r="5" spans="2:36" ht="16" thickBot="1" x14ac:dyDescent="0.25">
      <c r="B5" s="1" t="s">
        <v>1</v>
      </c>
      <c r="C5" s="2">
        <v>18487395</v>
      </c>
      <c r="D5" s="2">
        <v>28571429</v>
      </c>
      <c r="E5" s="3">
        <v>0</v>
      </c>
      <c r="F5" s="2">
        <v>197051374</v>
      </c>
      <c r="G5" s="3">
        <v>0</v>
      </c>
      <c r="H5" s="2">
        <v>75630</v>
      </c>
      <c r="J5" s="1" t="s">
        <v>1</v>
      </c>
      <c r="K5" s="2">
        <f t="shared" ref="K5:P26" si="9">C5*1.173</f>
        <v>21685714.335000001</v>
      </c>
      <c r="L5" s="2">
        <f t="shared" si="0"/>
        <v>33514286.217</v>
      </c>
      <c r="M5" s="2">
        <f t="shared" si="0"/>
        <v>0</v>
      </c>
      <c r="N5" s="2">
        <f t="shared" si="0"/>
        <v>231141261.70200002</v>
      </c>
      <c r="O5" s="2">
        <f t="shared" si="0"/>
        <v>0</v>
      </c>
      <c r="P5" s="2">
        <f t="shared" si="0"/>
        <v>88713.99</v>
      </c>
      <c r="R5" s="8" t="s">
        <v>15</v>
      </c>
      <c r="S5" s="8">
        <v>1207500.2760000001</v>
      </c>
      <c r="T5" s="8">
        <v>1466250</v>
      </c>
      <c r="U5" s="8">
        <v>6770625.2070000004</v>
      </c>
      <c r="V5" s="8">
        <v>0</v>
      </c>
      <c r="W5" s="8">
        <v>43125.345000000001</v>
      </c>
      <c r="X5" s="8">
        <v>2621999.8620000002</v>
      </c>
      <c r="Y5" s="13">
        <f t="shared" si="1"/>
        <v>12109500.690000001</v>
      </c>
      <c r="Z5" s="13"/>
      <c r="AA5" s="8" t="s">
        <v>15</v>
      </c>
      <c r="AB5" s="22">
        <f t="shared" si="2"/>
        <v>9.9896228926410549E-2</v>
      </c>
      <c r="AC5" s="22">
        <f t="shared" si="3"/>
        <v>6.5643648763853368E-2</v>
      </c>
      <c r="AD5" s="22">
        <f t="shared" si="4"/>
        <v>-0.66537432944041563</v>
      </c>
      <c r="AE5" s="22" t="e">
        <f t="shared" si="5"/>
        <v>#DIV/0!</v>
      </c>
      <c r="AF5" s="22">
        <f t="shared" si="6"/>
        <v>-0.32065471012463787</v>
      </c>
      <c r="AG5" s="22">
        <f t="shared" si="7"/>
        <v>-0.67373415521560387</v>
      </c>
      <c r="AH5" s="22">
        <f t="shared" si="8"/>
        <v>4.2186189685084363</v>
      </c>
    </row>
    <row r="6" spans="2:36" ht="16" thickBot="1" x14ac:dyDescent="0.25">
      <c r="B6" s="1" t="s">
        <v>2</v>
      </c>
      <c r="C6" s="2">
        <v>7560000</v>
      </c>
      <c r="D6" s="2">
        <v>15732000</v>
      </c>
      <c r="E6" s="2">
        <v>23908377</v>
      </c>
      <c r="F6" s="2">
        <v>177195590</v>
      </c>
      <c r="G6" s="2">
        <v>8000</v>
      </c>
      <c r="H6" s="2">
        <v>80000</v>
      </c>
      <c r="J6" s="1" t="s">
        <v>2</v>
      </c>
      <c r="K6" s="2">
        <f t="shared" si="9"/>
        <v>8867880</v>
      </c>
      <c r="L6" s="2">
        <f t="shared" si="0"/>
        <v>18453636</v>
      </c>
      <c r="M6" s="2">
        <f t="shared" si="0"/>
        <v>28044526.221000001</v>
      </c>
      <c r="N6" s="2">
        <f t="shared" si="0"/>
        <v>207850427.06999999</v>
      </c>
      <c r="O6" s="2">
        <f t="shared" si="0"/>
        <v>9384</v>
      </c>
      <c r="P6" s="2">
        <f t="shared" si="0"/>
        <v>93840</v>
      </c>
      <c r="R6" s="8" t="s">
        <v>6</v>
      </c>
      <c r="S6" s="8">
        <v>39588750</v>
      </c>
      <c r="T6" s="8">
        <v>39662062.5</v>
      </c>
      <c r="U6" s="8">
        <v>34361568.75</v>
      </c>
      <c r="V6" s="8">
        <v>618757.5</v>
      </c>
      <c r="W6" s="8">
        <v>5029237.5</v>
      </c>
      <c r="X6" s="8">
        <v>2052016.875</v>
      </c>
      <c r="Y6" s="13">
        <f t="shared" si="1"/>
        <v>121312393.125</v>
      </c>
      <c r="Z6" s="13"/>
      <c r="AA6" s="8" t="s">
        <v>6</v>
      </c>
      <c r="AB6" s="22">
        <f t="shared" si="2"/>
        <v>-4.3193129361245301E-2</v>
      </c>
      <c r="AC6" s="22">
        <f t="shared" si="3"/>
        <v>-0.26143707226521568</v>
      </c>
      <c r="AD6" s="22">
        <f t="shared" si="4"/>
        <v>0.58214415050535195</v>
      </c>
      <c r="AE6" s="22">
        <f t="shared" si="5"/>
        <v>-1</v>
      </c>
      <c r="AF6" s="22">
        <f t="shared" si="6"/>
        <v>-0.25606734619313565</v>
      </c>
      <c r="AG6" s="22">
        <f t="shared" si="7"/>
        <v>-0.29225387096292765</v>
      </c>
      <c r="AH6" s="22">
        <f t="shared" si="8"/>
        <v>4.4661552999101302E-2</v>
      </c>
    </row>
    <row r="7" spans="2:36" ht="40" thickBot="1" x14ac:dyDescent="0.25">
      <c r="B7" s="1" t="s">
        <v>3</v>
      </c>
      <c r="C7" s="2">
        <v>3307190</v>
      </c>
      <c r="D7" s="2">
        <v>10980392</v>
      </c>
      <c r="E7" s="2">
        <v>32662077</v>
      </c>
      <c r="F7" s="2">
        <v>153548868</v>
      </c>
      <c r="G7" s="2">
        <v>1464052</v>
      </c>
      <c r="H7" s="2">
        <v>40654</v>
      </c>
      <c r="J7" s="1" t="s">
        <v>3</v>
      </c>
      <c r="K7" s="2">
        <f t="shared" si="9"/>
        <v>3879333.87</v>
      </c>
      <c r="L7" s="2">
        <f t="shared" si="0"/>
        <v>12879999.816</v>
      </c>
      <c r="M7" s="2">
        <f t="shared" si="0"/>
        <v>38312616.321000002</v>
      </c>
      <c r="N7" s="2">
        <f t="shared" si="0"/>
        <v>180112822.164</v>
      </c>
      <c r="O7" s="2">
        <f t="shared" si="0"/>
        <v>1717332.996</v>
      </c>
      <c r="P7" s="2">
        <f t="shared" si="0"/>
        <v>47687.142</v>
      </c>
      <c r="R7" s="8" t="s">
        <v>4</v>
      </c>
      <c r="S7" s="8">
        <v>26984393.454</v>
      </c>
      <c r="T7" s="8">
        <v>15493307.748</v>
      </c>
      <c r="U7" s="8">
        <v>33134081.727000002</v>
      </c>
      <c r="V7" s="8">
        <v>0</v>
      </c>
      <c r="W7" s="8">
        <v>573017.53800000006</v>
      </c>
      <c r="X7" s="8">
        <v>145109537.958</v>
      </c>
      <c r="Y7" s="13">
        <f t="shared" si="1"/>
        <v>221294338.42500001</v>
      </c>
      <c r="Z7" s="13"/>
      <c r="AA7" s="8" t="s">
        <v>4</v>
      </c>
      <c r="AB7" s="22">
        <f t="shared" si="2"/>
        <v>0.15279945250682678</v>
      </c>
      <c r="AC7" s="22">
        <f t="shared" si="3"/>
        <v>-0.25993033982816616</v>
      </c>
      <c r="AD7" s="22">
        <f t="shared" si="4"/>
        <v>-0.1299259705601559</v>
      </c>
      <c r="AE7" s="22" t="e">
        <f t="shared" si="5"/>
        <v>#DIV/0!</v>
      </c>
      <c r="AF7" s="22">
        <f t="shared" si="6"/>
        <v>-0.1485077372972135</v>
      </c>
      <c r="AG7" s="22">
        <f t="shared" si="7"/>
        <v>-0.38135546936974557</v>
      </c>
      <c r="AH7" s="22">
        <f t="shared" si="8"/>
        <v>-0.26947084073373312</v>
      </c>
    </row>
    <row r="8" spans="2:36" ht="40" thickBot="1" x14ac:dyDescent="0.25">
      <c r="B8" s="1" t="s">
        <v>4</v>
      </c>
      <c r="C8" s="2">
        <v>23004598</v>
      </c>
      <c r="D8" s="2">
        <v>13208276</v>
      </c>
      <c r="E8" s="2">
        <v>28247299</v>
      </c>
      <c r="F8" s="3">
        <v>0</v>
      </c>
      <c r="G8" s="2">
        <v>488506</v>
      </c>
      <c r="H8" s="2">
        <v>123708046</v>
      </c>
      <c r="J8" s="1" t="s">
        <v>4</v>
      </c>
      <c r="K8" s="2">
        <f t="shared" si="9"/>
        <v>26984393.454</v>
      </c>
      <c r="L8" s="2">
        <f t="shared" si="0"/>
        <v>15493307.748</v>
      </c>
      <c r="M8" s="2">
        <f t="shared" si="0"/>
        <v>33134081.727000002</v>
      </c>
      <c r="N8" s="2">
        <f t="shared" si="0"/>
        <v>0</v>
      </c>
      <c r="O8" s="2">
        <f t="shared" si="0"/>
        <v>573017.53800000006</v>
      </c>
      <c r="P8" s="2">
        <f t="shared" si="0"/>
        <v>145109537.958</v>
      </c>
      <c r="R8" s="8" t="s">
        <v>2</v>
      </c>
      <c r="S8" s="8">
        <v>8867880</v>
      </c>
      <c r="T8" s="8">
        <v>18453636</v>
      </c>
      <c r="U8" s="8">
        <v>28044526.221000001</v>
      </c>
      <c r="V8" s="8">
        <v>207850427.06999999</v>
      </c>
      <c r="W8" s="8">
        <v>9384</v>
      </c>
      <c r="X8" s="8">
        <v>93840</v>
      </c>
      <c r="Y8" s="13">
        <f t="shared" si="1"/>
        <v>263319693.29100001</v>
      </c>
      <c r="Z8" s="13"/>
      <c r="AA8" s="8" t="s">
        <v>2</v>
      </c>
      <c r="AB8" s="22">
        <f t="shared" si="2"/>
        <v>-0.43616738160642676</v>
      </c>
      <c r="AC8" s="22">
        <f t="shared" si="3"/>
        <v>-0.52312920879115643</v>
      </c>
      <c r="AD8" s="22">
        <f t="shared" si="4"/>
        <v>2.0430965147164786</v>
      </c>
      <c r="AE8" s="22">
        <f t="shared" si="5"/>
        <v>9.7655093694679548E-2</v>
      </c>
      <c r="AF8" s="22">
        <f t="shared" si="6"/>
        <v>-0.1474850809889173</v>
      </c>
      <c r="AG8" s="22">
        <f t="shared" si="7"/>
        <v>0.7561807331628303</v>
      </c>
      <c r="AH8" s="22">
        <f t="shared" si="8"/>
        <v>0.24359509882200042</v>
      </c>
    </row>
    <row r="9" spans="2:36" ht="40" thickBot="1" x14ac:dyDescent="0.25">
      <c r="B9" s="1" t="s">
        <v>5</v>
      </c>
      <c r="C9" s="2">
        <v>2900000</v>
      </c>
      <c r="D9" s="2">
        <v>4312000</v>
      </c>
      <c r="E9" s="2">
        <v>81210390</v>
      </c>
      <c r="F9" s="2">
        <v>19572712</v>
      </c>
      <c r="G9" s="3">
        <v>0</v>
      </c>
      <c r="H9" s="2">
        <v>130000</v>
      </c>
      <c r="J9" s="1" t="s">
        <v>5</v>
      </c>
      <c r="K9" s="2">
        <f t="shared" si="9"/>
        <v>3401700</v>
      </c>
      <c r="L9" s="2">
        <f t="shared" si="0"/>
        <v>5057976</v>
      </c>
      <c r="M9" s="2">
        <f t="shared" si="0"/>
        <v>95259787.469999999</v>
      </c>
      <c r="N9" s="2">
        <f t="shared" si="0"/>
        <v>22958791.175999999</v>
      </c>
      <c r="O9" s="2">
        <f t="shared" si="0"/>
        <v>0</v>
      </c>
      <c r="P9" s="2">
        <f t="shared" si="0"/>
        <v>152490</v>
      </c>
      <c r="R9" s="8" t="s">
        <v>18</v>
      </c>
      <c r="S9" s="8">
        <v>228735</v>
      </c>
      <c r="T9" s="8">
        <v>254541</v>
      </c>
      <c r="U9" s="8">
        <v>0</v>
      </c>
      <c r="V9" s="8">
        <v>0</v>
      </c>
      <c r="W9" s="8">
        <v>11730</v>
      </c>
      <c r="X9" s="8">
        <v>1112004</v>
      </c>
      <c r="Y9" s="13">
        <f t="shared" si="1"/>
        <v>1607010</v>
      </c>
      <c r="Z9" s="13"/>
      <c r="AA9" s="8" t="s">
        <v>18</v>
      </c>
      <c r="AB9" s="22">
        <f t="shared" si="2"/>
        <v>0.70064047915710315</v>
      </c>
      <c r="AC9" s="22">
        <f t="shared" si="3"/>
        <v>-0.37786839841125791</v>
      </c>
      <c r="AD9" s="22" t="e">
        <f t="shared" si="4"/>
        <v>#DIV/0!</v>
      </c>
      <c r="AE9" s="22" t="e">
        <f t="shared" si="5"/>
        <v>#DIV/0!</v>
      </c>
      <c r="AF9" s="22">
        <f t="shared" si="6"/>
        <v>-6.2233589087809037E-2</v>
      </c>
      <c r="AG9" s="22">
        <f t="shared" si="7"/>
        <v>-0.28057812741680788</v>
      </c>
      <c r="AH9" s="22">
        <f t="shared" si="8"/>
        <v>-0.15473208007417502</v>
      </c>
    </row>
    <row r="10" spans="2:36" ht="16" thickBot="1" x14ac:dyDescent="0.25">
      <c r="B10" s="1" t="s">
        <v>6</v>
      </c>
      <c r="C10" s="2">
        <v>33750000</v>
      </c>
      <c r="D10" s="2">
        <v>33812500</v>
      </c>
      <c r="E10" s="2">
        <v>29293750</v>
      </c>
      <c r="F10" s="2">
        <v>527500</v>
      </c>
      <c r="G10" s="2">
        <v>4287500</v>
      </c>
      <c r="H10" s="2">
        <v>1749375</v>
      </c>
      <c r="J10" s="1" t="s">
        <v>6</v>
      </c>
      <c r="K10" s="2">
        <f t="shared" si="9"/>
        <v>39588750</v>
      </c>
      <c r="L10" s="2">
        <f t="shared" si="0"/>
        <v>39662062.5</v>
      </c>
      <c r="M10" s="2">
        <f t="shared" si="0"/>
        <v>34361568.75</v>
      </c>
      <c r="N10" s="2">
        <f t="shared" si="0"/>
        <v>618757.5</v>
      </c>
      <c r="O10" s="2">
        <f t="shared" si="0"/>
        <v>5029237.5</v>
      </c>
      <c r="P10" s="2">
        <f t="shared" si="0"/>
        <v>2052016.875</v>
      </c>
      <c r="R10" s="8" t="s">
        <v>1</v>
      </c>
      <c r="S10" s="8">
        <v>21685714.335000001</v>
      </c>
      <c r="T10" s="8">
        <v>33514286.217</v>
      </c>
      <c r="U10" s="8">
        <v>0</v>
      </c>
      <c r="V10" s="8">
        <v>231141261.70200002</v>
      </c>
      <c r="W10" s="8">
        <v>0</v>
      </c>
      <c r="X10" s="8">
        <v>88713.99</v>
      </c>
      <c r="Y10" s="13">
        <f t="shared" si="1"/>
        <v>286429976.24400002</v>
      </c>
      <c r="Z10" s="13"/>
      <c r="AA10" s="8" t="s">
        <v>1</v>
      </c>
      <c r="AB10" s="22">
        <f t="shared" si="2"/>
        <v>-0.28709583824737772</v>
      </c>
      <c r="AC10" s="22">
        <f t="shared" si="3"/>
        <v>-0.51486312748165663</v>
      </c>
      <c r="AD10" s="22" t="e">
        <f t="shared" si="4"/>
        <v>#DIV/0!</v>
      </c>
      <c r="AE10" s="22">
        <f t="shared" si="5"/>
        <v>3.8070450460398511</v>
      </c>
      <c r="AF10" s="22" t="e">
        <f t="shared" si="6"/>
        <v>#DIV/0!</v>
      </c>
      <c r="AG10" s="22">
        <f t="shared" si="7"/>
        <v>1.6772102122788075</v>
      </c>
      <c r="AH10" s="22">
        <f t="shared" si="8"/>
        <v>3.0033148312074402</v>
      </c>
    </row>
    <row r="11" spans="2:36" ht="16" thickBot="1" x14ac:dyDescent="0.25">
      <c r="B11" s="1" t="s">
        <v>7</v>
      </c>
      <c r="C11" s="2">
        <v>840336</v>
      </c>
      <c r="D11" s="2">
        <v>661345</v>
      </c>
      <c r="E11" s="3">
        <v>0</v>
      </c>
      <c r="F11" s="2">
        <v>80001361</v>
      </c>
      <c r="G11" s="3">
        <v>0</v>
      </c>
      <c r="H11" s="2">
        <v>15126</v>
      </c>
      <c r="J11" s="1" t="s">
        <v>7</v>
      </c>
      <c r="K11" s="2">
        <f t="shared" si="9"/>
        <v>985714.12800000003</v>
      </c>
      <c r="L11" s="2">
        <f t="shared" si="0"/>
        <v>775757.68500000006</v>
      </c>
      <c r="M11" s="2">
        <f t="shared" si="0"/>
        <v>0</v>
      </c>
      <c r="N11" s="2">
        <f t="shared" si="0"/>
        <v>93841596.453000009</v>
      </c>
      <c r="O11" s="2">
        <f t="shared" si="0"/>
        <v>0</v>
      </c>
      <c r="P11" s="2">
        <f t="shared" si="0"/>
        <v>17742.797999999999</v>
      </c>
      <c r="R11" s="8" t="s">
        <v>5</v>
      </c>
      <c r="S11" s="8">
        <v>3401700</v>
      </c>
      <c r="T11" s="8">
        <v>5057976</v>
      </c>
      <c r="U11" s="8">
        <v>95259787.469999999</v>
      </c>
      <c r="V11" s="8">
        <v>22958791.175999999</v>
      </c>
      <c r="W11" s="8">
        <v>0</v>
      </c>
      <c r="X11" s="8">
        <v>152490</v>
      </c>
      <c r="Y11" s="13">
        <f t="shared" si="1"/>
        <v>126830744.646</v>
      </c>
      <c r="Z11" s="13"/>
      <c r="AA11" s="8" t="s">
        <v>5</v>
      </c>
      <c r="AB11" s="22">
        <f t="shared" si="2"/>
        <v>0.27877237851662406</v>
      </c>
      <c r="AC11" s="22">
        <f t="shared" si="3"/>
        <v>0.1862452490877774</v>
      </c>
      <c r="AD11" s="22">
        <f t="shared" si="4"/>
        <v>0.40174572656959134</v>
      </c>
      <c r="AE11" s="22">
        <f t="shared" si="5"/>
        <v>0.68565660549479457</v>
      </c>
      <c r="AF11" s="22" t="e">
        <f t="shared" si="6"/>
        <v>#DIV/0!</v>
      </c>
      <c r="AG11" s="22">
        <f t="shared" si="7"/>
        <v>-0.67210964653419891</v>
      </c>
      <c r="AH11" s="22">
        <f t="shared" si="8"/>
        <v>0.43995557630560539</v>
      </c>
    </row>
    <row r="12" spans="2:36" ht="40" thickBot="1" x14ac:dyDescent="0.25">
      <c r="B12" s="1" t="s">
        <v>8</v>
      </c>
      <c r="C12" s="2">
        <v>8689655</v>
      </c>
      <c r="D12" s="2">
        <v>15770115</v>
      </c>
      <c r="E12" s="2">
        <v>8563218</v>
      </c>
      <c r="F12" s="3">
        <v>0</v>
      </c>
      <c r="G12" s="2">
        <v>45885</v>
      </c>
      <c r="H12" s="2">
        <v>16594253</v>
      </c>
      <c r="J12" s="1" t="s">
        <v>8</v>
      </c>
      <c r="K12" s="2">
        <f t="shared" si="9"/>
        <v>10192965.314999999</v>
      </c>
      <c r="L12" s="2">
        <f t="shared" si="0"/>
        <v>18498344.895</v>
      </c>
      <c r="M12" s="2">
        <f t="shared" si="0"/>
        <v>10044654.714</v>
      </c>
      <c r="N12" s="2">
        <f t="shared" si="0"/>
        <v>0</v>
      </c>
      <c r="O12" s="2">
        <f t="shared" si="0"/>
        <v>53823.105000000003</v>
      </c>
      <c r="P12" s="2">
        <f t="shared" si="0"/>
        <v>19465058.769000001</v>
      </c>
      <c r="R12" s="8" t="s">
        <v>7</v>
      </c>
      <c r="S12" s="8">
        <v>985714.12800000003</v>
      </c>
      <c r="T12" s="8">
        <v>775757.68500000006</v>
      </c>
      <c r="U12" s="8">
        <v>0</v>
      </c>
      <c r="V12" s="8">
        <v>93841596.453000009</v>
      </c>
      <c r="W12" s="8">
        <v>0</v>
      </c>
      <c r="X12" s="8">
        <v>17742.797999999999</v>
      </c>
      <c r="Y12" s="13">
        <f t="shared" si="1"/>
        <v>95620811.063999996</v>
      </c>
      <c r="Z12" s="13"/>
      <c r="AA12" s="8" t="s">
        <v>7</v>
      </c>
      <c r="AB12" s="22">
        <f t="shared" si="2"/>
        <v>8.6800898525824899E-2</v>
      </c>
      <c r="AC12" s="22">
        <f t="shared" si="3"/>
        <v>0.24450974662274849</v>
      </c>
      <c r="AD12" s="22" t="e">
        <f t="shared" si="4"/>
        <v>#DIV/0!</v>
      </c>
      <c r="AE12" s="22">
        <f t="shared" si="5"/>
        <v>1.4640406465784062</v>
      </c>
      <c r="AF12" s="22" t="e">
        <f t="shared" si="6"/>
        <v>#DIV/0!</v>
      </c>
      <c r="AG12" s="22">
        <f t="shared" si="7"/>
        <v>-1</v>
      </c>
      <c r="AH12" s="22">
        <f t="shared" si="8"/>
        <v>1.4394921817163053</v>
      </c>
    </row>
    <row r="13" spans="2:36" ht="16" thickBot="1" x14ac:dyDescent="0.25">
      <c r="B13" s="1" t="s">
        <v>9</v>
      </c>
      <c r="C13" s="2">
        <v>616526</v>
      </c>
      <c r="D13" s="2">
        <v>2232686</v>
      </c>
      <c r="E13" s="3">
        <v>0</v>
      </c>
      <c r="F13" s="2">
        <v>40924370</v>
      </c>
      <c r="G13" s="3">
        <v>0</v>
      </c>
      <c r="H13" s="3">
        <v>0</v>
      </c>
      <c r="J13" s="1" t="s">
        <v>9</v>
      </c>
      <c r="K13" s="2">
        <f t="shared" si="9"/>
        <v>723184.99800000002</v>
      </c>
      <c r="L13" s="2">
        <f t="shared" si="0"/>
        <v>2618940.6780000003</v>
      </c>
      <c r="M13" s="2">
        <f t="shared" si="0"/>
        <v>0</v>
      </c>
      <c r="N13" s="2">
        <f t="shared" si="0"/>
        <v>48004286.010000005</v>
      </c>
      <c r="O13" s="2">
        <f t="shared" si="0"/>
        <v>0</v>
      </c>
      <c r="P13" s="2">
        <f t="shared" si="0"/>
        <v>0</v>
      </c>
      <c r="R13" s="8" t="s">
        <v>8</v>
      </c>
      <c r="S13" s="8">
        <v>10192965.314999999</v>
      </c>
      <c r="T13" s="8">
        <v>18498344.895</v>
      </c>
      <c r="U13" s="8">
        <v>10044654.714</v>
      </c>
      <c r="V13" s="8">
        <v>0</v>
      </c>
      <c r="W13" s="8">
        <v>53823.105000000003</v>
      </c>
      <c r="X13" s="8">
        <v>19465058.769000001</v>
      </c>
      <c r="Y13" s="13">
        <f t="shared" si="1"/>
        <v>58254846.798</v>
      </c>
      <c r="Z13" s="13"/>
      <c r="AA13" s="8" t="s">
        <v>8</v>
      </c>
      <c r="AB13" s="22">
        <f t="shared" si="2"/>
        <v>-8.5215566634153653E-2</v>
      </c>
      <c r="AC13" s="22">
        <f t="shared" si="3"/>
        <v>-8.5521699588789052E-2</v>
      </c>
      <c r="AD13" s="22">
        <f t="shared" si="4"/>
        <v>0.33572495839999866</v>
      </c>
      <c r="AE13" s="22" t="e">
        <f t="shared" si="5"/>
        <v>#DIV/0!</v>
      </c>
      <c r="AF13" s="22">
        <f t="shared" si="6"/>
        <v>-0.10198417575500342</v>
      </c>
      <c r="AG13" s="22">
        <f t="shared" si="7"/>
        <v>-3.4870419712319814E-2</v>
      </c>
      <c r="AH13" s="22">
        <f t="shared" si="8"/>
        <v>4.0749948724978806E-3</v>
      </c>
    </row>
    <row r="14" spans="2:36" ht="16" thickBot="1" x14ac:dyDescent="0.25">
      <c r="B14" s="1" t="s">
        <v>10</v>
      </c>
      <c r="C14" s="2">
        <v>19557592</v>
      </c>
      <c r="D14" s="2">
        <v>14903842</v>
      </c>
      <c r="E14" s="2">
        <v>8362836</v>
      </c>
      <c r="F14" s="2">
        <v>49300</v>
      </c>
      <c r="G14" s="2">
        <v>33206</v>
      </c>
      <c r="H14" s="2">
        <v>33206</v>
      </c>
      <c r="J14" s="1" t="s">
        <v>10</v>
      </c>
      <c r="K14" s="2">
        <f t="shared" si="9"/>
        <v>22941055.416000001</v>
      </c>
      <c r="L14" s="2">
        <f t="shared" si="0"/>
        <v>17482206.666000001</v>
      </c>
      <c r="M14" s="2">
        <f t="shared" si="0"/>
        <v>9809606.6280000005</v>
      </c>
      <c r="N14" s="2">
        <f t="shared" si="0"/>
        <v>57828.9</v>
      </c>
      <c r="O14" s="2">
        <f t="shared" si="0"/>
        <v>38950.637999999999</v>
      </c>
      <c r="P14" s="2">
        <f t="shared" si="0"/>
        <v>38950.637999999999</v>
      </c>
      <c r="R14" s="8" t="s">
        <v>16</v>
      </c>
      <c r="S14" s="8">
        <v>69000.551999999996</v>
      </c>
      <c r="T14" s="8">
        <v>724499.93099999998</v>
      </c>
      <c r="U14" s="8">
        <v>2163150.4139999999</v>
      </c>
      <c r="V14" s="8">
        <v>0</v>
      </c>
      <c r="W14" s="8">
        <v>0</v>
      </c>
      <c r="X14" s="8">
        <v>0</v>
      </c>
      <c r="Y14" s="13">
        <f t="shared" si="1"/>
        <v>2956650.8969999999</v>
      </c>
      <c r="Z14" s="13"/>
      <c r="AA14" s="8" t="s">
        <v>16</v>
      </c>
      <c r="AB14" s="22">
        <f t="shared" si="2"/>
        <v>0.68137785332499956</v>
      </c>
      <c r="AC14" s="22">
        <f t="shared" si="3"/>
        <v>0.56929345518460794</v>
      </c>
      <c r="AD14" s="22">
        <f t="shared" si="4"/>
        <v>-1</v>
      </c>
      <c r="AE14" s="22" t="e">
        <f t="shared" si="5"/>
        <v>#DIV/0!</v>
      </c>
      <c r="AF14" s="22" t="e">
        <f t="shared" si="6"/>
        <v>#DIV/0!</v>
      </c>
      <c r="AG14" s="22" t="e">
        <f t="shared" si="7"/>
        <v>#DIV/0!</v>
      </c>
      <c r="AH14" s="22">
        <f t="shared" si="8"/>
        <v>-6.229849360534765E-2</v>
      </c>
    </row>
    <row r="15" spans="2:36" ht="27" thickBot="1" x14ac:dyDescent="0.25">
      <c r="B15" s="1" t="s">
        <v>11</v>
      </c>
      <c r="C15" s="2">
        <v>2176923</v>
      </c>
      <c r="D15" s="2">
        <v>5740385</v>
      </c>
      <c r="E15" s="3">
        <v>0</v>
      </c>
      <c r="F15" s="2">
        <v>26003657</v>
      </c>
      <c r="G15" s="2">
        <v>173077</v>
      </c>
      <c r="H15" s="2">
        <v>303846</v>
      </c>
      <c r="J15" s="1" t="s">
        <v>11</v>
      </c>
      <c r="K15" s="2">
        <f t="shared" si="9"/>
        <v>2553530.679</v>
      </c>
      <c r="L15" s="2">
        <f t="shared" si="0"/>
        <v>6733471.6050000004</v>
      </c>
      <c r="M15" s="2">
        <f t="shared" si="0"/>
        <v>0</v>
      </c>
      <c r="N15" s="2">
        <f t="shared" si="0"/>
        <v>30502289.661000002</v>
      </c>
      <c r="O15" s="2">
        <f t="shared" si="0"/>
        <v>203019.321</v>
      </c>
      <c r="P15" s="2">
        <f t="shared" si="0"/>
        <v>356411.35800000001</v>
      </c>
      <c r="R15" s="8" t="s">
        <v>17</v>
      </c>
      <c r="S15" s="8">
        <v>1114350</v>
      </c>
      <c r="T15" s="8">
        <v>740984.1</v>
      </c>
      <c r="U15" s="8">
        <v>0</v>
      </c>
      <c r="V15" s="8">
        <v>0</v>
      </c>
      <c r="W15" s="8">
        <v>0</v>
      </c>
      <c r="X15" s="8">
        <v>240465</v>
      </c>
      <c r="Y15" s="13">
        <f t="shared" si="1"/>
        <v>2095799.1</v>
      </c>
      <c r="Z15" s="13"/>
      <c r="AA15" s="8" t="s">
        <v>17</v>
      </c>
      <c r="AB15" s="22">
        <f t="shared" si="2"/>
        <v>-0.26292816440077177</v>
      </c>
      <c r="AC15" s="22">
        <f t="shared" si="3"/>
        <v>0.88937927278061712</v>
      </c>
      <c r="AD15" s="22" t="e">
        <f t="shared" si="4"/>
        <v>#DIV/0!</v>
      </c>
      <c r="AE15" s="22" t="e">
        <f t="shared" si="5"/>
        <v>#DIV/0!</v>
      </c>
      <c r="AF15" s="22" t="e">
        <f t="shared" si="6"/>
        <v>#DIV/0!</v>
      </c>
      <c r="AG15" s="22">
        <f t="shared" si="7"/>
        <v>3.6992285779635288</v>
      </c>
      <c r="AH15" s="22">
        <f t="shared" si="8"/>
        <v>0.59908266016528011</v>
      </c>
    </row>
    <row r="16" spans="2:36" ht="16" thickBot="1" x14ac:dyDescent="0.25">
      <c r="B16" s="1" t="s">
        <v>12</v>
      </c>
      <c r="C16" s="2">
        <v>2843000</v>
      </c>
      <c r="D16" s="2">
        <v>2511000</v>
      </c>
      <c r="E16" s="2">
        <v>13779656</v>
      </c>
      <c r="F16" s="2">
        <v>4947496</v>
      </c>
      <c r="G16" s="2">
        <v>8000</v>
      </c>
      <c r="H16" s="2">
        <v>50000</v>
      </c>
      <c r="J16" s="1" t="s">
        <v>12</v>
      </c>
      <c r="K16" s="2">
        <f t="shared" si="9"/>
        <v>3334839</v>
      </c>
      <c r="L16" s="2">
        <f t="shared" si="0"/>
        <v>2945403</v>
      </c>
      <c r="M16" s="2">
        <f t="shared" si="0"/>
        <v>16163536.488</v>
      </c>
      <c r="N16" s="2">
        <f t="shared" si="0"/>
        <v>5803412.8080000002</v>
      </c>
      <c r="O16" s="2">
        <f t="shared" si="0"/>
        <v>9384</v>
      </c>
      <c r="P16" s="2">
        <f t="shared" si="0"/>
        <v>58650</v>
      </c>
      <c r="R16" s="8" t="s">
        <v>12</v>
      </c>
      <c r="S16" s="8">
        <v>3334839</v>
      </c>
      <c r="T16" s="8">
        <v>2945403</v>
      </c>
      <c r="U16" s="8">
        <v>16163536.488</v>
      </c>
      <c r="V16" s="8">
        <v>5803412.8080000002</v>
      </c>
      <c r="W16" s="8">
        <v>9384</v>
      </c>
      <c r="X16" s="8">
        <v>58650</v>
      </c>
      <c r="Y16" s="13">
        <f t="shared" si="1"/>
        <v>28315225.295999996</v>
      </c>
      <c r="Z16" s="13"/>
      <c r="AA16" s="8" t="s">
        <v>12</v>
      </c>
      <c r="AB16" s="22">
        <f t="shared" si="2"/>
        <v>-4.0433436216860845E-2</v>
      </c>
      <c r="AC16" s="22">
        <f t="shared" si="3"/>
        <v>0.12038997719497128</v>
      </c>
      <c r="AD16" s="22">
        <f t="shared" si="4"/>
        <v>0.94703677771040029</v>
      </c>
      <c r="AE16" s="22">
        <f t="shared" si="5"/>
        <v>2.1972686785992286</v>
      </c>
      <c r="AF16" s="22">
        <f t="shared" si="6"/>
        <v>6.5643648763853368E-2</v>
      </c>
      <c r="AG16" s="22">
        <f t="shared" si="7"/>
        <v>3.8593350383631715</v>
      </c>
      <c r="AH16" s="22">
        <f t="shared" si="8"/>
        <v>1.006732046311033</v>
      </c>
    </row>
    <row r="17" spans="2:34" ht="16" thickBot="1" x14ac:dyDescent="0.25">
      <c r="B17" s="1" t="s">
        <v>13</v>
      </c>
      <c r="C17" s="2">
        <v>11287129</v>
      </c>
      <c r="D17" s="2">
        <v>6182178</v>
      </c>
      <c r="E17" s="2">
        <v>3081498</v>
      </c>
      <c r="F17" s="3">
        <v>0</v>
      </c>
      <c r="G17" s="2">
        <v>1980</v>
      </c>
      <c r="H17" s="2">
        <v>18317</v>
      </c>
      <c r="J17" s="1" t="s">
        <v>13</v>
      </c>
      <c r="K17" s="2">
        <f t="shared" si="9"/>
        <v>13239802.317</v>
      </c>
      <c r="L17" s="2">
        <f t="shared" si="0"/>
        <v>7251694.7940000007</v>
      </c>
      <c r="M17" s="2">
        <f t="shared" si="0"/>
        <v>3614597.1540000001</v>
      </c>
      <c r="N17" s="2">
        <f t="shared" si="0"/>
        <v>0</v>
      </c>
      <c r="O17" s="2">
        <f t="shared" si="0"/>
        <v>2322.54</v>
      </c>
      <c r="P17" s="2">
        <f t="shared" si="0"/>
        <v>21485.841</v>
      </c>
      <c r="R17" s="8" t="s">
        <v>20</v>
      </c>
      <c r="S17" s="8">
        <v>43987.5</v>
      </c>
      <c r="T17" s="8">
        <v>43125.345000000001</v>
      </c>
      <c r="U17" s="8">
        <v>0</v>
      </c>
      <c r="V17" s="8">
        <v>0</v>
      </c>
      <c r="W17" s="8">
        <v>0</v>
      </c>
      <c r="X17" s="8">
        <v>0</v>
      </c>
      <c r="Y17" s="13">
        <f t="shared" si="1"/>
        <v>87112.845000000001</v>
      </c>
      <c r="Z17" s="13"/>
      <c r="AA17" s="8" t="s">
        <v>20</v>
      </c>
      <c r="AB17" s="22">
        <f t="shared" si="2"/>
        <v>-0.68029553850525715</v>
      </c>
      <c r="AC17" s="22">
        <f t="shared" si="3"/>
        <v>-0.78261043476869574</v>
      </c>
      <c r="AD17" s="22" t="e">
        <f t="shared" si="4"/>
        <v>#DIV/0!</v>
      </c>
      <c r="AE17" s="22" t="e">
        <f t="shared" si="5"/>
        <v>#DIV/0!</v>
      </c>
      <c r="AF17" s="22" t="e">
        <f t="shared" si="6"/>
        <v>#DIV/0!</v>
      </c>
      <c r="AG17" s="22" t="e">
        <f t="shared" si="7"/>
        <v>#DIV/0!</v>
      </c>
      <c r="AH17" s="22">
        <f t="shared" si="8"/>
        <v>-0.73094668185845613</v>
      </c>
    </row>
    <row r="18" spans="2:34" ht="40" thickBot="1" x14ac:dyDescent="0.25">
      <c r="B18" s="1" t="s">
        <v>14</v>
      </c>
      <c r="C18" s="2">
        <v>166000</v>
      </c>
      <c r="D18" s="2">
        <v>478000</v>
      </c>
      <c r="E18" s="2">
        <v>14135083</v>
      </c>
      <c r="F18" s="3">
        <v>0</v>
      </c>
      <c r="G18" s="2">
        <v>4000</v>
      </c>
      <c r="H18" s="2">
        <v>10000</v>
      </c>
      <c r="J18" s="1" t="s">
        <v>14</v>
      </c>
      <c r="K18" s="2">
        <f t="shared" si="9"/>
        <v>194718</v>
      </c>
      <c r="L18" s="2">
        <f t="shared" si="0"/>
        <v>560694</v>
      </c>
      <c r="M18" s="2">
        <f t="shared" si="0"/>
        <v>16580452.359000001</v>
      </c>
      <c r="N18" s="2">
        <f t="shared" si="0"/>
        <v>0</v>
      </c>
      <c r="O18" s="2">
        <f t="shared" si="0"/>
        <v>4692</v>
      </c>
      <c r="P18" s="2">
        <f t="shared" si="0"/>
        <v>11730</v>
      </c>
      <c r="R18" s="8" t="s">
        <v>0</v>
      </c>
      <c r="S18" s="8">
        <v>31702702.671</v>
      </c>
      <c r="T18" s="8">
        <v>41609797.329000004</v>
      </c>
      <c r="U18" s="8">
        <v>405830115.44400001</v>
      </c>
      <c r="V18" s="8">
        <v>453202560.31200004</v>
      </c>
      <c r="W18" s="8">
        <v>19417905.342</v>
      </c>
      <c r="X18" s="8">
        <v>792567.94799999997</v>
      </c>
      <c r="Y18" s="13">
        <f t="shared" si="1"/>
        <v>952555649.046</v>
      </c>
      <c r="Z18" s="13"/>
      <c r="AA18" s="8" t="s">
        <v>0</v>
      </c>
      <c r="AB18" s="22">
        <f t="shared" si="2"/>
        <v>0.59556295641227219</v>
      </c>
      <c r="AC18" s="22">
        <f t="shared" si="3"/>
        <v>0.60374532642799916</v>
      </c>
      <c r="AD18" s="22">
        <f t="shared" si="4"/>
        <v>-0.22943353117629409</v>
      </c>
      <c r="AE18" s="22">
        <f t="shared" si="5"/>
        <v>-0.3136664391616325</v>
      </c>
      <c r="AF18" s="22">
        <f t="shared" si="6"/>
        <v>0.96376979537137142</v>
      </c>
      <c r="AG18" s="22">
        <f t="shared" si="7"/>
        <v>0.54975734648305519</v>
      </c>
      <c r="AH18" s="22">
        <f t="shared" si="8"/>
        <v>-0.1806851738461408</v>
      </c>
    </row>
    <row r="19" spans="2:34" ht="27" thickBot="1" x14ac:dyDescent="0.25">
      <c r="B19" s="1" t="s">
        <v>15</v>
      </c>
      <c r="C19" s="2">
        <v>1029412</v>
      </c>
      <c r="D19" s="2">
        <v>1250000</v>
      </c>
      <c r="E19" s="2">
        <v>5772059</v>
      </c>
      <c r="F19" s="3">
        <v>0</v>
      </c>
      <c r="G19" s="2">
        <v>36765</v>
      </c>
      <c r="H19" s="2">
        <v>2235294</v>
      </c>
      <c r="J19" s="1" t="s">
        <v>15</v>
      </c>
      <c r="K19" s="2">
        <f t="shared" si="9"/>
        <v>1207500.2760000001</v>
      </c>
      <c r="L19" s="2">
        <f t="shared" si="0"/>
        <v>1466250</v>
      </c>
      <c r="M19" s="2">
        <f t="shared" si="0"/>
        <v>6770625.2070000004</v>
      </c>
      <c r="N19" s="2">
        <f t="shared" si="0"/>
        <v>0</v>
      </c>
      <c r="O19" s="2">
        <f t="shared" si="0"/>
        <v>43125.345000000001</v>
      </c>
      <c r="P19" s="2">
        <f t="shared" si="0"/>
        <v>2621999.8620000002</v>
      </c>
      <c r="R19" s="8" t="s">
        <v>10</v>
      </c>
      <c r="S19" s="8">
        <v>22941055.416000001</v>
      </c>
      <c r="T19" s="8">
        <v>17482206.666000001</v>
      </c>
      <c r="U19" s="8">
        <v>9809606.6280000005</v>
      </c>
      <c r="V19" s="8">
        <v>57828.9</v>
      </c>
      <c r="W19" s="8">
        <v>38950.637999999999</v>
      </c>
      <c r="X19" s="8">
        <v>38950.637999999999</v>
      </c>
      <c r="Y19" s="13">
        <f t="shared" si="1"/>
        <v>50368598.885999992</v>
      </c>
      <c r="Z19" s="13"/>
      <c r="AA19" s="8" t="s">
        <v>10</v>
      </c>
      <c r="AB19" s="22">
        <f t="shared" si="2"/>
        <v>-0.22486447647923682</v>
      </c>
      <c r="AC19" s="22">
        <f t="shared" si="3"/>
        <v>-0.28797895838808985</v>
      </c>
      <c r="AD19" s="22">
        <f t="shared" si="4"/>
        <v>-0.52431232189466759</v>
      </c>
      <c r="AE19" s="22">
        <f t="shared" si="5"/>
        <v>-1</v>
      </c>
      <c r="AF19" s="22">
        <f t="shared" si="6"/>
        <v>-0.41713406594264257</v>
      </c>
      <c r="AG19" s="22">
        <f t="shared" si="7"/>
        <v>-0.29102573364780315</v>
      </c>
      <c r="AH19" s="22">
        <f t="shared" si="8"/>
        <v>-0.30617976729717039</v>
      </c>
    </row>
    <row r="20" spans="2:34" ht="40" thickBot="1" x14ac:dyDescent="0.25">
      <c r="B20" s="1" t="s">
        <v>33</v>
      </c>
      <c r="C20" s="2">
        <v>1206897</v>
      </c>
      <c r="D20" s="2">
        <v>6333333</v>
      </c>
      <c r="E20" s="3">
        <v>0</v>
      </c>
      <c r="F20" s="3">
        <v>0</v>
      </c>
      <c r="G20" s="3">
        <v>0</v>
      </c>
      <c r="H20" s="3">
        <v>0</v>
      </c>
      <c r="J20" s="1" t="s">
        <v>33</v>
      </c>
      <c r="K20" s="2">
        <f t="shared" si="9"/>
        <v>1415690.1810000001</v>
      </c>
      <c r="L20" s="2">
        <f t="shared" si="9"/>
        <v>7428999.6090000002</v>
      </c>
      <c r="M20" s="2">
        <f t="shared" si="9"/>
        <v>0</v>
      </c>
      <c r="N20" s="2">
        <f t="shared" si="9"/>
        <v>0</v>
      </c>
      <c r="O20" s="2">
        <f t="shared" si="9"/>
        <v>0</v>
      </c>
      <c r="P20" s="2">
        <f t="shared" si="9"/>
        <v>0</v>
      </c>
      <c r="R20" s="8" t="s">
        <v>3</v>
      </c>
      <c r="S20" s="8">
        <v>3879333.87</v>
      </c>
      <c r="T20" s="8">
        <v>12879999.816</v>
      </c>
      <c r="U20" s="8">
        <v>38312616.321000002</v>
      </c>
      <c r="V20" s="8">
        <v>180112822.164</v>
      </c>
      <c r="W20" s="8">
        <v>1717332.996</v>
      </c>
      <c r="X20" s="8">
        <v>47687.142</v>
      </c>
      <c r="Y20" s="13">
        <f t="shared" si="1"/>
        <v>236949792.30899999</v>
      </c>
      <c r="Z20" s="13"/>
      <c r="AA20" s="8" t="s">
        <v>3</v>
      </c>
      <c r="AB20" s="22">
        <f t="shared" si="2"/>
        <v>2.3119851063502299</v>
      </c>
      <c r="AC20" s="22">
        <f t="shared" si="3"/>
        <v>1.5642487167563481</v>
      </c>
      <c r="AD20" s="22">
        <f t="shared" si="4"/>
        <v>0.50133998988922757</v>
      </c>
      <c r="AE20" s="22">
        <f t="shared" si="5"/>
        <v>-0.56011805795892</v>
      </c>
      <c r="AF20" s="22">
        <f t="shared" si="6"/>
        <v>1.2131910403240165</v>
      </c>
      <c r="AG20" s="22">
        <f t="shared" si="7"/>
        <v>15.215335362307936</v>
      </c>
      <c r="AH20" s="22">
        <f t="shared" ref="AH20:AH26" si="10">(Y45-Y20)/Y20</f>
        <v>-0.20996550714051965</v>
      </c>
    </row>
    <row r="21" spans="2:34" ht="16" thickBot="1" x14ac:dyDescent="0.25">
      <c r="B21" s="1" t="s">
        <v>16</v>
      </c>
      <c r="C21" s="2">
        <v>58824</v>
      </c>
      <c r="D21" s="2">
        <v>617647</v>
      </c>
      <c r="E21" s="2">
        <v>1844118</v>
      </c>
      <c r="F21" s="3">
        <v>0</v>
      </c>
      <c r="G21" s="3">
        <v>0</v>
      </c>
      <c r="H21" s="3">
        <v>0</v>
      </c>
      <c r="J21" s="1" t="s">
        <v>16</v>
      </c>
      <c r="K21" s="2">
        <f t="shared" si="9"/>
        <v>69000.551999999996</v>
      </c>
      <c r="L21" s="2">
        <f t="shared" si="9"/>
        <v>724499.93099999998</v>
      </c>
      <c r="M21" s="2">
        <f t="shared" si="9"/>
        <v>2163150.4139999999</v>
      </c>
      <c r="N21" s="2">
        <f t="shared" si="9"/>
        <v>0</v>
      </c>
      <c r="O21" s="2">
        <f t="shared" si="9"/>
        <v>0</v>
      </c>
      <c r="P21" s="2">
        <f t="shared" si="9"/>
        <v>0</v>
      </c>
      <c r="R21" s="8" t="s">
        <v>19</v>
      </c>
      <c r="S21" s="8">
        <v>0</v>
      </c>
      <c r="T21" s="8">
        <v>834468.68099999998</v>
      </c>
      <c r="U21" s="8">
        <v>0</v>
      </c>
      <c r="V21" s="8">
        <v>466167.79500000004</v>
      </c>
      <c r="W21" s="8">
        <v>0</v>
      </c>
      <c r="X21" s="8">
        <v>0</v>
      </c>
      <c r="Y21" s="13">
        <f t="shared" si="1"/>
        <v>1300636.476</v>
      </c>
      <c r="Z21" s="13"/>
      <c r="AA21" s="8" t="s">
        <v>19</v>
      </c>
      <c r="AB21" s="22" t="e">
        <f t="shared" si="2"/>
        <v>#DIV/0!</v>
      </c>
      <c r="AC21" s="22">
        <f t="shared" si="3"/>
        <v>-0.17424941679746514</v>
      </c>
      <c r="AD21" s="22" t="e">
        <f t="shared" si="4"/>
        <v>#DIV/0!</v>
      </c>
      <c r="AE21" s="22">
        <f t="shared" si="5"/>
        <v>70.225694602090641</v>
      </c>
      <c r="AF21" s="22" t="e">
        <f t="shared" si="6"/>
        <v>#DIV/0!</v>
      </c>
      <c r="AG21" s="22" t="e">
        <f t="shared" si="7"/>
        <v>#DIV/0!</v>
      </c>
      <c r="AH21" s="22">
        <f t="shared" si="10"/>
        <v>25.142249296720475</v>
      </c>
    </row>
    <row r="22" spans="2:34" ht="53" thickBot="1" x14ac:dyDescent="0.25">
      <c r="B22" s="1" t="s">
        <v>17</v>
      </c>
      <c r="C22" s="2">
        <v>950000</v>
      </c>
      <c r="D22" s="2">
        <v>631700</v>
      </c>
      <c r="E22" s="3">
        <v>0</v>
      </c>
      <c r="F22" s="3">
        <v>0</v>
      </c>
      <c r="G22" s="3">
        <v>0</v>
      </c>
      <c r="H22" s="2">
        <v>205000</v>
      </c>
      <c r="J22" s="1" t="s">
        <v>17</v>
      </c>
      <c r="K22" s="2">
        <f t="shared" si="9"/>
        <v>1114350</v>
      </c>
      <c r="L22" s="2">
        <f t="shared" si="9"/>
        <v>740984.1</v>
      </c>
      <c r="M22" s="2">
        <f t="shared" si="9"/>
        <v>0</v>
      </c>
      <c r="N22" s="2">
        <f t="shared" si="9"/>
        <v>0</v>
      </c>
      <c r="O22" s="2">
        <f t="shared" si="9"/>
        <v>0</v>
      </c>
      <c r="P22" s="2">
        <f t="shared" si="9"/>
        <v>240465</v>
      </c>
      <c r="R22" s="8" t="s">
        <v>13</v>
      </c>
      <c r="S22" s="8">
        <v>13239802.317</v>
      </c>
      <c r="T22" s="8">
        <v>7251694.7940000007</v>
      </c>
      <c r="U22" s="8">
        <v>3614597.1540000001</v>
      </c>
      <c r="V22" s="8">
        <v>0</v>
      </c>
      <c r="W22" s="8">
        <v>2322.54</v>
      </c>
      <c r="X22" s="8">
        <v>21485.841</v>
      </c>
      <c r="Y22" s="13">
        <f t="shared" si="1"/>
        <v>24129902.645999998</v>
      </c>
      <c r="Z22" s="13"/>
      <c r="AA22" s="8" t="s">
        <v>13</v>
      </c>
      <c r="AB22" s="22">
        <f t="shared" si="2"/>
        <v>0.36440979763006232</v>
      </c>
      <c r="AC22" s="22">
        <f t="shared" si="3"/>
        <v>0.38640183923879562</v>
      </c>
      <c r="AD22" s="22">
        <f t="shared" si="4"/>
        <v>0.15570804214714984</v>
      </c>
      <c r="AE22" s="22" t="e">
        <f t="shared" si="5"/>
        <v>#DIV/0!</v>
      </c>
      <c r="AF22" s="22">
        <f t="shared" si="6"/>
        <v>0.38899652966149134</v>
      </c>
      <c r="AG22" s="22">
        <f t="shared" si="7"/>
        <v>-0.2993525363982727</v>
      </c>
      <c r="AH22" s="22">
        <f t="shared" si="10"/>
        <v>0.5487854861360224</v>
      </c>
    </row>
    <row r="23" spans="2:34" ht="16" thickBot="1" x14ac:dyDescent="0.25">
      <c r="B23" s="1" t="s">
        <v>18</v>
      </c>
      <c r="C23" s="2">
        <v>195000</v>
      </c>
      <c r="D23" s="2">
        <v>217000</v>
      </c>
      <c r="E23" s="3">
        <v>0</v>
      </c>
      <c r="F23" s="3">
        <v>0</v>
      </c>
      <c r="G23" s="2">
        <v>10000</v>
      </c>
      <c r="H23" s="2">
        <v>948000</v>
      </c>
      <c r="J23" s="1" t="s">
        <v>18</v>
      </c>
      <c r="K23" s="2">
        <f t="shared" si="9"/>
        <v>228735</v>
      </c>
      <c r="L23" s="2">
        <f t="shared" si="9"/>
        <v>254541</v>
      </c>
      <c r="M23" s="2">
        <f t="shared" si="9"/>
        <v>0</v>
      </c>
      <c r="N23" s="2">
        <f t="shared" si="9"/>
        <v>0</v>
      </c>
      <c r="O23" s="2">
        <f t="shared" si="9"/>
        <v>11730</v>
      </c>
      <c r="P23" s="2">
        <f t="shared" si="9"/>
        <v>1112004</v>
      </c>
      <c r="R23" s="8" t="s">
        <v>9</v>
      </c>
      <c r="S23" s="8">
        <v>723184.99800000002</v>
      </c>
      <c r="T23" s="8">
        <v>2618940.6780000003</v>
      </c>
      <c r="U23" s="8">
        <v>0</v>
      </c>
      <c r="V23" s="8">
        <v>48004286.010000005</v>
      </c>
      <c r="W23" s="8">
        <v>0</v>
      </c>
      <c r="X23" s="8">
        <v>0</v>
      </c>
      <c r="Y23" s="13">
        <f t="shared" si="1"/>
        <v>51346411.686000004</v>
      </c>
      <c r="Z23" s="13"/>
      <c r="AA23" s="8" t="s">
        <v>9</v>
      </c>
      <c r="AB23" s="22">
        <f t="shared" si="2"/>
        <v>3.4245735280034086E-2</v>
      </c>
      <c r="AC23" s="22">
        <f t="shared" si="3"/>
        <v>-0.57223658809426459</v>
      </c>
      <c r="AD23" s="22" t="e">
        <f t="shared" si="4"/>
        <v>#DIV/0!</v>
      </c>
      <c r="AE23" s="22">
        <f t="shared" si="5"/>
        <v>1.748749371514712</v>
      </c>
      <c r="AF23" s="22" t="e">
        <f t="shared" si="6"/>
        <v>#DIV/0!</v>
      </c>
      <c r="AG23" s="22" t="e">
        <f t="shared" si="7"/>
        <v>#DIV/0!</v>
      </c>
      <c r="AH23" s="22">
        <f t="shared" si="10"/>
        <v>1.6062667985129664</v>
      </c>
    </row>
    <row r="24" spans="2:34" ht="27" thickBot="1" x14ac:dyDescent="0.25">
      <c r="B24" s="1" t="s">
        <v>19</v>
      </c>
      <c r="C24" s="3">
        <v>0</v>
      </c>
      <c r="D24" s="2">
        <v>711397</v>
      </c>
      <c r="E24" s="3">
        <v>0</v>
      </c>
      <c r="F24" s="2">
        <v>397415</v>
      </c>
      <c r="G24" s="3">
        <v>0</v>
      </c>
      <c r="H24" s="3">
        <v>0</v>
      </c>
      <c r="J24" s="1" t="s">
        <v>19</v>
      </c>
      <c r="K24" s="2">
        <f t="shared" si="9"/>
        <v>0</v>
      </c>
      <c r="L24" s="2">
        <f t="shared" si="9"/>
        <v>834468.68099999998</v>
      </c>
      <c r="M24" s="2">
        <f t="shared" si="9"/>
        <v>0</v>
      </c>
      <c r="N24" s="2">
        <f t="shared" si="9"/>
        <v>466167.79500000004</v>
      </c>
      <c r="O24" s="2">
        <f t="shared" si="9"/>
        <v>0</v>
      </c>
      <c r="P24" s="2">
        <f t="shared" si="9"/>
        <v>0</v>
      </c>
      <c r="R24" s="8" t="s">
        <v>11</v>
      </c>
      <c r="S24" s="8">
        <v>2553530.679</v>
      </c>
      <c r="T24" s="8">
        <v>6733471.6050000004</v>
      </c>
      <c r="U24" s="8">
        <v>0</v>
      </c>
      <c r="V24" s="8">
        <v>30502289.661000002</v>
      </c>
      <c r="W24" s="8">
        <v>203019.321</v>
      </c>
      <c r="X24" s="8">
        <v>356411.35800000001</v>
      </c>
      <c r="Y24" s="13">
        <f t="shared" si="1"/>
        <v>40348722.624000005</v>
      </c>
      <c r="Z24" s="13"/>
      <c r="AA24" s="8" t="s">
        <v>11</v>
      </c>
      <c r="AB24" s="22">
        <f t="shared" si="2"/>
        <v>1.1870976706600986</v>
      </c>
      <c r="AC24" s="22">
        <f t="shared" si="3"/>
        <v>0.10337125272543561</v>
      </c>
      <c r="AD24" s="22" t="e">
        <f t="shared" si="4"/>
        <v>#DIV/0!</v>
      </c>
      <c r="AE24" s="22">
        <f t="shared" si="5"/>
        <v>-0.13440589891983853</v>
      </c>
      <c r="AF24" s="22">
        <f t="shared" si="6"/>
        <v>0.14705831372571679</v>
      </c>
      <c r="AG24" s="22">
        <f t="shared" si="7"/>
        <v>7.5658761694120849E-2</v>
      </c>
      <c r="AH24" s="22">
        <f t="shared" si="10"/>
        <v>2.8711698925281803E-2</v>
      </c>
    </row>
    <row r="25" spans="2:34" ht="40" thickBot="1" x14ac:dyDescent="0.25">
      <c r="B25" s="1" t="s">
        <v>20</v>
      </c>
      <c r="C25" s="2">
        <v>37500</v>
      </c>
      <c r="D25" s="2">
        <v>36765</v>
      </c>
      <c r="E25" s="3">
        <v>0</v>
      </c>
      <c r="F25" s="3">
        <v>0</v>
      </c>
      <c r="G25" s="3">
        <v>0</v>
      </c>
      <c r="H25" s="3">
        <v>0</v>
      </c>
      <c r="J25" s="1" t="s">
        <v>20</v>
      </c>
      <c r="K25" s="2">
        <f t="shared" si="9"/>
        <v>43987.5</v>
      </c>
      <c r="L25" s="2">
        <f t="shared" si="9"/>
        <v>43125.345000000001</v>
      </c>
      <c r="M25" s="2">
        <f t="shared" si="9"/>
        <v>0</v>
      </c>
      <c r="N25" s="2">
        <f t="shared" si="9"/>
        <v>0</v>
      </c>
      <c r="O25" s="2">
        <f t="shared" si="9"/>
        <v>0</v>
      </c>
      <c r="P25" s="2">
        <f t="shared" si="9"/>
        <v>0</v>
      </c>
      <c r="R25" s="8" t="s">
        <v>33</v>
      </c>
      <c r="S25" s="8">
        <v>1415690.1810000001</v>
      </c>
      <c r="T25" s="8">
        <v>7428999.6090000002</v>
      </c>
      <c r="U25" s="8">
        <v>0</v>
      </c>
      <c r="V25" s="8">
        <v>0</v>
      </c>
      <c r="W25" s="8">
        <v>0</v>
      </c>
      <c r="X25" s="8">
        <v>0</v>
      </c>
      <c r="Y25" s="13">
        <f t="shared" si="1"/>
        <v>8844689.790000001</v>
      </c>
      <c r="Z25" s="13"/>
      <c r="AA25" s="8" t="s">
        <v>33</v>
      </c>
      <c r="AB25" s="22">
        <f t="shared" si="2"/>
        <v>7.974542771798733E-2</v>
      </c>
      <c r="AC25" s="22">
        <f t="shared" si="3"/>
        <v>-0.12037968179680385</v>
      </c>
      <c r="AD25" s="22" t="e">
        <f t="shared" si="4"/>
        <v>#DIV/0!</v>
      </c>
      <c r="AE25" s="22" t="e">
        <f t="shared" si="5"/>
        <v>#DIV/0!</v>
      </c>
      <c r="AF25" s="22" t="e">
        <f t="shared" si="6"/>
        <v>#DIV/0!</v>
      </c>
      <c r="AG25" s="22" t="e">
        <f t="shared" si="7"/>
        <v>#DIV/0!</v>
      </c>
      <c r="AH25" s="22">
        <f t="shared" si="10"/>
        <v>-8.8347450114471551E-2</v>
      </c>
    </row>
    <row r="26" spans="2:34" ht="16" thickBot="1" x14ac:dyDescent="0.25">
      <c r="B26" s="4" t="s">
        <v>21</v>
      </c>
      <c r="C26" s="5">
        <v>165691002</v>
      </c>
      <c r="D26" s="5">
        <v>200366961</v>
      </c>
      <c r="E26" s="5">
        <v>596836589</v>
      </c>
      <c r="F26" s="5">
        <v>1086581587</v>
      </c>
      <c r="G26" s="5">
        <v>23115025</v>
      </c>
      <c r="H26" s="5">
        <v>146872423</v>
      </c>
      <c r="J26" s="4" t="s">
        <v>21</v>
      </c>
      <c r="K26" s="2">
        <f t="shared" si="9"/>
        <v>194355545.34600002</v>
      </c>
      <c r="L26" s="2">
        <f t="shared" si="9"/>
        <v>235030445.25300002</v>
      </c>
      <c r="M26" s="2">
        <f t="shared" si="9"/>
        <v>700089318.89700007</v>
      </c>
      <c r="N26" s="2">
        <f t="shared" si="9"/>
        <v>1274560201.5510001</v>
      </c>
      <c r="O26" s="2">
        <f t="shared" si="9"/>
        <v>27113924.324999999</v>
      </c>
      <c r="P26" s="2">
        <f t="shared" si="9"/>
        <v>172281352.17900002</v>
      </c>
      <c r="R26" s="8" t="s">
        <v>21</v>
      </c>
      <c r="S26" s="8">
        <v>194355545.34600002</v>
      </c>
      <c r="T26" s="8">
        <v>235030445.25300002</v>
      </c>
      <c r="U26" s="8">
        <v>700089318.89700007</v>
      </c>
      <c r="V26" s="8">
        <v>1274560201.5510001</v>
      </c>
      <c r="W26" s="8">
        <v>27113924.324999999</v>
      </c>
      <c r="X26" s="8">
        <v>172281352.17900002</v>
      </c>
      <c r="Y26" s="13">
        <f t="shared" si="1"/>
        <v>2603430787.5509996</v>
      </c>
      <c r="Z26" s="13"/>
      <c r="AA26" s="8" t="s">
        <v>21</v>
      </c>
      <c r="AB26" s="22">
        <f t="shared" si="2"/>
        <v>0.11936112557375728</v>
      </c>
      <c r="AC26" s="22">
        <f t="shared" si="3"/>
        <v>3.2236536257436547E-3</v>
      </c>
      <c r="AD26" s="22">
        <f t="shared" si="4"/>
        <v>5.4860845703961651E-2</v>
      </c>
      <c r="AE26" s="22">
        <f t="shared" si="5"/>
        <v>0.78359965910879437</v>
      </c>
      <c r="AF26" s="22">
        <f t="shared" si="6"/>
        <v>0.71622113576139446</v>
      </c>
      <c r="AG26" s="22">
        <f t="shared" si="7"/>
        <v>-0.3266507225954991</v>
      </c>
      <c r="AH26" s="22">
        <f t="shared" si="10"/>
        <v>-1</v>
      </c>
    </row>
    <row r="27" spans="2:34" ht="16" thickBot="1" x14ac:dyDescent="0.25"/>
    <row r="28" spans="2:34" ht="27" thickBot="1" x14ac:dyDescent="0.25">
      <c r="R28" s="15"/>
      <c r="S28" s="16" t="s">
        <v>22</v>
      </c>
      <c r="T28" s="16" t="s">
        <v>23</v>
      </c>
      <c r="U28" s="16" t="s">
        <v>31</v>
      </c>
      <c r="V28" s="16" t="s">
        <v>32</v>
      </c>
      <c r="W28" s="16" t="s">
        <v>24</v>
      </c>
      <c r="X28" s="16" t="s">
        <v>25</v>
      </c>
      <c r="Y28" s="10" t="s">
        <v>21</v>
      </c>
      <c r="Z28" s="26"/>
    </row>
    <row r="29" spans="2:34" ht="16" thickBot="1" x14ac:dyDescent="0.25">
      <c r="R29" s="20" t="s">
        <v>14</v>
      </c>
      <c r="S29" s="18">
        <v>244000</v>
      </c>
      <c r="T29" s="18">
        <v>487000</v>
      </c>
      <c r="U29" s="18">
        <v>5113395</v>
      </c>
      <c r="V29" s="19">
        <v>0</v>
      </c>
      <c r="W29" s="18">
        <v>4000</v>
      </c>
      <c r="X29" s="18">
        <v>44500</v>
      </c>
      <c r="Y29" s="11">
        <f>SUM(S29:X29)</f>
        <v>5892895</v>
      </c>
      <c r="Z29" s="27"/>
    </row>
    <row r="30" spans="2:34" ht="16" thickBot="1" x14ac:dyDescent="0.25">
      <c r="R30" s="17" t="s">
        <v>15</v>
      </c>
      <c r="S30" s="18">
        <v>1328125</v>
      </c>
      <c r="T30" s="18">
        <v>1562500</v>
      </c>
      <c r="U30" s="18">
        <v>2265625</v>
      </c>
      <c r="V30" s="18">
        <v>57153854</v>
      </c>
      <c r="W30" s="18">
        <v>29297</v>
      </c>
      <c r="X30" s="18">
        <v>855469</v>
      </c>
      <c r="Y30" s="11">
        <f t="shared" ref="Y30:Y50" si="11">SUM(S30:X30)</f>
        <v>63194870</v>
      </c>
      <c r="Z30" s="27"/>
    </row>
    <row r="31" spans="2:34" ht="16" thickBot="1" x14ac:dyDescent="0.25">
      <c r="R31" s="17" t="s">
        <v>6</v>
      </c>
      <c r="S31" s="18">
        <v>37878788</v>
      </c>
      <c r="T31" s="18">
        <v>29292929</v>
      </c>
      <c r="U31" s="18">
        <v>54364955</v>
      </c>
      <c r="V31" s="19">
        <v>0</v>
      </c>
      <c r="W31" s="18">
        <v>3741414</v>
      </c>
      <c r="X31" s="18">
        <v>1452307</v>
      </c>
      <c r="Y31" s="11">
        <f t="shared" si="11"/>
        <v>126730393</v>
      </c>
      <c r="Z31" s="27"/>
    </row>
    <row r="32" spans="2:34" ht="16" thickBot="1" x14ac:dyDescent="0.25">
      <c r="R32" s="17" t="s">
        <v>4</v>
      </c>
      <c r="S32" s="18">
        <v>31107594</v>
      </c>
      <c r="T32" s="18">
        <v>11466127</v>
      </c>
      <c r="U32" s="18">
        <v>28829104</v>
      </c>
      <c r="V32" s="19">
        <v>0</v>
      </c>
      <c r="W32" s="18">
        <v>487920</v>
      </c>
      <c r="X32" s="18">
        <v>89771222</v>
      </c>
      <c r="Y32" s="11">
        <f t="shared" si="11"/>
        <v>161661967</v>
      </c>
      <c r="Z32" s="27"/>
    </row>
    <row r="33" spans="18:26" ht="16" thickBot="1" x14ac:dyDescent="0.25">
      <c r="R33" s="17" t="s">
        <v>2</v>
      </c>
      <c r="S33" s="18">
        <v>5000000</v>
      </c>
      <c r="T33" s="18">
        <v>8800000</v>
      </c>
      <c r="U33" s="18">
        <v>85342200</v>
      </c>
      <c r="V33" s="18">
        <v>228148080</v>
      </c>
      <c r="W33" s="18">
        <v>8000</v>
      </c>
      <c r="X33" s="18">
        <v>164800</v>
      </c>
      <c r="Y33" s="11">
        <f t="shared" si="11"/>
        <v>327463080</v>
      </c>
      <c r="Z33" s="27"/>
    </row>
    <row r="34" spans="18:26" ht="16" thickBot="1" x14ac:dyDescent="0.25">
      <c r="R34" s="17" t="s">
        <v>18</v>
      </c>
      <c r="S34" s="18">
        <v>388996</v>
      </c>
      <c r="T34" s="18">
        <v>158358</v>
      </c>
      <c r="U34" s="19">
        <v>0</v>
      </c>
      <c r="V34" s="19">
        <v>0</v>
      </c>
      <c r="W34" s="18">
        <v>11000</v>
      </c>
      <c r="X34" s="18">
        <v>800000</v>
      </c>
      <c r="Y34" s="11">
        <f t="shared" si="11"/>
        <v>1358354</v>
      </c>
      <c r="Z34" s="27"/>
    </row>
    <row r="35" spans="18:26" ht="16" thickBot="1" x14ac:dyDescent="0.25">
      <c r="R35" s="17" t="s">
        <v>1</v>
      </c>
      <c r="S35" s="18">
        <v>15459836</v>
      </c>
      <c r="T35" s="18">
        <v>16259016</v>
      </c>
      <c r="U35" s="18">
        <v>3606557</v>
      </c>
      <c r="V35" s="18">
        <v>1111106457</v>
      </c>
      <c r="W35" s="19">
        <v>0</v>
      </c>
      <c r="X35" s="18">
        <v>237506</v>
      </c>
      <c r="Y35" s="11">
        <f t="shared" si="11"/>
        <v>1146669372</v>
      </c>
      <c r="Z35" s="27"/>
    </row>
    <row r="36" spans="18:26" ht="16" thickBot="1" x14ac:dyDescent="0.25">
      <c r="R36" s="17" t="s">
        <v>5</v>
      </c>
      <c r="S36" s="18">
        <v>4350000</v>
      </c>
      <c r="T36" s="18">
        <v>6000000</v>
      </c>
      <c r="U36" s="18">
        <v>133530000</v>
      </c>
      <c r="V36" s="18">
        <v>38700638</v>
      </c>
      <c r="W36" s="19">
        <v>0</v>
      </c>
      <c r="X36" s="18">
        <v>50000</v>
      </c>
      <c r="Y36" s="11">
        <f t="shared" si="11"/>
        <v>182630638</v>
      </c>
      <c r="Z36" s="27"/>
    </row>
    <row r="37" spans="18:26" ht="16" thickBot="1" x14ac:dyDescent="0.25">
      <c r="R37" s="17" t="s">
        <v>7</v>
      </c>
      <c r="S37" s="18">
        <v>1071275</v>
      </c>
      <c r="T37" s="18">
        <v>965438</v>
      </c>
      <c r="U37" s="19">
        <v>0</v>
      </c>
      <c r="V37" s="18">
        <v>231229508</v>
      </c>
      <c r="W37" s="19">
        <v>0</v>
      </c>
      <c r="X37" s="19">
        <v>0</v>
      </c>
      <c r="Y37" s="11">
        <f t="shared" si="11"/>
        <v>233266221</v>
      </c>
      <c r="Z37" s="27"/>
    </row>
    <row r="38" spans="18:26" ht="16" thickBot="1" x14ac:dyDescent="0.25">
      <c r="R38" s="17" t="s">
        <v>8</v>
      </c>
      <c r="S38" s="18">
        <v>9324366</v>
      </c>
      <c r="T38" s="18">
        <v>16916335</v>
      </c>
      <c r="U38" s="18">
        <v>13416896</v>
      </c>
      <c r="V38" s="19">
        <v>0</v>
      </c>
      <c r="W38" s="18">
        <v>48334</v>
      </c>
      <c r="X38" s="18">
        <v>18786304</v>
      </c>
      <c r="Y38" s="11">
        <f t="shared" si="11"/>
        <v>58492235</v>
      </c>
      <c r="Z38" s="27"/>
    </row>
    <row r="39" spans="18:26" ht="16" thickBot="1" x14ac:dyDescent="0.25">
      <c r="R39" s="17" t="s">
        <v>16</v>
      </c>
      <c r="S39" s="18">
        <v>116016</v>
      </c>
      <c r="T39" s="18">
        <v>1136953</v>
      </c>
      <c r="U39" s="19">
        <v>0</v>
      </c>
      <c r="V39" s="18">
        <v>1519487</v>
      </c>
      <c r="W39" s="19">
        <v>0</v>
      </c>
      <c r="X39" s="19">
        <v>0</v>
      </c>
      <c r="Y39" s="11">
        <f t="shared" si="11"/>
        <v>2772456</v>
      </c>
      <c r="Z39" s="27"/>
    </row>
    <row r="40" spans="18:26" ht="16" thickBot="1" x14ac:dyDescent="0.25">
      <c r="R40" s="17" t="s">
        <v>17</v>
      </c>
      <c r="S40" s="18">
        <v>821356</v>
      </c>
      <c r="T40" s="18">
        <v>1400000</v>
      </c>
      <c r="U40" s="19">
        <v>0</v>
      </c>
      <c r="V40" s="19">
        <v>0</v>
      </c>
      <c r="W40" s="19">
        <v>0</v>
      </c>
      <c r="X40" s="18">
        <v>1130000</v>
      </c>
      <c r="Y40" s="11">
        <f t="shared" si="11"/>
        <v>3351356</v>
      </c>
      <c r="Z40" s="27"/>
    </row>
    <row r="41" spans="18:26" ht="16" thickBot="1" x14ac:dyDescent="0.25">
      <c r="R41" s="17" t="s">
        <v>12</v>
      </c>
      <c r="S41" s="18">
        <v>3200000</v>
      </c>
      <c r="T41" s="18">
        <v>3300000</v>
      </c>
      <c r="U41" s="18">
        <v>31471000</v>
      </c>
      <c r="V41" s="18">
        <v>18555070</v>
      </c>
      <c r="W41" s="18">
        <v>10000</v>
      </c>
      <c r="X41" s="18">
        <v>285000</v>
      </c>
      <c r="Y41" s="11">
        <f t="shared" si="11"/>
        <v>56821070</v>
      </c>
      <c r="Z41" s="27"/>
    </row>
    <row r="42" spans="18:26" ht="16" thickBot="1" x14ac:dyDescent="0.25">
      <c r="R42" s="17" t="s">
        <v>20</v>
      </c>
      <c r="S42" s="18">
        <v>14063</v>
      </c>
      <c r="T42" s="18">
        <v>9375</v>
      </c>
      <c r="U42" s="19">
        <v>0</v>
      </c>
      <c r="V42" s="19">
        <v>0</v>
      </c>
      <c r="W42" s="19">
        <v>0</v>
      </c>
      <c r="X42" s="19">
        <v>0</v>
      </c>
      <c r="Y42" s="11">
        <f t="shared" si="11"/>
        <v>23438</v>
      </c>
      <c r="Z42" s="27"/>
    </row>
    <row r="43" spans="18:26" ht="16" thickBot="1" x14ac:dyDescent="0.25">
      <c r="R43" s="17" t="s">
        <v>0</v>
      </c>
      <c r="S43" s="18">
        <v>50583658</v>
      </c>
      <c r="T43" s="18">
        <v>66731518</v>
      </c>
      <c r="U43" s="18">
        <v>312719079</v>
      </c>
      <c r="V43" s="18">
        <v>311048127</v>
      </c>
      <c r="W43" s="18">
        <v>38132296</v>
      </c>
      <c r="X43" s="18">
        <v>1228288</v>
      </c>
      <c r="Y43" s="11">
        <f t="shared" si="11"/>
        <v>780442966</v>
      </c>
      <c r="Z43" s="27"/>
    </row>
    <row r="44" spans="18:26" ht="16" thickBot="1" x14ac:dyDescent="0.25">
      <c r="R44" s="17" t="s">
        <v>10</v>
      </c>
      <c r="S44" s="18">
        <v>17782427</v>
      </c>
      <c r="T44" s="18">
        <v>12447699</v>
      </c>
      <c r="U44" s="18">
        <v>4666309</v>
      </c>
      <c r="V44" s="19">
        <v>0</v>
      </c>
      <c r="W44" s="18">
        <v>22703</v>
      </c>
      <c r="X44" s="18">
        <v>27615</v>
      </c>
      <c r="Y44" s="11">
        <f t="shared" si="11"/>
        <v>34946753</v>
      </c>
      <c r="Z44" s="27"/>
    </row>
    <row r="45" spans="18:26" ht="16" thickBot="1" x14ac:dyDescent="0.25">
      <c r="R45" s="17" t="s">
        <v>3</v>
      </c>
      <c r="S45" s="18">
        <v>12848296</v>
      </c>
      <c r="T45" s="18">
        <v>33027523</v>
      </c>
      <c r="U45" s="18">
        <v>57520263</v>
      </c>
      <c r="V45" s="18">
        <v>79228378</v>
      </c>
      <c r="W45" s="18">
        <v>3800786</v>
      </c>
      <c r="X45" s="18">
        <v>773263</v>
      </c>
      <c r="Y45" s="11">
        <f t="shared" si="11"/>
        <v>187198509</v>
      </c>
      <c r="Z45" s="27"/>
    </row>
    <row r="46" spans="18:26" ht="16" thickBot="1" x14ac:dyDescent="0.25">
      <c r="R46" s="17" t="s">
        <v>19</v>
      </c>
      <c r="S46" s="18">
        <v>109375</v>
      </c>
      <c r="T46" s="18">
        <v>689063</v>
      </c>
      <c r="U46" s="19">
        <v>0</v>
      </c>
      <c r="V46" s="18">
        <v>33203125</v>
      </c>
      <c r="W46" s="19">
        <v>0</v>
      </c>
      <c r="X46" s="19">
        <v>0</v>
      </c>
      <c r="Y46" s="11">
        <f t="shared" si="11"/>
        <v>34001563</v>
      </c>
      <c r="Z46" s="27"/>
    </row>
    <row r="47" spans="18:26" ht="16" thickBot="1" x14ac:dyDescent="0.25">
      <c r="R47" s="17" t="s">
        <v>13</v>
      </c>
      <c r="S47" s="18">
        <v>18064516</v>
      </c>
      <c r="T47" s="18">
        <v>10053763</v>
      </c>
      <c r="U47" s="18">
        <v>4177419</v>
      </c>
      <c r="V47" s="18">
        <v>5058065</v>
      </c>
      <c r="W47" s="18">
        <v>3226</v>
      </c>
      <c r="X47" s="18">
        <v>15054</v>
      </c>
      <c r="Y47" s="11">
        <f t="shared" si="11"/>
        <v>37372043</v>
      </c>
      <c r="Z47" s="27"/>
    </row>
    <row r="48" spans="18:26" ht="16" thickBot="1" x14ac:dyDescent="0.25">
      <c r="R48" s="17" t="s">
        <v>28</v>
      </c>
      <c r="S48" s="18">
        <v>747951</v>
      </c>
      <c r="T48" s="18">
        <v>1120287</v>
      </c>
      <c r="U48" s="19">
        <v>0</v>
      </c>
      <c r="V48" s="18">
        <v>131951751</v>
      </c>
      <c r="W48" s="18">
        <v>1639</v>
      </c>
      <c r="X48" s="19">
        <v>820</v>
      </c>
      <c r="Y48" s="11">
        <f t="shared" si="11"/>
        <v>133822448</v>
      </c>
      <c r="Z48" s="27"/>
    </row>
    <row r="49" spans="18:34" ht="16" thickBot="1" x14ac:dyDescent="0.25">
      <c r="R49" s="17" t="s">
        <v>30</v>
      </c>
      <c r="S49" s="18">
        <v>5584821</v>
      </c>
      <c r="T49" s="18">
        <v>7429519</v>
      </c>
      <c r="U49" s="18">
        <v>1474009</v>
      </c>
      <c r="V49" s="18">
        <v>26402602</v>
      </c>
      <c r="W49" s="18">
        <v>232875</v>
      </c>
      <c r="X49" s="18">
        <v>383377</v>
      </c>
      <c r="Y49" s="11">
        <f t="shared" si="11"/>
        <v>41507203</v>
      </c>
      <c r="Z49" s="27"/>
    </row>
    <row r="50" spans="18:34" ht="16" thickBot="1" x14ac:dyDescent="0.25">
      <c r="R50" s="17" t="s">
        <v>34</v>
      </c>
      <c r="S50" s="18">
        <v>1528585</v>
      </c>
      <c r="T50" s="18">
        <v>6534699</v>
      </c>
      <c r="U50" s="19">
        <v>0</v>
      </c>
      <c r="V50" s="19">
        <v>0</v>
      </c>
      <c r="W50" s="19">
        <v>0</v>
      </c>
      <c r="X50" s="19">
        <v>0</v>
      </c>
      <c r="Y50" s="11">
        <f t="shared" si="11"/>
        <v>8063284</v>
      </c>
      <c r="Z50" s="27"/>
    </row>
    <row r="51" spans="18:34" ht="16" thickBot="1" x14ac:dyDescent="0.25">
      <c r="R51" s="17" t="s">
        <v>29</v>
      </c>
      <c r="S51" s="21">
        <v>217554042</v>
      </c>
      <c r="T51" s="21">
        <v>235788102</v>
      </c>
      <c r="U51" s="21">
        <v>738496811</v>
      </c>
      <c r="V51" s="21">
        <v>2273305141</v>
      </c>
      <c r="W51" s="21">
        <v>46533490</v>
      </c>
      <c r="X51" s="21">
        <v>116005524</v>
      </c>
      <c r="Y51" s="12"/>
      <c r="Z51" s="28"/>
    </row>
    <row r="54" spans="18:34" ht="16" thickBot="1" x14ac:dyDescent="0.25"/>
    <row r="55" spans="18:34" ht="27" thickBot="1" x14ac:dyDescent="0.25">
      <c r="R55" s="15"/>
      <c r="S55" s="16" t="s">
        <v>22</v>
      </c>
      <c r="T55" s="16" t="s">
        <v>23</v>
      </c>
      <c r="U55" s="16" t="s">
        <v>31</v>
      </c>
      <c r="V55" s="16" t="s">
        <v>32</v>
      </c>
      <c r="W55" s="16" t="s">
        <v>24</v>
      </c>
      <c r="X55" s="16" t="s">
        <v>25</v>
      </c>
      <c r="Y55" s="10" t="s">
        <v>21</v>
      </c>
      <c r="Z55" s="26"/>
    </row>
    <row r="56" spans="18:34" x14ac:dyDescent="0.2">
      <c r="R56">
        <v>2007</v>
      </c>
      <c r="S56" s="8">
        <v>194355545.34600002</v>
      </c>
      <c r="T56" s="8">
        <v>235030445.25300002</v>
      </c>
      <c r="U56" s="8">
        <v>700089318.89700007</v>
      </c>
      <c r="V56" s="8">
        <v>1274560201.5510001</v>
      </c>
      <c r="W56" s="8">
        <v>27113924.324999999</v>
      </c>
      <c r="X56" s="8">
        <v>172281352.17900002</v>
      </c>
      <c r="AH56" s="29"/>
    </row>
    <row r="57" spans="18:34" ht="16" thickBot="1" x14ac:dyDescent="0.25">
      <c r="R57">
        <v>2014</v>
      </c>
      <c r="S57" s="21">
        <v>217554042</v>
      </c>
      <c r="T57" s="21">
        <v>235788102</v>
      </c>
      <c r="U57" s="21">
        <v>738496811</v>
      </c>
      <c r="V57" s="21">
        <v>2273305141</v>
      </c>
      <c r="W57" s="21">
        <v>46533490</v>
      </c>
      <c r="X57" s="21">
        <v>116005524</v>
      </c>
      <c r="AG57" t="s">
        <v>15</v>
      </c>
      <c r="AH57" s="29">
        <v>4.2186189685084363</v>
      </c>
    </row>
    <row r="58" spans="18:34" x14ac:dyDescent="0.2">
      <c r="AG58" t="s">
        <v>1</v>
      </c>
      <c r="AH58" s="29">
        <v>3.0033148312074402</v>
      </c>
    </row>
    <row r="59" spans="18:34" ht="16" thickBot="1" x14ac:dyDescent="0.25">
      <c r="AG59" t="s">
        <v>9</v>
      </c>
      <c r="AH59" s="29">
        <v>1.6062667985129664</v>
      </c>
    </row>
    <row r="60" spans="18:34" ht="27" thickBot="1" x14ac:dyDescent="0.25">
      <c r="S60" s="16" t="s">
        <v>22</v>
      </c>
      <c r="T60" s="16" t="s">
        <v>23</v>
      </c>
      <c r="U60" s="16" t="s">
        <v>31</v>
      </c>
      <c r="V60" s="16" t="s">
        <v>32</v>
      </c>
      <c r="W60" s="16" t="s">
        <v>24</v>
      </c>
      <c r="X60" s="16" t="s">
        <v>25</v>
      </c>
      <c r="AG60" t="s">
        <v>7</v>
      </c>
      <c r="AH60" s="29">
        <v>1.4394921817163053</v>
      </c>
    </row>
    <row r="61" spans="18:34" x14ac:dyDescent="0.2">
      <c r="S61" s="24">
        <f>(S57-S56)/S56</f>
        <v>0.11936112557375728</v>
      </c>
      <c r="T61" s="24">
        <f t="shared" ref="T61:X61" si="12">(T57-T56)/T56</f>
        <v>3.2236536257436547E-3</v>
      </c>
      <c r="U61" s="24">
        <f t="shared" si="12"/>
        <v>5.4860845703961651E-2</v>
      </c>
      <c r="V61" s="24">
        <f t="shared" si="12"/>
        <v>0.78359965910879437</v>
      </c>
      <c r="W61" s="24">
        <f t="shared" si="12"/>
        <v>0.71622113576139446</v>
      </c>
      <c r="X61" s="24">
        <f t="shared" si="12"/>
        <v>-0.3266507225954991</v>
      </c>
      <c r="AG61" t="s">
        <v>12</v>
      </c>
      <c r="AH61" s="29">
        <v>1.006732046311033</v>
      </c>
    </row>
    <row r="62" spans="18:34" x14ac:dyDescent="0.2">
      <c r="AG62" t="s">
        <v>17</v>
      </c>
      <c r="AH62" s="29">
        <v>0.59908266016528011</v>
      </c>
    </row>
    <row r="63" spans="18:34" x14ac:dyDescent="0.2">
      <c r="AG63" t="s">
        <v>13</v>
      </c>
      <c r="AH63" s="29">
        <v>0.5487854861360224</v>
      </c>
    </row>
    <row r="64" spans="18:34" x14ac:dyDescent="0.2">
      <c r="AG64" t="s">
        <v>5</v>
      </c>
      <c r="AH64" s="29">
        <v>0.43995557630560539</v>
      </c>
    </row>
    <row r="65" spans="25:34" x14ac:dyDescent="0.2">
      <c r="AG65" t="s">
        <v>2</v>
      </c>
      <c r="AH65" s="29">
        <v>0.24359509882200042</v>
      </c>
    </row>
    <row r="66" spans="25:34" x14ac:dyDescent="0.2">
      <c r="AG66" t="s">
        <v>6</v>
      </c>
      <c r="AH66" s="29">
        <v>4.4661552999101302E-2</v>
      </c>
    </row>
    <row r="67" spans="25:34" x14ac:dyDescent="0.2">
      <c r="AG67" t="s">
        <v>11</v>
      </c>
      <c r="AH67" s="29">
        <v>2.8711698925281803E-2</v>
      </c>
    </row>
    <row r="68" spans="25:34" x14ac:dyDescent="0.2">
      <c r="AG68" t="s">
        <v>8</v>
      </c>
      <c r="AH68" s="29">
        <v>4.0749948724978806E-3</v>
      </c>
    </row>
    <row r="69" spans="25:34" x14ac:dyDescent="0.2">
      <c r="Z69" t="s">
        <v>22</v>
      </c>
      <c r="AA69" t="s">
        <v>23</v>
      </c>
      <c r="AB69" t="s">
        <v>31</v>
      </c>
      <c r="AC69" t="s">
        <v>32</v>
      </c>
      <c r="AD69" t="s">
        <v>24</v>
      </c>
      <c r="AE69" t="s">
        <v>25</v>
      </c>
      <c r="AF69" t="s">
        <v>21</v>
      </c>
      <c r="AG69" t="s">
        <v>16</v>
      </c>
      <c r="AH69" s="29">
        <v>-6.229849360534765E-2</v>
      </c>
    </row>
    <row r="70" spans="25:34" x14ac:dyDescent="0.2">
      <c r="Y70" t="s">
        <v>14</v>
      </c>
      <c r="Z70">
        <v>0.25309421830544687</v>
      </c>
      <c r="AA70">
        <v>-0.13143354485690947</v>
      </c>
      <c r="AB70">
        <v>-0.69160099560103927</v>
      </c>
      <c r="AC70" t="e">
        <v>#DIV/0!</v>
      </c>
      <c r="AD70">
        <v>-0.1474850809889173</v>
      </c>
      <c r="AE70">
        <v>2.7936913895993181</v>
      </c>
      <c r="AF70">
        <v>-0.66039662566174917</v>
      </c>
      <c r="AG70" t="s">
        <v>33</v>
      </c>
      <c r="AH70" s="29">
        <v>-8.8347450114471551E-2</v>
      </c>
    </row>
    <row r="71" spans="25:34" x14ac:dyDescent="0.2">
      <c r="Y71" t="s">
        <v>15</v>
      </c>
      <c r="Z71">
        <v>9.9896228926410549E-2</v>
      </c>
      <c r="AA71">
        <v>6.5643648763853368E-2</v>
      </c>
      <c r="AB71">
        <v>-0.66537432944041563</v>
      </c>
      <c r="AC71" t="e">
        <v>#DIV/0!</v>
      </c>
      <c r="AD71">
        <v>-0.32065471012463787</v>
      </c>
      <c r="AE71">
        <v>-0.67373415521560387</v>
      </c>
      <c r="AF71">
        <v>4.2186189685084363</v>
      </c>
      <c r="AG71" t="s">
        <v>18</v>
      </c>
      <c r="AH71" s="29">
        <v>-0.15473208007417502</v>
      </c>
    </row>
    <row r="72" spans="25:34" x14ac:dyDescent="0.2">
      <c r="Y72" t="s">
        <v>6</v>
      </c>
      <c r="Z72">
        <v>-4.3193129361245301E-2</v>
      </c>
      <c r="AA72">
        <v>-0.26143707226521568</v>
      </c>
      <c r="AB72">
        <v>0.58214415050535195</v>
      </c>
      <c r="AC72">
        <v>-1</v>
      </c>
      <c r="AD72">
        <v>-0.25606734619313565</v>
      </c>
      <c r="AE72">
        <v>-0.29225387096292765</v>
      </c>
      <c r="AF72">
        <v>4.4661552999101302E-2</v>
      </c>
      <c r="AG72" t="s">
        <v>0</v>
      </c>
      <c r="AH72" s="29">
        <v>-0.1806851738461408</v>
      </c>
    </row>
    <row r="73" spans="25:34" x14ac:dyDescent="0.2">
      <c r="Y73" t="s">
        <v>4</v>
      </c>
      <c r="Z73">
        <v>0.15279945250682678</v>
      </c>
      <c r="AA73">
        <v>-0.25993033982816616</v>
      </c>
      <c r="AB73">
        <v>-0.1299259705601559</v>
      </c>
      <c r="AC73" t="e">
        <v>#DIV/0!</v>
      </c>
      <c r="AD73">
        <v>-0.1485077372972135</v>
      </c>
      <c r="AE73">
        <v>-0.38135546936974557</v>
      </c>
      <c r="AF73">
        <v>-0.26947084073373312</v>
      </c>
      <c r="AG73" t="s">
        <v>3</v>
      </c>
      <c r="AH73" s="29">
        <v>-0.20996550714051965</v>
      </c>
    </row>
    <row r="74" spans="25:34" x14ac:dyDescent="0.2">
      <c r="Y74" t="s">
        <v>2</v>
      </c>
      <c r="Z74">
        <v>-0.43616738160642676</v>
      </c>
      <c r="AA74">
        <v>-0.52312920879115643</v>
      </c>
      <c r="AB74">
        <v>2.0430965147164786</v>
      </c>
      <c r="AC74">
        <v>9.7655093694679548E-2</v>
      </c>
      <c r="AD74">
        <v>-0.1474850809889173</v>
      </c>
      <c r="AE74">
        <v>0.7561807331628303</v>
      </c>
      <c r="AF74">
        <v>0.24359509882200042</v>
      </c>
      <c r="AG74" t="s">
        <v>4</v>
      </c>
      <c r="AH74" s="29">
        <v>-0.26947084073373312</v>
      </c>
    </row>
    <row r="75" spans="25:34" x14ac:dyDescent="0.2">
      <c r="Y75" t="s">
        <v>18</v>
      </c>
      <c r="Z75">
        <v>0.70064047915710315</v>
      </c>
      <c r="AA75">
        <v>-0.37786839841125791</v>
      </c>
      <c r="AB75" t="e">
        <v>#DIV/0!</v>
      </c>
      <c r="AC75" t="e">
        <v>#DIV/0!</v>
      </c>
      <c r="AD75">
        <v>-6.2233589087809037E-2</v>
      </c>
      <c r="AE75">
        <v>-0.28057812741680788</v>
      </c>
      <c r="AF75">
        <v>-0.15473208007417502</v>
      </c>
      <c r="AG75" t="s">
        <v>10</v>
      </c>
      <c r="AH75" s="29">
        <v>-0.30617976729717039</v>
      </c>
    </row>
    <row r="76" spans="25:34" x14ac:dyDescent="0.2">
      <c r="Y76" t="s">
        <v>1</v>
      </c>
      <c r="Z76">
        <v>-0.28709583824737772</v>
      </c>
      <c r="AA76">
        <v>-0.51486312748165663</v>
      </c>
      <c r="AB76" t="e">
        <v>#DIV/0!</v>
      </c>
      <c r="AC76">
        <v>3.8070450460398511</v>
      </c>
      <c r="AD76" t="e">
        <v>#DIV/0!</v>
      </c>
      <c r="AE76">
        <v>1.6772102122788075</v>
      </c>
      <c r="AF76">
        <v>3.0033148312074402</v>
      </c>
      <c r="AG76" t="s">
        <v>14</v>
      </c>
      <c r="AH76" s="29">
        <v>-0.66039662566174917</v>
      </c>
    </row>
    <row r="77" spans="25:34" x14ac:dyDescent="0.2">
      <c r="Y77" t="s">
        <v>5</v>
      </c>
      <c r="Z77">
        <v>0.27877237851662406</v>
      </c>
      <c r="AA77">
        <v>0.1862452490877774</v>
      </c>
      <c r="AB77">
        <v>0.40174572656959134</v>
      </c>
      <c r="AC77">
        <v>0.68565660549479457</v>
      </c>
      <c r="AD77" t="e">
        <v>#DIV/0!</v>
      </c>
      <c r="AE77">
        <v>-0.67210964653419891</v>
      </c>
      <c r="AF77">
        <v>0.43995557630560539</v>
      </c>
      <c r="AG77" t="s">
        <v>20</v>
      </c>
      <c r="AH77" s="29">
        <v>-0.73094668185845613</v>
      </c>
    </row>
    <row r="78" spans="25:34" x14ac:dyDescent="0.2">
      <c r="Y78" t="s">
        <v>7</v>
      </c>
      <c r="Z78">
        <v>8.6800898525824899E-2</v>
      </c>
      <c r="AA78">
        <v>0.24450974662274849</v>
      </c>
      <c r="AB78" t="e">
        <v>#DIV/0!</v>
      </c>
      <c r="AC78">
        <v>1.4640406465784062</v>
      </c>
      <c r="AD78" t="e">
        <v>#DIV/0!</v>
      </c>
      <c r="AE78">
        <v>-1</v>
      </c>
      <c r="AF78">
        <v>1.4394921817163053</v>
      </c>
      <c r="AG78" t="s">
        <v>21</v>
      </c>
    </row>
    <row r="79" spans="25:34" x14ac:dyDescent="0.2">
      <c r="Y79" t="s">
        <v>8</v>
      </c>
      <c r="Z79">
        <v>-8.5215566634153653E-2</v>
      </c>
      <c r="AA79">
        <v>-8.5521699588789052E-2</v>
      </c>
      <c r="AB79">
        <v>0.33572495839999866</v>
      </c>
      <c r="AC79" t="e">
        <v>#DIV/0!</v>
      </c>
      <c r="AD79">
        <v>-0.10198417575500342</v>
      </c>
      <c r="AE79">
        <v>-3.4870419712319814E-2</v>
      </c>
      <c r="AF79">
        <v>4.0749948724978806E-3</v>
      </c>
    </row>
    <row r="80" spans="25:34" x14ac:dyDescent="0.2">
      <c r="Y80" t="s">
        <v>16</v>
      </c>
      <c r="Z80">
        <v>0.68137785332499956</v>
      </c>
      <c r="AA80">
        <v>0.56929345518460794</v>
      </c>
      <c r="AB80">
        <v>-1</v>
      </c>
      <c r="AC80" t="e">
        <v>#DIV/0!</v>
      </c>
      <c r="AD80" t="e">
        <v>#DIV/0!</v>
      </c>
      <c r="AE80" t="e">
        <v>#DIV/0!</v>
      </c>
      <c r="AF80">
        <v>-6.229849360534765E-2</v>
      </c>
    </row>
    <row r="81" spans="25:32" x14ac:dyDescent="0.2">
      <c r="Y81" t="s">
        <v>17</v>
      </c>
      <c r="Z81">
        <v>-0.26292816440077177</v>
      </c>
      <c r="AA81">
        <v>0.88937927278061712</v>
      </c>
      <c r="AB81" t="e">
        <v>#DIV/0!</v>
      </c>
      <c r="AC81" t="e">
        <v>#DIV/0!</v>
      </c>
      <c r="AD81" t="e">
        <v>#DIV/0!</v>
      </c>
      <c r="AE81">
        <v>3.6992285779635288</v>
      </c>
      <c r="AF81">
        <v>0.59908266016528011</v>
      </c>
    </row>
    <row r="82" spans="25:32" x14ac:dyDescent="0.2">
      <c r="Y82" t="s">
        <v>12</v>
      </c>
      <c r="Z82">
        <v>-4.0433436216860845E-2</v>
      </c>
      <c r="AA82">
        <v>0.12038997719497128</v>
      </c>
      <c r="AB82">
        <v>0.94703677771040029</v>
      </c>
      <c r="AC82">
        <v>2.1972686785992286</v>
      </c>
      <c r="AD82">
        <v>6.5643648763853368E-2</v>
      </c>
      <c r="AE82">
        <v>3.8593350383631715</v>
      </c>
      <c r="AF82">
        <v>1.006732046311033</v>
      </c>
    </row>
    <row r="83" spans="25:32" x14ac:dyDescent="0.2">
      <c r="Y83" t="s">
        <v>20</v>
      </c>
      <c r="Z83">
        <v>-0.68029553850525715</v>
      </c>
      <c r="AA83">
        <v>-0.78261043476869574</v>
      </c>
      <c r="AB83" t="e">
        <v>#DIV/0!</v>
      </c>
      <c r="AC83" t="e">
        <v>#DIV/0!</v>
      </c>
      <c r="AD83" t="e">
        <v>#DIV/0!</v>
      </c>
      <c r="AE83" t="e">
        <v>#DIV/0!</v>
      </c>
      <c r="AF83">
        <v>-0.73094668185845613</v>
      </c>
    </row>
    <row r="84" spans="25:32" x14ac:dyDescent="0.2">
      <c r="Y84" t="s">
        <v>0</v>
      </c>
      <c r="Z84">
        <v>0.59556295641227219</v>
      </c>
      <c r="AA84">
        <v>0.60374532642799916</v>
      </c>
      <c r="AB84">
        <v>-0.22943353117629409</v>
      </c>
      <c r="AC84">
        <v>-0.3136664391616325</v>
      </c>
      <c r="AD84">
        <v>0.96376979537137142</v>
      </c>
      <c r="AE84">
        <v>0.54975734648305519</v>
      </c>
      <c r="AF84">
        <v>-0.1806851738461408</v>
      </c>
    </row>
    <row r="85" spans="25:32" x14ac:dyDescent="0.2">
      <c r="Y85" t="s">
        <v>10</v>
      </c>
      <c r="Z85">
        <v>-0.22486447647923682</v>
      </c>
      <c r="AA85">
        <v>-0.28797895838808985</v>
      </c>
      <c r="AB85">
        <v>-0.52431232189466759</v>
      </c>
      <c r="AC85">
        <v>-1</v>
      </c>
      <c r="AD85">
        <v>-0.41713406594264257</v>
      </c>
      <c r="AE85">
        <v>-0.29102573364780315</v>
      </c>
      <c r="AF85">
        <v>-0.30617976729717039</v>
      </c>
    </row>
    <row r="86" spans="25:32" x14ac:dyDescent="0.2">
      <c r="Y86" t="s">
        <v>3</v>
      </c>
      <c r="Z86">
        <v>2.3119851063502299</v>
      </c>
      <c r="AA86">
        <v>1.5642487167563481</v>
      </c>
      <c r="AB86">
        <v>0.50133998988922757</v>
      </c>
      <c r="AC86">
        <v>-0.56011805795892</v>
      </c>
      <c r="AD86">
        <v>1.2131910403240165</v>
      </c>
      <c r="AE86">
        <v>15.215335362307936</v>
      </c>
      <c r="AF86">
        <v>-0.20996550714051965</v>
      </c>
    </row>
    <row r="87" spans="25:32" x14ac:dyDescent="0.2">
      <c r="Y87" t="s">
        <v>19</v>
      </c>
      <c r="Z87" t="e">
        <v>#DIV/0!</v>
      </c>
      <c r="AA87">
        <v>-0.17424941679746514</v>
      </c>
      <c r="AB87" t="e">
        <v>#DIV/0!</v>
      </c>
      <c r="AC87">
        <v>70.225694602090641</v>
      </c>
      <c r="AD87" t="e">
        <v>#DIV/0!</v>
      </c>
      <c r="AE87" t="e">
        <v>#DIV/0!</v>
      </c>
      <c r="AF87">
        <v>25.142249296720475</v>
      </c>
    </row>
    <row r="88" spans="25:32" x14ac:dyDescent="0.2">
      <c r="Y88" t="s">
        <v>13</v>
      </c>
      <c r="Z88">
        <v>0.36440979763006232</v>
      </c>
      <c r="AA88">
        <v>0.38640183923879562</v>
      </c>
      <c r="AB88">
        <v>0.15570804214714984</v>
      </c>
      <c r="AC88" t="e">
        <v>#DIV/0!</v>
      </c>
      <c r="AD88">
        <v>0.38899652966149134</v>
      </c>
      <c r="AE88">
        <v>-0.2993525363982727</v>
      </c>
      <c r="AF88">
        <v>0.5487854861360224</v>
      </c>
    </row>
    <row r="89" spans="25:32" x14ac:dyDescent="0.2">
      <c r="Y89" t="s">
        <v>9</v>
      </c>
      <c r="Z89">
        <v>3.4245735280034086E-2</v>
      </c>
      <c r="AA89">
        <v>-0.57223658809426459</v>
      </c>
      <c r="AB89" t="e">
        <v>#DIV/0!</v>
      </c>
      <c r="AC89">
        <v>1.748749371514712</v>
      </c>
      <c r="AD89" t="e">
        <v>#DIV/0!</v>
      </c>
      <c r="AE89" t="e">
        <v>#DIV/0!</v>
      </c>
      <c r="AF89">
        <v>1.6062667985129664</v>
      </c>
    </row>
    <row r="90" spans="25:32" x14ac:dyDescent="0.2">
      <c r="Y90" t="s">
        <v>11</v>
      </c>
      <c r="Z90">
        <v>1.1870976706600986</v>
      </c>
      <c r="AA90">
        <v>0.10337125272543561</v>
      </c>
      <c r="AB90" t="e">
        <v>#DIV/0!</v>
      </c>
      <c r="AC90">
        <v>-0.13440589891983853</v>
      </c>
      <c r="AD90">
        <v>0.14705831372571679</v>
      </c>
      <c r="AE90">
        <v>7.5658761694120849E-2</v>
      </c>
      <c r="AF90">
        <v>2.8711698925281803E-2</v>
      </c>
    </row>
    <row r="91" spans="25:32" x14ac:dyDescent="0.2">
      <c r="Y91" t="s">
        <v>33</v>
      </c>
      <c r="Z91">
        <v>7.974542771798733E-2</v>
      </c>
      <c r="AA91">
        <v>-0.12037968179680385</v>
      </c>
      <c r="AB91" t="e">
        <v>#DIV/0!</v>
      </c>
      <c r="AC91" t="e">
        <v>#DIV/0!</v>
      </c>
      <c r="AD91" t="e">
        <v>#DIV/0!</v>
      </c>
      <c r="AE91" t="e">
        <v>#DIV/0!</v>
      </c>
      <c r="AF91">
        <v>-8.8347450114471551E-2</v>
      </c>
    </row>
    <row r="92" spans="25:32" x14ac:dyDescent="0.2">
      <c r="Y92" t="s">
        <v>21</v>
      </c>
      <c r="Z92">
        <v>0.11936112557375728</v>
      </c>
      <c r="AA92">
        <v>3.2236536257436547E-3</v>
      </c>
      <c r="AB92">
        <v>5.4860845703961651E-2</v>
      </c>
      <c r="AC92">
        <v>0.78359965910879437</v>
      </c>
      <c r="AD92">
        <v>0.71622113576139446</v>
      </c>
      <c r="AE92">
        <v>-0.3266507225954991</v>
      </c>
      <c r="AF92">
        <v>-1</v>
      </c>
    </row>
  </sheetData>
  <sortState ref="AG56:AH77">
    <sortCondition descending="1" ref="AH56:AH77"/>
  </sortState>
  <customSheetViews>
    <customSheetView guid="{319007B2-7459-DC4F-A168-D1F7021B9533}" topLeftCell="Y15">
      <selection activeCell="AG66" sqref="AG66"/>
      <pageMargins left="0.7" right="0.7" top="0.75" bottom="0.75" header="0.3" footer="0.3"/>
    </customSheetView>
    <customSheetView guid="{CA75026F-9832-4A53-AB0D-A42D1F994807}">
      <selection activeCell="E4" sqref="E4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2016-02-02T21:24:29Z</dcterms:created>
  <dcterms:modified xsi:type="dcterms:W3CDTF">2016-06-07T23:47:20Z</dcterms:modified>
</cp:coreProperties>
</file>