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fp-sam\yft-2024\single-region\model\excel\"/>
    </mc:Choice>
  </mc:AlternateContent>
  <xr:revisionPtr revIDLastSave="0" documentId="13_ncr:1_{B6DE79F4-4C41-4D9E-8691-13E2B96A342A}" xr6:coauthVersionLast="47" xr6:coauthVersionMax="47" xr10:uidLastSave="{00000000-0000-0000-0000-000000000000}"/>
  <bookViews>
    <workbookView xWindow="-110" yWindow="-110" windowWidth="19420" windowHeight="10560" xr2:uid="{90B92577-4B9B-4E6D-801A-4E1771C63E70}"/>
  </bookViews>
  <sheets>
    <sheet name="Sheet1" sheetId="1" r:id="rId1"/>
  </sheets>
  <definedNames>
    <definedName name="K">Sheet1!$B$2</definedName>
    <definedName name="q">Sheet1!$B$3</definedName>
    <definedName name="rr">Sheet1!$B$1</definedName>
    <definedName name="RSS">Sheet1!$B$5</definedName>
    <definedName name="solver_adj" localSheetId="0" hidden="1">Sheet1!$E$1:$E$3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Sheet1!$B$5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2" i="1"/>
  <c r="B11" i="1" s="1"/>
  <c r="B1" i="1"/>
  <c r="E11" i="1" l="1"/>
  <c r="F11" i="1" s="1"/>
  <c r="B12" i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E12" i="1" l="1"/>
  <c r="F12" i="1" s="1"/>
  <c r="E13" i="1"/>
  <c r="F13" i="1" s="1"/>
  <c r="E14" i="1" l="1"/>
  <c r="F14" i="1" s="1"/>
  <c r="E15" i="1" l="1"/>
  <c r="F15" i="1" s="1"/>
  <c r="E16" i="1" l="1"/>
  <c r="F16" i="1" s="1"/>
  <c r="E17" i="1" l="1"/>
  <c r="F17" i="1" s="1"/>
  <c r="E18" i="1" l="1"/>
  <c r="F18" i="1" s="1"/>
  <c r="E19" i="1" l="1"/>
  <c r="F19" i="1" s="1"/>
  <c r="E20" i="1" l="1"/>
  <c r="F20" i="1" s="1"/>
  <c r="E21" i="1" l="1"/>
  <c r="F21" i="1" s="1"/>
  <c r="E22" i="1" l="1"/>
  <c r="F22" i="1" s="1"/>
  <c r="E23" i="1" l="1"/>
  <c r="F23" i="1" s="1"/>
  <c r="E24" i="1" l="1"/>
  <c r="F24" i="1" s="1"/>
  <c r="E25" i="1" l="1"/>
  <c r="F25" i="1" s="1"/>
  <c r="E26" i="1" l="1"/>
  <c r="F26" i="1" s="1"/>
  <c r="E27" i="1" l="1"/>
  <c r="F27" i="1" s="1"/>
  <c r="E28" i="1" l="1"/>
  <c r="F28" i="1" s="1"/>
  <c r="E29" i="1" l="1"/>
  <c r="F29" i="1" s="1"/>
  <c r="E30" i="1" l="1"/>
  <c r="F30" i="1" s="1"/>
  <c r="E31" i="1" l="1"/>
  <c r="F31" i="1" s="1"/>
  <c r="E32" i="1" l="1"/>
  <c r="F32" i="1" s="1"/>
  <c r="E33" i="1" l="1"/>
  <c r="F33" i="1" s="1"/>
  <c r="E34" i="1" l="1"/>
  <c r="F34" i="1" s="1"/>
  <c r="E35" i="1" l="1"/>
  <c r="F35" i="1" s="1"/>
  <c r="E36" i="1" l="1"/>
  <c r="F36" i="1" s="1"/>
  <c r="E37" i="1" l="1"/>
  <c r="F37" i="1" s="1"/>
  <c r="E38" i="1" l="1"/>
  <c r="F38" i="1" s="1"/>
  <c r="E39" i="1" l="1"/>
  <c r="F39" i="1" s="1"/>
  <c r="E40" i="1" l="1"/>
  <c r="F40" i="1" s="1"/>
  <c r="E41" i="1" l="1"/>
  <c r="F41" i="1" s="1"/>
  <c r="E42" i="1" l="1"/>
  <c r="F42" i="1" s="1"/>
  <c r="E43" i="1" l="1"/>
  <c r="F43" i="1" s="1"/>
  <c r="E44" i="1" l="1"/>
  <c r="F44" i="1" s="1"/>
  <c r="E45" i="1" l="1"/>
  <c r="F45" i="1" s="1"/>
  <c r="E46" i="1" l="1"/>
  <c r="F46" i="1" s="1"/>
  <c r="E47" i="1" l="1"/>
  <c r="F47" i="1" s="1"/>
  <c r="E48" i="1" l="1"/>
  <c r="F48" i="1" s="1"/>
  <c r="E49" i="1" l="1"/>
  <c r="F49" i="1" s="1"/>
  <c r="E50" i="1" l="1"/>
  <c r="F50" i="1" s="1"/>
  <c r="E51" i="1" l="1"/>
  <c r="F51" i="1" s="1"/>
  <c r="E52" i="1" l="1"/>
  <c r="F52" i="1" s="1"/>
  <c r="E53" i="1" l="1"/>
  <c r="F53" i="1" s="1"/>
  <c r="E54" i="1" l="1"/>
  <c r="F54" i="1" s="1"/>
  <c r="E55" i="1" l="1"/>
  <c r="F55" i="1" s="1"/>
  <c r="E56" i="1" l="1"/>
  <c r="F56" i="1" s="1"/>
  <c r="E57" i="1" l="1"/>
  <c r="F57" i="1" s="1"/>
  <c r="E58" i="1" l="1"/>
  <c r="F58" i="1" s="1"/>
  <c r="E59" i="1" l="1"/>
  <c r="F59" i="1" s="1"/>
  <c r="E60" i="1" l="1"/>
  <c r="F60" i="1" s="1"/>
  <c r="E61" i="1" l="1"/>
  <c r="F61" i="1" s="1"/>
  <c r="E62" i="1" l="1"/>
  <c r="F62" i="1" s="1"/>
  <c r="E63" i="1" l="1"/>
  <c r="F63" i="1" s="1"/>
  <c r="E64" i="1" l="1"/>
  <c r="F64" i="1" s="1"/>
  <c r="E65" i="1" l="1"/>
  <c r="F65" i="1" s="1"/>
  <c r="E66" i="1" l="1"/>
  <c r="F66" i="1" s="1"/>
  <c r="E67" i="1" l="1"/>
  <c r="F67" i="1" s="1"/>
  <c r="E68" i="1" l="1"/>
  <c r="F68" i="1" s="1"/>
  <c r="E69" i="1" l="1"/>
  <c r="F69" i="1" s="1"/>
  <c r="E70" i="1" l="1"/>
  <c r="F70" i="1" s="1"/>
  <c r="E71" i="1" l="1"/>
  <c r="F71" i="1" s="1"/>
  <c r="E72" i="1" l="1"/>
  <c r="F72" i="1" s="1"/>
  <c r="E73" i="1" l="1"/>
  <c r="F73" i="1" s="1"/>
  <c r="E74" i="1" l="1"/>
  <c r="F74" i="1" s="1"/>
  <c r="E75" i="1" l="1"/>
  <c r="F75" i="1" s="1"/>
  <c r="E76" i="1" l="1"/>
  <c r="F76" i="1" s="1"/>
  <c r="E77" i="1" l="1"/>
  <c r="F77" i="1" s="1"/>
  <c r="E78" i="1" l="1"/>
  <c r="F78" i="1" s="1"/>
  <c r="E80" i="1" l="1"/>
  <c r="F80" i="1" s="1"/>
  <c r="E79" i="1"/>
  <c r="F79" i="1" s="1"/>
  <c r="B5" i="1" l="1"/>
</calcChain>
</file>

<file path=xl/sharedStrings.xml><?xml version="1.0" encoding="utf-8"?>
<sst xmlns="http://schemas.openxmlformats.org/spreadsheetml/2006/main" count="13" uniqueCount="13">
  <si>
    <t>Year</t>
  </si>
  <si>
    <t>Catch</t>
  </si>
  <si>
    <t>Index</t>
  </si>
  <si>
    <t>Biomass</t>
  </si>
  <si>
    <t>r</t>
  </si>
  <si>
    <t>K</t>
  </si>
  <si>
    <t>q</t>
  </si>
  <si>
    <t>IndexHat</t>
  </si>
  <si>
    <t>Residual2</t>
  </si>
  <si>
    <t>RSS</t>
  </si>
  <si>
    <t>log_r</t>
  </si>
  <si>
    <t>log_K</t>
  </si>
  <si>
    <t>log_q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</si>
</sst>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2" tint="-9.9948118533890809E-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Biomass</a:t>
            </a:r>
            <a:r>
              <a:rPr lang="en-US" baseline="0"/>
              <a:t> and Catch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Biomass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Sheet1!$A$11:$A$80</c:f>
              <c:numCache>
                <c:formatCode>General</c:formatCode>
                <c:ptCount val="70"/>
                <c:pt idx="0">
                  <c:v>1952</c:v>
                </c:pt>
                <c:pt idx="1">
                  <c:v>1953</c:v>
                </c:pt>
                <c:pt idx="2">
                  <c:v>1954</c:v>
                </c:pt>
                <c:pt idx="3">
                  <c:v>1955</c:v>
                </c:pt>
                <c:pt idx="4">
                  <c:v>1956</c:v>
                </c:pt>
                <c:pt idx="5">
                  <c:v>1957</c:v>
                </c:pt>
                <c:pt idx="6">
                  <c:v>1958</c:v>
                </c:pt>
                <c:pt idx="7">
                  <c:v>1959</c:v>
                </c:pt>
                <c:pt idx="8">
                  <c:v>1960</c:v>
                </c:pt>
                <c:pt idx="9">
                  <c:v>1961</c:v>
                </c:pt>
                <c:pt idx="10">
                  <c:v>1962</c:v>
                </c:pt>
                <c:pt idx="11">
                  <c:v>1963</c:v>
                </c:pt>
                <c:pt idx="12">
                  <c:v>1964</c:v>
                </c:pt>
                <c:pt idx="13">
                  <c:v>1965</c:v>
                </c:pt>
                <c:pt idx="14">
                  <c:v>1966</c:v>
                </c:pt>
                <c:pt idx="15">
                  <c:v>1967</c:v>
                </c:pt>
                <c:pt idx="16">
                  <c:v>1968</c:v>
                </c:pt>
                <c:pt idx="17">
                  <c:v>1969</c:v>
                </c:pt>
                <c:pt idx="18">
                  <c:v>1970</c:v>
                </c:pt>
                <c:pt idx="19">
                  <c:v>1971</c:v>
                </c:pt>
                <c:pt idx="20">
                  <c:v>1972</c:v>
                </c:pt>
                <c:pt idx="21">
                  <c:v>1973</c:v>
                </c:pt>
                <c:pt idx="22">
                  <c:v>1974</c:v>
                </c:pt>
                <c:pt idx="23">
                  <c:v>1975</c:v>
                </c:pt>
                <c:pt idx="24">
                  <c:v>1976</c:v>
                </c:pt>
                <c:pt idx="25">
                  <c:v>1977</c:v>
                </c:pt>
                <c:pt idx="26">
                  <c:v>1978</c:v>
                </c:pt>
                <c:pt idx="27">
                  <c:v>1979</c:v>
                </c:pt>
                <c:pt idx="28">
                  <c:v>1980</c:v>
                </c:pt>
                <c:pt idx="29">
                  <c:v>1981</c:v>
                </c:pt>
                <c:pt idx="30">
                  <c:v>1982</c:v>
                </c:pt>
                <c:pt idx="31">
                  <c:v>1983</c:v>
                </c:pt>
                <c:pt idx="32">
                  <c:v>1984</c:v>
                </c:pt>
                <c:pt idx="33">
                  <c:v>1985</c:v>
                </c:pt>
                <c:pt idx="34">
                  <c:v>1986</c:v>
                </c:pt>
                <c:pt idx="35">
                  <c:v>1987</c:v>
                </c:pt>
                <c:pt idx="36">
                  <c:v>1988</c:v>
                </c:pt>
                <c:pt idx="37">
                  <c:v>1989</c:v>
                </c:pt>
                <c:pt idx="38">
                  <c:v>1990</c:v>
                </c:pt>
                <c:pt idx="39">
                  <c:v>1991</c:v>
                </c:pt>
                <c:pt idx="40">
                  <c:v>1992</c:v>
                </c:pt>
                <c:pt idx="41">
                  <c:v>1993</c:v>
                </c:pt>
                <c:pt idx="42">
                  <c:v>1994</c:v>
                </c:pt>
                <c:pt idx="43">
                  <c:v>1995</c:v>
                </c:pt>
                <c:pt idx="44">
                  <c:v>1996</c:v>
                </c:pt>
                <c:pt idx="45">
                  <c:v>1997</c:v>
                </c:pt>
                <c:pt idx="46">
                  <c:v>1998</c:v>
                </c:pt>
                <c:pt idx="47">
                  <c:v>1999</c:v>
                </c:pt>
                <c:pt idx="48">
                  <c:v>2000</c:v>
                </c:pt>
                <c:pt idx="49">
                  <c:v>2001</c:v>
                </c:pt>
                <c:pt idx="50">
                  <c:v>2002</c:v>
                </c:pt>
                <c:pt idx="51">
                  <c:v>2003</c:v>
                </c:pt>
                <c:pt idx="52">
                  <c:v>2004</c:v>
                </c:pt>
                <c:pt idx="53">
                  <c:v>2005</c:v>
                </c:pt>
                <c:pt idx="54">
                  <c:v>2006</c:v>
                </c:pt>
                <c:pt idx="55">
                  <c:v>2007</c:v>
                </c:pt>
                <c:pt idx="56">
                  <c:v>2008</c:v>
                </c:pt>
                <c:pt idx="57">
                  <c:v>2009</c:v>
                </c:pt>
                <c:pt idx="58">
                  <c:v>2010</c:v>
                </c:pt>
                <c:pt idx="59">
                  <c:v>2011</c:v>
                </c:pt>
                <c:pt idx="60">
                  <c:v>2012</c:v>
                </c:pt>
                <c:pt idx="61">
                  <c:v>2013</c:v>
                </c:pt>
                <c:pt idx="62">
                  <c:v>2014</c:v>
                </c:pt>
                <c:pt idx="63">
                  <c:v>2015</c:v>
                </c:pt>
                <c:pt idx="64">
                  <c:v>2016</c:v>
                </c:pt>
                <c:pt idx="65">
                  <c:v>2017</c:v>
                </c:pt>
                <c:pt idx="66">
                  <c:v>2018</c:v>
                </c:pt>
                <c:pt idx="67">
                  <c:v>2019</c:v>
                </c:pt>
                <c:pt idx="68">
                  <c:v>2020</c:v>
                </c:pt>
                <c:pt idx="69">
                  <c:v>2021</c:v>
                </c:pt>
              </c:numCache>
            </c:numRef>
          </c:xVal>
          <c:yVal>
            <c:numRef>
              <c:f>Sheet1!$B$11:$B$80</c:f>
              <c:numCache>
                <c:formatCode>0</c:formatCode>
                <c:ptCount val="70"/>
                <c:pt idx="0">
                  <c:v>11025.641611365754</c:v>
                </c:pt>
                <c:pt idx="1">
                  <c:v>10998.641611365754</c:v>
                </c:pt>
                <c:pt idx="2">
                  <c:v>10967.159819275543</c:v>
                </c:pt>
                <c:pt idx="3">
                  <c:v>10940.918210855149</c:v>
                </c:pt>
                <c:pt idx="4">
                  <c:v>10922.021504437354</c:v>
                </c:pt>
                <c:pt idx="5">
                  <c:v>10906.240604900815</c:v>
                </c:pt>
                <c:pt idx="6">
                  <c:v>10872.053432411853</c:v>
                </c:pt>
                <c:pt idx="7">
                  <c:v>10835.459226027589</c:v>
                </c:pt>
                <c:pt idx="8">
                  <c:v>10802.812363659219</c:v>
                </c:pt>
                <c:pt idx="9">
                  <c:v>10766.436924291167</c:v>
                </c:pt>
                <c:pt idx="10">
                  <c:v>10729.896753929634</c:v>
                </c:pt>
                <c:pt idx="11">
                  <c:v>10696.177741094942</c:v>
                </c:pt>
                <c:pt idx="12">
                  <c:v>10679.794406889183</c:v>
                </c:pt>
                <c:pt idx="13">
                  <c:v>10672.99107387316</c:v>
                </c:pt>
                <c:pt idx="14">
                  <c:v>10667.25671045439</c:v>
                </c:pt>
                <c:pt idx="15">
                  <c:v>10638.422261557937</c:v>
                </c:pt>
                <c:pt idx="16">
                  <c:v>10646.097742076792</c:v>
                </c:pt>
                <c:pt idx="17">
                  <c:v>10644.575189399562</c:v>
                </c:pt>
                <c:pt idx="18">
                  <c:v>10637.290428045004</c:v>
                </c:pt>
                <c:pt idx="19">
                  <c:v>10598.142419989428</c:v>
                </c:pt>
                <c:pt idx="20">
                  <c:v>10564.075620904965</c:v>
                </c:pt>
                <c:pt idx="21">
                  <c:v>10527.262772903718</c:v>
                </c:pt>
                <c:pt idx="22">
                  <c:v>10475.087685860646</c:v>
                </c:pt>
                <c:pt idx="23">
                  <c:v>10430.832392665356</c:v>
                </c:pt>
                <c:pt idx="24">
                  <c:v>10388.229797389868</c:v>
                </c:pt>
                <c:pt idx="25">
                  <c:v>10334.975157394078</c:v>
                </c:pt>
                <c:pt idx="26">
                  <c:v>10252.578000844178</c:v>
                </c:pt>
                <c:pt idx="27">
                  <c:v>10176.16811583492</c:v>
                </c:pt>
                <c:pt idx="28">
                  <c:v>10074.689842743664</c:v>
                </c:pt>
                <c:pt idx="29">
                  <c:v>9984.4549484516519</c:v>
                </c:pt>
                <c:pt idx="30">
                  <c:v>9901.6221222720415</c:v>
                </c:pt>
                <c:pt idx="31">
                  <c:v>9819.9558956500441</c:v>
                </c:pt>
                <c:pt idx="32">
                  <c:v>9696.0946060807655</c:v>
                </c:pt>
                <c:pt idx="33">
                  <c:v>9591.2335971392949</c:v>
                </c:pt>
                <c:pt idx="34">
                  <c:v>9483.5535209553454</c:v>
                </c:pt>
                <c:pt idx="35">
                  <c:v>9402.0605213739273</c:v>
                </c:pt>
                <c:pt idx="36">
                  <c:v>9291.313035188261</c:v>
                </c:pt>
                <c:pt idx="37">
                  <c:v>9199.4855990416654</c:v>
                </c:pt>
                <c:pt idx="38">
                  <c:v>9056.087934603247</c:v>
                </c:pt>
                <c:pt idx="39">
                  <c:v>8876.4641919248115</c:v>
                </c:pt>
                <c:pt idx="40">
                  <c:v>8684.7164926413225</c:v>
                </c:pt>
                <c:pt idx="41">
                  <c:v>8514.0354687867657</c:v>
                </c:pt>
                <c:pt idx="42">
                  <c:v>8403.3851519292293</c:v>
                </c:pt>
                <c:pt idx="43">
                  <c:v>8274.6537121276106</c:v>
                </c:pt>
                <c:pt idx="44">
                  <c:v>8149.993115527046</c:v>
                </c:pt>
                <c:pt idx="45">
                  <c:v>8048.5726695453141</c:v>
                </c:pt>
                <c:pt idx="46">
                  <c:v>7915.134468037777</c:v>
                </c:pt>
                <c:pt idx="47">
                  <c:v>7725.721636878905</c:v>
                </c:pt>
                <c:pt idx="48">
                  <c:v>7617.6092050946982</c:v>
                </c:pt>
                <c:pt idx="49">
                  <c:v>7479.598932672302</c:v>
                </c:pt>
                <c:pt idx="50">
                  <c:v>7347.1380741879502</c:v>
                </c:pt>
                <c:pt idx="51">
                  <c:v>7231.3377618145796</c:v>
                </c:pt>
                <c:pt idx="52">
                  <c:v>7043.7970709068886</c:v>
                </c:pt>
                <c:pt idx="53">
                  <c:v>6843.5284039217595</c:v>
                </c:pt>
                <c:pt idx="54">
                  <c:v>6709.9793669627361</c:v>
                </c:pt>
                <c:pt idx="55">
                  <c:v>6601.5667228585162</c:v>
                </c:pt>
                <c:pt idx="56">
                  <c:v>6467.9246001685569</c:v>
                </c:pt>
                <c:pt idx="57">
                  <c:v>6272.4382878222441</c:v>
                </c:pt>
                <c:pt idx="58">
                  <c:v>6155.0520120122073</c:v>
                </c:pt>
                <c:pt idx="59">
                  <c:v>6027.1694337304953</c:v>
                </c:pt>
                <c:pt idx="60">
                  <c:v>5936.5372071391539</c:v>
                </c:pt>
                <c:pt idx="61">
                  <c:v>5746.1985179541589</c:v>
                </c:pt>
                <c:pt idx="62">
                  <c:v>5601.7627378884654</c:v>
                </c:pt>
                <c:pt idx="63">
                  <c:v>5408.0352704157867</c:v>
                </c:pt>
                <c:pt idx="64">
                  <c:v>5248.2611038387959</c:v>
                </c:pt>
                <c:pt idx="65">
                  <c:v>5032.5890900045897</c:v>
                </c:pt>
                <c:pt idx="66">
                  <c:v>4772.4731287759687</c:v>
                </c:pt>
                <c:pt idx="67">
                  <c:v>4519.5266192126956</c:v>
                </c:pt>
                <c:pt idx="68">
                  <c:v>4261.9081797741983</c:v>
                </c:pt>
                <c:pt idx="69">
                  <c:v>3964.4933758199004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48-4CC1-B1C4-7082F0D20634}"/>
            </c:ext>
          </c:extLst>
        </c:ser>
        <c:ser>
          <c:idx val="1"/>
          <c:order val="1"/>
          <c:tx>
            <c:strRef>
              <c:f>Sheet1!$C$10</c:f>
              <c:strCache>
                <c:ptCount val="1"/>
                <c:pt idx="0">
                  <c:v>Catch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Sheet1!$A$11:$A$80</c:f>
              <c:numCache>
                <c:formatCode>General</c:formatCode>
                <c:ptCount val="70"/>
                <c:pt idx="0">
                  <c:v>1952</c:v>
                </c:pt>
                <c:pt idx="1">
                  <c:v>1953</c:v>
                </c:pt>
                <c:pt idx="2">
                  <c:v>1954</c:v>
                </c:pt>
                <c:pt idx="3">
                  <c:v>1955</c:v>
                </c:pt>
                <c:pt idx="4">
                  <c:v>1956</c:v>
                </c:pt>
                <c:pt idx="5">
                  <c:v>1957</c:v>
                </c:pt>
                <c:pt idx="6">
                  <c:v>1958</c:v>
                </c:pt>
                <c:pt idx="7">
                  <c:v>1959</c:v>
                </c:pt>
                <c:pt idx="8">
                  <c:v>1960</c:v>
                </c:pt>
                <c:pt idx="9">
                  <c:v>1961</c:v>
                </c:pt>
                <c:pt idx="10">
                  <c:v>1962</c:v>
                </c:pt>
                <c:pt idx="11">
                  <c:v>1963</c:v>
                </c:pt>
                <c:pt idx="12">
                  <c:v>1964</c:v>
                </c:pt>
                <c:pt idx="13">
                  <c:v>1965</c:v>
                </c:pt>
                <c:pt idx="14">
                  <c:v>1966</c:v>
                </c:pt>
                <c:pt idx="15">
                  <c:v>1967</c:v>
                </c:pt>
                <c:pt idx="16">
                  <c:v>1968</c:v>
                </c:pt>
                <c:pt idx="17">
                  <c:v>1969</c:v>
                </c:pt>
                <c:pt idx="18">
                  <c:v>1970</c:v>
                </c:pt>
                <c:pt idx="19">
                  <c:v>1971</c:v>
                </c:pt>
                <c:pt idx="20">
                  <c:v>1972</c:v>
                </c:pt>
                <c:pt idx="21">
                  <c:v>1973</c:v>
                </c:pt>
                <c:pt idx="22">
                  <c:v>1974</c:v>
                </c:pt>
                <c:pt idx="23">
                  <c:v>1975</c:v>
                </c:pt>
                <c:pt idx="24">
                  <c:v>1976</c:v>
                </c:pt>
                <c:pt idx="25">
                  <c:v>1977</c:v>
                </c:pt>
                <c:pt idx="26">
                  <c:v>1978</c:v>
                </c:pt>
                <c:pt idx="27">
                  <c:v>1979</c:v>
                </c:pt>
                <c:pt idx="28">
                  <c:v>1980</c:v>
                </c:pt>
                <c:pt idx="29">
                  <c:v>1981</c:v>
                </c:pt>
                <c:pt idx="30">
                  <c:v>1982</c:v>
                </c:pt>
                <c:pt idx="31">
                  <c:v>1983</c:v>
                </c:pt>
                <c:pt idx="32">
                  <c:v>1984</c:v>
                </c:pt>
                <c:pt idx="33">
                  <c:v>1985</c:v>
                </c:pt>
                <c:pt idx="34">
                  <c:v>1986</c:v>
                </c:pt>
                <c:pt idx="35">
                  <c:v>1987</c:v>
                </c:pt>
                <c:pt idx="36">
                  <c:v>1988</c:v>
                </c:pt>
                <c:pt idx="37">
                  <c:v>1989</c:v>
                </c:pt>
                <c:pt idx="38">
                  <c:v>1990</c:v>
                </c:pt>
                <c:pt idx="39">
                  <c:v>1991</c:v>
                </c:pt>
                <c:pt idx="40">
                  <c:v>1992</c:v>
                </c:pt>
                <c:pt idx="41">
                  <c:v>1993</c:v>
                </c:pt>
                <c:pt idx="42">
                  <c:v>1994</c:v>
                </c:pt>
                <c:pt idx="43">
                  <c:v>1995</c:v>
                </c:pt>
                <c:pt idx="44">
                  <c:v>1996</c:v>
                </c:pt>
                <c:pt idx="45">
                  <c:v>1997</c:v>
                </c:pt>
                <c:pt idx="46">
                  <c:v>1998</c:v>
                </c:pt>
                <c:pt idx="47">
                  <c:v>1999</c:v>
                </c:pt>
                <c:pt idx="48">
                  <c:v>2000</c:v>
                </c:pt>
                <c:pt idx="49">
                  <c:v>2001</c:v>
                </c:pt>
                <c:pt idx="50">
                  <c:v>2002</c:v>
                </c:pt>
                <c:pt idx="51">
                  <c:v>2003</c:v>
                </c:pt>
                <c:pt idx="52">
                  <c:v>2004</c:v>
                </c:pt>
                <c:pt idx="53">
                  <c:v>2005</c:v>
                </c:pt>
                <c:pt idx="54">
                  <c:v>2006</c:v>
                </c:pt>
                <c:pt idx="55">
                  <c:v>2007</c:v>
                </c:pt>
                <c:pt idx="56">
                  <c:v>2008</c:v>
                </c:pt>
                <c:pt idx="57">
                  <c:v>2009</c:v>
                </c:pt>
                <c:pt idx="58">
                  <c:v>2010</c:v>
                </c:pt>
                <c:pt idx="59">
                  <c:v>2011</c:v>
                </c:pt>
                <c:pt idx="60">
                  <c:v>2012</c:v>
                </c:pt>
                <c:pt idx="61">
                  <c:v>2013</c:v>
                </c:pt>
                <c:pt idx="62">
                  <c:v>2014</c:v>
                </c:pt>
                <c:pt idx="63">
                  <c:v>2015</c:v>
                </c:pt>
                <c:pt idx="64">
                  <c:v>2016</c:v>
                </c:pt>
                <c:pt idx="65">
                  <c:v>2017</c:v>
                </c:pt>
                <c:pt idx="66">
                  <c:v>2018</c:v>
                </c:pt>
                <c:pt idx="67">
                  <c:v>2019</c:v>
                </c:pt>
                <c:pt idx="68">
                  <c:v>2020</c:v>
                </c:pt>
                <c:pt idx="69">
                  <c:v>2021</c:v>
                </c:pt>
              </c:numCache>
            </c:numRef>
          </c:xVal>
          <c:yVal>
            <c:numRef>
              <c:f>Sheet1!$C$11:$C$80</c:f>
              <c:numCache>
                <c:formatCode>0</c:formatCode>
                <c:ptCount val="70"/>
                <c:pt idx="0">
                  <c:v>27</c:v>
                </c:pt>
                <c:pt idx="1">
                  <c:v>36</c:v>
                </c:pt>
                <c:pt idx="2">
                  <c:v>36</c:v>
                </c:pt>
                <c:pt idx="3">
                  <c:v>33</c:v>
                </c:pt>
                <c:pt idx="4">
                  <c:v>33</c:v>
                </c:pt>
                <c:pt idx="5">
                  <c:v>54</c:v>
                </c:pt>
                <c:pt idx="6">
                  <c:v>62</c:v>
                </c:pt>
                <c:pt idx="7">
                  <c:v>64</c:v>
                </c:pt>
                <c:pt idx="8">
                  <c:v>73</c:v>
                </c:pt>
                <c:pt idx="9">
                  <c:v>79</c:v>
                </c:pt>
                <c:pt idx="10">
                  <c:v>82</c:v>
                </c:pt>
                <c:pt idx="11">
                  <c:v>70</c:v>
                </c:pt>
                <c:pt idx="12">
                  <c:v>63</c:v>
                </c:pt>
                <c:pt idx="13">
                  <c:v>63</c:v>
                </c:pt>
                <c:pt idx="14">
                  <c:v>87</c:v>
                </c:pt>
                <c:pt idx="15">
                  <c:v>55</c:v>
                </c:pt>
                <c:pt idx="16">
                  <c:v>63</c:v>
                </c:pt>
                <c:pt idx="17">
                  <c:v>69</c:v>
                </c:pt>
                <c:pt idx="18">
                  <c:v>102</c:v>
                </c:pt>
                <c:pt idx="19">
                  <c:v>103</c:v>
                </c:pt>
                <c:pt idx="20">
                  <c:v>111</c:v>
                </c:pt>
                <c:pt idx="21">
                  <c:v>132</c:v>
                </c:pt>
                <c:pt idx="22">
                  <c:v>132</c:v>
                </c:pt>
                <c:pt idx="23">
                  <c:v>137</c:v>
                </c:pt>
                <c:pt idx="24">
                  <c:v>154</c:v>
                </c:pt>
                <c:pt idx="25">
                  <c:v>191</c:v>
                </c:pt>
                <c:pt idx="26">
                  <c:v>197</c:v>
                </c:pt>
                <c:pt idx="27">
                  <c:v>233</c:v>
                </c:pt>
                <c:pt idx="28">
                  <c:v>236</c:v>
                </c:pt>
                <c:pt idx="29">
                  <c:v>241</c:v>
                </c:pt>
                <c:pt idx="30">
                  <c:v>251</c:v>
                </c:pt>
                <c:pt idx="31">
                  <c:v>304</c:v>
                </c:pt>
                <c:pt idx="32">
                  <c:v>301</c:v>
                </c:pt>
                <c:pt idx="33">
                  <c:v>317</c:v>
                </c:pt>
                <c:pt idx="34">
                  <c:v>304</c:v>
                </c:pt>
                <c:pt idx="35">
                  <c:v>343</c:v>
                </c:pt>
                <c:pt idx="36">
                  <c:v>337</c:v>
                </c:pt>
                <c:pt idx="37">
                  <c:v>399</c:v>
                </c:pt>
                <c:pt idx="38">
                  <c:v>451</c:v>
                </c:pt>
                <c:pt idx="39">
                  <c:v>482</c:v>
                </c:pt>
                <c:pt idx="40">
                  <c:v>480</c:v>
                </c:pt>
                <c:pt idx="41">
                  <c:v>436</c:v>
                </c:pt>
                <c:pt idx="42">
                  <c:v>464</c:v>
                </c:pt>
                <c:pt idx="43">
                  <c:v>471</c:v>
                </c:pt>
                <c:pt idx="44">
                  <c:v>458</c:v>
                </c:pt>
                <c:pt idx="45">
                  <c:v>498</c:v>
                </c:pt>
                <c:pt idx="46">
                  <c:v>564</c:v>
                </c:pt>
                <c:pt idx="47">
                  <c:v>496</c:v>
                </c:pt>
                <c:pt idx="48">
                  <c:v>533</c:v>
                </c:pt>
                <c:pt idx="49">
                  <c:v>536</c:v>
                </c:pt>
                <c:pt idx="50">
                  <c:v>527</c:v>
                </c:pt>
                <c:pt idx="51">
                  <c:v>605</c:v>
                </c:pt>
                <c:pt idx="52">
                  <c:v>627</c:v>
                </c:pt>
                <c:pt idx="53">
                  <c:v>569</c:v>
                </c:pt>
                <c:pt idx="54">
                  <c:v>549</c:v>
                </c:pt>
                <c:pt idx="55">
                  <c:v>578</c:v>
                </c:pt>
                <c:pt idx="56">
                  <c:v>644</c:v>
                </c:pt>
                <c:pt idx="57">
                  <c:v>571</c:v>
                </c:pt>
                <c:pt idx="58">
                  <c:v>584</c:v>
                </c:pt>
                <c:pt idx="59">
                  <c:v>549</c:v>
                </c:pt>
                <c:pt idx="60">
                  <c:v>650</c:v>
                </c:pt>
                <c:pt idx="61">
                  <c:v>606</c:v>
                </c:pt>
                <c:pt idx="62">
                  <c:v>656</c:v>
                </c:pt>
                <c:pt idx="63">
                  <c:v>622</c:v>
                </c:pt>
                <c:pt idx="64">
                  <c:v>677</c:v>
                </c:pt>
                <c:pt idx="65">
                  <c:v>719</c:v>
                </c:pt>
                <c:pt idx="66">
                  <c:v>707</c:v>
                </c:pt>
                <c:pt idx="67">
                  <c:v>705</c:v>
                </c:pt>
                <c:pt idx="68">
                  <c:v>736</c:v>
                </c:pt>
                <c:pt idx="69">
                  <c:v>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48-4CC1-B1C4-7082F0D20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638336"/>
        <c:axId val="610692176"/>
      </c:scatterChart>
      <c:valAx>
        <c:axId val="1761638336"/>
        <c:scaling>
          <c:orientation val="minMax"/>
          <c:max val="2025"/>
          <c:min val="19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692176"/>
        <c:crosses val="autoZero"/>
        <c:crossBetween val="midCat"/>
      </c:valAx>
      <c:valAx>
        <c:axId val="61069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638336"/>
        <c:crosses val="autoZero"/>
        <c:crossBetween val="midCat"/>
        <c:majorUnit val="2000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CPUE</a:t>
            </a:r>
            <a:r>
              <a:rPr lang="en-US" baseline="0"/>
              <a:t> Index and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Sheet1!$D$10</c:f>
              <c:strCache>
                <c:ptCount val="1"/>
                <c:pt idx="0">
                  <c:v>Index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Sheet1!$A$11:$A$80</c:f>
              <c:numCache>
                <c:formatCode>General</c:formatCode>
                <c:ptCount val="70"/>
                <c:pt idx="0">
                  <c:v>1952</c:v>
                </c:pt>
                <c:pt idx="1">
                  <c:v>1953</c:v>
                </c:pt>
                <c:pt idx="2">
                  <c:v>1954</c:v>
                </c:pt>
                <c:pt idx="3">
                  <c:v>1955</c:v>
                </c:pt>
                <c:pt idx="4">
                  <c:v>1956</c:v>
                </c:pt>
                <c:pt idx="5">
                  <c:v>1957</c:v>
                </c:pt>
                <c:pt idx="6">
                  <c:v>1958</c:v>
                </c:pt>
                <c:pt idx="7">
                  <c:v>1959</c:v>
                </c:pt>
                <c:pt idx="8">
                  <c:v>1960</c:v>
                </c:pt>
                <c:pt idx="9">
                  <c:v>1961</c:v>
                </c:pt>
                <c:pt idx="10">
                  <c:v>1962</c:v>
                </c:pt>
                <c:pt idx="11">
                  <c:v>1963</c:v>
                </c:pt>
                <c:pt idx="12">
                  <c:v>1964</c:v>
                </c:pt>
                <c:pt idx="13">
                  <c:v>1965</c:v>
                </c:pt>
                <c:pt idx="14">
                  <c:v>1966</c:v>
                </c:pt>
                <c:pt idx="15">
                  <c:v>1967</c:v>
                </c:pt>
                <c:pt idx="16">
                  <c:v>1968</c:v>
                </c:pt>
                <c:pt idx="17">
                  <c:v>1969</c:v>
                </c:pt>
                <c:pt idx="18">
                  <c:v>1970</c:v>
                </c:pt>
                <c:pt idx="19">
                  <c:v>1971</c:v>
                </c:pt>
                <c:pt idx="20">
                  <c:v>1972</c:v>
                </c:pt>
                <c:pt idx="21">
                  <c:v>1973</c:v>
                </c:pt>
                <c:pt idx="22">
                  <c:v>1974</c:v>
                </c:pt>
                <c:pt idx="23">
                  <c:v>1975</c:v>
                </c:pt>
                <c:pt idx="24">
                  <c:v>1976</c:v>
                </c:pt>
                <c:pt idx="25">
                  <c:v>1977</c:v>
                </c:pt>
                <c:pt idx="26">
                  <c:v>1978</c:v>
                </c:pt>
                <c:pt idx="27">
                  <c:v>1979</c:v>
                </c:pt>
                <c:pt idx="28">
                  <c:v>1980</c:v>
                </c:pt>
                <c:pt idx="29">
                  <c:v>1981</c:v>
                </c:pt>
                <c:pt idx="30">
                  <c:v>1982</c:v>
                </c:pt>
                <c:pt idx="31">
                  <c:v>1983</c:v>
                </c:pt>
                <c:pt idx="32">
                  <c:v>1984</c:v>
                </c:pt>
                <c:pt idx="33">
                  <c:v>1985</c:v>
                </c:pt>
                <c:pt idx="34">
                  <c:v>1986</c:v>
                </c:pt>
                <c:pt idx="35">
                  <c:v>1987</c:v>
                </c:pt>
                <c:pt idx="36">
                  <c:v>1988</c:v>
                </c:pt>
                <c:pt idx="37">
                  <c:v>1989</c:v>
                </c:pt>
                <c:pt idx="38">
                  <c:v>1990</c:v>
                </c:pt>
                <c:pt idx="39">
                  <c:v>1991</c:v>
                </c:pt>
                <c:pt idx="40">
                  <c:v>1992</c:v>
                </c:pt>
                <c:pt idx="41">
                  <c:v>1993</c:v>
                </c:pt>
                <c:pt idx="42">
                  <c:v>1994</c:v>
                </c:pt>
                <c:pt idx="43">
                  <c:v>1995</c:v>
                </c:pt>
                <c:pt idx="44">
                  <c:v>1996</c:v>
                </c:pt>
                <c:pt idx="45">
                  <c:v>1997</c:v>
                </c:pt>
                <c:pt idx="46">
                  <c:v>1998</c:v>
                </c:pt>
                <c:pt idx="47">
                  <c:v>1999</c:v>
                </c:pt>
                <c:pt idx="48">
                  <c:v>2000</c:v>
                </c:pt>
                <c:pt idx="49">
                  <c:v>2001</c:v>
                </c:pt>
                <c:pt idx="50">
                  <c:v>2002</c:v>
                </c:pt>
                <c:pt idx="51">
                  <c:v>2003</c:v>
                </c:pt>
                <c:pt idx="52">
                  <c:v>2004</c:v>
                </c:pt>
                <c:pt idx="53">
                  <c:v>2005</c:v>
                </c:pt>
                <c:pt idx="54">
                  <c:v>2006</c:v>
                </c:pt>
                <c:pt idx="55">
                  <c:v>2007</c:v>
                </c:pt>
                <c:pt idx="56">
                  <c:v>2008</c:v>
                </c:pt>
                <c:pt idx="57">
                  <c:v>2009</c:v>
                </c:pt>
                <c:pt idx="58">
                  <c:v>2010</c:v>
                </c:pt>
                <c:pt idx="59">
                  <c:v>2011</c:v>
                </c:pt>
                <c:pt idx="60">
                  <c:v>2012</c:v>
                </c:pt>
                <c:pt idx="61">
                  <c:v>2013</c:v>
                </c:pt>
                <c:pt idx="62">
                  <c:v>2014</c:v>
                </c:pt>
                <c:pt idx="63">
                  <c:v>2015</c:v>
                </c:pt>
                <c:pt idx="64">
                  <c:v>2016</c:v>
                </c:pt>
                <c:pt idx="65">
                  <c:v>2017</c:v>
                </c:pt>
                <c:pt idx="66">
                  <c:v>2018</c:v>
                </c:pt>
                <c:pt idx="67">
                  <c:v>2019</c:v>
                </c:pt>
                <c:pt idx="68">
                  <c:v>2020</c:v>
                </c:pt>
                <c:pt idx="69">
                  <c:v>2021</c:v>
                </c:pt>
              </c:numCache>
            </c:numRef>
          </c:xVal>
          <c:yVal>
            <c:numRef>
              <c:f>Sheet1!$D$11:$D$80</c:f>
              <c:numCache>
                <c:formatCode>0.0</c:formatCode>
                <c:ptCount val="70"/>
                <c:pt idx="0">
                  <c:v>7.8</c:v>
                </c:pt>
                <c:pt idx="1">
                  <c:v>8.3000000000000007</c:v>
                </c:pt>
                <c:pt idx="2">
                  <c:v>7.2</c:v>
                </c:pt>
                <c:pt idx="3">
                  <c:v>7.2</c:v>
                </c:pt>
                <c:pt idx="4">
                  <c:v>7.5</c:v>
                </c:pt>
                <c:pt idx="5">
                  <c:v>8.6999999999999993</c:v>
                </c:pt>
                <c:pt idx="6">
                  <c:v>7.8</c:v>
                </c:pt>
                <c:pt idx="7">
                  <c:v>8</c:v>
                </c:pt>
                <c:pt idx="8">
                  <c:v>8.4</c:v>
                </c:pt>
                <c:pt idx="9">
                  <c:v>7</c:v>
                </c:pt>
                <c:pt idx="10">
                  <c:v>6.2</c:v>
                </c:pt>
                <c:pt idx="11">
                  <c:v>5.6</c:v>
                </c:pt>
                <c:pt idx="12">
                  <c:v>6</c:v>
                </c:pt>
                <c:pt idx="13">
                  <c:v>5.9</c:v>
                </c:pt>
                <c:pt idx="14">
                  <c:v>6.3</c:v>
                </c:pt>
                <c:pt idx="15">
                  <c:v>4.7</c:v>
                </c:pt>
                <c:pt idx="16">
                  <c:v>5.0999999999999996</c:v>
                </c:pt>
                <c:pt idx="17">
                  <c:v>5.2</c:v>
                </c:pt>
                <c:pt idx="18">
                  <c:v>5.4</c:v>
                </c:pt>
                <c:pt idx="19">
                  <c:v>5.6</c:v>
                </c:pt>
                <c:pt idx="20">
                  <c:v>5</c:v>
                </c:pt>
                <c:pt idx="21">
                  <c:v>4.5</c:v>
                </c:pt>
                <c:pt idx="22">
                  <c:v>4.3</c:v>
                </c:pt>
                <c:pt idx="23">
                  <c:v>4.3</c:v>
                </c:pt>
                <c:pt idx="24">
                  <c:v>4.2</c:v>
                </c:pt>
                <c:pt idx="25">
                  <c:v>4.5</c:v>
                </c:pt>
                <c:pt idx="26">
                  <c:v>5.5</c:v>
                </c:pt>
                <c:pt idx="27">
                  <c:v>4.8</c:v>
                </c:pt>
                <c:pt idx="28">
                  <c:v>5</c:v>
                </c:pt>
                <c:pt idx="29">
                  <c:v>3.6</c:v>
                </c:pt>
                <c:pt idx="30">
                  <c:v>3.7</c:v>
                </c:pt>
                <c:pt idx="31">
                  <c:v>4.4000000000000004</c:v>
                </c:pt>
                <c:pt idx="32">
                  <c:v>3.5</c:v>
                </c:pt>
                <c:pt idx="33">
                  <c:v>3.9</c:v>
                </c:pt>
                <c:pt idx="34">
                  <c:v>4.3</c:v>
                </c:pt>
                <c:pt idx="35">
                  <c:v>4.0999999999999996</c:v>
                </c:pt>
                <c:pt idx="36">
                  <c:v>3.9</c:v>
                </c:pt>
                <c:pt idx="37">
                  <c:v>3.4</c:v>
                </c:pt>
                <c:pt idx="38">
                  <c:v>3.8</c:v>
                </c:pt>
                <c:pt idx="39">
                  <c:v>3.3</c:v>
                </c:pt>
                <c:pt idx="40">
                  <c:v>4</c:v>
                </c:pt>
                <c:pt idx="41">
                  <c:v>3.5</c:v>
                </c:pt>
                <c:pt idx="42">
                  <c:v>3.4</c:v>
                </c:pt>
                <c:pt idx="43">
                  <c:v>3.5</c:v>
                </c:pt>
                <c:pt idx="44">
                  <c:v>4.2</c:v>
                </c:pt>
                <c:pt idx="45">
                  <c:v>4</c:v>
                </c:pt>
                <c:pt idx="46">
                  <c:v>2.9</c:v>
                </c:pt>
                <c:pt idx="47">
                  <c:v>2.4</c:v>
                </c:pt>
                <c:pt idx="48">
                  <c:v>3.5</c:v>
                </c:pt>
                <c:pt idx="49">
                  <c:v>2.7</c:v>
                </c:pt>
                <c:pt idx="50">
                  <c:v>2.4</c:v>
                </c:pt>
                <c:pt idx="51">
                  <c:v>2.6</c:v>
                </c:pt>
                <c:pt idx="52">
                  <c:v>2.8</c:v>
                </c:pt>
                <c:pt idx="53">
                  <c:v>2.2000000000000002</c:v>
                </c:pt>
                <c:pt idx="54">
                  <c:v>2.4</c:v>
                </c:pt>
                <c:pt idx="55">
                  <c:v>2.4</c:v>
                </c:pt>
                <c:pt idx="56">
                  <c:v>2.4</c:v>
                </c:pt>
                <c:pt idx="57">
                  <c:v>2.2999999999999998</c:v>
                </c:pt>
                <c:pt idx="58">
                  <c:v>2.2999999999999998</c:v>
                </c:pt>
                <c:pt idx="59">
                  <c:v>2.2000000000000002</c:v>
                </c:pt>
                <c:pt idx="60">
                  <c:v>2</c:v>
                </c:pt>
                <c:pt idx="61">
                  <c:v>1.9</c:v>
                </c:pt>
                <c:pt idx="62">
                  <c:v>2.5</c:v>
                </c:pt>
                <c:pt idx="63">
                  <c:v>2.6</c:v>
                </c:pt>
                <c:pt idx="64">
                  <c:v>2.6</c:v>
                </c:pt>
                <c:pt idx="65">
                  <c:v>2.9</c:v>
                </c:pt>
                <c:pt idx="66">
                  <c:v>2.5</c:v>
                </c:pt>
                <c:pt idx="67">
                  <c:v>3.1</c:v>
                </c:pt>
                <c:pt idx="68">
                  <c:v>2.6</c:v>
                </c:pt>
                <c:pt idx="69">
                  <c:v>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2F-4D34-ACB7-E521BF40AF7C}"/>
            </c:ext>
          </c:extLst>
        </c:ser>
        <c:ser>
          <c:idx val="3"/>
          <c:order val="1"/>
          <c:tx>
            <c:strRef>
              <c:f>Sheet1!$E$10</c:f>
              <c:strCache>
                <c:ptCount val="1"/>
                <c:pt idx="0">
                  <c:v>IndexHat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Sheet1!$A$11:$A$80</c:f>
              <c:numCache>
                <c:formatCode>General</c:formatCode>
                <c:ptCount val="70"/>
                <c:pt idx="0">
                  <c:v>1952</c:v>
                </c:pt>
                <c:pt idx="1">
                  <c:v>1953</c:v>
                </c:pt>
                <c:pt idx="2">
                  <c:v>1954</c:v>
                </c:pt>
                <c:pt idx="3">
                  <c:v>1955</c:v>
                </c:pt>
                <c:pt idx="4">
                  <c:v>1956</c:v>
                </c:pt>
                <c:pt idx="5">
                  <c:v>1957</c:v>
                </c:pt>
                <c:pt idx="6">
                  <c:v>1958</c:v>
                </c:pt>
                <c:pt idx="7">
                  <c:v>1959</c:v>
                </c:pt>
                <c:pt idx="8">
                  <c:v>1960</c:v>
                </c:pt>
                <c:pt idx="9">
                  <c:v>1961</c:v>
                </c:pt>
                <c:pt idx="10">
                  <c:v>1962</c:v>
                </c:pt>
                <c:pt idx="11">
                  <c:v>1963</c:v>
                </c:pt>
                <c:pt idx="12">
                  <c:v>1964</c:v>
                </c:pt>
                <c:pt idx="13">
                  <c:v>1965</c:v>
                </c:pt>
                <c:pt idx="14">
                  <c:v>1966</c:v>
                </c:pt>
                <c:pt idx="15">
                  <c:v>1967</c:v>
                </c:pt>
                <c:pt idx="16">
                  <c:v>1968</c:v>
                </c:pt>
                <c:pt idx="17">
                  <c:v>1969</c:v>
                </c:pt>
                <c:pt idx="18">
                  <c:v>1970</c:v>
                </c:pt>
                <c:pt idx="19">
                  <c:v>1971</c:v>
                </c:pt>
                <c:pt idx="20">
                  <c:v>1972</c:v>
                </c:pt>
                <c:pt idx="21">
                  <c:v>1973</c:v>
                </c:pt>
                <c:pt idx="22">
                  <c:v>1974</c:v>
                </c:pt>
                <c:pt idx="23">
                  <c:v>1975</c:v>
                </c:pt>
                <c:pt idx="24">
                  <c:v>1976</c:v>
                </c:pt>
                <c:pt idx="25">
                  <c:v>1977</c:v>
                </c:pt>
                <c:pt idx="26">
                  <c:v>1978</c:v>
                </c:pt>
                <c:pt idx="27">
                  <c:v>1979</c:v>
                </c:pt>
                <c:pt idx="28">
                  <c:v>1980</c:v>
                </c:pt>
                <c:pt idx="29">
                  <c:v>1981</c:v>
                </c:pt>
                <c:pt idx="30">
                  <c:v>1982</c:v>
                </c:pt>
                <c:pt idx="31">
                  <c:v>1983</c:v>
                </c:pt>
                <c:pt idx="32">
                  <c:v>1984</c:v>
                </c:pt>
                <c:pt idx="33">
                  <c:v>1985</c:v>
                </c:pt>
                <c:pt idx="34">
                  <c:v>1986</c:v>
                </c:pt>
                <c:pt idx="35">
                  <c:v>1987</c:v>
                </c:pt>
                <c:pt idx="36">
                  <c:v>1988</c:v>
                </c:pt>
                <c:pt idx="37">
                  <c:v>1989</c:v>
                </c:pt>
                <c:pt idx="38">
                  <c:v>1990</c:v>
                </c:pt>
                <c:pt idx="39">
                  <c:v>1991</c:v>
                </c:pt>
                <c:pt idx="40">
                  <c:v>1992</c:v>
                </c:pt>
                <c:pt idx="41">
                  <c:v>1993</c:v>
                </c:pt>
                <c:pt idx="42">
                  <c:v>1994</c:v>
                </c:pt>
                <c:pt idx="43">
                  <c:v>1995</c:v>
                </c:pt>
                <c:pt idx="44">
                  <c:v>1996</c:v>
                </c:pt>
                <c:pt idx="45">
                  <c:v>1997</c:v>
                </c:pt>
                <c:pt idx="46">
                  <c:v>1998</c:v>
                </c:pt>
                <c:pt idx="47">
                  <c:v>1999</c:v>
                </c:pt>
                <c:pt idx="48">
                  <c:v>2000</c:v>
                </c:pt>
                <c:pt idx="49">
                  <c:v>2001</c:v>
                </c:pt>
                <c:pt idx="50">
                  <c:v>2002</c:v>
                </c:pt>
                <c:pt idx="51">
                  <c:v>2003</c:v>
                </c:pt>
                <c:pt idx="52">
                  <c:v>2004</c:v>
                </c:pt>
                <c:pt idx="53">
                  <c:v>2005</c:v>
                </c:pt>
                <c:pt idx="54">
                  <c:v>2006</c:v>
                </c:pt>
                <c:pt idx="55">
                  <c:v>2007</c:v>
                </c:pt>
                <c:pt idx="56">
                  <c:v>2008</c:v>
                </c:pt>
                <c:pt idx="57">
                  <c:v>2009</c:v>
                </c:pt>
                <c:pt idx="58">
                  <c:v>2010</c:v>
                </c:pt>
                <c:pt idx="59">
                  <c:v>2011</c:v>
                </c:pt>
                <c:pt idx="60">
                  <c:v>2012</c:v>
                </c:pt>
                <c:pt idx="61">
                  <c:v>2013</c:v>
                </c:pt>
                <c:pt idx="62">
                  <c:v>2014</c:v>
                </c:pt>
                <c:pt idx="63">
                  <c:v>2015</c:v>
                </c:pt>
                <c:pt idx="64">
                  <c:v>2016</c:v>
                </c:pt>
                <c:pt idx="65">
                  <c:v>2017</c:v>
                </c:pt>
                <c:pt idx="66">
                  <c:v>2018</c:v>
                </c:pt>
                <c:pt idx="67">
                  <c:v>2019</c:v>
                </c:pt>
                <c:pt idx="68">
                  <c:v>2020</c:v>
                </c:pt>
                <c:pt idx="69">
                  <c:v>2021</c:v>
                </c:pt>
              </c:numCache>
            </c:numRef>
          </c:xVal>
          <c:yVal>
            <c:numRef>
              <c:f>Sheet1!$E$11:$E$80</c:f>
              <c:numCache>
                <c:formatCode>0.0</c:formatCode>
                <c:ptCount val="70"/>
                <c:pt idx="0">
                  <c:v>5.1714883349074698</c:v>
                </c:pt>
                <c:pt idx="1">
                  <c:v>5.1588242025182431</c:v>
                </c:pt>
                <c:pt idx="2">
                  <c:v>5.1440579216708162</c:v>
                </c:pt>
                <c:pt idx="3">
                  <c:v>5.1317495067396264</c:v>
                </c:pt>
                <c:pt idx="4">
                  <c:v>5.1228861588953567</c:v>
                </c:pt>
                <c:pt idx="5">
                  <c:v>5.1154842551564004</c:v>
                </c:pt>
                <c:pt idx="6">
                  <c:v>5.0994490374373802</c:v>
                </c:pt>
                <c:pt idx="7">
                  <c:v>5.0822848198696393</c:v>
                </c:pt>
                <c:pt idx="8">
                  <c:v>5.0669720721983094</c:v>
                </c:pt>
                <c:pt idx="9">
                  <c:v>5.0499104655363354</c:v>
                </c:pt>
                <c:pt idx="10">
                  <c:v>5.0327715931295449</c:v>
                </c:pt>
                <c:pt idx="11">
                  <c:v>5.0169559619231539</c:v>
                </c:pt>
                <c:pt idx="12">
                  <c:v>5.0092714910580174</c:v>
                </c:pt>
                <c:pt idx="13">
                  <c:v>5.0060804425393908</c:v>
                </c:pt>
                <c:pt idx="14">
                  <c:v>5.003390785594827</c:v>
                </c:pt>
                <c:pt idx="15">
                  <c:v>4.9898662197357497</c:v>
                </c:pt>
                <c:pt idx="16">
                  <c:v>4.9934663420113692</c:v>
                </c:pt>
                <c:pt idx="17">
                  <c:v>4.9927522009493686</c:v>
                </c:pt>
                <c:pt idx="18">
                  <c:v>4.9893353423487001</c:v>
                </c:pt>
                <c:pt idx="19">
                  <c:v>4.9709732846897996</c:v>
                </c:pt>
                <c:pt idx="20">
                  <c:v>4.954994527145991</c:v>
                </c:pt>
                <c:pt idx="21">
                  <c:v>4.9377277574899807</c:v>
                </c:pt>
                <c:pt idx="22">
                  <c:v>4.9132554534258004</c:v>
                </c:pt>
                <c:pt idx="23">
                  <c:v>4.8924978648350894</c:v>
                </c:pt>
                <c:pt idx="24">
                  <c:v>4.8725154608834806</c:v>
                </c:pt>
                <c:pt idx="25">
                  <c:v>4.8475368012076556</c:v>
                </c:pt>
                <c:pt idx="26">
                  <c:v>4.8088890790208492</c:v>
                </c:pt>
                <c:pt idx="27">
                  <c:v>4.7730496382948191</c:v>
                </c:pt>
                <c:pt idx="28">
                  <c:v>4.7254520721815689</c:v>
                </c:pt>
                <c:pt idx="29">
                  <c:v>4.6831281222763126</c:v>
                </c:pt>
                <c:pt idx="30">
                  <c:v>4.6442760527610396</c:v>
                </c:pt>
                <c:pt idx="31">
                  <c:v>4.6059711673658708</c:v>
                </c:pt>
                <c:pt idx="32">
                  <c:v>4.5478750277730677</c:v>
                </c:pt>
                <c:pt idx="33">
                  <c:v>4.4986908166729691</c:v>
                </c:pt>
                <c:pt idx="34">
                  <c:v>4.4481843448035043</c:v>
                </c:pt>
                <c:pt idx="35">
                  <c:v>4.4099607101555689</c:v>
                </c:pt>
                <c:pt idx="36">
                  <c:v>4.3580154943470752</c:v>
                </c:pt>
                <c:pt idx="37">
                  <c:v>4.3149445755202702</c:v>
                </c:pt>
                <c:pt idx="38">
                  <c:v>4.2476850567516031</c:v>
                </c:pt>
                <c:pt idx="39">
                  <c:v>4.1634339879542663</c:v>
                </c:pt>
                <c:pt idx="40">
                  <c:v>4.0734962750262769</c:v>
                </c:pt>
                <c:pt idx="41">
                  <c:v>3.9934397164180231</c:v>
                </c:pt>
                <c:pt idx="42">
                  <c:v>3.9415400770997375</c:v>
                </c:pt>
                <c:pt idx="43">
                  <c:v>3.881159632792202</c:v>
                </c:pt>
                <c:pt idx="44">
                  <c:v>3.8226885846785161</c:v>
                </c:pt>
                <c:pt idx="45">
                  <c:v>3.7751181419049211</c:v>
                </c:pt>
                <c:pt idx="46">
                  <c:v>3.7125300289541157</c:v>
                </c:pt>
                <c:pt idx="47">
                  <c:v>3.6236874671017385</c:v>
                </c:pt>
                <c:pt idx="48">
                  <c:v>3.572978202322612</c:v>
                </c:pt>
                <c:pt idx="49">
                  <c:v>3.5082455963585208</c:v>
                </c:pt>
                <c:pt idx="50">
                  <c:v>3.4461158982756896</c:v>
                </c:pt>
                <c:pt idx="51">
                  <c:v>3.3918006950679058</c:v>
                </c:pt>
                <c:pt idx="52">
                  <c:v>3.3038362455115347</c:v>
                </c:pt>
                <c:pt idx="53">
                  <c:v>3.2099018413591787</c:v>
                </c:pt>
                <c:pt idx="54">
                  <c:v>3.1472617419331494</c:v>
                </c:pt>
                <c:pt idx="55">
                  <c:v>3.0964116649849291</c:v>
                </c:pt>
                <c:pt idx="56">
                  <c:v>3.0337279044470438</c:v>
                </c:pt>
                <c:pt idx="57">
                  <c:v>2.9420366251938801</c:v>
                </c:pt>
                <c:pt idx="58">
                  <c:v>2.8869775386184515</c:v>
                </c:pt>
                <c:pt idx="59">
                  <c:v>2.8269952459652945</c:v>
                </c:pt>
                <c:pt idx="60">
                  <c:v>2.7844849305474009</c:v>
                </c:pt>
                <c:pt idx="61">
                  <c:v>2.6952081024499703</c:v>
                </c:pt>
                <c:pt idx="62">
                  <c:v>2.6274616639131865</c:v>
                </c:pt>
                <c:pt idx="63">
                  <c:v>2.5365953566723127</c:v>
                </c:pt>
                <c:pt idx="64">
                  <c:v>2.4616545715645586</c:v>
                </c:pt>
                <c:pt idx="65">
                  <c:v>2.3604953517183551</c:v>
                </c:pt>
                <c:pt idx="66">
                  <c:v>2.2384900565498294</c:v>
                </c:pt>
                <c:pt idx="67">
                  <c:v>2.1198475349016048</c:v>
                </c:pt>
                <c:pt idx="68">
                  <c:v>1.9990136821995645</c:v>
                </c:pt>
                <c:pt idx="69">
                  <c:v>1.8595136654664866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2F-4D34-ACB7-E521BF40A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340096"/>
        <c:axId val="847045664"/>
      </c:scatterChart>
      <c:valAx>
        <c:axId val="1809340096"/>
        <c:scaling>
          <c:orientation val="minMax"/>
          <c:max val="2025"/>
          <c:min val="19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045664"/>
        <c:crosses val="autoZero"/>
        <c:crossBetween val="midCat"/>
      </c:valAx>
      <c:valAx>
        <c:axId val="84704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340096"/>
        <c:crosses val="autoZero"/>
        <c:crossBetween val="midCat"/>
        <c:majorUnit val="2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349250</xdr:colOff>
      <xdr:row>2</xdr:row>
      <xdr:rowOff>153900</xdr:rowOff>
    </xdr:from>
    <xdr:to>
      <xdr:col>12</xdr:col>
      <xdr:colOff>488248</xdr:colOff>
      <xdr:row>5</xdr:row>
      <xdr:rowOff>120650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15AE07-3AB2-A334-DB00-DD82AA5AFC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16500" y="522200"/>
          <a:ext cx="1967798" cy="519200"/>
        </a:xfrm>
        <a:prstGeom prst="rect">
          <a:avLst/>
        </a:prstGeom>
      </xdr:spPr>
    </xdr:pic>
    <xdr:clientData/>
  </xdr:twoCellAnchor>
  <xdr:twoCellAnchor>
    <xdr:from>
      <xdr:col>13</xdr:col>
      <xdr:colOff>165099</xdr:colOff>
      <xdr:row>7</xdr:row>
      <xdr:rowOff>177800</xdr:rowOff>
    </xdr:from>
    <xdr:to>
      <xdr:col>19</xdr:col>
      <xdr:colOff>266700</xdr:colOff>
      <xdr:row>20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BB078E-A32E-CBF2-C877-B36A4F4F8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466725</xdr:colOff>
      <xdr:row>7</xdr:row>
      <xdr:rowOff>177799</xdr:rowOff>
    </xdr:from>
    <xdr:to>
      <xdr:col>12</xdr:col>
      <xdr:colOff>584200</xdr:colOff>
      <xdr:row>20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C20414-5FB8-F994-9678-76EBE021C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86D1F-ACE1-4309-B043-FAD46CAB133B}">
  <dimension ref="A1:M80"/>
  <sheetViews>
    <sheetView tabSelected="1" workbookViewId="0"/>
  </sheetViews>
  <sheetFormatPr defaultRowHeight="14.5" x14ac:dyDescent="0.35"/>
  <cols>
    <col min="1" max="1" width="4.81640625" bestFit="1" customWidth="1"/>
    <col min="2" max="2" width="7.7265625" bestFit="1" customWidth="1"/>
    <col min="3" max="4" width="5.453125" bestFit="1" customWidth="1"/>
    <col min="5" max="5" width="8.36328125" bestFit="1" customWidth="1"/>
    <col min="6" max="6" width="8.81640625" bestFit="1" customWidth="1"/>
  </cols>
  <sheetData>
    <row r="1" spans="1:6" x14ac:dyDescent="0.35">
      <c r="A1" t="s">
        <v>4</v>
      </c>
      <c r="B1">
        <f>EXP(E1)</f>
        <v>0.1677518305987179</v>
      </c>
      <c r="D1" s="4" t="s">
        <v>10</v>
      </c>
      <c r="E1" s="4">
        <v>-1.7852695905298712</v>
      </c>
    </row>
    <row r="2" spans="1:6" x14ac:dyDescent="0.35">
      <c r="A2" t="s">
        <v>5</v>
      </c>
      <c r="B2">
        <f>EXP(E2)</f>
        <v>11025.641611365754</v>
      </c>
      <c r="D2" s="4" t="s">
        <v>11</v>
      </c>
      <c r="E2" s="4">
        <v>9.3079788946639681</v>
      </c>
    </row>
    <row r="3" spans="1:6" x14ac:dyDescent="0.35">
      <c r="A3" t="s">
        <v>6</v>
      </c>
      <c r="B3">
        <f>EXP(E3)</f>
        <v>4.6904194034172621E-4</v>
      </c>
      <c r="D3" s="4" t="s">
        <v>12</v>
      </c>
      <c r="E3" s="4">
        <v>-7.6648183684805113</v>
      </c>
    </row>
    <row r="5" spans="1:6" x14ac:dyDescent="0.35">
      <c r="A5" t="s">
        <v>9</v>
      </c>
      <c r="B5" s="3">
        <f>SUM(F11:F80)</f>
        <v>4.1863345000472263</v>
      </c>
    </row>
    <row r="10" spans="1:6" x14ac:dyDescent="0.35">
      <c r="A10" t="s">
        <v>0</v>
      </c>
      <c r="B10" t="s">
        <v>3</v>
      </c>
      <c r="C10" t="s">
        <v>1</v>
      </c>
      <c r="D10" t="s">
        <v>2</v>
      </c>
      <c r="E10" t="s">
        <v>7</v>
      </c>
      <c r="F10" t="s">
        <v>8</v>
      </c>
    </row>
    <row r="11" spans="1:6" x14ac:dyDescent="0.35">
      <c r="A11">
        <v>1952</v>
      </c>
      <c r="B11" s="2">
        <f>K</f>
        <v>11025.641611365754</v>
      </c>
      <c r="C11" s="2">
        <v>27</v>
      </c>
      <c r="D11" s="1">
        <v>7.8</v>
      </c>
      <c r="E11" s="1">
        <f t="shared" ref="E11:E42" si="0">q*B11</f>
        <v>5.1714883349074698</v>
      </c>
      <c r="F11" s="3">
        <f>(LN(D11)-LN(E11))^2</f>
        <v>0.16889075792862471</v>
      </c>
    </row>
    <row r="12" spans="1:6" x14ac:dyDescent="0.35">
      <c r="A12">
        <v>1953</v>
      </c>
      <c r="B12" s="2">
        <f t="shared" ref="B12:B43" si="1">MAX(B11 + rr*B11*(1-B11/K) - C11, 1)</f>
        <v>10998.641611365754</v>
      </c>
      <c r="C12" s="2">
        <v>36</v>
      </c>
      <c r="D12" s="1">
        <v>8.3000000000000007</v>
      </c>
      <c r="E12" s="1">
        <f t="shared" si="0"/>
        <v>5.1588242025182431</v>
      </c>
      <c r="F12" s="3">
        <f t="shared" ref="F12:F75" si="2">(LN(D12)-LN(E12))^2</f>
        <v>0.22614478657566367</v>
      </c>
    </row>
    <row r="13" spans="1:6" x14ac:dyDescent="0.35">
      <c r="A13">
        <v>1954</v>
      </c>
      <c r="B13" s="2">
        <f t="shared" si="1"/>
        <v>10967.159819275543</v>
      </c>
      <c r="C13" s="2">
        <v>36</v>
      </c>
      <c r="D13" s="1">
        <v>7.2</v>
      </c>
      <c r="E13" s="1">
        <f t="shared" si="0"/>
        <v>5.1440579216708162</v>
      </c>
      <c r="F13" s="3">
        <f t="shared" si="2"/>
        <v>0.113056516574165</v>
      </c>
    </row>
    <row r="14" spans="1:6" x14ac:dyDescent="0.35">
      <c r="A14">
        <v>1955</v>
      </c>
      <c r="B14" s="2">
        <f t="shared" si="1"/>
        <v>10940.918210855149</v>
      </c>
      <c r="C14" s="2">
        <v>33</v>
      </c>
      <c r="D14" s="1">
        <v>7.2</v>
      </c>
      <c r="E14" s="1">
        <f t="shared" si="0"/>
        <v>5.1317495067396264</v>
      </c>
      <c r="F14" s="3">
        <f t="shared" si="2"/>
        <v>0.11467325044704652</v>
      </c>
    </row>
    <row r="15" spans="1:6" x14ac:dyDescent="0.35">
      <c r="A15">
        <v>1956</v>
      </c>
      <c r="B15" s="2">
        <f t="shared" si="1"/>
        <v>10922.021504437354</v>
      </c>
      <c r="C15" s="2">
        <v>33</v>
      </c>
      <c r="D15" s="1">
        <v>7.5</v>
      </c>
      <c r="E15" s="1">
        <f t="shared" si="0"/>
        <v>5.1228861588953567</v>
      </c>
      <c r="F15" s="3">
        <f t="shared" si="2"/>
        <v>0.14530203273947023</v>
      </c>
    </row>
    <row r="16" spans="1:6" x14ac:dyDescent="0.35">
      <c r="A16">
        <v>1957</v>
      </c>
      <c r="B16" s="2">
        <f t="shared" si="1"/>
        <v>10906.240604900815</v>
      </c>
      <c r="C16" s="2">
        <v>54</v>
      </c>
      <c r="D16" s="1">
        <v>8.6999999999999993</v>
      </c>
      <c r="E16" s="1">
        <f t="shared" si="0"/>
        <v>5.1154842551564004</v>
      </c>
      <c r="F16" s="3">
        <f t="shared" si="2"/>
        <v>0.28201511914127475</v>
      </c>
    </row>
    <row r="17" spans="1:6" x14ac:dyDescent="0.35">
      <c r="A17">
        <v>1958</v>
      </c>
      <c r="B17" s="2">
        <f t="shared" si="1"/>
        <v>10872.053432411853</v>
      </c>
      <c r="C17" s="2">
        <v>62</v>
      </c>
      <c r="D17" s="1">
        <v>7.8</v>
      </c>
      <c r="E17" s="1">
        <f t="shared" si="0"/>
        <v>5.0994490374373802</v>
      </c>
      <c r="F17" s="3">
        <f t="shared" si="2"/>
        <v>0.18061754700161359</v>
      </c>
    </row>
    <row r="18" spans="1:6" x14ac:dyDescent="0.35">
      <c r="A18">
        <v>1959</v>
      </c>
      <c r="B18" s="2">
        <f t="shared" si="1"/>
        <v>10835.459226027589</v>
      </c>
      <c r="C18" s="2">
        <v>64</v>
      </c>
      <c r="D18" s="1">
        <v>8</v>
      </c>
      <c r="E18" s="1">
        <f t="shared" si="0"/>
        <v>5.0822848198696393</v>
      </c>
      <c r="F18" s="3">
        <f t="shared" si="2"/>
        <v>0.20582609907820484</v>
      </c>
    </row>
    <row r="19" spans="1:6" x14ac:dyDescent="0.35">
      <c r="A19">
        <v>1960</v>
      </c>
      <c r="B19" s="2">
        <f t="shared" si="1"/>
        <v>10802.812363659219</v>
      </c>
      <c r="C19" s="2">
        <v>73</v>
      </c>
      <c r="D19" s="1">
        <v>8.4</v>
      </c>
      <c r="E19" s="1">
        <f t="shared" si="0"/>
        <v>5.0669720721983094</v>
      </c>
      <c r="F19" s="3">
        <f t="shared" si="2"/>
        <v>0.25551841241311091</v>
      </c>
    </row>
    <row r="20" spans="1:6" x14ac:dyDescent="0.35">
      <c r="A20">
        <v>1961</v>
      </c>
      <c r="B20" s="2">
        <f t="shared" si="1"/>
        <v>10766.436924291167</v>
      </c>
      <c r="C20" s="2">
        <v>79</v>
      </c>
      <c r="D20" s="1">
        <v>7</v>
      </c>
      <c r="E20" s="1">
        <f t="shared" si="0"/>
        <v>5.0499104655363354</v>
      </c>
      <c r="F20" s="3">
        <f t="shared" si="2"/>
        <v>0.10662813356682831</v>
      </c>
    </row>
    <row r="21" spans="1:6" x14ac:dyDescent="0.35">
      <c r="A21">
        <v>1962</v>
      </c>
      <c r="B21" s="2">
        <f t="shared" si="1"/>
        <v>10729.896753929634</v>
      </c>
      <c r="C21" s="2">
        <v>82</v>
      </c>
      <c r="D21" s="1">
        <v>6.2</v>
      </c>
      <c r="E21" s="1">
        <f t="shared" si="0"/>
        <v>5.0327715931295449</v>
      </c>
      <c r="F21" s="3">
        <f t="shared" si="2"/>
        <v>4.3504968611528229E-2</v>
      </c>
    </row>
    <row r="22" spans="1:6" x14ac:dyDescent="0.35">
      <c r="A22">
        <v>1963</v>
      </c>
      <c r="B22" s="2">
        <f t="shared" si="1"/>
        <v>10696.177741094942</v>
      </c>
      <c r="C22" s="2">
        <v>70</v>
      </c>
      <c r="D22" s="1">
        <v>5.6</v>
      </c>
      <c r="E22" s="1">
        <f t="shared" si="0"/>
        <v>5.0169559619231539</v>
      </c>
      <c r="F22" s="3">
        <f t="shared" si="2"/>
        <v>1.2087513833488687E-2</v>
      </c>
    </row>
    <row r="23" spans="1:6" x14ac:dyDescent="0.35">
      <c r="A23">
        <v>1964</v>
      </c>
      <c r="B23" s="2">
        <f t="shared" si="1"/>
        <v>10679.794406889183</v>
      </c>
      <c r="C23" s="2">
        <v>63</v>
      </c>
      <c r="D23" s="1">
        <v>6</v>
      </c>
      <c r="E23" s="1">
        <f t="shared" si="0"/>
        <v>5.0092714910580174</v>
      </c>
      <c r="F23" s="3">
        <f t="shared" si="2"/>
        <v>3.256905117972006E-2</v>
      </c>
    </row>
    <row r="24" spans="1:6" x14ac:dyDescent="0.35">
      <c r="A24">
        <v>1965</v>
      </c>
      <c r="B24" s="2">
        <f t="shared" si="1"/>
        <v>10672.99107387316</v>
      </c>
      <c r="C24" s="2">
        <v>63</v>
      </c>
      <c r="D24" s="1">
        <v>5.9</v>
      </c>
      <c r="E24" s="1">
        <f t="shared" si="0"/>
        <v>5.0060804425393908</v>
      </c>
      <c r="F24" s="3">
        <f t="shared" si="2"/>
        <v>2.6994190582610537E-2</v>
      </c>
    </row>
    <row r="25" spans="1:6" x14ac:dyDescent="0.35">
      <c r="A25">
        <v>1966</v>
      </c>
      <c r="B25" s="2">
        <f t="shared" si="1"/>
        <v>10667.25671045439</v>
      </c>
      <c r="C25" s="2">
        <v>87</v>
      </c>
      <c r="D25" s="1">
        <v>6.3</v>
      </c>
      <c r="E25" s="1">
        <f t="shared" si="0"/>
        <v>5.003390785594827</v>
      </c>
      <c r="F25" s="3">
        <f t="shared" si="2"/>
        <v>5.3099733273928647E-2</v>
      </c>
    </row>
    <row r="26" spans="1:6" x14ac:dyDescent="0.35">
      <c r="A26">
        <v>1967</v>
      </c>
      <c r="B26" s="2">
        <f t="shared" si="1"/>
        <v>10638.422261557937</v>
      </c>
      <c r="C26" s="2">
        <v>55</v>
      </c>
      <c r="D26" s="1">
        <v>4.7</v>
      </c>
      <c r="E26" s="1">
        <f t="shared" si="0"/>
        <v>4.9898662197357497</v>
      </c>
      <c r="F26" s="3">
        <f t="shared" si="2"/>
        <v>3.5816144562165167E-3</v>
      </c>
    </row>
    <row r="27" spans="1:6" x14ac:dyDescent="0.35">
      <c r="A27">
        <v>1968</v>
      </c>
      <c r="B27" s="2">
        <f t="shared" si="1"/>
        <v>10646.097742076792</v>
      </c>
      <c r="C27" s="2">
        <v>63</v>
      </c>
      <c r="D27" s="1">
        <v>5.0999999999999996</v>
      </c>
      <c r="E27" s="1">
        <f t="shared" si="0"/>
        <v>4.9934663420113692</v>
      </c>
      <c r="F27" s="3">
        <f t="shared" si="2"/>
        <v>4.4564111030603599E-4</v>
      </c>
    </row>
    <row r="28" spans="1:6" x14ac:dyDescent="0.35">
      <c r="A28">
        <v>1969</v>
      </c>
      <c r="B28" s="2">
        <f t="shared" si="1"/>
        <v>10644.575189399562</v>
      </c>
      <c r="C28" s="2">
        <v>69</v>
      </c>
      <c r="D28" s="1">
        <v>5.2</v>
      </c>
      <c r="E28" s="1">
        <f t="shared" si="0"/>
        <v>4.9927522009493686</v>
      </c>
      <c r="F28" s="3">
        <f t="shared" si="2"/>
        <v>1.6541566440366911E-3</v>
      </c>
    </row>
    <row r="29" spans="1:6" x14ac:dyDescent="0.35">
      <c r="A29">
        <v>1970</v>
      </c>
      <c r="B29" s="2">
        <f t="shared" si="1"/>
        <v>10637.290428045004</v>
      </c>
      <c r="C29" s="2">
        <v>102</v>
      </c>
      <c r="D29" s="1">
        <v>5.4</v>
      </c>
      <c r="E29" s="1">
        <f t="shared" si="0"/>
        <v>4.9893353423487001</v>
      </c>
      <c r="F29" s="3">
        <f t="shared" si="2"/>
        <v>6.2562168596970473E-3</v>
      </c>
    </row>
    <row r="30" spans="1:6" x14ac:dyDescent="0.35">
      <c r="A30">
        <v>1971</v>
      </c>
      <c r="B30" s="2">
        <f t="shared" si="1"/>
        <v>10598.142419989428</v>
      </c>
      <c r="C30" s="2">
        <v>103</v>
      </c>
      <c r="D30" s="1">
        <v>5.6</v>
      </c>
      <c r="E30" s="1">
        <f t="shared" si="0"/>
        <v>4.9709732846897996</v>
      </c>
      <c r="F30" s="3">
        <f t="shared" si="2"/>
        <v>1.4196947664747864E-2</v>
      </c>
    </row>
    <row r="31" spans="1:6" x14ac:dyDescent="0.35">
      <c r="A31">
        <v>1972</v>
      </c>
      <c r="B31" s="2">
        <f t="shared" si="1"/>
        <v>10564.075620904965</v>
      </c>
      <c r="C31" s="2">
        <v>111</v>
      </c>
      <c r="D31" s="1">
        <v>5</v>
      </c>
      <c r="E31" s="1">
        <f t="shared" si="0"/>
        <v>4.954994527145991</v>
      </c>
      <c r="F31" s="3">
        <f t="shared" si="2"/>
        <v>8.1755036307480289E-5</v>
      </c>
    </row>
    <row r="32" spans="1:6" x14ac:dyDescent="0.35">
      <c r="A32">
        <v>1973</v>
      </c>
      <c r="B32" s="2">
        <f t="shared" si="1"/>
        <v>10527.262772903718</v>
      </c>
      <c r="C32" s="2">
        <v>132</v>
      </c>
      <c r="D32" s="1">
        <v>4.5</v>
      </c>
      <c r="E32" s="1">
        <f t="shared" si="0"/>
        <v>4.9377277574899807</v>
      </c>
      <c r="F32" s="3">
        <f t="shared" si="2"/>
        <v>8.6170116824704057E-3</v>
      </c>
    </row>
    <row r="33" spans="1:6" x14ac:dyDescent="0.35">
      <c r="A33">
        <v>1974</v>
      </c>
      <c r="B33" s="2">
        <f t="shared" si="1"/>
        <v>10475.087685860646</v>
      </c>
      <c r="C33" s="2">
        <v>132</v>
      </c>
      <c r="D33" s="1">
        <v>4.3</v>
      </c>
      <c r="E33" s="1">
        <f t="shared" si="0"/>
        <v>4.9132554534258004</v>
      </c>
      <c r="F33" s="3">
        <f t="shared" si="2"/>
        <v>1.7774682234450549E-2</v>
      </c>
    </row>
    <row r="34" spans="1:6" x14ac:dyDescent="0.35">
      <c r="A34">
        <v>1975</v>
      </c>
      <c r="B34" s="2">
        <f t="shared" si="1"/>
        <v>10430.832392665356</v>
      </c>
      <c r="C34" s="2">
        <v>137</v>
      </c>
      <c r="D34" s="1">
        <v>4.3</v>
      </c>
      <c r="E34" s="1">
        <f t="shared" si="0"/>
        <v>4.8924978648350894</v>
      </c>
      <c r="F34" s="3">
        <f t="shared" si="2"/>
        <v>1.6663701719687771E-2</v>
      </c>
    </row>
    <row r="35" spans="1:6" x14ac:dyDescent="0.35">
      <c r="A35">
        <v>1976</v>
      </c>
      <c r="B35" s="2">
        <f t="shared" si="1"/>
        <v>10388.229797389868</v>
      </c>
      <c r="C35" s="2">
        <v>154</v>
      </c>
      <c r="D35" s="1">
        <v>4.2</v>
      </c>
      <c r="E35" s="1">
        <f t="shared" si="0"/>
        <v>4.8725154608834806</v>
      </c>
      <c r="F35" s="3">
        <f t="shared" si="2"/>
        <v>2.2059913323780697E-2</v>
      </c>
    </row>
    <row r="36" spans="1:6" x14ac:dyDescent="0.35">
      <c r="A36">
        <v>1977</v>
      </c>
      <c r="B36" s="2">
        <f t="shared" si="1"/>
        <v>10334.975157394078</v>
      </c>
      <c r="C36" s="2">
        <v>191</v>
      </c>
      <c r="D36" s="1">
        <v>4.5</v>
      </c>
      <c r="E36" s="1">
        <f t="shared" si="0"/>
        <v>4.8475368012076556</v>
      </c>
      <c r="F36" s="3">
        <f t="shared" si="2"/>
        <v>5.53436354921427E-3</v>
      </c>
    </row>
    <row r="37" spans="1:6" x14ac:dyDescent="0.35">
      <c r="A37">
        <v>1978</v>
      </c>
      <c r="B37" s="2">
        <f t="shared" si="1"/>
        <v>10252.578000844178</v>
      </c>
      <c r="C37" s="2">
        <v>197</v>
      </c>
      <c r="D37" s="1">
        <v>5.5</v>
      </c>
      <c r="E37" s="1">
        <f t="shared" si="0"/>
        <v>4.8088890790208492</v>
      </c>
      <c r="F37" s="3">
        <f t="shared" si="2"/>
        <v>1.8031654315143007E-2</v>
      </c>
    </row>
    <row r="38" spans="1:6" x14ac:dyDescent="0.35">
      <c r="A38">
        <v>1979</v>
      </c>
      <c r="B38" s="2">
        <f t="shared" si="1"/>
        <v>10176.16811583492</v>
      </c>
      <c r="C38" s="2">
        <v>233</v>
      </c>
      <c r="D38" s="1">
        <v>4.8</v>
      </c>
      <c r="E38" s="1">
        <f t="shared" si="0"/>
        <v>4.7730496382948191</v>
      </c>
      <c r="F38" s="3">
        <f t="shared" si="2"/>
        <v>3.1702306537222332E-5</v>
      </c>
    </row>
    <row r="39" spans="1:6" x14ac:dyDescent="0.35">
      <c r="A39">
        <v>1980</v>
      </c>
      <c r="B39" s="2">
        <f t="shared" si="1"/>
        <v>10074.689842743664</v>
      </c>
      <c r="C39" s="2">
        <v>236</v>
      </c>
      <c r="D39" s="1">
        <v>5</v>
      </c>
      <c r="E39" s="1">
        <f t="shared" si="0"/>
        <v>4.7254520721815689</v>
      </c>
      <c r="F39" s="3">
        <f t="shared" si="2"/>
        <v>3.1893894147931251E-3</v>
      </c>
    </row>
    <row r="40" spans="1:6" x14ac:dyDescent="0.35">
      <c r="A40">
        <v>1981</v>
      </c>
      <c r="B40" s="2">
        <f t="shared" si="1"/>
        <v>9984.4549484516519</v>
      </c>
      <c r="C40" s="2">
        <v>241</v>
      </c>
      <c r="D40" s="1">
        <v>3.6</v>
      </c>
      <c r="E40" s="1">
        <f t="shared" si="0"/>
        <v>4.6831281222763126</v>
      </c>
      <c r="F40" s="3">
        <f t="shared" si="2"/>
        <v>6.9186066271518548E-2</v>
      </c>
    </row>
    <row r="41" spans="1:6" x14ac:dyDescent="0.35">
      <c r="A41">
        <v>1982</v>
      </c>
      <c r="B41" s="2">
        <f t="shared" si="1"/>
        <v>9901.6221222720415</v>
      </c>
      <c r="C41" s="2">
        <v>251</v>
      </c>
      <c r="D41" s="1">
        <v>3.7</v>
      </c>
      <c r="E41" s="1">
        <f t="shared" si="0"/>
        <v>4.6442760527610396</v>
      </c>
      <c r="F41" s="3">
        <f t="shared" si="2"/>
        <v>5.1666510746625323E-2</v>
      </c>
    </row>
    <row r="42" spans="1:6" x14ac:dyDescent="0.35">
      <c r="A42">
        <v>1983</v>
      </c>
      <c r="B42" s="2">
        <f t="shared" si="1"/>
        <v>9819.9558956500441</v>
      </c>
      <c r="C42" s="2">
        <v>304</v>
      </c>
      <c r="D42" s="1">
        <v>4.4000000000000004</v>
      </c>
      <c r="E42" s="1">
        <f t="shared" si="0"/>
        <v>4.6059711673658708</v>
      </c>
      <c r="F42" s="3">
        <f t="shared" si="2"/>
        <v>2.0929710609951763E-3</v>
      </c>
    </row>
    <row r="43" spans="1:6" x14ac:dyDescent="0.35">
      <c r="A43">
        <v>1984</v>
      </c>
      <c r="B43" s="2">
        <f t="shared" si="1"/>
        <v>9696.0946060807655</v>
      </c>
      <c r="C43" s="2">
        <v>301</v>
      </c>
      <c r="D43" s="1">
        <v>3.5</v>
      </c>
      <c r="E43" s="1">
        <f t="shared" ref="E43:E74" si="3">q*B43</f>
        <v>4.5478750277730677</v>
      </c>
      <c r="F43" s="3">
        <f t="shared" si="2"/>
        <v>6.8590105923573064E-2</v>
      </c>
    </row>
    <row r="44" spans="1:6" x14ac:dyDescent="0.35">
      <c r="A44">
        <v>1985</v>
      </c>
      <c r="B44" s="2">
        <f t="shared" ref="B44:B80" si="4">MAX(B43 + rr*B43*(1-B43/K) - C43, 1)</f>
        <v>9591.2335971392949</v>
      </c>
      <c r="C44" s="2">
        <v>317</v>
      </c>
      <c r="D44" s="1">
        <v>3.9</v>
      </c>
      <c r="E44" s="1">
        <f t="shared" si="3"/>
        <v>4.4986908166729691</v>
      </c>
      <c r="F44" s="3">
        <f t="shared" si="2"/>
        <v>2.0394659450460557E-2</v>
      </c>
    </row>
    <row r="45" spans="1:6" x14ac:dyDescent="0.35">
      <c r="A45">
        <v>1986</v>
      </c>
      <c r="B45" s="2">
        <f t="shared" si="4"/>
        <v>9483.5535209553454</v>
      </c>
      <c r="C45" s="2">
        <v>304</v>
      </c>
      <c r="D45" s="1">
        <v>4.3</v>
      </c>
      <c r="E45" s="1">
        <f t="shared" si="3"/>
        <v>4.4481843448035043</v>
      </c>
      <c r="F45" s="3">
        <f t="shared" si="2"/>
        <v>1.1479206577151766E-3</v>
      </c>
    </row>
    <row r="46" spans="1:6" x14ac:dyDescent="0.35">
      <c r="A46">
        <v>1987</v>
      </c>
      <c r="B46" s="2">
        <f t="shared" si="4"/>
        <v>9402.0605213739273</v>
      </c>
      <c r="C46" s="2">
        <v>343</v>
      </c>
      <c r="D46" s="1">
        <v>4.0999999999999996</v>
      </c>
      <c r="E46" s="1">
        <f t="shared" si="3"/>
        <v>4.4099607101555689</v>
      </c>
      <c r="F46" s="3">
        <f t="shared" si="2"/>
        <v>5.311320429143538E-3</v>
      </c>
    </row>
    <row r="47" spans="1:6" x14ac:dyDescent="0.35">
      <c r="A47">
        <v>1988</v>
      </c>
      <c r="B47" s="2">
        <f t="shared" si="4"/>
        <v>9291.313035188261</v>
      </c>
      <c r="C47" s="2">
        <v>337</v>
      </c>
      <c r="D47" s="1">
        <v>3.9</v>
      </c>
      <c r="E47" s="1">
        <f t="shared" si="3"/>
        <v>4.3580154943470752</v>
      </c>
      <c r="F47" s="3">
        <f t="shared" si="2"/>
        <v>1.2329934624043203E-2</v>
      </c>
    </row>
    <row r="48" spans="1:6" x14ac:dyDescent="0.35">
      <c r="A48">
        <v>1989</v>
      </c>
      <c r="B48" s="2">
        <f t="shared" si="4"/>
        <v>9199.4855990416654</v>
      </c>
      <c r="C48" s="2">
        <v>399</v>
      </c>
      <c r="D48" s="1">
        <v>3.4</v>
      </c>
      <c r="E48" s="1">
        <f t="shared" si="3"/>
        <v>4.3149445755202702</v>
      </c>
      <c r="F48" s="3">
        <f t="shared" si="2"/>
        <v>5.6791202465267372E-2</v>
      </c>
    </row>
    <row r="49" spans="1:6" x14ac:dyDescent="0.35">
      <c r="A49">
        <v>1990</v>
      </c>
      <c r="B49" s="2">
        <f t="shared" si="4"/>
        <v>9056.087934603247</v>
      </c>
      <c r="C49" s="2">
        <v>451</v>
      </c>
      <c r="D49" s="1">
        <v>3.8</v>
      </c>
      <c r="E49" s="1">
        <f t="shared" si="3"/>
        <v>4.2476850567516031</v>
      </c>
      <c r="F49" s="3">
        <f t="shared" si="2"/>
        <v>1.2403961896452516E-2</v>
      </c>
    </row>
    <row r="50" spans="1:6" x14ac:dyDescent="0.35">
      <c r="A50">
        <v>1991</v>
      </c>
      <c r="B50" s="2">
        <f t="shared" si="4"/>
        <v>8876.4641919248115</v>
      </c>
      <c r="C50" s="2">
        <v>482</v>
      </c>
      <c r="D50" s="1">
        <v>3.3</v>
      </c>
      <c r="E50" s="1">
        <f t="shared" si="3"/>
        <v>4.1634339879542663</v>
      </c>
      <c r="F50" s="3">
        <f t="shared" si="2"/>
        <v>5.4018007333207954E-2</v>
      </c>
    </row>
    <row r="51" spans="1:6" x14ac:dyDescent="0.35">
      <c r="A51">
        <v>1992</v>
      </c>
      <c r="B51" s="2">
        <f t="shared" si="4"/>
        <v>8684.7164926413225</v>
      </c>
      <c r="C51" s="2">
        <v>480</v>
      </c>
      <c r="D51" s="1">
        <v>4</v>
      </c>
      <c r="E51" s="1">
        <f t="shared" si="3"/>
        <v>4.0734962750262769</v>
      </c>
      <c r="F51" s="3">
        <f t="shared" si="2"/>
        <v>3.3150596292508939E-4</v>
      </c>
    </row>
    <row r="52" spans="1:6" x14ac:dyDescent="0.35">
      <c r="A52">
        <v>1993</v>
      </c>
      <c r="B52" s="2">
        <f t="shared" si="4"/>
        <v>8514.0354687867657</v>
      </c>
      <c r="C52" s="2">
        <v>436</v>
      </c>
      <c r="D52" s="1">
        <v>3.5</v>
      </c>
      <c r="E52" s="1">
        <f t="shared" si="3"/>
        <v>3.9934397164180231</v>
      </c>
      <c r="F52" s="3">
        <f t="shared" si="2"/>
        <v>1.7394965595302077E-2</v>
      </c>
    </row>
    <row r="53" spans="1:6" x14ac:dyDescent="0.35">
      <c r="A53">
        <v>1994</v>
      </c>
      <c r="B53" s="2">
        <f t="shared" si="4"/>
        <v>8403.3851519292293</v>
      </c>
      <c r="C53" s="2">
        <v>464</v>
      </c>
      <c r="D53" s="1">
        <v>3.4</v>
      </c>
      <c r="E53" s="1">
        <f t="shared" si="3"/>
        <v>3.9415400770997375</v>
      </c>
      <c r="F53" s="3">
        <f t="shared" si="2"/>
        <v>2.1843686532498838E-2</v>
      </c>
    </row>
    <row r="54" spans="1:6" x14ac:dyDescent="0.35">
      <c r="A54">
        <v>1995</v>
      </c>
      <c r="B54" s="2">
        <f t="shared" si="4"/>
        <v>8274.6537121276106</v>
      </c>
      <c r="C54" s="2">
        <v>471</v>
      </c>
      <c r="D54" s="1">
        <v>3.5</v>
      </c>
      <c r="E54" s="1">
        <f t="shared" si="3"/>
        <v>3.881159632792202</v>
      </c>
      <c r="F54" s="3">
        <f t="shared" si="2"/>
        <v>1.068556672491444E-2</v>
      </c>
    </row>
    <row r="55" spans="1:6" x14ac:dyDescent="0.35">
      <c r="A55">
        <v>1996</v>
      </c>
      <c r="B55" s="2">
        <f t="shared" si="4"/>
        <v>8149.993115527046</v>
      </c>
      <c r="C55" s="2">
        <v>458</v>
      </c>
      <c r="D55" s="1">
        <v>4.2</v>
      </c>
      <c r="E55" s="1">
        <f t="shared" si="3"/>
        <v>3.8226885846785161</v>
      </c>
      <c r="F55" s="3">
        <f t="shared" si="2"/>
        <v>8.8605571027772032E-3</v>
      </c>
    </row>
    <row r="56" spans="1:6" x14ac:dyDescent="0.35">
      <c r="A56">
        <v>1997</v>
      </c>
      <c r="B56" s="2">
        <f t="shared" si="4"/>
        <v>8048.5726695453141</v>
      </c>
      <c r="C56" s="2">
        <v>498</v>
      </c>
      <c r="D56" s="1">
        <v>4</v>
      </c>
      <c r="E56" s="1">
        <f t="shared" si="3"/>
        <v>3.7751181419049211</v>
      </c>
      <c r="F56" s="3">
        <f t="shared" si="2"/>
        <v>3.348090088559132E-3</v>
      </c>
    </row>
    <row r="57" spans="1:6" x14ac:dyDescent="0.35">
      <c r="A57">
        <v>1998</v>
      </c>
      <c r="B57" s="2">
        <f t="shared" si="4"/>
        <v>7915.134468037777</v>
      </c>
      <c r="C57" s="2">
        <v>564</v>
      </c>
      <c r="D57" s="1">
        <v>2.9</v>
      </c>
      <c r="E57" s="1">
        <f t="shared" si="3"/>
        <v>3.7125300289541157</v>
      </c>
      <c r="F57" s="3">
        <f t="shared" si="2"/>
        <v>6.101041072931318E-2</v>
      </c>
    </row>
    <row r="58" spans="1:6" x14ac:dyDescent="0.35">
      <c r="A58">
        <v>1999</v>
      </c>
      <c r="B58" s="2">
        <f t="shared" si="4"/>
        <v>7725.721636878905</v>
      </c>
      <c r="C58" s="2">
        <v>496</v>
      </c>
      <c r="D58" s="1">
        <v>2.4</v>
      </c>
      <c r="E58" s="1">
        <f t="shared" si="3"/>
        <v>3.6236874671017385</v>
      </c>
      <c r="F58" s="3">
        <f t="shared" si="2"/>
        <v>0.1697632882008081</v>
      </c>
    </row>
    <row r="59" spans="1:6" x14ac:dyDescent="0.35">
      <c r="A59">
        <v>2000</v>
      </c>
      <c r="B59" s="2">
        <f t="shared" si="4"/>
        <v>7617.6092050946982</v>
      </c>
      <c r="C59" s="2">
        <v>533</v>
      </c>
      <c r="D59" s="1">
        <v>3.5</v>
      </c>
      <c r="E59" s="1">
        <f t="shared" si="3"/>
        <v>3.572978202322612</v>
      </c>
      <c r="F59" s="3">
        <f t="shared" si="2"/>
        <v>4.2586553928110788E-4</v>
      </c>
    </row>
    <row r="60" spans="1:6" x14ac:dyDescent="0.35">
      <c r="A60">
        <v>2001</v>
      </c>
      <c r="B60" s="2">
        <f t="shared" si="4"/>
        <v>7479.598932672302</v>
      </c>
      <c r="C60" s="2">
        <v>536</v>
      </c>
      <c r="D60" s="1">
        <v>2.7</v>
      </c>
      <c r="E60" s="1">
        <f t="shared" si="3"/>
        <v>3.5082455963585208</v>
      </c>
      <c r="F60" s="3">
        <f t="shared" si="2"/>
        <v>6.8572916544609633E-2</v>
      </c>
    </row>
    <row r="61" spans="1:6" x14ac:dyDescent="0.35">
      <c r="A61">
        <v>2002</v>
      </c>
      <c r="B61" s="2">
        <f t="shared" si="4"/>
        <v>7347.1380741879502</v>
      </c>
      <c r="C61" s="2">
        <v>527</v>
      </c>
      <c r="D61" s="1">
        <v>2.4</v>
      </c>
      <c r="E61" s="1">
        <f t="shared" si="3"/>
        <v>3.4461158982756896</v>
      </c>
      <c r="F61" s="3">
        <f t="shared" si="2"/>
        <v>0.13088406863433907</v>
      </c>
    </row>
    <row r="62" spans="1:6" x14ac:dyDescent="0.35">
      <c r="A62">
        <v>2003</v>
      </c>
      <c r="B62" s="2">
        <f t="shared" si="4"/>
        <v>7231.3377618145796</v>
      </c>
      <c r="C62" s="2">
        <v>605</v>
      </c>
      <c r="D62" s="1">
        <v>2.6</v>
      </c>
      <c r="E62" s="1">
        <f t="shared" si="3"/>
        <v>3.3918006950679058</v>
      </c>
      <c r="F62" s="3">
        <f t="shared" si="2"/>
        <v>7.0675964001348235E-2</v>
      </c>
    </row>
    <row r="63" spans="1:6" x14ac:dyDescent="0.35">
      <c r="A63">
        <v>2004</v>
      </c>
      <c r="B63" s="2">
        <f t="shared" si="4"/>
        <v>7043.7970709068886</v>
      </c>
      <c r="C63" s="2">
        <v>627</v>
      </c>
      <c r="D63" s="1">
        <v>2.8</v>
      </c>
      <c r="E63" s="1">
        <f t="shared" si="3"/>
        <v>3.3038362455115347</v>
      </c>
      <c r="F63" s="3">
        <f t="shared" si="2"/>
        <v>2.7378624776960975E-2</v>
      </c>
    </row>
    <row r="64" spans="1:6" x14ac:dyDescent="0.35">
      <c r="A64">
        <v>2005</v>
      </c>
      <c r="B64" s="2">
        <f t="shared" si="4"/>
        <v>6843.5284039217595</v>
      </c>
      <c r="C64" s="2">
        <v>569</v>
      </c>
      <c r="D64" s="1">
        <v>2.2000000000000002</v>
      </c>
      <c r="E64" s="1">
        <f t="shared" si="3"/>
        <v>3.2099018413591787</v>
      </c>
      <c r="F64" s="3">
        <f t="shared" si="2"/>
        <v>0.14271999304464578</v>
      </c>
    </row>
    <row r="65" spans="1:13" x14ac:dyDescent="0.35">
      <c r="A65">
        <v>2006</v>
      </c>
      <c r="B65" s="2">
        <f t="shared" si="4"/>
        <v>6709.9793669627361</v>
      </c>
      <c r="C65" s="2">
        <v>549</v>
      </c>
      <c r="D65" s="1">
        <v>2.4</v>
      </c>
      <c r="E65" s="1">
        <f t="shared" si="3"/>
        <v>3.1472617419331494</v>
      </c>
      <c r="F65" s="3">
        <f t="shared" si="2"/>
        <v>7.3475718746089463E-2</v>
      </c>
    </row>
    <row r="66" spans="1:13" x14ac:dyDescent="0.35">
      <c r="A66">
        <v>2007</v>
      </c>
      <c r="B66" s="2">
        <f t="shared" si="4"/>
        <v>6601.5667228585162</v>
      </c>
      <c r="C66" s="2">
        <v>578</v>
      </c>
      <c r="D66" s="1">
        <v>2.4</v>
      </c>
      <c r="E66" s="1">
        <f t="shared" si="3"/>
        <v>3.0964116649849291</v>
      </c>
      <c r="F66" s="3">
        <f t="shared" si="2"/>
        <v>6.4910390438664423E-2</v>
      </c>
    </row>
    <row r="67" spans="1:13" x14ac:dyDescent="0.35">
      <c r="A67">
        <v>2008</v>
      </c>
      <c r="B67" s="2">
        <f t="shared" si="4"/>
        <v>6467.9246001685569</v>
      </c>
      <c r="C67" s="2">
        <v>644</v>
      </c>
      <c r="D67" s="1">
        <v>2.4</v>
      </c>
      <c r="E67" s="1">
        <f t="shared" si="3"/>
        <v>3.0337279044470438</v>
      </c>
      <c r="F67" s="3">
        <f t="shared" si="2"/>
        <v>5.4907482702169289E-2</v>
      </c>
    </row>
    <row r="68" spans="1:13" x14ac:dyDescent="0.35">
      <c r="A68">
        <v>2009</v>
      </c>
      <c r="B68" s="2">
        <f t="shared" si="4"/>
        <v>6272.4382878222441</v>
      </c>
      <c r="C68" s="2">
        <v>571</v>
      </c>
      <c r="D68" s="1">
        <v>2.2999999999999998</v>
      </c>
      <c r="E68" s="1">
        <f t="shared" si="3"/>
        <v>2.9420366251938801</v>
      </c>
      <c r="F68" s="3">
        <f t="shared" si="2"/>
        <v>6.0610967766466108E-2</v>
      </c>
    </row>
    <row r="69" spans="1:13" x14ac:dyDescent="0.35">
      <c r="A69">
        <v>2010</v>
      </c>
      <c r="B69" s="2">
        <f t="shared" si="4"/>
        <v>6155.0520120122073</v>
      </c>
      <c r="C69" s="2">
        <v>584</v>
      </c>
      <c r="D69" s="1">
        <v>2.2999999999999998</v>
      </c>
      <c r="E69" s="1">
        <f t="shared" si="3"/>
        <v>2.8869775386184515</v>
      </c>
      <c r="F69" s="3">
        <f t="shared" si="2"/>
        <v>5.1665743480303464E-2</v>
      </c>
    </row>
    <row r="70" spans="1:13" x14ac:dyDescent="0.35">
      <c r="A70">
        <v>2011</v>
      </c>
      <c r="B70" s="2">
        <f t="shared" si="4"/>
        <v>6027.1694337304953</v>
      </c>
      <c r="C70" s="2">
        <v>549</v>
      </c>
      <c r="D70" s="1">
        <v>2.2000000000000002</v>
      </c>
      <c r="E70" s="1">
        <f t="shared" si="3"/>
        <v>2.8269952459652945</v>
      </c>
      <c r="F70" s="3">
        <f t="shared" si="2"/>
        <v>6.2879091450641619E-2</v>
      </c>
    </row>
    <row r="71" spans="1:13" x14ac:dyDescent="0.35">
      <c r="A71">
        <v>2012</v>
      </c>
      <c r="B71" s="2">
        <f t="shared" si="4"/>
        <v>5936.5372071391539</v>
      </c>
      <c r="C71" s="2">
        <v>650</v>
      </c>
      <c r="D71" s="1">
        <v>2</v>
      </c>
      <c r="E71" s="1">
        <f t="shared" si="3"/>
        <v>2.7844849305474009</v>
      </c>
      <c r="F71" s="3">
        <f t="shared" si="2"/>
        <v>0.10950522139843921</v>
      </c>
    </row>
    <row r="72" spans="1:13" x14ac:dyDescent="0.35">
      <c r="A72">
        <v>2013</v>
      </c>
      <c r="B72" s="2">
        <f t="shared" si="4"/>
        <v>5746.1985179541589</v>
      </c>
      <c r="C72" s="2">
        <v>606</v>
      </c>
      <c r="D72" s="1">
        <v>1.9</v>
      </c>
      <c r="E72" s="1">
        <f t="shared" si="3"/>
        <v>2.6952081024499703</v>
      </c>
      <c r="F72" s="3">
        <f t="shared" si="2"/>
        <v>0.12223521646672569</v>
      </c>
    </row>
    <row r="73" spans="1:13" x14ac:dyDescent="0.35">
      <c r="A73">
        <v>2014</v>
      </c>
      <c r="B73" s="2">
        <f t="shared" si="4"/>
        <v>5601.7627378884654</v>
      </c>
      <c r="C73" s="2">
        <v>656</v>
      </c>
      <c r="D73" s="1">
        <v>2.5</v>
      </c>
      <c r="E73" s="1">
        <f t="shared" si="3"/>
        <v>2.6274616639131865</v>
      </c>
      <c r="F73" s="3">
        <f t="shared" si="2"/>
        <v>2.4728244014917602E-3</v>
      </c>
    </row>
    <row r="74" spans="1:13" x14ac:dyDescent="0.35">
      <c r="A74">
        <v>2015</v>
      </c>
      <c r="B74" s="2">
        <f t="shared" si="4"/>
        <v>5408.0352704157867</v>
      </c>
      <c r="C74" s="2">
        <v>622</v>
      </c>
      <c r="D74" s="1">
        <v>2.6</v>
      </c>
      <c r="E74" s="1">
        <f t="shared" si="3"/>
        <v>2.5365953566723127</v>
      </c>
      <c r="F74" s="3">
        <f t="shared" si="2"/>
        <v>6.0953061943455383E-4</v>
      </c>
    </row>
    <row r="75" spans="1:13" x14ac:dyDescent="0.35">
      <c r="A75">
        <v>2016</v>
      </c>
      <c r="B75" s="2">
        <f t="shared" si="4"/>
        <v>5248.2611038387959</v>
      </c>
      <c r="C75" s="2">
        <v>677</v>
      </c>
      <c r="D75" s="1">
        <v>2.6</v>
      </c>
      <c r="E75" s="1">
        <f t="shared" ref="E75:E80" si="5">q*B75</f>
        <v>2.4616545715645586</v>
      </c>
      <c r="F75" s="3">
        <f t="shared" si="2"/>
        <v>2.9896542786375714E-3</v>
      </c>
    </row>
    <row r="76" spans="1:13" x14ac:dyDescent="0.35">
      <c r="A76">
        <v>2017</v>
      </c>
      <c r="B76" s="2">
        <f t="shared" si="4"/>
        <v>5032.5890900045897</v>
      </c>
      <c r="C76" s="2">
        <v>719</v>
      </c>
      <c r="D76" s="1">
        <v>2.9</v>
      </c>
      <c r="E76" s="1">
        <f t="shared" si="5"/>
        <v>2.3604953517183551</v>
      </c>
      <c r="F76" s="3">
        <f t="shared" ref="F76:F80" si="6">(LN(D76)-LN(E76))^2</f>
        <v>4.2369794857847698E-2</v>
      </c>
    </row>
    <row r="77" spans="1:13" x14ac:dyDescent="0.35">
      <c r="A77">
        <v>2018</v>
      </c>
      <c r="B77" s="2">
        <f t="shared" si="4"/>
        <v>4772.4731287759687</v>
      </c>
      <c r="C77" s="2">
        <v>707</v>
      </c>
      <c r="D77" s="1">
        <v>2.5</v>
      </c>
      <c r="E77" s="1">
        <f t="shared" si="5"/>
        <v>2.2384900565498294</v>
      </c>
      <c r="F77" s="3">
        <f t="shared" si="6"/>
        <v>1.2207857836366558E-2</v>
      </c>
      <c r="M77" s="3"/>
    </row>
    <row r="78" spans="1:13" x14ac:dyDescent="0.35">
      <c r="A78">
        <v>2019</v>
      </c>
      <c r="B78" s="2">
        <f t="shared" si="4"/>
        <v>4519.5266192126956</v>
      </c>
      <c r="C78" s="2">
        <v>705</v>
      </c>
      <c r="D78" s="1">
        <v>3.1</v>
      </c>
      <c r="E78" s="1">
        <f t="shared" si="5"/>
        <v>2.1198475349016048</v>
      </c>
      <c r="F78" s="3">
        <f t="shared" si="6"/>
        <v>0.1444440399557623</v>
      </c>
    </row>
    <row r="79" spans="1:13" x14ac:dyDescent="0.35">
      <c r="A79">
        <v>2020</v>
      </c>
      <c r="B79" s="2">
        <f t="shared" si="4"/>
        <v>4261.9081797741983</v>
      </c>
      <c r="C79" s="2">
        <v>736</v>
      </c>
      <c r="D79" s="1">
        <v>2.6</v>
      </c>
      <c r="E79" s="1">
        <f t="shared" si="5"/>
        <v>1.9990136821995645</v>
      </c>
      <c r="F79" s="3">
        <f t="shared" si="6"/>
        <v>6.9094088968975259E-2</v>
      </c>
    </row>
    <row r="80" spans="1:13" x14ac:dyDescent="0.35">
      <c r="A80">
        <v>2021</v>
      </c>
      <c r="B80" s="2">
        <f t="shared" si="4"/>
        <v>3964.4933758199004</v>
      </c>
      <c r="C80" s="2">
        <v>752</v>
      </c>
      <c r="D80" s="1">
        <v>2.7</v>
      </c>
      <c r="E80" s="1">
        <f t="shared" si="5"/>
        <v>1.8595136654664866</v>
      </c>
      <c r="F80" s="3">
        <f t="shared" si="6"/>
        <v>0.13908184907725951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K</vt:lpstr>
      <vt:lpstr>q</vt:lpstr>
      <vt:lpstr>rr</vt:lpstr>
      <vt:lpstr>RSS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Arni Magnusson</dc:creator>
  <cp:lastModifiedBy>Arni Magnusson</cp:lastModifiedBy>
  <dcterms:created xsi:type="dcterms:W3CDTF">2024-01-28T17:30:27Z</dcterms:created>
  <dcterms:modified xsi:type="dcterms:W3CDTF">2024-03-06T07:07:49Z</dcterms:modified>
</cp:coreProperties>
</file>