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37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80" i="1" l="1"/>
  <c r="D77" i="1"/>
  <c r="D78" i="1"/>
  <c r="D79" i="1"/>
  <c r="D76" i="1"/>
  <c r="E85" i="1" s="1"/>
  <c r="G73" i="1" s="1"/>
  <c r="E76" i="1"/>
  <c r="D74" i="1"/>
  <c r="D73" i="1"/>
  <c r="D72" i="1"/>
  <c r="D71" i="1"/>
  <c r="E68" i="1"/>
  <c r="G52" i="1"/>
  <c r="G53" i="1"/>
  <c r="G54" i="1"/>
  <c r="D59" i="1"/>
  <c r="D61" i="1"/>
  <c r="D51" i="1"/>
  <c r="D52" i="1"/>
  <c r="D53" i="1"/>
  <c r="D54" i="1"/>
  <c r="D55" i="1"/>
  <c r="D56" i="1"/>
  <c r="D57" i="1"/>
  <c r="D58" i="1"/>
  <c r="D60" i="1"/>
  <c r="D65" i="1"/>
  <c r="D45" i="1"/>
  <c r="D46" i="1"/>
  <c r="D47" i="1"/>
  <c r="D48" i="1"/>
  <c r="D49" i="1"/>
  <c r="D50" i="1"/>
  <c r="J52" i="1" l="1"/>
  <c r="K52" i="1" s="1"/>
  <c r="M52" i="1" s="1"/>
  <c r="D30" i="1"/>
  <c r="D31" i="1"/>
  <c r="D32" i="1"/>
  <c r="D33" i="1"/>
  <c r="D34" i="1"/>
  <c r="D35" i="1"/>
  <c r="D36" i="1"/>
  <c r="D37" i="1"/>
  <c r="D38" i="1"/>
  <c r="D39" i="1"/>
  <c r="D40" i="1"/>
  <c r="D29" i="1"/>
  <c r="D41" i="1" l="1"/>
  <c r="D25" i="1" l="1"/>
  <c r="D21" i="1"/>
  <c r="D22" i="1"/>
  <c r="D23" i="1"/>
  <c r="D24" i="1"/>
  <c r="D20" i="1"/>
  <c r="H19" i="1"/>
  <c r="G19" i="1"/>
  <c r="F19" i="1"/>
  <c r="E19" i="1" s="1"/>
  <c r="D27" i="1" l="1"/>
  <c r="E27" i="1" s="1"/>
</calcChain>
</file>

<file path=xl/sharedStrings.xml><?xml version="1.0" encoding="utf-8"?>
<sst xmlns="http://schemas.openxmlformats.org/spreadsheetml/2006/main" count="107" uniqueCount="77">
  <si>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</si>
  <si>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</si>
  <si>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</si>
  <si>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</si>
  <si>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</si>
  <si>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</si>
  <si>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</si>
  <si>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</si>
  <si>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Total</t>
  </si>
  <si>
    <t>bloques</t>
  </si>
  <si>
    <t>Cemento</t>
  </si>
  <si>
    <t>cant</t>
  </si>
  <si>
    <t>precio</t>
  </si>
  <si>
    <t>varillas 1/2</t>
  </si>
  <si>
    <t>varllas 3/8</t>
  </si>
  <si>
    <t>varilla lisa</t>
  </si>
  <si>
    <t>total</t>
  </si>
  <si>
    <t>mano de obra</t>
  </si>
  <si>
    <t>Tubo de 3</t>
  </si>
  <si>
    <t>Te de 3</t>
  </si>
  <si>
    <t xml:space="preserve">Reductor de 3 a 2 </t>
  </si>
  <si>
    <t>Lata de Pegamento</t>
  </si>
  <si>
    <t>Codos de 1/2</t>
  </si>
  <si>
    <t>Adaptador hembra 1/2</t>
  </si>
  <si>
    <t>Tubo de 1/2</t>
  </si>
  <si>
    <t>Varilla Corrugada de 1/2</t>
  </si>
  <si>
    <t>Varilla Corrugada de 3/8</t>
  </si>
  <si>
    <t>Alambre de Amarre Libra</t>
  </si>
  <si>
    <t>Bloques</t>
  </si>
  <si>
    <t>Arena bolsa</t>
  </si>
  <si>
    <t>cantidad</t>
  </si>
  <si>
    <t>Precio</t>
  </si>
  <si>
    <t>Arena Colada</t>
  </si>
  <si>
    <t>Boques</t>
  </si>
  <si>
    <t>Tubo de 2</t>
  </si>
  <si>
    <t>Adaptador Hembra</t>
  </si>
  <si>
    <t>Codo de 2</t>
  </si>
  <si>
    <t>Flete</t>
  </si>
  <si>
    <t>Extras</t>
  </si>
  <si>
    <t>Guantes</t>
  </si>
  <si>
    <t>Varilla 8.0 Milimetrica</t>
  </si>
  <si>
    <t>Puerta</t>
  </si>
  <si>
    <t>Contramarco</t>
  </si>
  <si>
    <t>desc</t>
  </si>
  <si>
    <t>restado</t>
  </si>
  <si>
    <t>res</t>
  </si>
  <si>
    <t>Total Desc</t>
  </si>
  <si>
    <t>Precio+ ISV</t>
  </si>
  <si>
    <t>Precio sin ISV</t>
  </si>
  <si>
    <t>Alambre de amarre Libra</t>
  </si>
  <si>
    <t>subtotal sin descuento</t>
  </si>
  <si>
    <t>Varilla de 1/2</t>
  </si>
  <si>
    <t>precio total</t>
  </si>
  <si>
    <t>Lavatrastos Aluminio</t>
  </si>
  <si>
    <t>Desague de lavatrastos</t>
  </si>
  <si>
    <t>Servicio y Lavabo</t>
  </si>
  <si>
    <t>FERR MONTERROSO T MEGA SUYAPA</t>
  </si>
  <si>
    <t>PAPER DEPOT</t>
  </si>
  <si>
    <t>BLOQUETERNO</t>
  </si>
  <si>
    <t>Codos de 3, Tees, Adaptador, Pegamento…</t>
  </si>
  <si>
    <t>Lugar</t>
  </si>
  <si>
    <t>Monterroso 01</t>
  </si>
  <si>
    <t>Monterroso 02</t>
  </si>
  <si>
    <t>Paper Depo 01</t>
  </si>
  <si>
    <t>Monterroso 03</t>
  </si>
  <si>
    <t>Bloque Eterno 01</t>
  </si>
  <si>
    <t>Bloque Eterno 02</t>
  </si>
  <si>
    <t>Total Gastado</t>
  </si>
  <si>
    <t xml:space="preserve">Canaletas </t>
  </si>
  <si>
    <t>Mano de Obra</t>
  </si>
  <si>
    <t>Disponible</t>
  </si>
  <si>
    <t>Nuevos Gastos Aprox</t>
  </si>
  <si>
    <t>Reservacion Villas Sarela</t>
  </si>
  <si>
    <t>Traje Novio</t>
  </si>
  <si>
    <t>Vestido Novia</t>
  </si>
  <si>
    <t>Papeleo de Boda</t>
  </si>
  <si>
    <t>Decoracion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</si>
</sst>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4A4A4A"/>
      <name val="Arial"/>
      <family val="2"/>
    </font>
    <font>
      <b/>
      <sz val="16"/>
      <color theme="1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Font="0" applyAlignment="0" applyProtection="0"/>
    <xf numFmtId="0" fontId="5" fillId="6" borderId="2" applyNumberFormat="0" applyAlignment="0" applyProtection="0"/>
    <xf numFmtId="0" fontId="6" fillId="7" borderId="2" applyNumberFormat="0" applyAlignment="0" applyProtection="0"/>
    <xf numFmtId="0" fontId="7" fillId="8" borderId="3" applyNumberFormat="0" applyAlignment="0" applyProtection="0"/>
  </cellStyleXfs>
  <cellXfs count="27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0" fillId="0" borderId="0" xfId="0" applyAlignment="1">
      <alignment horizontal="center"/>
    </xf>
    <xf numFmtId="0" fontId="0" fillId="5" borderId="1" xfId="4" applyFont="1"/>
    <xf numFmtId="0" fontId="8" fillId="0" borderId="0" xfId="0" applyFont="1"/>
    <xf numFmtId="0" fontId="5" fillId="6" borderId="2" xfId="5"/>
    <xf numFmtId="0" fontId="5" fillId="6" borderId="2" xfId="5" applyAlignment="1">
      <alignment horizontal="right"/>
    </xf>
    <xf numFmtId="0" fontId="3" fillId="4" borderId="2" xfId="3" applyBorder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5" borderId="1" xfId="4" applyFont="1" applyAlignment="1">
      <alignment horizontal="center" vertical="center"/>
    </xf>
    <xf numFmtId="4" fontId="1" fillId="5" borderId="1" xfId="4" applyNumberFormat="1" applyFont="1"/>
    <xf numFmtId="4" fontId="6" fillId="7" borderId="2" xfId="6" applyNumberFormat="1"/>
    <xf numFmtId="0" fontId="6" fillId="7" borderId="2" xfId="6" applyAlignment="1">
      <alignment horizontal="center" vertical="center"/>
    </xf>
    <xf numFmtId="4" fontId="5" fillId="6" borderId="2" xfId="5" applyNumberFormat="1"/>
    <xf numFmtId="4" fontId="7" fillId="8" borderId="3" xfId="7" applyNumberFormat="1"/>
    <xf numFmtId="0" fontId="7" fillId="8" borderId="3" xfId="7" applyAlignment="1">
      <alignment horizontal="center" vertical="center"/>
    </xf>
    <xf numFmtId="0" fontId="5" fillId="6" borderId="2" xfId="5" applyAlignment="1">
      <alignment horizontal="center" vertical="center"/>
    </xf>
    <xf numFmtId="0" fontId="9" fillId="0" borderId="0" xfId="0" applyFont="1" applyAlignment="1">
      <alignment vertical="center"/>
    </xf>
    <xf numFmtId="0" fontId="10" fillId="6" borderId="2" xfId="5" applyFont="1" applyAlignment="1">
      <alignment horizontal="center" vertical="center"/>
    </xf>
    <xf numFmtId="0" fontId="11" fillId="0" borderId="0" xfId="0" applyFont="1"/>
    <xf numFmtId="0" fontId="12" fillId="6" borderId="2" xfId="5" applyFont="1" applyAlignment="1">
      <alignment horizontal="center"/>
    </xf>
    <xf numFmtId="0" fontId="13" fillId="2" borderId="0" xfId="1" applyFont="1"/>
    <xf numFmtId="3" fontId="0" fillId="0" borderId="0" xfId="0" applyNumberFormat="1"/>
  </cellXfs>
  <cellStyles count="8">
    <cellStyle name="Buena" xfId="1" builtinId="26"/>
    <cellStyle name="Cálculo" xfId="6" builtinId="22"/>
    <cellStyle name="Celda de comprobación" xfId="7" builtinId="23"/>
    <cellStyle name="Entrada" xfId="5" builtinId="20"/>
    <cellStyle name="Incorrecto" xfId="2" builtinId="27"/>
    <cellStyle name="Neutral" xfId="3" builtinId="28"/>
    <cellStyle name="Normal" xfId="0" builtinId="0"/>
    <cellStyle name="Notas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6"/>
  <sheetViews>
    <sheetView tabSelected="1" topLeftCell="A52" workbookViewId="0">
      <selection activeCell="E85" sqref="E85"/>
    </sheetView>
  </sheetViews>
  <sheetFormatPr baseColWidth="10" defaultRowHeight="15" x14ac:dyDescent="0.25"/>
  <cols>
    <col min="1" max="1" width="40.140625" customWidth="1"/>
    <col min="2" max="2" width="18.5703125" customWidth="1"/>
    <col min="3" max="3" width="15.140625" customWidth="1"/>
    <col min="4" max="4" width="23.140625" customWidth="1"/>
    <col min="5" max="5" width="45.5703125" customWidth="1"/>
    <col min="6" max="6" width="51.5703125" customWidth="1"/>
    <col min="7" max="7" width="22" customWidth="1"/>
    <col min="8" max="8" width="16.140625" customWidth="1"/>
  </cols>
  <sheetData>
    <row r="2" spans="3:8" x14ac:dyDescent="0.25">
      <c r="D2" t="s">
        <v>8</v>
      </c>
      <c r="E2">
        <v>134462.22</v>
      </c>
    </row>
    <row r="3" spans="3:8" x14ac:dyDescent="0.25">
      <c r="C3" t="s">
        <v>0</v>
      </c>
      <c r="E3">
        <v>1900</v>
      </c>
      <c r="G3">
        <v>4000</v>
      </c>
      <c r="H3">
        <v>1000</v>
      </c>
    </row>
    <row r="4" spans="3:8" x14ac:dyDescent="0.25">
      <c r="C4" t="s">
        <v>0</v>
      </c>
      <c r="E4">
        <v>1900</v>
      </c>
      <c r="G4">
        <v>4000</v>
      </c>
      <c r="H4">
        <v>1000</v>
      </c>
    </row>
    <row r="5" spans="3:8" x14ac:dyDescent="0.25">
      <c r="C5" t="s">
        <v>1</v>
      </c>
      <c r="E5">
        <v>1900</v>
      </c>
      <c r="G5">
        <v>4000</v>
      </c>
      <c r="H5">
        <v>1000</v>
      </c>
    </row>
    <row r="6" spans="3:8" x14ac:dyDescent="0.25">
      <c r="C6" t="s">
        <v>1</v>
      </c>
      <c r="E6">
        <v>1900</v>
      </c>
      <c r="G6">
        <v>4000</v>
      </c>
      <c r="H6">
        <v>1000</v>
      </c>
    </row>
    <row r="7" spans="3:8" x14ac:dyDescent="0.25">
      <c r="C7" t="s">
        <v>2</v>
      </c>
      <c r="E7">
        <v>1900</v>
      </c>
      <c r="G7">
        <v>4000</v>
      </c>
      <c r="H7">
        <v>1000</v>
      </c>
    </row>
    <row r="8" spans="3:8" x14ac:dyDescent="0.25">
      <c r="C8" t="s">
        <v>2</v>
      </c>
      <c r="E8">
        <v>1900</v>
      </c>
      <c r="G8">
        <v>4000</v>
      </c>
      <c r="H8">
        <v>1000</v>
      </c>
    </row>
    <row r="9" spans="3:8" x14ac:dyDescent="0.25">
      <c r="C9" t="s">
        <v>3</v>
      </c>
      <c r="E9">
        <v>1900</v>
      </c>
      <c r="G9">
        <v>4000</v>
      </c>
      <c r="H9">
        <v>1000</v>
      </c>
    </row>
    <row r="10" spans="3:8" x14ac:dyDescent="0.25">
      <c r="C10" t="s">
        <v>3</v>
      </c>
      <c r="E10">
        <v>1900</v>
      </c>
      <c r="G10">
        <v>4000</v>
      </c>
      <c r="H10">
        <v>1000</v>
      </c>
    </row>
    <row r="11" spans="3:8" x14ac:dyDescent="0.25">
      <c r="C11" t="s">
        <v>4</v>
      </c>
      <c r="E11">
        <v>1900</v>
      </c>
      <c r="G11">
        <v>4000</v>
      </c>
      <c r="H11">
        <v>1000</v>
      </c>
    </row>
    <row r="12" spans="3:8" x14ac:dyDescent="0.25">
      <c r="C12" t="s">
        <v>4</v>
      </c>
      <c r="E12">
        <v>1900</v>
      </c>
      <c r="G12">
        <v>4000</v>
      </c>
      <c r="H12">
        <v>1000</v>
      </c>
    </row>
    <row r="13" spans="3:8" x14ac:dyDescent="0.25">
      <c r="C13" t="s">
        <v>5</v>
      </c>
      <c r="E13">
        <v>1900</v>
      </c>
      <c r="G13">
        <v>4000</v>
      </c>
      <c r="H13">
        <v>1000</v>
      </c>
    </row>
    <row r="14" spans="3:8" x14ac:dyDescent="0.25">
      <c r="C14" t="s">
        <v>5</v>
      </c>
      <c r="E14">
        <v>1900</v>
      </c>
      <c r="G14">
        <v>4000</v>
      </c>
      <c r="H14">
        <v>1000</v>
      </c>
    </row>
    <row r="15" spans="3:8" x14ac:dyDescent="0.25">
      <c r="C15" t="s">
        <v>6</v>
      </c>
      <c r="E15">
        <v>1900</v>
      </c>
      <c r="G15">
        <v>4000</v>
      </c>
      <c r="H15">
        <v>1000</v>
      </c>
    </row>
    <row r="16" spans="3:8" x14ac:dyDescent="0.25">
      <c r="C16" t="s">
        <v>6</v>
      </c>
      <c r="E16">
        <v>1900</v>
      </c>
      <c r="G16">
        <v>4000</v>
      </c>
      <c r="H16">
        <v>1000</v>
      </c>
    </row>
    <row r="17" spans="1:8" x14ac:dyDescent="0.25">
      <c r="C17" t="s">
        <v>7</v>
      </c>
      <c r="E17">
        <v>1900</v>
      </c>
      <c r="G17">
        <v>4000</v>
      </c>
      <c r="H17">
        <v>1000</v>
      </c>
    </row>
    <row r="18" spans="1:8" x14ac:dyDescent="0.25">
      <c r="C18" t="s">
        <v>7</v>
      </c>
      <c r="E18">
        <v>1900</v>
      </c>
      <c r="G18">
        <v>4000</v>
      </c>
      <c r="H18">
        <v>1000</v>
      </c>
    </row>
    <row r="19" spans="1:8" x14ac:dyDescent="0.25">
      <c r="B19" s="4" t="s">
        <v>11</v>
      </c>
      <c r="C19" s="4" t="s">
        <v>12</v>
      </c>
      <c r="D19" t="s">
        <v>16</v>
      </c>
      <c r="E19" s="3">
        <f>E2-F19</f>
        <v>104062.22</v>
      </c>
      <c r="F19" s="2">
        <f>SUM(E3:E18)</f>
        <v>30400</v>
      </c>
      <c r="G19" s="1">
        <f>SUM(G3:G18)</f>
        <v>64000</v>
      </c>
      <c r="H19" s="2">
        <f>SUM(H3:H18)</f>
        <v>16000</v>
      </c>
    </row>
    <row r="20" spans="1:8" x14ac:dyDescent="0.25">
      <c r="A20" t="s">
        <v>13</v>
      </c>
      <c r="B20">
        <v>26</v>
      </c>
      <c r="C20">
        <v>191.27</v>
      </c>
      <c r="D20">
        <f>B20*C20</f>
        <v>4973.0200000000004</v>
      </c>
    </row>
    <row r="21" spans="1:8" x14ac:dyDescent="0.25">
      <c r="A21" t="s">
        <v>14</v>
      </c>
      <c r="B21">
        <v>56</v>
      </c>
      <c r="C21">
        <v>108.52</v>
      </c>
      <c r="D21">
        <f t="shared" ref="D21:D25" si="0">B21*C21</f>
        <v>6077.12</v>
      </c>
    </row>
    <row r="22" spans="1:8" x14ac:dyDescent="0.25">
      <c r="A22" t="s">
        <v>9</v>
      </c>
      <c r="B22">
        <v>1300</v>
      </c>
      <c r="C22">
        <v>15</v>
      </c>
      <c r="D22">
        <f t="shared" si="0"/>
        <v>19500</v>
      </c>
    </row>
    <row r="23" spans="1:8" x14ac:dyDescent="0.25">
      <c r="A23" t="s">
        <v>10</v>
      </c>
      <c r="B23">
        <v>40</v>
      </c>
      <c r="C23">
        <v>190</v>
      </c>
      <c r="D23">
        <f t="shared" si="0"/>
        <v>7600</v>
      </c>
    </row>
    <row r="24" spans="1:8" x14ac:dyDescent="0.25">
      <c r="A24" t="s">
        <v>15</v>
      </c>
      <c r="B24">
        <v>20</v>
      </c>
      <c r="C24">
        <v>50</v>
      </c>
      <c r="D24">
        <f t="shared" si="0"/>
        <v>1000</v>
      </c>
    </row>
    <row r="25" spans="1:8" x14ac:dyDescent="0.25">
      <c r="A25" t="s">
        <v>17</v>
      </c>
      <c r="B25">
        <v>1</v>
      </c>
      <c r="C25">
        <v>36000</v>
      </c>
      <c r="D25">
        <f t="shared" si="0"/>
        <v>36000</v>
      </c>
    </row>
    <row r="27" spans="1:8" x14ac:dyDescent="0.25">
      <c r="D27">
        <f>SUM(D20:D25)</f>
        <v>75150.14</v>
      </c>
      <c r="E27">
        <f>E19-D27</f>
        <v>28912.080000000002</v>
      </c>
    </row>
    <row r="28" spans="1:8" x14ac:dyDescent="0.25">
      <c r="B28" s="4" t="s">
        <v>30</v>
      </c>
      <c r="C28" t="s">
        <v>31</v>
      </c>
      <c r="D28" t="s">
        <v>8</v>
      </c>
    </row>
    <row r="29" spans="1:8" x14ac:dyDescent="0.25">
      <c r="A29" t="s">
        <v>18</v>
      </c>
      <c r="B29">
        <v>2</v>
      </c>
      <c r="C29" s="3">
        <v>50</v>
      </c>
      <c r="D29">
        <f>B29*C29</f>
        <v>100</v>
      </c>
    </row>
    <row r="30" spans="1:8" x14ac:dyDescent="0.25">
      <c r="A30" t="s">
        <v>19</v>
      </c>
      <c r="B30">
        <v>2</v>
      </c>
      <c r="C30" s="3">
        <v>15</v>
      </c>
      <c r="D30">
        <f t="shared" ref="D30:D40" si="1">B30*C30</f>
        <v>30</v>
      </c>
    </row>
    <row r="31" spans="1:8" x14ac:dyDescent="0.25">
      <c r="A31" t="s">
        <v>20</v>
      </c>
      <c r="B31">
        <v>1</v>
      </c>
      <c r="C31" s="3">
        <v>15</v>
      </c>
      <c r="D31">
        <f t="shared" si="1"/>
        <v>15</v>
      </c>
    </row>
    <row r="32" spans="1:8" x14ac:dyDescent="0.25">
      <c r="A32" t="s">
        <v>21</v>
      </c>
      <c r="B32">
        <v>1</v>
      </c>
      <c r="C32" s="3">
        <v>60</v>
      </c>
      <c r="D32">
        <f t="shared" si="1"/>
        <v>60</v>
      </c>
    </row>
    <row r="33" spans="1:5" x14ac:dyDescent="0.25">
      <c r="A33" t="s">
        <v>22</v>
      </c>
      <c r="B33">
        <v>6</v>
      </c>
      <c r="C33" s="3">
        <v>10</v>
      </c>
      <c r="D33">
        <f t="shared" si="1"/>
        <v>60</v>
      </c>
    </row>
    <row r="34" spans="1:5" x14ac:dyDescent="0.25">
      <c r="A34" t="s">
        <v>23</v>
      </c>
      <c r="B34">
        <v>1</v>
      </c>
      <c r="C34" s="3">
        <v>10</v>
      </c>
      <c r="D34">
        <f t="shared" si="1"/>
        <v>10</v>
      </c>
    </row>
    <row r="35" spans="1:5" x14ac:dyDescent="0.25">
      <c r="A35" t="s">
        <v>24</v>
      </c>
      <c r="B35">
        <v>1</v>
      </c>
      <c r="C35" s="3">
        <v>35</v>
      </c>
      <c r="D35">
        <f t="shared" si="1"/>
        <v>35</v>
      </c>
    </row>
    <row r="36" spans="1:5" x14ac:dyDescent="0.25">
      <c r="A36" t="s">
        <v>25</v>
      </c>
      <c r="B36">
        <v>20</v>
      </c>
      <c r="C36">
        <v>191.27</v>
      </c>
      <c r="D36">
        <f t="shared" si="1"/>
        <v>3825.4</v>
      </c>
    </row>
    <row r="37" spans="1:5" x14ac:dyDescent="0.25">
      <c r="A37" t="s">
        <v>26</v>
      </c>
      <c r="B37">
        <v>20</v>
      </c>
      <c r="C37">
        <v>108.52</v>
      </c>
      <c r="D37">
        <f t="shared" si="1"/>
        <v>2170.4</v>
      </c>
    </row>
    <row r="38" spans="1:5" x14ac:dyDescent="0.25">
      <c r="A38" t="s">
        <v>27</v>
      </c>
      <c r="B38">
        <v>15</v>
      </c>
      <c r="C38" s="3">
        <v>20</v>
      </c>
      <c r="D38">
        <f t="shared" si="1"/>
        <v>300</v>
      </c>
    </row>
    <row r="39" spans="1:5" x14ac:dyDescent="0.25">
      <c r="A39" t="s">
        <v>28</v>
      </c>
      <c r="B39">
        <v>500</v>
      </c>
      <c r="C39">
        <v>15</v>
      </c>
      <c r="D39">
        <f t="shared" si="1"/>
        <v>7500</v>
      </c>
    </row>
    <row r="40" spans="1:5" x14ac:dyDescent="0.25">
      <c r="A40" t="s">
        <v>29</v>
      </c>
      <c r="B40">
        <v>10</v>
      </c>
      <c r="C40">
        <v>50</v>
      </c>
      <c r="D40">
        <f t="shared" si="1"/>
        <v>500</v>
      </c>
    </row>
    <row r="41" spans="1:5" x14ac:dyDescent="0.25">
      <c r="D41" s="5">
        <f>SUM(D29:D40)</f>
        <v>14605.8</v>
      </c>
      <c r="E41" s="5" t="s">
        <v>8</v>
      </c>
    </row>
    <row r="44" spans="1:5" x14ac:dyDescent="0.25">
      <c r="E44" s="4" t="s">
        <v>60</v>
      </c>
    </row>
    <row r="45" spans="1:5" x14ac:dyDescent="0.25">
      <c r="A45" t="s">
        <v>37</v>
      </c>
      <c r="B45">
        <v>1</v>
      </c>
      <c r="C45">
        <v>150</v>
      </c>
      <c r="D45">
        <f t="shared" ref="D45:D71" si="2">B45*C45</f>
        <v>150</v>
      </c>
      <c r="E45" s="12" t="s">
        <v>65</v>
      </c>
    </row>
    <row r="46" spans="1:5" x14ac:dyDescent="0.25">
      <c r="A46" t="s">
        <v>33</v>
      </c>
      <c r="B46">
        <v>200</v>
      </c>
      <c r="C46">
        <v>15</v>
      </c>
      <c r="D46">
        <f t="shared" si="2"/>
        <v>3000</v>
      </c>
      <c r="E46" s="20" t="s">
        <v>66</v>
      </c>
    </row>
    <row r="47" spans="1:5" x14ac:dyDescent="0.25">
      <c r="A47" t="s">
        <v>34</v>
      </c>
      <c r="B47">
        <v>1</v>
      </c>
      <c r="C47">
        <v>135</v>
      </c>
      <c r="D47">
        <f t="shared" si="2"/>
        <v>135</v>
      </c>
      <c r="E47" s="20" t="s">
        <v>66</v>
      </c>
    </row>
    <row r="48" spans="1:5" x14ac:dyDescent="0.25">
      <c r="A48" t="s">
        <v>35</v>
      </c>
      <c r="B48">
        <v>1</v>
      </c>
      <c r="C48">
        <v>5</v>
      </c>
      <c r="D48">
        <f t="shared" si="2"/>
        <v>5</v>
      </c>
      <c r="E48" s="20" t="s">
        <v>66</v>
      </c>
    </row>
    <row r="49" spans="1:14" x14ac:dyDescent="0.25">
      <c r="A49" t="s">
        <v>36</v>
      </c>
      <c r="B49">
        <v>1</v>
      </c>
      <c r="C49">
        <v>15</v>
      </c>
      <c r="D49">
        <f t="shared" si="2"/>
        <v>15</v>
      </c>
      <c r="E49" s="20" t="s">
        <v>66</v>
      </c>
    </row>
    <row r="50" spans="1:14" x14ac:dyDescent="0.25">
      <c r="A50" t="s">
        <v>32</v>
      </c>
      <c r="B50">
        <v>10</v>
      </c>
      <c r="C50">
        <v>60</v>
      </c>
      <c r="D50">
        <f t="shared" si="2"/>
        <v>600</v>
      </c>
      <c r="E50" s="20" t="s">
        <v>66</v>
      </c>
    </row>
    <row r="51" spans="1:14" x14ac:dyDescent="0.25">
      <c r="A51" t="s">
        <v>40</v>
      </c>
      <c r="B51">
        <v>20</v>
      </c>
      <c r="C51">
        <v>79.855999999999995</v>
      </c>
      <c r="D51">
        <f t="shared" si="2"/>
        <v>1597.12</v>
      </c>
      <c r="E51" s="13" t="s">
        <v>61</v>
      </c>
      <c r="F51" s="8" t="s">
        <v>46</v>
      </c>
      <c r="G51" t="s">
        <v>47</v>
      </c>
      <c r="H51" s="9" t="s">
        <v>48</v>
      </c>
      <c r="I51" s="7" t="s">
        <v>52</v>
      </c>
      <c r="J51" t="s">
        <v>43</v>
      </c>
      <c r="K51" t="s">
        <v>44</v>
      </c>
      <c r="L51" s="7" t="s">
        <v>30</v>
      </c>
      <c r="M51" t="s">
        <v>45</v>
      </c>
    </row>
    <row r="52" spans="1:14" x14ac:dyDescent="0.25">
      <c r="A52" t="s">
        <v>41</v>
      </c>
      <c r="B52">
        <v>1</v>
      </c>
      <c r="C52">
        <v>1139.99</v>
      </c>
      <c r="D52">
        <f t="shared" si="2"/>
        <v>1139.99</v>
      </c>
      <c r="E52" s="13" t="s">
        <v>61</v>
      </c>
      <c r="F52">
        <v>0</v>
      </c>
      <c r="G52">
        <f>H52*1.15</f>
        <v>0</v>
      </c>
      <c r="I52">
        <v>3326.6</v>
      </c>
      <c r="J52">
        <f>F52/F54*I52</f>
        <v>0</v>
      </c>
      <c r="K52">
        <f>I52-J52</f>
        <v>3326.6</v>
      </c>
      <c r="L52">
        <v>1</v>
      </c>
      <c r="M52">
        <f>K52/L52</f>
        <v>3326.6</v>
      </c>
      <c r="N52">
        <v>79.855999999999995</v>
      </c>
    </row>
    <row r="53" spans="1:14" x14ac:dyDescent="0.25">
      <c r="A53" t="s">
        <v>42</v>
      </c>
      <c r="B53">
        <v>1</v>
      </c>
      <c r="C53">
        <v>683.34</v>
      </c>
      <c r="D53">
        <f t="shared" si="2"/>
        <v>683.34</v>
      </c>
      <c r="E53" s="13" t="s">
        <v>61</v>
      </c>
      <c r="F53" s="8" t="s">
        <v>50</v>
      </c>
      <c r="G53">
        <f t="shared" ref="G53:G54" si="3">H53*1.15</f>
        <v>0</v>
      </c>
      <c r="N53">
        <v>1139.99</v>
      </c>
    </row>
    <row r="54" spans="1:14" x14ac:dyDescent="0.25">
      <c r="A54" t="s">
        <v>49</v>
      </c>
      <c r="B54">
        <v>15</v>
      </c>
      <c r="C54">
        <v>14.4</v>
      </c>
      <c r="D54">
        <f t="shared" si="2"/>
        <v>216</v>
      </c>
      <c r="E54" s="16" t="s">
        <v>62</v>
      </c>
      <c r="F54">
        <v>3408.46</v>
      </c>
      <c r="G54">
        <f t="shared" si="3"/>
        <v>0</v>
      </c>
      <c r="N54">
        <v>683.34</v>
      </c>
    </row>
    <row r="55" spans="1:14" x14ac:dyDescent="0.25">
      <c r="A55" t="s">
        <v>18</v>
      </c>
      <c r="B55">
        <v>2</v>
      </c>
      <c r="C55">
        <v>172.5</v>
      </c>
      <c r="D55">
        <f t="shared" si="2"/>
        <v>345</v>
      </c>
      <c r="E55" s="16" t="s">
        <v>62</v>
      </c>
    </row>
    <row r="56" spans="1:14" x14ac:dyDescent="0.25">
      <c r="A56" t="s">
        <v>24</v>
      </c>
      <c r="B56">
        <v>2</v>
      </c>
      <c r="C56">
        <v>49.63</v>
      </c>
      <c r="D56">
        <f t="shared" si="2"/>
        <v>99.26</v>
      </c>
      <c r="E56" s="16" t="s">
        <v>62</v>
      </c>
    </row>
    <row r="57" spans="1:14" ht="15.75" thickBot="1" x14ac:dyDescent="0.3">
      <c r="A57" t="s">
        <v>51</v>
      </c>
      <c r="B57">
        <v>20</v>
      </c>
      <c r="C57">
        <v>189.26</v>
      </c>
      <c r="D57">
        <f t="shared" si="2"/>
        <v>3785.2</v>
      </c>
      <c r="E57" s="16" t="s">
        <v>62</v>
      </c>
    </row>
    <row r="58" spans="1:14" ht="16.5" thickTop="1" thickBot="1" x14ac:dyDescent="0.3">
      <c r="A58" t="s">
        <v>53</v>
      </c>
      <c r="B58">
        <v>1</v>
      </c>
      <c r="C58">
        <v>1102.75</v>
      </c>
      <c r="D58">
        <f t="shared" si="2"/>
        <v>1102.75</v>
      </c>
      <c r="E58" s="19" t="s">
        <v>63</v>
      </c>
    </row>
    <row r="59" spans="1:14" ht="16.5" thickTop="1" thickBot="1" x14ac:dyDescent="0.3">
      <c r="A59" t="s">
        <v>54</v>
      </c>
      <c r="B59">
        <v>1</v>
      </c>
      <c r="C59">
        <v>162.55000000000001</v>
      </c>
      <c r="D59">
        <f t="shared" si="2"/>
        <v>162.55000000000001</v>
      </c>
      <c r="E59" s="19" t="s">
        <v>63</v>
      </c>
    </row>
    <row r="60" spans="1:14" ht="16.5" thickTop="1" thickBot="1" x14ac:dyDescent="0.3">
      <c r="A60" t="s">
        <v>55</v>
      </c>
      <c r="B60">
        <v>1</v>
      </c>
      <c r="C60">
        <v>2654.41</v>
      </c>
      <c r="D60">
        <f t="shared" si="2"/>
        <v>2654.41</v>
      </c>
      <c r="E60" s="19" t="s">
        <v>63</v>
      </c>
    </row>
    <row r="61" spans="1:14" ht="15.75" thickTop="1" x14ac:dyDescent="0.25">
      <c r="A61" t="s">
        <v>59</v>
      </c>
      <c r="B61">
        <v>1</v>
      </c>
      <c r="C61">
        <v>423.37</v>
      </c>
      <c r="D61">
        <f t="shared" si="2"/>
        <v>423.37</v>
      </c>
      <c r="E61" s="11" t="s">
        <v>64</v>
      </c>
    </row>
    <row r="62" spans="1:14" x14ac:dyDescent="0.25">
      <c r="E62" s="10"/>
    </row>
    <row r="63" spans="1:14" x14ac:dyDescent="0.25">
      <c r="E63" s="10"/>
    </row>
    <row r="64" spans="1:14" x14ac:dyDescent="0.25">
      <c r="A64" s="3" t="s">
        <v>38</v>
      </c>
    </row>
    <row r="65" spans="1:7" x14ac:dyDescent="0.25">
      <c r="A65" t="s">
        <v>39</v>
      </c>
      <c r="B65">
        <v>1</v>
      </c>
      <c r="C65" s="6">
        <v>140.04</v>
      </c>
      <c r="D65" s="3">
        <f>B65*C65</f>
        <v>140.04</v>
      </c>
    </row>
    <row r="66" spans="1:7" x14ac:dyDescent="0.25">
      <c r="E66" s="10"/>
    </row>
    <row r="67" spans="1:7" ht="23.25" x14ac:dyDescent="0.25">
      <c r="E67" s="22" t="s">
        <v>67</v>
      </c>
    </row>
    <row r="68" spans="1:7" ht="21" x14ac:dyDescent="0.25">
      <c r="E68" s="21">
        <f>SUM(D45:D61,D65)</f>
        <v>16254.03</v>
      </c>
    </row>
    <row r="69" spans="1:7" x14ac:dyDescent="0.25">
      <c r="E69" s="10"/>
    </row>
    <row r="70" spans="1:7" x14ac:dyDescent="0.25">
      <c r="E70" s="10"/>
    </row>
    <row r="71" spans="1:7" ht="18.75" x14ac:dyDescent="0.3">
      <c r="A71" t="s">
        <v>28</v>
      </c>
      <c r="B71">
        <v>1100</v>
      </c>
      <c r="C71">
        <v>16</v>
      </c>
      <c r="D71">
        <f>B71*C71</f>
        <v>17600</v>
      </c>
      <c r="F71" s="23" t="s">
        <v>70</v>
      </c>
      <c r="G71" s="25">
        <v>110111</v>
      </c>
    </row>
    <row r="72" spans="1:7" x14ac:dyDescent="0.25">
      <c r="A72" t="s">
        <v>10</v>
      </c>
      <c r="B72">
        <v>25</v>
      </c>
      <c r="C72">
        <v>190</v>
      </c>
      <c r="D72">
        <f>B72*C72</f>
        <v>4750</v>
      </c>
      <c r="G72" s="1"/>
    </row>
    <row r="73" spans="1:7" x14ac:dyDescent="0.25">
      <c r="A73" t="s">
        <v>68</v>
      </c>
      <c r="B73">
        <v>4</v>
      </c>
      <c r="C73">
        <v>395</v>
      </c>
      <c r="D73">
        <f>B73*C73</f>
        <v>1580</v>
      </c>
      <c r="G73">
        <f>G71-E85</f>
        <v>-1719</v>
      </c>
    </row>
    <row r="74" spans="1:7" x14ac:dyDescent="0.25">
      <c r="A74" t="s">
        <v>69</v>
      </c>
      <c r="B74">
        <v>1</v>
      </c>
      <c r="C74">
        <v>36000</v>
      </c>
      <c r="D74">
        <f>B74*C74</f>
        <v>36000</v>
      </c>
    </row>
    <row r="75" spans="1:7" ht="15.75" x14ac:dyDescent="0.25">
      <c r="E75" s="24" t="s">
        <v>71</v>
      </c>
    </row>
    <row r="76" spans="1:7" ht="18.75" x14ac:dyDescent="0.3">
      <c r="A76" t="s">
        <v>72</v>
      </c>
      <c r="B76">
        <v>1</v>
      </c>
      <c r="C76" s="26">
        <v>16500</v>
      </c>
      <c r="D76">
        <f>B76*C76</f>
        <v>16500</v>
      </c>
      <c r="E76" s="23">
        <f>SUM(D71:D74)</f>
        <v>59930</v>
      </c>
    </row>
    <row r="77" spans="1:7" x14ac:dyDescent="0.25">
      <c r="A77" t="s">
        <v>73</v>
      </c>
      <c r="B77">
        <v>1</v>
      </c>
      <c r="C77">
        <v>5000</v>
      </c>
      <c r="D77">
        <f>B77*C77</f>
        <v>5000</v>
      </c>
    </row>
    <row r="78" spans="1:7" x14ac:dyDescent="0.25">
      <c r="A78" t="s">
        <v>74</v>
      </c>
      <c r="B78">
        <v>1</v>
      </c>
      <c r="C78">
        <v>10000</v>
      </c>
      <c r="D78">
        <f>B78*C78</f>
        <v>10000</v>
      </c>
    </row>
    <row r="79" spans="1:7" x14ac:dyDescent="0.25">
      <c r="A79" t="s">
        <v>75</v>
      </c>
      <c r="B79">
        <v>1</v>
      </c>
      <c r="C79">
        <v>7400</v>
      </c>
      <c r="D79">
        <f>B79*C79</f>
        <v>7400</v>
      </c>
    </row>
    <row r="80" spans="1:7" x14ac:dyDescent="0.25">
      <c r="A80" t="s">
        <v>76</v>
      </c>
      <c r="B80">
        <v>1</v>
      </c>
      <c r="C80">
        <v>13000</v>
      </c>
      <c r="D80">
        <f>B80*C80</f>
        <v>13000</v>
      </c>
    </row>
    <row r="85" spans="5:5" x14ac:dyDescent="0.25">
      <c r="E85">
        <f>SUM(D76:D80,E76)</f>
        <v>111830</v>
      </c>
    </row>
    <row r="110" spans="5:6" x14ac:dyDescent="0.25">
      <c r="E110" t="s">
        <v>56</v>
      </c>
      <c r="F110" s="15">
        <v>4399.87</v>
      </c>
    </row>
    <row r="111" spans="5:6" ht="15.75" thickBot="1" x14ac:dyDescent="0.3">
      <c r="E111" t="s">
        <v>56</v>
      </c>
      <c r="F111" s="1">
        <v>423.37</v>
      </c>
    </row>
    <row r="112" spans="5:6" ht="16.5" thickTop="1" thickBot="1" x14ac:dyDescent="0.3">
      <c r="E112" t="s">
        <v>57</v>
      </c>
      <c r="F112" s="18">
        <v>3878.83</v>
      </c>
    </row>
    <row r="113" spans="5:6" ht="15.75" thickTop="1" x14ac:dyDescent="0.25">
      <c r="E113" t="s">
        <v>58</v>
      </c>
      <c r="F113" s="17">
        <v>3755</v>
      </c>
    </row>
    <row r="114" spans="5:6" x14ac:dyDescent="0.25">
      <c r="E114" t="s">
        <v>58</v>
      </c>
      <c r="F114" s="2">
        <v>150</v>
      </c>
    </row>
    <row r="115" spans="5:6" x14ac:dyDescent="0.25">
      <c r="E115" t="s">
        <v>57</v>
      </c>
      <c r="F115" s="3">
        <v>140.04</v>
      </c>
    </row>
    <row r="116" spans="5:6" x14ac:dyDescent="0.25">
      <c r="E116" t="s">
        <v>56</v>
      </c>
      <c r="F116" s="14">
        <v>3384.98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dcterms:created xsi:type="dcterms:W3CDTF">2018-01-18T14:57:40Z</dcterms:created>
  <dcterms:modified xsi:type="dcterms:W3CDTF">2018-01-26T22:03:20Z</dcterms:modified>
</cp:coreProperties>
</file>