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_Documents\MBSE Cookbook\Models\"/>
    </mc:Choice>
  </mc:AlternateContent>
  <xr:revisionPtr revIDLastSave="0" documentId="13_ncr:1_{09CD521D-5E67-4867-8C7B-FFF10B63FDEC}" xr6:coauthVersionLast="45" xr6:coauthVersionMax="45" xr10:uidLastSave="{00000000-0000-0000-0000-000000000000}"/>
  <bookViews>
    <workbookView xWindow="38880" yWindow="1170" windowWidth="29775" windowHeight="18540" activeTab="2" xr2:uid="{80F6BA83-E30E-43C5-9DFF-11794B27DAF9}"/>
  </bookViews>
  <sheets>
    <sheet name="WSJF Isoclines" sheetId="1" r:id="rId1"/>
    <sheet name="Priorities" sheetId="2" r:id="rId2"/>
    <sheet name="Priorities (2)" sheetId="6" r:id="rId3"/>
    <sheet name="Missions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6" l="1"/>
  <c r="K39" i="6" s="1"/>
  <c r="I13" i="6"/>
  <c r="K13" i="6" s="1"/>
  <c r="I12" i="6"/>
  <c r="K12" i="6" s="1"/>
  <c r="I14" i="6"/>
  <c r="K14" i="6" s="1"/>
  <c r="I22" i="6"/>
  <c r="K22" i="6" s="1"/>
  <c r="L22" i="6" s="1"/>
  <c r="I28" i="6"/>
  <c r="K28" i="6" s="1"/>
  <c r="I20" i="6"/>
  <c r="K20" i="6" s="1"/>
  <c r="L20" i="6" s="1"/>
  <c r="I19" i="6"/>
  <c r="K19" i="6" s="1"/>
  <c r="L19" i="6" s="1"/>
  <c r="I18" i="6"/>
  <c r="K18" i="6" s="1"/>
  <c r="L18" i="6" s="1"/>
  <c r="I34" i="6"/>
  <c r="K34" i="6" s="1"/>
  <c r="I11" i="6"/>
  <c r="K11" i="6" s="1"/>
  <c r="I26" i="6"/>
  <c r="K26" i="6" s="1"/>
  <c r="I30" i="6"/>
  <c r="K30" i="6" s="1"/>
  <c r="L30" i="6" s="1"/>
  <c r="I29" i="6"/>
  <c r="K29" i="6" s="1"/>
  <c r="I23" i="6"/>
  <c r="K23" i="6" s="1"/>
  <c r="L23" i="6" s="1"/>
  <c r="I3" i="6"/>
  <c r="K3" i="6" s="1"/>
  <c r="L3" i="6" s="1"/>
  <c r="I7" i="6"/>
  <c r="K7" i="6" s="1"/>
  <c r="I4" i="6"/>
  <c r="K4" i="6" s="1"/>
  <c r="L4" i="6" s="1"/>
  <c r="I21" i="6"/>
  <c r="K21" i="6" s="1"/>
  <c r="L21" i="6" s="1"/>
  <c r="I5" i="6"/>
  <c r="K5" i="6" s="1"/>
  <c r="L5" i="6" s="1"/>
  <c r="I8" i="6"/>
  <c r="K8" i="6" s="1"/>
  <c r="L8" i="6" s="1"/>
  <c r="I15" i="6"/>
  <c r="K15" i="6" s="1"/>
  <c r="L15" i="6" s="1"/>
  <c r="I37" i="6"/>
  <c r="K37" i="6" s="1"/>
  <c r="I36" i="6"/>
  <c r="K36" i="6" s="1"/>
  <c r="I35" i="6"/>
  <c r="K35" i="6" s="1"/>
  <c r="I27" i="6"/>
  <c r="K27" i="6" s="1"/>
  <c r="I32" i="6"/>
  <c r="K32" i="6" s="1"/>
  <c r="L32" i="6" s="1"/>
  <c r="I31" i="6"/>
  <c r="K31" i="6" s="1"/>
  <c r="L31" i="6" s="1"/>
  <c r="I24" i="6"/>
  <c r="K24" i="6" s="1"/>
  <c r="L24" i="6" s="1"/>
  <c r="I9" i="6"/>
  <c r="K9" i="6" s="1"/>
  <c r="L9" i="6" s="1"/>
  <c r="I10" i="6"/>
  <c r="K10" i="6" s="1"/>
  <c r="L10" i="6" s="1"/>
  <c r="I16" i="6"/>
  <c r="K16" i="6" s="1"/>
  <c r="L16" i="6" s="1"/>
  <c r="I17" i="6"/>
  <c r="K17" i="6" s="1"/>
  <c r="L17" i="6" s="1"/>
  <c r="I33" i="6"/>
  <c r="K33" i="6" s="1"/>
  <c r="I38" i="6"/>
  <c r="K38" i="6" s="1"/>
  <c r="I25" i="6"/>
  <c r="K25" i="6" s="1"/>
  <c r="I6" i="6"/>
  <c r="K6" i="6" s="1"/>
  <c r="L6" i="6" s="1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39" i="2"/>
  <c r="K38" i="2"/>
  <c r="K37" i="2"/>
  <c r="I6" i="2"/>
  <c r="K6" i="2" s="1"/>
  <c r="I39" i="2"/>
  <c r="I38" i="2"/>
  <c r="I37" i="2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I5" i="2"/>
  <c r="I4" i="2"/>
  <c r="K4" i="2" s="1"/>
  <c r="I3" i="2"/>
  <c r="K3" i="2" s="1"/>
  <c r="K5" i="2"/>
  <c r="M2" i="1"/>
  <c r="M3" i="1"/>
  <c r="M4" i="1"/>
  <c r="M5" i="1"/>
  <c r="M6" i="1"/>
  <c r="M7" i="1"/>
  <c r="M8" i="1"/>
  <c r="K8" i="1"/>
  <c r="K7" i="1"/>
  <c r="K6" i="1"/>
  <c r="K5" i="1"/>
  <c r="K4" i="1"/>
  <c r="K3" i="1"/>
  <c r="K2" i="1"/>
  <c r="I8" i="1"/>
  <c r="I7" i="1"/>
  <c r="I6" i="1"/>
  <c r="I5" i="1"/>
  <c r="I4" i="1"/>
  <c r="I3" i="1"/>
  <c r="I2" i="1"/>
  <c r="G5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<sst xmlns="http://schemas.openxmlformats.org/spreadsheetml/2006/main" count="240" uniqueCount="108">
  <si>
    <t>Business Value</t>
  </si>
  <si>
    <t>Time Criticality</t>
  </si>
  <si>
    <t>Risk Reduction</t>
  </si>
  <si>
    <t>COD</t>
  </si>
  <si>
    <t>WSJF</t>
  </si>
  <si>
    <t>Job 1</t>
  </si>
  <si>
    <t>WSJF 1</t>
  </si>
  <si>
    <t>WSJF 2</t>
  </si>
  <si>
    <t>WSJF 3</t>
  </si>
  <si>
    <t>WSJF 4</t>
  </si>
  <si>
    <t>COD 2</t>
  </si>
  <si>
    <t>COD 3</t>
  </si>
  <si>
    <t>COD 4</t>
  </si>
  <si>
    <t>User Business Value</t>
  </si>
  <si>
    <t>RR | OE</t>
  </si>
  <si>
    <t>CoD</t>
  </si>
  <si>
    <t>Provide basic resistance</t>
  </si>
  <si>
    <t>Work Item User Story</t>
  </si>
  <si>
    <t>Work Item Use Case</t>
  </si>
  <si>
    <t>Control Resistance</t>
  </si>
  <si>
    <t>Set resistance under rider control</t>
  </si>
  <si>
    <t>Set up Bike Fit</t>
  </si>
  <si>
    <t>Adjust handlebar reach</t>
  </si>
  <si>
    <t>Adjust seat reach</t>
  </si>
  <si>
    <t>Adjust seat height</t>
  </si>
  <si>
    <t>Spike or Technical Work Item</t>
  </si>
  <si>
    <t>Robustness of main motor</t>
  </si>
  <si>
    <t>Spike: Robustness of main motor</t>
  </si>
  <si>
    <t>Spike: Agile MBSE Impact</t>
  </si>
  <si>
    <t>Spike: USB Robustness</t>
  </si>
  <si>
    <t>Spike: Aggressive Schedule</t>
  </si>
  <si>
    <t>Spike: Motor response lag time</t>
  </si>
  <si>
    <t>Spike: Team Availability</t>
  </si>
  <si>
    <t>Set up Physical Bike</t>
  </si>
  <si>
    <t>Estimate bike fit with external parameters</t>
  </si>
  <si>
    <t>Predict bike fit with camera image</t>
  </si>
  <si>
    <t>Epic</t>
  </si>
  <si>
    <t>Manually Adjust Bike Fit</t>
  </si>
  <si>
    <t>Communicate with low power Bluetooth</t>
  </si>
  <si>
    <t>Communicate with Apps</t>
  </si>
  <si>
    <t>Communicate with ANT FEC</t>
  </si>
  <si>
    <t>Configure Bike for Rider</t>
  </si>
  <si>
    <t>Connect personal data to app</t>
  </si>
  <si>
    <t>Calibrate Power Output</t>
  </si>
  <si>
    <t>Manage personal data</t>
  </si>
  <si>
    <t>Monitor Ride Metrics</t>
  </si>
  <si>
    <t>Monitor Power</t>
  </si>
  <si>
    <t>Monitor Speed</t>
  </si>
  <si>
    <t>Monitor Distance</t>
  </si>
  <si>
    <t>Monitor Incline</t>
  </si>
  <si>
    <t>Monitor Cadenace</t>
  </si>
  <si>
    <t>Emulate Gearing</t>
  </si>
  <si>
    <t>Emulate Basic Gearing</t>
  </si>
  <si>
    <t>Emulate Front and rear gearing</t>
  </si>
  <si>
    <t>Emulate mechanical gearing</t>
  </si>
  <si>
    <t>Emulate DI2 gearing</t>
  </si>
  <si>
    <t>Access camera image</t>
  </si>
  <si>
    <t>Load GURU bike fit data</t>
  </si>
  <si>
    <t>Compute fit from professional fit data</t>
  </si>
  <si>
    <t>Project Value</t>
  </si>
  <si>
    <t>Cost of Delay Terms</t>
  </si>
  <si>
    <t>Work Item Type</t>
  </si>
  <si>
    <t>Priority</t>
  </si>
  <si>
    <t>Job Size (user story points)</t>
  </si>
  <si>
    <t>ERG Mode</t>
  </si>
  <si>
    <t>Communicate with ANT+</t>
  </si>
  <si>
    <t>Retrieve road bike dimensions from camera image</t>
  </si>
  <si>
    <t>Compute fit parameters from road bike dimensions</t>
  </si>
  <si>
    <t>Load Trek Bike Fit data</t>
  </si>
  <si>
    <t>Select crank length</t>
  </si>
  <si>
    <t>Adjust handlebar height</t>
  </si>
  <si>
    <t>Set resistance under external control</t>
  </si>
  <si>
    <t>Resist</t>
  </si>
  <si>
    <t>Planned Iteration</t>
  </si>
  <si>
    <t>Functionality</t>
  </si>
  <si>
    <t>Spikes</t>
  </si>
  <si>
    <t>Defects</t>
  </si>
  <si>
    <t>Iteration 1</t>
  </si>
  <si>
    <t xml:space="preserve">Iteration 2 </t>
  </si>
  <si>
    <t>Iteration 3</t>
  </si>
  <si>
    <t xml:space="preserve">Iteration 4 </t>
  </si>
  <si>
    <t>Iteration 5</t>
  </si>
  <si>
    <t>Iteration 6</t>
  </si>
  <si>
    <t>Iteration 0</t>
  </si>
  <si>
    <t xml:space="preserve">Team Availability
Aggressive Schedule
Agile MBSE Impact
</t>
  </si>
  <si>
    <t>Release Plan</t>
  </si>
  <si>
    <t>Technical Work Items</t>
  </si>
  <si>
    <t>Set up Bike Fit (handlebars)
Manually adjust bike fit
Monitor Power</t>
  </si>
  <si>
    <t>Monitor Cadence</t>
  </si>
  <si>
    <t xml:space="preserve">Bike fit with external parameters
Motorized Incline
Monitor Incline
ANT+
ANT FEC
</t>
  </si>
  <si>
    <t>Set Up Bike Fit (seat)
Basic Digital Electronics 
Calibrate Power Output
Basic gearing</t>
  </si>
  <si>
    <t>Initial Frame Mockup
Basic Motor Electronics
Basic Rider Controls
Basic Resistance</t>
  </si>
  <si>
    <t>Motor Response Time</t>
  </si>
  <si>
    <t>Set up Bike Fit (Cranks)
Monitor Speed
Monitor Distance
Bluetooth
Monitor Cadence
Data to App connect</t>
  </si>
  <si>
    <t>Manage personal data
Predict Bike with Camera Image
External Resistance control
ERG Mode</t>
  </si>
  <si>
    <t>USB Robustness</t>
  </si>
  <si>
    <t>First run factory electronics</t>
  </si>
  <si>
    <t>First run mechanicals</t>
  </si>
  <si>
    <t>2nd run factory electronics
2nd run factory mechanicals</t>
  </si>
  <si>
    <t>Hand build mechanicals
Hand built analog electronics
Simulated digital electronics</t>
  </si>
  <si>
    <t>Design cable runs
Analyze electrical power needs
Add in SW concurrency architecture</t>
  </si>
  <si>
    <t>Add in SW Distribution Framework</t>
  </si>
  <si>
    <t>Analyze frame stability and strength
Refine SW/EE deployment architecture</t>
  </si>
  <si>
    <t>Finalize fly wheel mass</t>
  </si>
  <si>
    <t>EMI Conformance testing</t>
  </si>
  <si>
    <t>Target Platforms</t>
  </si>
  <si>
    <t>Prototype mechanicals for manufacturing</t>
  </si>
  <si>
    <t>Basic Hand built Mechanicals
Hand built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</si>
</sst>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Font="1" applyBorder="1"/>
    <xf numFmtId="2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Shorted Job First Isoclines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'WSJF Isoclines'!$F$2:$F$8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'WSJF Isoclines'!$G$2:$G$8</c:f>
              <c:numCache>
                <c:formatCode>General</c:formatCode>
                <c:ptCount val="7"/>
                <c:pt idx="0">
                  <c:v>2</c:v>
                </c:pt>
                <c:pt idx="1">
                  <c:v>0.5</c:v>
                </c:pt>
                <c:pt idx="2">
                  <c:v>0.25</c:v>
                </c:pt>
                <c:pt idx="3">
                  <c:v>0.16666666666666666</c:v>
                </c:pt>
                <c:pt idx="4">
                  <c:v>0.125</c:v>
                </c:pt>
                <c:pt idx="5">
                  <c:v>0.1</c:v>
                </c:pt>
                <c:pt idx="6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955-41B7-8608-1FE245B49635}"/>
            </c:ext>
          </c:extLst>
        </c:ser>
        <c:ser>
          <c:idx val="1"/>
          <c:order val="1"/>
          <c:tx>
            <c:v>COD=8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'WSJF Isoclines'!$F$2:$F$8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'WSJF Isoclines'!$I$2:$I$8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0.66666666666666663</c:v>
                </c:pt>
                <c:pt idx="4">
                  <c:v>0.5</c:v>
                </c:pt>
                <c:pt idx="5">
                  <c:v>0.4</c:v>
                </c:pt>
                <c:pt idx="6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955-41B7-8608-1FE245B49635}"/>
            </c:ext>
          </c:extLst>
        </c:ser>
        <c:ser>
          <c:idx val="2"/>
          <c:order val="2"/>
          <c:tx>
            <c:v>COD=34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'WSJF Isoclines'!$F$2:$F$8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'WSJF Isoclines'!$K$2:$K$8</c:f>
              <c:numCache>
                <c:formatCode>General</c:formatCode>
                <c:ptCount val="7"/>
                <c:pt idx="0">
                  <c:v>34</c:v>
                </c:pt>
                <c:pt idx="1">
                  <c:v>8.5</c:v>
                </c:pt>
                <c:pt idx="2">
                  <c:v>4.25</c:v>
                </c:pt>
                <c:pt idx="3">
                  <c:v>2.8333333333333335</c:v>
                </c:pt>
                <c:pt idx="4">
                  <c:v>2.125</c:v>
                </c:pt>
                <c:pt idx="5">
                  <c:v>1.7</c:v>
                </c:pt>
                <c:pt idx="6">
                  <c:v>1.4166666666666667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955-41B7-8608-1FE245B49635}"/>
            </c:ext>
          </c:extLst>
        </c:ser>
        <c:ser>
          <c:idx val="3"/>
          <c:order val="3"/>
          <c:tx>
            <c:v>COD=89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'WSJF Isoclines'!$F$2:$F$8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'WSJF Isoclines'!$M$2:$M$8</c:f>
              <c:numCache>
                <c:formatCode>General</c:formatCode>
                <c:ptCount val="7"/>
                <c:pt idx="0">
                  <c:v>89</c:v>
                </c:pt>
                <c:pt idx="1">
                  <c:v>22.25</c:v>
                </c:pt>
                <c:pt idx="2">
                  <c:v>11.125</c:v>
                </c:pt>
                <c:pt idx="3">
                  <c:v>7.416666666666667</c:v>
                </c:pt>
                <c:pt idx="4">
                  <c:v>5.5625</c:v>
                </c:pt>
                <c:pt idx="5">
                  <c:v>4.45</c:v>
                </c:pt>
                <c:pt idx="6">
                  <c:v>3.7083333333333335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955-41B7-8608-1FE245B4963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06910864"/>
        <c:axId val="406910208"/>
      </c:scatterChart>
      <c:valAx>
        <c:axId val="40691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0208"/>
        <c:crosses val="autoZero"/>
        <c:crossBetween val="midCat"/>
      </c:valAx>
      <c:valAx>
        <c:axId val="406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Shortest Job First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10</xdr:row>
      <xdr:rowOff>128586</xdr:rowOff>
    </xdr:from>
    <xdr:to>
      <xdr:col>14</xdr:col>
      <xdr:colOff>304800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0F6A6-F7B2-4B7C-BF8D-4305709C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60B6-EBBD-4334-BF88-55777EDFE206}">
  <dimension ref="B1:M8"/>
  <sheetViews>
    <sheetView topLeftCell="A7" workbookViewId="0">
      <selection activeCell="Q33" sqref="Q33"/>
    </sheetView>
  </sheetViews>
  <sheetFormatPr defaultRowHeight="15" x14ac:dyDescent="0.25"/>
  <cols>
    <col min="1" max="1" width="16.5703125" customWidth="1"/>
    <col min="2" max="2" width="15.85546875" customWidth="1"/>
    <col min="3" max="3" width="18.85546875" customWidth="1"/>
    <col min="4" max="4" width="19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10</v>
      </c>
      <c r="I1" t="s">
        <v>7</v>
      </c>
      <c r="J1" t="s">
        <v>11</v>
      </c>
      <c r="K1" t="s">
        <v>8</v>
      </c>
      <c r="L1" t="s">
        <v>12</v>
      </c>
      <c r="M1" t="s">
        <v>9</v>
      </c>
    </row>
    <row r="2" spans="2:13" x14ac:dyDescent="0.25">
      <c r="E2">
        <v>2</v>
      </c>
      <c r="F2">
        <v>1</v>
      </c>
      <c r="G2">
        <f>E2/$F2</f>
        <v>2</v>
      </c>
      <c r="H2">
        <v>8</v>
      </c>
      <c r="I2">
        <f>H2/$F2</f>
        <v>8</v>
      </c>
      <c r="J2">
        <v>34</v>
      </c>
      <c r="K2">
        <f>J2/$F2</f>
        <v>34</v>
      </c>
      <c r="L2">
        <v>89</v>
      </c>
      <c r="M2">
        <f>L2/$F2</f>
        <v>89</v>
      </c>
    </row>
    <row r="3" spans="2:13" x14ac:dyDescent="0.25">
      <c r="E3">
        <v>2</v>
      </c>
      <c r="F3">
        <v>4</v>
      </c>
      <c r="G3">
        <f>E3/$F3</f>
        <v>0.5</v>
      </c>
      <c r="H3">
        <v>8</v>
      </c>
      <c r="I3">
        <f>H3/$F3</f>
        <v>2</v>
      </c>
      <c r="J3">
        <v>34</v>
      </c>
      <c r="K3">
        <f>J3/$F3</f>
        <v>8.5</v>
      </c>
      <c r="L3">
        <v>89</v>
      </c>
      <c r="M3">
        <f>L3/$F3</f>
        <v>22.25</v>
      </c>
    </row>
    <row r="4" spans="2:13" x14ac:dyDescent="0.25">
      <c r="E4">
        <v>2</v>
      </c>
      <c r="F4">
        <v>8</v>
      </c>
      <c r="G4">
        <f>E4/$F4</f>
        <v>0.25</v>
      </c>
      <c r="H4">
        <v>8</v>
      </c>
      <c r="I4">
        <f>H4/$F4</f>
        <v>1</v>
      </c>
      <c r="J4">
        <v>34</v>
      </c>
      <c r="K4">
        <f>J4/$F4</f>
        <v>4.25</v>
      </c>
      <c r="L4">
        <v>89</v>
      </c>
      <c r="M4">
        <f>L4/$F4</f>
        <v>11.125</v>
      </c>
    </row>
    <row r="5" spans="2:13" x14ac:dyDescent="0.25">
      <c r="E5">
        <v>2</v>
      </c>
      <c r="F5">
        <v>12</v>
      </c>
      <c r="G5">
        <f>E5/$F5</f>
        <v>0.16666666666666666</v>
      </c>
      <c r="H5">
        <v>8</v>
      </c>
      <c r="I5">
        <f>H5/$F5</f>
        <v>0.66666666666666663</v>
      </c>
      <c r="J5">
        <v>34</v>
      </c>
      <c r="K5">
        <f>J5/$F5</f>
        <v>2.8333333333333335</v>
      </c>
      <c r="L5">
        <v>89</v>
      </c>
      <c r="M5">
        <f>L5/$F5</f>
        <v>7.416666666666667</v>
      </c>
    </row>
    <row r="6" spans="2:13" x14ac:dyDescent="0.25">
      <c r="E6">
        <v>2</v>
      </c>
      <c r="F6">
        <v>16</v>
      </c>
      <c r="G6">
        <f>E6/$F6</f>
        <v>0.125</v>
      </c>
      <c r="H6">
        <v>8</v>
      </c>
      <c r="I6">
        <f>H6/$F6</f>
        <v>0.5</v>
      </c>
      <c r="J6">
        <v>34</v>
      </c>
      <c r="K6">
        <f>J6/$F6</f>
        <v>2.125</v>
      </c>
      <c r="L6">
        <v>89</v>
      </c>
      <c r="M6">
        <f>L6/$F6</f>
        <v>5.5625</v>
      </c>
    </row>
    <row r="7" spans="2:13" x14ac:dyDescent="0.25">
      <c r="E7">
        <v>2</v>
      </c>
      <c r="F7">
        <v>20</v>
      </c>
      <c r="G7">
        <f>E7/$F7</f>
        <v>0.1</v>
      </c>
      <c r="H7">
        <v>8</v>
      </c>
      <c r="I7">
        <f>H7/$F7</f>
        <v>0.4</v>
      </c>
      <c r="J7">
        <v>34</v>
      </c>
      <c r="K7">
        <f>J7/$F7</f>
        <v>1.7</v>
      </c>
      <c r="L7">
        <v>89</v>
      </c>
      <c r="M7">
        <f>L7/$F7</f>
        <v>4.45</v>
      </c>
    </row>
    <row r="8" spans="2:13" x14ac:dyDescent="0.25">
      <c r="E8">
        <v>2</v>
      </c>
      <c r="F8">
        <v>24</v>
      </c>
      <c r="G8">
        <f>E8/$F8</f>
        <v>8.3333333333333329E-2</v>
      </c>
      <c r="H8">
        <v>8</v>
      </c>
      <c r="I8">
        <f>H8/$F8</f>
        <v>0.33333333333333331</v>
      </c>
      <c r="J8">
        <v>34</v>
      </c>
      <c r="K8">
        <f>J8/$F8</f>
        <v>1.4166666666666667</v>
      </c>
      <c r="L8">
        <v>89</v>
      </c>
      <c r="M8">
        <f>L8/$F8</f>
        <v>3.7083333333333335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22F5-D0FD-4C4E-BD84-F17F0BF8B324}">
  <dimension ref="A1:M39"/>
  <sheetViews>
    <sheetView workbookViewId="0">
      <pane ySplit="2" topLeftCell="A6" activePane="bottomLeft" state="frozen"/>
      <selection pane="bottomLeft" activeCell="A3" sqref="A3:XFD3"/>
    </sheetView>
  </sheetViews>
  <sheetFormatPr defaultRowHeight="15" x14ac:dyDescent="0.25"/>
  <cols>
    <col min="1" max="1" width="19.7109375" style="2" customWidth="1"/>
    <col min="2" max="2" width="24.85546875" style="2" customWidth="1"/>
    <col min="3" max="4" width="31" style="2" customWidth="1"/>
    <col min="5" max="5" width="21.28515625" style="3" customWidth="1"/>
    <col min="6" max="7" width="15.5703125" style="3" customWidth="1"/>
    <col min="8" max="8" width="11" style="3" customWidth="1"/>
    <col min="9" max="9" width="10.140625" style="3" customWidth="1"/>
    <col min="10" max="10" width="13.85546875" style="3" customWidth="1"/>
    <col min="11" max="11" width="13.140625" style="12" customWidth="1"/>
    <col min="12" max="12" width="9.140625" style="13"/>
    <col min="13" max="13" width="9.140625" style="2"/>
    <col min="14" max="16384" width="9.140625" style="3"/>
  </cols>
  <sheetData>
    <row r="1" spans="1:13" s="7" customFormat="1" x14ac:dyDescent="0.25">
      <c r="A1" s="5"/>
      <c r="B1" s="1" t="s">
        <v>61</v>
      </c>
      <c r="C1" s="1"/>
      <c r="D1" s="1"/>
      <c r="E1" s="6" t="s">
        <v>60</v>
      </c>
      <c r="F1" s="6"/>
      <c r="G1" s="6"/>
      <c r="H1" s="6"/>
      <c r="K1" s="8" t="s">
        <v>62</v>
      </c>
      <c r="L1" s="8"/>
      <c r="M1" s="5"/>
    </row>
    <row r="2" spans="1:13" s="9" customFormat="1" ht="30" x14ac:dyDescent="0.25">
      <c r="A2" s="1" t="s">
        <v>36</v>
      </c>
      <c r="B2" s="1" t="s">
        <v>18</v>
      </c>
      <c r="C2" s="1" t="s">
        <v>17</v>
      </c>
      <c r="D2" s="1" t="s">
        <v>25</v>
      </c>
      <c r="E2" s="9" t="s">
        <v>13</v>
      </c>
      <c r="F2" s="9" t="s">
        <v>59</v>
      </c>
      <c r="G2" s="9" t="s">
        <v>1</v>
      </c>
      <c r="H2" s="9" t="s">
        <v>14</v>
      </c>
      <c r="I2" s="9" t="s">
        <v>15</v>
      </c>
      <c r="J2" s="1" t="s">
        <v>63</v>
      </c>
      <c r="K2" s="10" t="s">
        <v>4</v>
      </c>
      <c r="L2" s="11" t="s">
        <v>62</v>
      </c>
      <c r="M2" s="1" t="s">
        <v>73</v>
      </c>
    </row>
    <row r="3" spans="1:13" x14ac:dyDescent="0.25">
      <c r="A3" s="2" t="s">
        <v>72</v>
      </c>
      <c r="B3" s="4" t="s">
        <v>19</v>
      </c>
      <c r="C3" s="2" t="s">
        <v>16</v>
      </c>
      <c r="E3" s="3">
        <v>55</v>
      </c>
      <c r="F3" s="3">
        <v>1</v>
      </c>
      <c r="G3" s="3">
        <v>21</v>
      </c>
      <c r="H3" s="3">
        <v>1</v>
      </c>
      <c r="I3" s="3">
        <f>SUM(E3:H3)</f>
        <v>78</v>
      </c>
      <c r="J3" s="3">
        <v>55</v>
      </c>
      <c r="K3" s="12">
        <f>I3/J3</f>
        <v>1.4181818181818182</v>
      </c>
      <c r="L3" s="13">
        <f>K3</f>
        <v>1.4181818181818182</v>
      </c>
    </row>
    <row r="4" spans="1:13" ht="30" x14ac:dyDescent="0.25">
      <c r="A4" s="2" t="s">
        <v>72</v>
      </c>
      <c r="B4" s="4" t="s">
        <v>19</v>
      </c>
      <c r="C4" s="2" t="s">
        <v>20</v>
      </c>
      <c r="E4" s="3">
        <v>13</v>
      </c>
      <c r="F4" s="3">
        <v>1</v>
      </c>
      <c r="G4" s="3">
        <v>5</v>
      </c>
      <c r="H4" s="3">
        <v>1</v>
      </c>
      <c r="I4" s="3">
        <f t="shared" ref="I4:I39" si="0">SUM(E4:H4)</f>
        <v>20</v>
      </c>
      <c r="J4" s="3">
        <v>21</v>
      </c>
      <c r="K4" s="12">
        <f t="shared" ref="K4:K39" si="1">I4/J4</f>
        <v>0.95238095238095233</v>
      </c>
      <c r="L4" s="13">
        <f t="shared" ref="L4:L39" si="2">K4</f>
        <v>0.95238095238095233</v>
      </c>
    </row>
    <row r="5" spans="1:13" ht="30" x14ac:dyDescent="0.25">
      <c r="A5" s="2" t="s">
        <v>72</v>
      </c>
      <c r="B5" s="4" t="s">
        <v>19</v>
      </c>
      <c r="C5" s="2" t="s">
        <v>71</v>
      </c>
      <c r="E5" s="3">
        <v>21</v>
      </c>
      <c r="F5" s="3">
        <v>1</v>
      </c>
      <c r="G5" s="3">
        <v>5</v>
      </c>
      <c r="H5" s="3">
        <v>1</v>
      </c>
      <c r="I5" s="3">
        <f t="shared" si="0"/>
        <v>28</v>
      </c>
      <c r="J5" s="3">
        <v>39</v>
      </c>
      <c r="K5" s="12">
        <f t="shared" si="1"/>
        <v>0.71794871794871795</v>
      </c>
      <c r="L5" s="13">
        <f t="shared" si="2"/>
        <v>0.71794871794871795</v>
      </c>
    </row>
    <row r="6" spans="1:13" x14ac:dyDescent="0.25">
      <c r="A6" s="2" t="s">
        <v>72</v>
      </c>
      <c r="B6" s="4" t="s">
        <v>19</v>
      </c>
      <c r="C6" s="2" t="s">
        <v>64</v>
      </c>
      <c r="E6" s="3">
        <v>21</v>
      </c>
      <c r="F6" s="3">
        <v>1</v>
      </c>
      <c r="G6" s="3">
        <v>1</v>
      </c>
      <c r="H6" s="3">
        <v>1</v>
      </c>
      <c r="I6" s="3">
        <f t="shared" ref="I6" si="3">SUM(E6:H6)</f>
        <v>24</v>
      </c>
      <c r="J6" s="3">
        <v>55</v>
      </c>
      <c r="K6" s="12">
        <f t="shared" ref="K6" si="4">I6/J6</f>
        <v>0.43636363636363634</v>
      </c>
      <c r="L6" s="13">
        <f t="shared" si="2"/>
        <v>0.43636363636363634</v>
      </c>
    </row>
    <row r="7" spans="1:13" x14ac:dyDescent="0.25">
      <c r="A7" s="2" t="s">
        <v>33</v>
      </c>
      <c r="B7" s="4" t="s">
        <v>21</v>
      </c>
      <c r="C7" s="2" t="s">
        <v>22</v>
      </c>
      <c r="E7" s="3">
        <v>5</v>
      </c>
      <c r="F7" s="3">
        <v>1</v>
      </c>
      <c r="G7" s="3">
        <v>1</v>
      </c>
      <c r="H7" s="3">
        <v>3</v>
      </c>
      <c r="I7" s="3">
        <f t="shared" si="0"/>
        <v>10</v>
      </c>
      <c r="J7" s="3">
        <v>3</v>
      </c>
      <c r="K7" s="12">
        <f t="shared" si="1"/>
        <v>3.3333333333333335</v>
      </c>
      <c r="L7" s="13">
        <f t="shared" si="2"/>
        <v>3.3333333333333335</v>
      </c>
    </row>
    <row r="8" spans="1:13" x14ac:dyDescent="0.25">
      <c r="A8" s="2" t="s">
        <v>33</v>
      </c>
      <c r="B8" s="4" t="s">
        <v>21</v>
      </c>
      <c r="C8" s="2" t="s">
        <v>70</v>
      </c>
      <c r="E8" s="3">
        <v>8</v>
      </c>
      <c r="F8" s="3">
        <v>1</v>
      </c>
      <c r="G8" s="3">
        <v>1</v>
      </c>
      <c r="H8" s="3">
        <v>3</v>
      </c>
      <c r="I8" s="3">
        <f t="shared" si="0"/>
        <v>13</v>
      </c>
      <c r="J8" s="3">
        <v>3</v>
      </c>
      <c r="K8" s="12">
        <f t="shared" si="1"/>
        <v>4.333333333333333</v>
      </c>
      <c r="L8" s="13">
        <f t="shared" si="2"/>
        <v>4.333333333333333</v>
      </c>
    </row>
    <row r="9" spans="1:13" x14ac:dyDescent="0.25">
      <c r="A9" s="2" t="s">
        <v>33</v>
      </c>
      <c r="B9" s="4" t="s">
        <v>21</v>
      </c>
      <c r="C9" s="2" t="s">
        <v>23</v>
      </c>
      <c r="E9" s="3">
        <v>13</v>
      </c>
      <c r="F9" s="3">
        <v>1</v>
      </c>
      <c r="G9" s="3">
        <v>8</v>
      </c>
      <c r="H9" s="3">
        <v>13</v>
      </c>
      <c r="I9" s="3">
        <f t="shared" si="0"/>
        <v>35</v>
      </c>
      <c r="J9" s="3">
        <v>3</v>
      </c>
      <c r="K9" s="12">
        <f t="shared" si="1"/>
        <v>11.666666666666666</v>
      </c>
      <c r="L9" s="13">
        <f t="shared" si="2"/>
        <v>11.666666666666666</v>
      </c>
    </row>
    <row r="10" spans="1:13" x14ac:dyDescent="0.25">
      <c r="A10" s="2" t="s">
        <v>33</v>
      </c>
      <c r="B10" s="4" t="s">
        <v>21</v>
      </c>
      <c r="C10" s="2" t="s">
        <v>24</v>
      </c>
      <c r="E10" s="3">
        <v>13</v>
      </c>
      <c r="F10" s="3">
        <v>1</v>
      </c>
      <c r="G10" s="3">
        <v>13</v>
      </c>
      <c r="H10" s="3">
        <v>13</v>
      </c>
      <c r="I10" s="3">
        <f t="shared" si="0"/>
        <v>40</v>
      </c>
      <c r="J10" s="3">
        <v>3</v>
      </c>
      <c r="K10" s="12">
        <f t="shared" si="1"/>
        <v>13.333333333333334</v>
      </c>
      <c r="L10" s="13">
        <f t="shared" si="2"/>
        <v>13.333333333333334</v>
      </c>
    </row>
    <row r="11" spans="1:13" x14ac:dyDescent="0.25">
      <c r="A11" s="2" t="s">
        <v>33</v>
      </c>
      <c r="B11" s="4" t="s">
        <v>21</v>
      </c>
      <c r="C11" s="2" t="s">
        <v>69</v>
      </c>
      <c r="E11" s="3">
        <v>2</v>
      </c>
      <c r="F11" s="3">
        <v>1</v>
      </c>
      <c r="G11" s="3">
        <v>1</v>
      </c>
      <c r="H11" s="3">
        <v>2</v>
      </c>
      <c r="I11" s="3">
        <f t="shared" si="0"/>
        <v>6</v>
      </c>
      <c r="J11" s="3">
        <v>5</v>
      </c>
      <c r="K11" s="12">
        <f t="shared" si="1"/>
        <v>1.2</v>
      </c>
      <c r="L11" s="13">
        <f t="shared" si="2"/>
        <v>1.2</v>
      </c>
    </row>
    <row r="12" spans="1:13" ht="30" customHeight="1" x14ac:dyDescent="0.25">
      <c r="A12" s="2" t="s">
        <v>33</v>
      </c>
      <c r="B12" s="4" t="s">
        <v>34</v>
      </c>
      <c r="C12" s="2" t="s">
        <v>57</v>
      </c>
      <c r="E12" s="3">
        <v>5</v>
      </c>
      <c r="F12" s="3">
        <v>1</v>
      </c>
      <c r="G12" s="3">
        <v>1</v>
      </c>
      <c r="H12" s="3">
        <v>2</v>
      </c>
      <c r="I12" s="3">
        <f t="shared" si="0"/>
        <v>9</v>
      </c>
      <c r="J12" s="3">
        <v>13</v>
      </c>
      <c r="K12" s="12">
        <f t="shared" si="1"/>
        <v>0.69230769230769229</v>
      </c>
      <c r="L12" s="13">
        <f t="shared" si="2"/>
        <v>0.69230769230769229</v>
      </c>
    </row>
    <row r="13" spans="1:13" ht="30" x14ac:dyDescent="0.25">
      <c r="A13" s="2" t="s">
        <v>33</v>
      </c>
      <c r="B13" s="4" t="s">
        <v>34</v>
      </c>
      <c r="C13" s="2" t="s">
        <v>68</v>
      </c>
      <c r="E13" s="3">
        <v>5</v>
      </c>
      <c r="F13" s="3">
        <v>1</v>
      </c>
      <c r="G13" s="3">
        <v>1</v>
      </c>
      <c r="H13" s="3">
        <v>2</v>
      </c>
      <c r="I13" s="3">
        <f t="shared" si="0"/>
        <v>9</v>
      </c>
      <c r="J13" s="3">
        <v>13</v>
      </c>
      <c r="K13" s="12">
        <f t="shared" si="1"/>
        <v>0.69230769230769229</v>
      </c>
      <c r="L13" s="13">
        <f t="shared" si="2"/>
        <v>0.69230769230769229</v>
      </c>
    </row>
    <row r="14" spans="1:13" ht="30" x14ac:dyDescent="0.25">
      <c r="A14" s="2" t="s">
        <v>33</v>
      </c>
      <c r="B14" s="4" t="s">
        <v>34</v>
      </c>
      <c r="C14" s="2" t="s">
        <v>58</v>
      </c>
      <c r="E14" s="3">
        <v>3</v>
      </c>
      <c r="F14" s="3">
        <v>1</v>
      </c>
      <c r="G14" s="3">
        <v>1</v>
      </c>
      <c r="H14" s="3">
        <v>1</v>
      </c>
      <c r="I14" s="3">
        <f t="shared" si="0"/>
        <v>6</v>
      </c>
      <c r="J14" s="3">
        <v>1</v>
      </c>
      <c r="K14" s="12">
        <f t="shared" si="1"/>
        <v>6</v>
      </c>
      <c r="L14" s="13">
        <f t="shared" si="2"/>
        <v>6</v>
      </c>
    </row>
    <row r="15" spans="1:13" ht="30" customHeight="1" x14ac:dyDescent="0.25">
      <c r="A15" s="2" t="s">
        <v>33</v>
      </c>
      <c r="B15" s="4" t="s">
        <v>35</v>
      </c>
      <c r="C15" s="2" t="s">
        <v>56</v>
      </c>
      <c r="E15" s="3">
        <v>5</v>
      </c>
      <c r="F15" s="3">
        <v>1</v>
      </c>
      <c r="G15" s="3">
        <v>1</v>
      </c>
      <c r="H15" s="3">
        <v>1</v>
      </c>
      <c r="I15" s="3">
        <f t="shared" si="0"/>
        <v>8</v>
      </c>
      <c r="J15" s="3">
        <v>2</v>
      </c>
      <c r="K15" s="12">
        <f t="shared" si="1"/>
        <v>4</v>
      </c>
      <c r="L15" s="13">
        <f t="shared" si="2"/>
        <v>4</v>
      </c>
    </row>
    <row r="16" spans="1:13" ht="30" x14ac:dyDescent="0.25">
      <c r="A16" s="2" t="s">
        <v>33</v>
      </c>
      <c r="B16" s="4" t="s">
        <v>35</v>
      </c>
      <c r="C16" s="2" t="s">
        <v>66</v>
      </c>
      <c r="E16" s="3">
        <v>8</v>
      </c>
      <c r="F16" s="3">
        <v>1</v>
      </c>
      <c r="G16" s="3">
        <v>1</v>
      </c>
      <c r="H16" s="3">
        <v>1</v>
      </c>
      <c r="I16" s="3">
        <f t="shared" si="0"/>
        <v>11</v>
      </c>
      <c r="J16" s="3">
        <v>5</v>
      </c>
      <c r="K16" s="12">
        <f t="shared" si="1"/>
        <v>2.2000000000000002</v>
      </c>
      <c r="L16" s="13">
        <f t="shared" si="2"/>
        <v>2.2000000000000002</v>
      </c>
    </row>
    <row r="17" spans="1:12" ht="30" x14ac:dyDescent="0.25">
      <c r="A17" s="2" t="s">
        <v>33</v>
      </c>
      <c r="B17" s="4" t="s">
        <v>35</v>
      </c>
      <c r="C17" s="2" t="s">
        <v>67</v>
      </c>
      <c r="E17" s="3">
        <v>1</v>
      </c>
      <c r="F17" s="3">
        <v>1</v>
      </c>
      <c r="G17" s="3">
        <v>1</v>
      </c>
      <c r="H17" s="3">
        <v>1</v>
      </c>
      <c r="I17" s="3">
        <f t="shared" si="0"/>
        <v>4</v>
      </c>
      <c r="J17" s="3">
        <v>2</v>
      </c>
      <c r="K17" s="12">
        <f t="shared" si="1"/>
        <v>2</v>
      </c>
      <c r="L17" s="13">
        <f t="shared" si="2"/>
        <v>2</v>
      </c>
    </row>
    <row r="18" spans="1:12" x14ac:dyDescent="0.25">
      <c r="A18" s="2" t="s">
        <v>33</v>
      </c>
      <c r="B18" s="2" t="s">
        <v>37</v>
      </c>
      <c r="E18" s="3">
        <v>34</v>
      </c>
      <c r="F18" s="3">
        <v>1</v>
      </c>
      <c r="G18" s="3">
        <v>21</v>
      </c>
      <c r="H18" s="3">
        <v>1</v>
      </c>
      <c r="I18" s="3">
        <f t="shared" si="0"/>
        <v>57</v>
      </c>
      <c r="J18" s="3">
        <v>13</v>
      </c>
      <c r="K18" s="12">
        <f t="shared" si="1"/>
        <v>4.384615384615385</v>
      </c>
      <c r="L18" s="13">
        <f t="shared" si="2"/>
        <v>4.384615384615385</v>
      </c>
    </row>
    <row r="19" spans="1:12" x14ac:dyDescent="0.25">
      <c r="D19" s="2" t="s">
        <v>27</v>
      </c>
      <c r="E19" s="3">
        <v>34</v>
      </c>
      <c r="F19" s="3">
        <v>1</v>
      </c>
      <c r="G19" s="3">
        <v>1</v>
      </c>
      <c r="H19" s="3">
        <v>34</v>
      </c>
      <c r="I19" s="3">
        <f t="shared" si="0"/>
        <v>70</v>
      </c>
      <c r="J19" s="3">
        <v>5</v>
      </c>
      <c r="K19" s="12">
        <f t="shared" si="1"/>
        <v>14</v>
      </c>
      <c r="L19" s="13">
        <f t="shared" si="2"/>
        <v>14</v>
      </c>
    </row>
    <row r="20" spans="1:12" x14ac:dyDescent="0.25">
      <c r="D20" s="2" t="s">
        <v>28</v>
      </c>
      <c r="E20" s="3">
        <v>1</v>
      </c>
      <c r="F20" s="3">
        <v>34</v>
      </c>
      <c r="G20" s="3">
        <v>21</v>
      </c>
      <c r="H20" s="3">
        <v>13</v>
      </c>
      <c r="I20" s="3">
        <f t="shared" si="0"/>
        <v>69</v>
      </c>
      <c r="J20" s="3">
        <v>3</v>
      </c>
      <c r="K20" s="12">
        <f t="shared" si="1"/>
        <v>23</v>
      </c>
      <c r="L20" s="13">
        <f t="shared" si="2"/>
        <v>23</v>
      </c>
    </row>
    <row r="21" spans="1:12" x14ac:dyDescent="0.25">
      <c r="D21" s="2" t="s">
        <v>29</v>
      </c>
      <c r="E21" s="3">
        <v>21</v>
      </c>
      <c r="F21" s="3">
        <v>8</v>
      </c>
      <c r="G21" s="3">
        <v>1</v>
      </c>
      <c r="H21" s="3">
        <v>8</v>
      </c>
      <c r="I21" s="3">
        <f t="shared" si="0"/>
        <v>38</v>
      </c>
      <c r="J21" s="3">
        <v>5</v>
      </c>
      <c r="K21" s="12">
        <f t="shared" si="1"/>
        <v>7.6</v>
      </c>
      <c r="L21" s="13">
        <f t="shared" si="2"/>
        <v>7.6</v>
      </c>
    </row>
    <row r="22" spans="1:12" x14ac:dyDescent="0.25">
      <c r="D22" s="2" t="s">
        <v>30</v>
      </c>
      <c r="E22" s="3">
        <v>1</v>
      </c>
      <c r="F22" s="3">
        <v>1</v>
      </c>
      <c r="G22" s="3">
        <v>34</v>
      </c>
      <c r="H22" s="3">
        <v>34</v>
      </c>
      <c r="I22" s="3">
        <f t="shared" si="0"/>
        <v>70</v>
      </c>
      <c r="J22" s="3">
        <v>3</v>
      </c>
      <c r="K22" s="12">
        <f t="shared" si="1"/>
        <v>23.333333333333332</v>
      </c>
      <c r="L22" s="13">
        <f t="shared" si="2"/>
        <v>23.333333333333332</v>
      </c>
    </row>
    <row r="23" spans="1:12" x14ac:dyDescent="0.25">
      <c r="D23" s="2" t="s">
        <v>31</v>
      </c>
      <c r="E23" s="3">
        <v>8</v>
      </c>
      <c r="F23" s="3">
        <v>1</v>
      </c>
      <c r="G23" s="3">
        <v>1</v>
      </c>
      <c r="H23" s="3">
        <v>1</v>
      </c>
      <c r="I23" s="3">
        <f t="shared" si="0"/>
        <v>11</v>
      </c>
      <c r="J23" s="3">
        <v>8</v>
      </c>
      <c r="K23" s="12">
        <f t="shared" si="1"/>
        <v>1.375</v>
      </c>
      <c r="L23" s="13">
        <f t="shared" si="2"/>
        <v>1.375</v>
      </c>
    </row>
    <row r="24" spans="1:12" x14ac:dyDescent="0.25">
      <c r="D24" s="2" t="s">
        <v>32</v>
      </c>
      <c r="E24" s="3">
        <v>1</v>
      </c>
      <c r="F24" s="3">
        <v>55</v>
      </c>
      <c r="G24" s="3">
        <v>1</v>
      </c>
      <c r="H24" s="3">
        <v>21</v>
      </c>
      <c r="I24" s="3">
        <f t="shared" si="0"/>
        <v>78</v>
      </c>
      <c r="J24" s="3">
        <v>2</v>
      </c>
      <c r="K24" s="12">
        <f t="shared" si="1"/>
        <v>39</v>
      </c>
      <c r="L24" s="13">
        <f t="shared" si="2"/>
        <v>39</v>
      </c>
    </row>
    <row r="25" spans="1:12" ht="30" x14ac:dyDescent="0.25">
      <c r="A25" s="2" t="s">
        <v>39</v>
      </c>
      <c r="B25" s="2" t="s">
        <v>38</v>
      </c>
      <c r="E25" s="3">
        <v>55</v>
      </c>
      <c r="F25" s="3">
        <v>1</v>
      </c>
      <c r="G25" s="3">
        <v>8</v>
      </c>
      <c r="H25" s="3">
        <v>1</v>
      </c>
      <c r="I25" s="3">
        <f t="shared" si="0"/>
        <v>65</v>
      </c>
      <c r="J25" s="3">
        <v>34</v>
      </c>
      <c r="K25" s="12">
        <f t="shared" si="1"/>
        <v>1.911764705882353</v>
      </c>
      <c r="L25" s="13">
        <f t="shared" si="2"/>
        <v>1.911764705882353</v>
      </c>
    </row>
    <row r="26" spans="1:12" ht="30" x14ac:dyDescent="0.25">
      <c r="A26" s="2" t="s">
        <v>39</v>
      </c>
      <c r="B26" s="2" t="s">
        <v>65</v>
      </c>
      <c r="E26" s="3">
        <v>34</v>
      </c>
      <c r="F26" s="3">
        <v>1</v>
      </c>
      <c r="G26" s="3">
        <v>5</v>
      </c>
      <c r="H26" s="3">
        <v>1</v>
      </c>
      <c r="I26" s="3">
        <f t="shared" si="0"/>
        <v>41</v>
      </c>
      <c r="J26" s="3">
        <v>34</v>
      </c>
      <c r="K26" s="12">
        <f t="shared" si="1"/>
        <v>1.2058823529411764</v>
      </c>
      <c r="L26" s="13">
        <f t="shared" si="2"/>
        <v>1.2058823529411764</v>
      </c>
    </row>
    <row r="27" spans="1:12" ht="30" x14ac:dyDescent="0.25">
      <c r="A27" s="2" t="s">
        <v>39</v>
      </c>
      <c r="B27" s="2" t="s">
        <v>40</v>
      </c>
      <c r="E27" s="3">
        <v>34</v>
      </c>
      <c r="F27" s="3">
        <v>1</v>
      </c>
      <c r="G27" s="3">
        <v>13</v>
      </c>
      <c r="H27" s="3">
        <v>1</v>
      </c>
      <c r="I27" s="3">
        <f t="shared" si="0"/>
        <v>49</v>
      </c>
      <c r="J27" s="3">
        <v>55</v>
      </c>
      <c r="K27" s="12">
        <f t="shared" si="1"/>
        <v>0.89090909090909087</v>
      </c>
      <c r="L27" s="13">
        <f t="shared" si="2"/>
        <v>0.89090909090909087</v>
      </c>
    </row>
    <row r="28" spans="1:12" ht="30" x14ac:dyDescent="0.25">
      <c r="A28" s="2" t="s">
        <v>41</v>
      </c>
      <c r="B28" s="2" t="s">
        <v>42</v>
      </c>
      <c r="E28" s="3">
        <v>13</v>
      </c>
      <c r="F28" s="3">
        <v>1</v>
      </c>
      <c r="G28" s="3">
        <v>1</v>
      </c>
      <c r="H28" s="3">
        <v>1</v>
      </c>
      <c r="I28" s="3">
        <f t="shared" si="0"/>
        <v>16</v>
      </c>
      <c r="J28" s="3">
        <v>21</v>
      </c>
      <c r="K28" s="12">
        <f t="shared" si="1"/>
        <v>0.76190476190476186</v>
      </c>
      <c r="L28" s="13">
        <f t="shared" si="2"/>
        <v>0.76190476190476186</v>
      </c>
    </row>
    <row r="29" spans="1:12" x14ac:dyDescent="0.25">
      <c r="C29" s="2" t="s">
        <v>43</v>
      </c>
      <c r="E29" s="3">
        <v>8</v>
      </c>
      <c r="F29" s="3">
        <v>8</v>
      </c>
      <c r="G29" s="3">
        <v>21</v>
      </c>
      <c r="H29" s="3">
        <v>1</v>
      </c>
      <c r="I29" s="3">
        <f t="shared" si="0"/>
        <v>38</v>
      </c>
      <c r="J29" s="3">
        <v>8</v>
      </c>
      <c r="K29" s="12">
        <f t="shared" si="1"/>
        <v>4.75</v>
      </c>
      <c r="L29" s="13">
        <f t="shared" si="2"/>
        <v>4.75</v>
      </c>
    </row>
    <row r="30" spans="1:12" x14ac:dyDescent="0.25">
      <c r="B30" s="2" t="s">
        <v>44</v>
      </c>
      <c r="E30" s="3">
        <v>21</v>
      </c>
      <c r="F30" s="3">
        <v>3</v>
      </c>
      <c r="G30" s="3">
        <v>2</v>
      </c>
      <c r="H30" s="3">
        <v>1</v>
      </c>
      <c r="I30" s="3">
        <f t="shared" si="0"/>
        <v>27</v>
      </c>
      <c r="J30" s="3">
        <v>5</v>
      </c>
      <c r="K30" s="12">
        <f t="shared" si="1"/>
        <v>5.4</v>
      </c>
      <c r="L30" s="13">
        <f t="shared" si="2"/>
        <v>5.4</v>
      </c>
    </row>
    <row r="31" spans="1:12" ht="30" x14ac:dyDescent="0.25">
      <c r="A31" s="2" t="s">
        <v>45</v>
      </c>
      <c r="C31" s="2" t="s">
        <v>46</v>
      </c>
      <c r="E31" s="3">
        <v>34</v>
      </c>
      <c r="F31" s="3">
        <v>1</v>
      </c>
      <c r="G31" s="3">
        <v>1</v>
      </c>
      <c r="H31" s="3">
        <v>1</v>
      </c>
      <c r="I31" s="3">
        <f t="shared" si="0"/>
        <v>37</v>
      </c>
      <c r="J31" s="3">
        <v>13</v>
      </c>
      <c r="K31" s="12">
        <f t="shared" si="1"/>
        <v>2.8461538461538463</v>
      </c>
      <c r="L31" s="13">
        <f t="shared" si="2"/>
        <v>2.8461538461538463</v>
      </c>
    </row>
    <row r="32" spans="1:12" ht="30" x14ac:dyDescent="0.25">
      <c r="A32" s="2" t="s">
        <v>45</v>
      </c>
      <c r="C32" s="2" t="s">
        <v>47</v>
      </c>
      <c r="E32" s="3">
        <v>21</v>
      </c>
      <c r="F32" s="3">
        <v>1</v>
      </c>
      <c r="G32" s="3">
        <v>1</v>
      </c>
      <c r="H32" s="3">
        <v>1</v>
      </c>
      <c r="I32" s="3">
        <f t="shared" si="0"/>
        <v>24</v>
      </c>
      <c r="J32" s="3">
        <v>5</v>
      </c>
      <c r="K32" s="12">
        <f t="shared" si="1"/>
        <v>4.8</v>
      </c>
      <c r="L32" s="13">
        <f t="shared" si="2"/>
        <v>4.8</v>
      </c>
    </row>
    <row r="33" spans="1:12" ht="30" x14ac:dyDescent="0.25">
      <c r="A33" s="2" t="s">
        <v>45</v>
      </c>
      <c r="C33" s="2" t="s">
        <v>48</v>
      </c>
      <c r="E33" s="3">
        <v>21</v>
      </c>
      <c r="F33" s="3">
        <v>1</v>
      </c>
      <c r="G33" s="3">
        <v>1</v>
      </c>
      <c r="H33" s="3">
        <v>1</v>
      </c>
      <c r="I33" s="3">
        <f t="shared" si="0"/>
        <v>24</v>
      </c>
      <c r="J33" s="3">
        <v>5</v>
      </c>
      <c r="K33" s="12">
        <f t="shared" si="1"/>
        <v>4.8</v>
      </c>
      <c r="L33" s="13">
        <f t="shared" si="2"/>
        <v>4.8</v>
      </c>
    </row>
    <row r="34" spans="1:12" ht="30" x14ac:dyDescent="0.25">
      <c r="A34" s="2" t="s">
        <v>45</v>
      </c>
      <c r="C34" s="2" t="s">
        <v>49</v>
      </c>
      <c r="E34" s="3">
        <v>13</v>
      </c>
      <c r="F34" s="3">
        <v>1</v>
      </c>
      <c r="G34" s="3">
        <v>1</v>
      </c>
      <c r="H34" s="3">
        <v>1</v>
      </c>
      <c r="I34" s="3">
        <f t="shared" si="0"/>
        <v>16</v>
      </c>
      <c r="J34" s="3">
        <v>8</v>
      </c>
      <c r="K34" s="12">
        <f t="shared" si="1"/>
        <v>2</v>
      </c>
      <c r="L34" s="13">
        <f t="shared" si="2"/>
        <v>2</v>
      </c>
    </row>
    <row r="35" spans="1:12" ht="30" x14ac:dyDescent="0.25">
      <c r="A35" s="2" t="s">
        <v>45</v>
      </c>
      <c r="C35" s="2" t="s">
        <v>50</v>
      </c>
      <c r="E35" s="3">
        <v>8</v>
      </c>
      <c r="F35" s="3">
        <v>1</v>
      </c>
      <c r="G35" s="3">
        <v>1</v>
      </c>
      <c r="H35" s="3">
        <v>1</v>
      </c>
      <c r="I35" s="3">
        <f t="shared" si="0"/>
        <v>11</v>
      </c>
      <c r="J35" s="3">
        <v>5</v>
      </c>
      <c r="K35" s="12">
        <f t="shared" si="1"/>
        <v>2.2000000000000002</v>
      </c>
      <c r="L35" s="13">
        <f t="shared" si="2"/>
        <v>2.2000000000000002</v>
      </c>
    </row>
    <row r="36" spans="1:12" x14ac:dyDescent="0.25">
      <c r="A36" s="2" t="s">
        <v>51</v>
      </c>
      <c r="B36" s="2" t="s">
        <v>52</v>
      </c>
      <c r="E36" s="3">
        <v>34</v>
      </c>
      <c r="F36" s="3">
        <v>1</v>
      </c>
      <c r="G36" s="3">
        <v>34</v>
      </c>
      <c r="H36" s="3">
        <v>1</v>
      </c>
      <c r="I36" s="3">
        <f t="shared" si="0"/>
        <v>70</v>
      </c>
      <c r="J36" s="3">
        <v>89</v>
      </c>
      <c r="K36" s="12">
        <f t="shared" si="1"/>
        <v>0.7865168539325843</v>
      </c>
      <c r="L36" s="13">
        <f t="shared" si="2"/>
        <v>0.7865168539325843</v>
      </c>
    </row>
    <row r="37" spans="1:12" ht="30" x14ac:dyDescent="0.25">
      <c r="A37" s="2" t="s">
        <v>51</v>
      </c>
      <c r="B37" s="2" t="s">
        <v>53</v>
      </c>
      <c r="E37" s="3">
        <v>34</v>
      </c>
      <c r="F37" s="3">
        <v>1</v>
      </c>
      <c r="G37" s="3">
        <v>21</v>
      </c>
      <c r="H37" s="3">
        <v>1</v>
      </c>
      <c r="I37" s="3">
        <f t="shared" si="0"/>
        <v>57</v>
      </c>
      <c r="J37" s="3">
        <v>34</v>
      </c>
      <c r="K37" s="12">
        <f t="shared" si="1"/>
        <v>1.6764705882352942</v>
      </c>
      <c r="L37" s="13">
        <f t="shared" si="2"/>
        <v>1.6764705882352942</v>
      </c>
    </row>
    <row r="38" spans="1:12" ht="30" x14ac:dyDescent="0.25">
      <c r="A38" s="2" t="s">
        <v>51</v>
      </c>
      <c r="B38" s="2" t="s">
        <v>54</v>
      </c>
      <c r="E38" s="3">
        <v>21</v>
      </c>
      <c r="F38" s="3">
        <v>1</v>
      </c>
      <c r="G38" s="3">
        <v>21</v>
      </c>
      <c r="H38" s="3">
        <v>1</v>
      </c>
      <c r="I38" s="3">
        <f t="shared" si="0"/>
        <v>44</v>
      </c>
      <c r="J38" s="3">
        <v>34</v>
      </c>
      <c r="K38" s="12">
        <f t="shared" si="1"/>
        <v>1.2941176470588236</v>
      </c>
      <c r="L38" s="13">
        <f t="shared" si="2"/>
        <v>1.2941176470588236</v>
      </c>
    </row>
    <row r="39" spans="1:12" x14ac:dyDescent="0.25">
      <c r="A39" s="2" t="s">
        <v>51</v>
      </c>
      <c r="B39" s="2" t="s">
        <v>55</v>
      </c>
      <c r="E39" s="3">
        <v>13</v>
      </c>
      <c r="F39" s="3">
        <v>1</v>
      </c>
      <c r="G39" s="3">
        <v>5</v>
      </c>
      <c r="H39" s="3">
        <v>1</v>
      </c>
      <c r="I39" s="3">
        <f t="shared" si="0"/>
        <v>20</v>
      </c>
      <c r="J39" s="3">
        <v>55</v>
      </c>
      <c r="K39" s="12">
        <f t="shared" si="1"/>
        <v>0.36363636363636365</v>
      </c>
      <c r="L39" s="13">
        <f t="shared" si="2"/>
        <v>0.36363636363636365</v>
      </c>
    </row>
  </sheetData>
  <mergeCells count="2">
    <mergeCell ref="E1:H1"/>
    <mergeCell ref="K1:L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4E25-84FF-4F5E-9E86-0D74A665DEB6}">
  <dimension ref="A1:M39"/>
  <sheetViews>
    <sheetView tabSelected="1" workbookViewId="0">
      <selection activeCell="M39" sqref="A1:M39"/>
    </sheetView>
  </sheetViews>
  <sheetFormatPr defaultRowHeight="15" x14ac:dyDescent="0.25"/>
  <cols>
    <col min="1" max="1" width="19.7109375" style="2" customWidth="1"/>
    <col min="2" max="2" width="24.85546875" style="2" customWidth="1"/>
    <col min="3" max="4" width="31" style="2" customWidth="1"/>
    <col min="5" max="5" width="21.28515625" style="3" customWidth="1"/>
    <col min="6" max="7" width="15.5703125" style="3" customWidth="1"/>
    <col min="8" max="8" width="11" style="3" customWidth="1"/>
    <col min="9" max="9" width="10.140625" style="3" customWidth="1"/>
    <col min="10" max="10" width="13.85546875" style="3" customWidth="1"/>
    <col min="11" max="11" width="13.140625" style="12" customWidth="1"/>
    <col min="12" max="12" width="9.140625" style="13"/>
    <col min="13" max="13" width="9.140625" style="2"/>
    <col min="14" max="16384" width="9.140625" style="3"/>
  </cols>
  <sheetData>
    <row r="1" spans="1:13" s="7" customFormat="1" x14ac:dyDescent="0.25">
      <c r="A1" s="5"/>
      <c r="B1" s="1" t="s">
        <v>61</v>
      </c>
      <c r="C1" s="1"/>
      <c r="D1" s="1"/>
      <c r="E1" s="6" t="s">
        <v>60</v>
      </c>
      <c r="F1" s="6"/>
      <c r="G1" s="6"/>
      <c r="H1" s="6"/>
      <c r="K1" s="8" t="s">
        <v>62</v>
      </c>
      <c r="L1" s="8"/>
      <c r="M1" s="5"/>
    </row>
    <row r="2" spans="1:13" s="9" customFormat="1" ht="30" x14ac:dyDescent="0.25">
      <c r="A2" s="1" t="s">
        <v>36</v>
      </c>
      <c r="B2" s="1" t="s">
        <v>18</v>
      </c>
      <c r="C2" s="1" t="s">
        <v>17</v>
      </c>
      <c r="D2" s="1" t="s">
        <v>25</v>
      </c>
      <c r="E2" s="9" t="s">
        <v>13</v>
      </c>
      <c r="F2" s="9" t="s">
        <v>59</v>
      </c>
      <c r="G2" s="9" t="s">
        <v>1</v>
      </c>
      <c r="H2" s="9" t="s">
        <v>14</v>
      </c>
      <c r="I2" s="9" t="s">
        <v>15</v>
      </c>
      <c r="J2" s="1" t="s">
        <v>63</v>
      </c>
      <c r="K2" s="10" t="s">
        <v>4</v>
      </c>
      <c r="L2" s="11" t="s">
        <v>62</v>
      </c>
      <c r="M2" s="1" t="s">
        <v>73</v>
      </c>
    </row>
    <row r="3" spans="1:13" x14ac:dyDescent="0.25">
      <c r="D3" s="2" t="s">
        <v>32</v>
      </c>
      <c r="E3" s="3">
        <v>1</v>
      </c>
      <c r="F3" s="3">
        <v>55</v>
      </c>
      <c r="G3" s="3">
        <v>1</v>
      </c>
      <c r="H3" s="3">
        <v>21</v>
      </c>
      <c r="I3" s="3">
        <f>SUM(E3:H3)</f>
        <v>78</v>
      </c>
      <c r="J3" s="3">
        <v>2</v>
      </c>
      <c r="K3" s="12">
        <f>I3/J3</f>
        <v>39</v>
      </c>
      <c r="L3" s="13">
        <f>K3</f>
        <v>39</v>
      </c>
      <c r="M3" s="2">
        <v>0</v>
      </c>
    </row>
    <row r="4" spans="1:13" x14ac:dyDescent="0.25">
      <c r="D4" s="2" t="s">
        <v>30</v>
      </c>
      <c r="E4" s="3">
        <v>1</v>
      </c>
      <c r="F4" s="3">
        <v>1</v>
      </c>
      <c r="G4" s="3">
        <v>34</v>
      </c>
      <c r="H4" s="3">
        <v>34</v>
      </c>
      <c r="I4" s="3">
        <f>SUM(E4:H4)</f>
        <v>70</v>
      </c>
      <c r="J4" s="3">
        <v>3</v>
      </c>
      <c r="K4" s="12">
        <f>I4/J4</f>
        <v>23.333333333333332</v>
      </c>
      <c r="L4" s="13">
        <f>K4</f>
        <v>23.333333333333332</v>
      </c>
      <c r="M4" s="2">
        <v>0</v>
      </c>
    </row>
    <row r="5" spans="1:13" x14ac:dyDescent="0.25">
      <c r="D5" s="2" t="s">
        <v>28</v>
      </c>
      <c r="E5" s="3">
        <v>1</v>
      </c>
      <c r="F5" s="3">
        <v>34</v>
      </c>
      <c r="G5" s="3">
        <v>21</v>
      </c>
      <c r="H5" s="3">
        <v>13</v>
      </c>
      <c r="I5" s="3">
        <f>SUM(E5:H5)</f>
        <v>69</v>
      </c>
      <c r="J5" s="3">
        <v>3</v>
      </c>
      <c r="K5" s="12">
        <f>I5/J5</f>
        <v>23</v>
      </c>
      <c r="L5" s="13">
        <f>K5</f>
        <v>23</v>
      </c>
      <c r="M5" s="2">
        <v>0</v>
      </c>
    </row>
    <row r="6" spans="1:13" x14ac:dyDescent="0.25">
      <c r="A6" s="2" t="s">
        <v>72</v>
      </c>
      <c r="B6" s="4" t="s">
        <v>19</v>
      </c>
      <c r="C6" s="2" t="s">
        <v>16</v>
      </c>
      <c r="E6" s="3">
        <v>55</v>
      </c>
      <c r="F6" s="3">
        <v>1</v>
      </c>
      <c r="G6" s="3">
        <v>21</v>
      </c>
      <c r="H6" s="3">
        <v>1</v>
      </c>
      <c r="I6" s="3">
        <f>SUM(E6:H6)</f>
        <v>78</v>
      </c>
      <c r="J6" s="3">
        <v>55</v>
      </c>
      <c r="K6" s="12">
        <f>I6/J6</f>
        <v>1.4181818181818182</v>
      </c>
      <c r="L6" s="13">
        <f>K6</f>
        <v>1.4181818181818182</v>
      </c>
      <c r="M6" s="2">
        <v>1</v>
      </c>
    </row>
    <row r="7" spans="1:13" x14ac:dyDescent="0.25">
      <c r="D7" s="2" t="s">
        <v>31</v>
      </c>
      <c r="E7" s="3">
        <v>8</v>
      </c>
      <c r="F7" s="3">
        <v>1</v>
      </c>
      <c r="G7" s="3">
        <v>1</v>
      </c>
      <c r="H7" s="3">
        <v>1</v>
      </c>
      <c r="I7" s="3">
        <f>SUM(E7:H7)</f>
        <v>11</v>
      </c>
      <c r="J7" s="3">
        <v>8</v>
      </c>
      <c r="K7" s="12">
        <f>I7/J7</f>
        <v>1.375</v>
      </c>
      <c r="L7" s="13">
        <v>12</v>
      </c>
      <c r="M7" s="2">
        <v>1</v>
      </c>
    </row>
    <row r="8" spans="1:13" x14ac:dyDescent="0.25">
      <c r="D8" s="2" t="s">
        <v>27</v>
      </c>
      <c r="E8" s="3">
        <v>34</v>
      </c>
      <c r="F8" s="3">
        <v>1</v>
      </c>
      <c r="G8" s="3">
        <v>1</v>
      </c>
      <c r="H8" s="3">
        <v>34</v>
      </c>
      <c r="I8" s="3">
        <f>SUM(E8:H8)</f>
        <v>70</v>
      </c>
      <c r="J8" s="3">
        <v>5</v>
      </c>
      <c r="K8" s="12">
        <f>I8/J8</f>
        <v>14</v>
      </c>
      <c r="L8" s="13">
        <f>K8</f>
        <v>14</v>
      </c>
      <c r="M8" s="2">
        <v>1</v>
      </c>
    </row>
    <row r="9" spans="1:13" x14ac:dyDescent="0.25">
      <c r="A9" s="2" t="s">
        <v>33</v>
      </c>
      <c r="B9" s="4" t="s">
        <v>21</v>
      </c>
      <c r="C9" s="2" t="s">
        <v>24</v>
      </c>
      <c r="E9" s="3">
        <v>13</v>
      </c>
      <c r="F9" s="3">
        <v>1</v>
      </c>
      <c r="G9" s="3">
        <v>13</v>
      </c>
      <c r="H9" s="3">
        <v>13</v>
      </c>
      <c r="I9" s="3">
        <f>SUM(E9:H9)</f>
        <v>40</v>
      </c>
      <c r="J9" s="3">
        <v>3</v>
      </c>
      <c r="K9" s="12">
        <f>I9/J9</f>
        <v>13.333333333333334</v>
      </c>
      <c r="L9" s="13">
        <f>K9</f>
        <v>13.333333333333334</v>
      </c>
      <c r="M9" s="2">
        <v>1</v>
      </c>
    </row>
    <row r="10" spans="1:13" x14ac:dyDescent="0.25">
      <c r="A10" s="2" t="s">
        <v>33</v>
      </c>
      <c r="B10" s="4" t="s">
        <v>21</v>
      </c>
      <c r="C10" s="2" t="s">
        <v>23</v>
      </c>
      <c r="E10" s="3">
        <v>13</v>
      </c>
      <c r="F10" s="3">
        <v>1</v>
      </c>
      <c r="G10" s="3">
        <v>8</v>
      </c>
      <c r="H10" s="3">
        <v>13</v>
      </c>
      <c r="I10" s="3">
        <f>SUM(E10:H10)</f>
        <v>35</v>
      </c>
      <c r="J10" s="3">
        <v>3</v>
      </c>
      <c r="K10" s="12">
        <f>I10/J10</f>
        <v>11.666666666666666</v>
      </c>
      <c r="L10" s="13">
        <f>K10</f>
        <v>11.666666666666666</v>
      </c>
      <c r="M10" s="2">
        <v>2</v>
      </c>
    </row>
    <row r="11" spans="1:13" x14ac:dyDescent="0.25">
      <c r="C11" s="2" t="s">
        <v>43</v>
      </c>
      <c r="E11" s="3">
        <v>8</v>
      </c>
      <c r="F11" s="3">
        <v>8</v>
      </c>
      <c r="G11" s="3">
        <v>21</v>
      </c>
      <c r="H11" s="3">
        <v>1</v>
      </c>
      <c r="I11" s="3">
        <f>SUM(E11:H11)</f>
        <v>38</v>
      </c>
      <c r="J11" s="3">
        <v>8</v>
      </c>
      <c r="K11" s="12">
        <f>I11/J11</f>
        <v>4.75</v>
      </c>
      <c r="L11" s="13">
        <v>10</v>
      </c>
      <c r="M11" s="2">
        <v>2</v>
      </c>
    </row>
    <row r="12" spans="1:13" ht="30" customHeight="1" x14ac:dyDescent="0.25">
      <c r="A12" s="2" t="s">
        <v>51</v>
      </c>
      <c r="B12" s="2" t="s">
        <v>53</v>
      </c>
      <c r="E12" s="3">
        <v>34</v>
      </c>
      <c r="F12" s="3">
        <v>1</v>
      </c>
      <c r="G12" s="3">
        <v>21</v>
      </c>
      <c r="H12" s="3">
        <v>1</v>
      </c>
      <c r="I12" s="3">
        <f>SUM(E12:H12)</f>
        <v>57</v>
      </c>
      <c r="J12" s="3">
        <v>34</v>
      </c>
      <c r="K12" s="12">
        <f>I12/J12</f>
        <v>1.6764705882352942</v>
      </c>
      <c r="L12" s="13">
        <v>19</v>
      </c>
      <c r="M12" s="2">
        <v>2</v>
      </c>
    </row>
    <row r="13" spans="1:13" ht="30" x14ac:dyDescent="0.25">
      <c r="A13" s="2" t="s">
        <v>51</v>
      </c>
      <c r="B13" s="2" t="s">
        <v>54</v>
      </c>
      <c r="E13" s="3">
        <v>21</v>
      </c>
      <c r="F13" s="3">
        <v>1</v>
      </c>
      <c r="G13" s="3">
        <v>21</v>
      </c>
      <c r="H13" s="3">
        <v>1</v>
      </c>
      <c r="I13" s="3">
        <f>SUM(E13:H13)</f>
        <v>44</v>
      </c>
      <c r="J13" s="3">
        <v>34</v>
      </c>
      <c r="K13" s="12">
        <f>I13/J13</f>
        <v>1.2941176470588236</v>
      </c>
      <c r="L13" s="13">
        <v>10</v>
      </c>
      <c r="M13" s="2">
        <v>2</v>
      </c>
    </row>
    <row r="14" spans="1:13" x14ac:dyDescent="0.25">
      <c r="A14" s="2" t="s">
        <v>51</v>
      </c>
      <c r="B14" s="2" t="s">
        <v>52</v>
      </c>
      <c r="E14" s="3">
        <v>34</v>
      </c>
      <c r="F14" s="3">
        <v>1</v>
      </c>
      <c r="G14" s="3">
        <v>34</v>
      </c>
      <c r="H14" s="3">
        <v>1</v>
      </c>
      <c r="I14" s="3">
        <f>SUM(E14:H14)</f>
        <v>70</v>
      </c>
      <c r="J14" s="3">
        <v>89</v>
      </c>
      <c r="K14" s="12">
        <f>I14/J14</f>
        <v>0.7865168539325843</v>
      </c>
      <c r="L14" s="13">
        <v>10</v>
      </c>
      <c r="M14" s="2">
        <v>2</v>
      </c>
    </row>
    <row r="15" spans="1:13" ht="30" customHeight="1" x14ac:dyDescent="0.25">
      <c r="A15" s="2" t="s">
        <v>33</v>
      </c>
      <c r="B15" s="2" t="s">
        <v>37</v>
      </c>
      <c r="E15" s="3">
        <v>34</v>
      </c>
      <c r="F15" s="3">
        <v>1</v>
      </c>
      <c r="G15" s="3">
        <v>21</v>
      </c>
      <c r="H15" s="3">
        <v>1</v>
      </c>
      <c r="I15" s="3">
        <f>SUM(E15:H15)</f>
        <v>57</v>
      </c>
      <c r="J15" s="3">
        <v>13</v>
      </c>
      <c r="K15" s="12">
        <f>I15/J15</f>
        <v>4.384615384615385</v>
      </c>
      <c r="L15" s="13">
        <f>K15</f>
        <v>4.384615384615385</v>
      </c>
      <c r="M15" s="2">
        <v>3</v>
      </c>
    </row>
    <row r="16" spans="1:13" x14ac:dyDescent="0.25">
      <c r="A16" s="2" t="s">
        <v>33</v>
      </c>
      <c r="B16" s="4" t="s">
        <v>21</v>
      </c>
      <c r="C16" s="2" t="s">
        <v>70</v>
      </c>
      <c r="E16" s="3">
        <v>8</v>
      </c>
      <c r="F16" s="3">
        <v>1</v>
      </c>
      <c r="G16" s="3">
        <v>1</v>
      </c>
      <c r="H16" s="3">
        <v>3</v>
      </c>
      <c r="I16" s="3">
        <f>SUM(E16:H16)</f>
        <v>13</v>
      </c>
      <c r="J16" s="3">
        <v>3</v>
      </c>
      <c r="K16" s="12">
        <f>I16/J16</f>
        <v>4.333333333333333</v>
      </c>
      <c r="L16" s="13">
        <f>K16</f>
        <v>4.333333333333333</v>
      </c>
      <c r="M16" s="2">
        <v>3</v>
      </c>
    </row>
    <row r="17" spans="1:13" x14ac:dyDescent="0.25">
      <c r="A17" s="2" t="s">
        <v>33</v>
      </c>
      <c r="B17" s="4" t="s">
        <v>21</v>
      </c>
      <c r="C17" s="2" t="s">
        <v>22</v>
      </c>
      <c r="E17" s="3">
        <v>5</v>
      </c>
      <c r="F17" s="3">
        <v>1</v>
      </c>
      <c r="G17" s="3">
        <v>1</v>
      </c>
      <c r="H17" s="3">
        <v>3</v>
      </c>
      <c r="I17" s="3">
        <f>SUM(E17:H17)</f>
        <v>10</v>
      </c>
      <c r="J17" s="3">
        <v>3</v>
      </c>
      <c r="K17" s="12">
        <f>I17/J17</f>
        <v>3.3333333333333335</v>
      </c>
      <c r="L17" s="13">
        <f>K17</f>
        <v>3.3333333333333335</v>
      </c>
      <c r="M17" s="2">
        <v>3</v>
      </c>
    </row>
    <row r="18" spans="1:13" ht="30" x14ac:dyDescent="0.25">
      <c r="A18" s="2" t="s">
        <v>45</v>
      </c>
      <c r="C18" s="2" t="s">
        <v>46</v>
      </c>
      <c r="E18" s="3">
        <v>34</v>
      </c>
      <c r="F18" s="3">
        <v>1</v>
      </c>
      <c r="G18" s="3">
        <v>1</v>
      </c>
      <c r="H18" s="3">
        <v>1</v>
      </c>
      <c r="I18" s="3">
        <f>SUM(E18:H18)</f>
        <v>37</v>
      </c>
      <c r="J18" s="3">
        <v>13</v>
      </c>
      <c r="K18" s="12">
        <f>I18/J18</f>
        <v>2.8461538461538463</v>
      </c>
      <c r="L18" s="13">
        <f>K18</f>
        <v>2.8461538461538463</v>
      </c>
      <c r="M18" s="2">
        <v>3</v>
      </c>
    </row>
    <row r="19" spans="1:13" ht="30" x14ac:dyDescent="0.25">
      <c r="A19" s="2" t="s">
        <v>45</v>
      </c>
      <c r="C19" s="2" t="s">
        <v>47</v>
      </c>
      <c r="E19" s="3">
        <v>21</v>
      </c>
      <c r="F19" s="3">
        <v>1</v>
      </c>
      <c r="G19" s="3">
        <v>1</v>
      </c>
      <c r="H19" s="3">
        <v>1</v>
      </c>
      <c r="I19" s="3">
        <f>SUM(E19:H19)</f>
        <v>24</v>
      </c>
      <c r="J19" s="3">
        <v>5</v>
      </c>
      <c r="K19" s="12">
        <f>I19/J19</f>
        <v>4.8</v>
      </c>
      <c r="L19" s="13">
        <f>K19</f>
        <v>4.8</v>
      </c>
      <c r="M19" s="2">
        <v>3</v>
      </c>
    </row>
    <row r="20" spans="1:13" ht="30" x14ac:dyDescent="0.25">
      <c r="A20" s="2" t="s">
        <v>45</v>
      </c>
      <c r="C20" s="2" t="s">
        <v>48</v>
      </c>
      <c r="E20" s="3">
        <v>21</v>
      </c>
      <c r="F20" s="3">
        <v>1</v>
      </c>
      <c r="G20" s="3">
        <v>1</v>
      </c>
      <c r="H20" s="3">
        <v>1</v>
      </c>
      <c r="I20" s="3">
        <f>SUM(E20:H20)</f>
        <v>24</v>
      </c>
      <c r="J20" s="3">
        <v>5</v>
      </c>
      <c r="K20" s="12">
        <f>I20/J20</f>
        <v>4.8</v>
      </c>
      <c r="L20" s="13">
        <f>K20</f>
        <v>4.8</v>
      </c>
      <c r="M20" s="2">
        <v>3</v>
      </c>
    </row>
    <row r="21" spans="1:13" x14ac:dyDescent="0.25">
      <c r="D21" s="2" t="s">
        <v>29</v>
      </c>
      <c r="E21" s="3">
        <v>21</v>
      </c>
      <c r="F21" s="3">
        <v>8</v>
      </c>
      <c r="G21" s="3">
        <v>1</v>
      </c>
      <c r="H21" s="3">
        <v>8</v>
      </c>
      <c r="I21" s="3">
        <f>SUM(E21:H21)</f>
        <v>38</v>
      </c>
      <c r="J21" s="3">
        <v>5</v>
      </c>
      <c r="K21" s="12">
        <f>I21/J21</f>
        <v>7.6</v>
      </c>
      <c r="L21" s="13">
        <f>K21</f>
        <v>7.6</v>
      </c>
      <c r="M21" s="2">
        <v>3</v>
      </c>
    </row>
    <row r="22" spans="1:13" ht="30" x14ac:dyDescent="0.25">
      <c r="A22" s="2" t="s">
        <v>45</v>
      </c>
      <c r="C22" s="2" t="s">
        <v>88</v>
      </c>
      <c r="E22" s="3">
        <v>8</v>
      </c>
      <c r="F22" s="3">
        <v>1</v>
      </c>
      <c r="G22" s="3">
        <v>1</v>
      </c>
      <c r="H22" s="3">
        <v>1</v>
      </c>
      <c r="I22" s="3">
        <f>SUM(E22:H22)</f>
        <v>11</v>
      </c>
      <c r="J22" s="3">
        <v>5</v>
      </c>
      <c r="K22" s="12">
        <f>I22/J22</f>
        <v>2.2000000000000002</v>
      </c>
      <c r="L22" s="13">
        <f>K22</f>
        <v>2.2000000000000002</v>
      </c>
      <c r="M22" s="2">
        <v>4</v>
      </c>
    </row>
    <row r="23" spans="1:13" ht="30" x14ac:dyDescent="0.25">
      <c r="A23" s="2" t="s">
        <v>39</v>
      </c>
      <c r="B23" s="2" t="s">
        <v>38</v>
      </c>
      <c r="E23" s="3">
        <v>55</v>
      </c>
      <c r="F23" s="3">
        <v>1</v>
      </c>
      <c r="G23" s="3">
        <v>8</v>
      </c>
      <c r="H23" s="3">
        <v>1</v>
      </c>
      <c r="I23" s="3">
        <f>SUM(E23:H23)</f>
        <v>65</v>
      </c>
      <c r="J23" s="3">
        <v>34</v>
      </c>
      <c r="K23" s="12">
        <f>I23/J23</f>
        <v>1.911764705882353</v>
      </c>
      <c r="L23" s="13">
        <f>K23</f>
        <v>1.911764705882353</v>
      </c>
      <c r="M23" s="2">
        <v>4</v>
      </c>
    </row>
    <row r="24" spans="1:13" x14ac:dyDescent="0.25">
      <c r="A24" s="2" t="s">
        <v>33</v>
      </c>
      <c r="B24" s="4" t="s">
        <v>21</v>
      </c>
      <c r="C24" s="2" t="s">
        <v>69</v>
      </c>
      <c r="E24" s="3">
        <v>2</v>
      </c>
      <c r="F24" s="3">
        <v>1</v>
      </c>
      <c r="G24" s="3">
        <v>1</v>
      </c>
      <c r="H24" s="3">
        <v>2</v>
      </c>
      <c r="I24" s="3">
        <f>SUM(E24:H24)</f>
        <v>6</v>
      </c>
      <c r="J24" s="3">
        <v>5</v>
      </c>
      <c r="K24" s="12">
        <f>I24/J24</f>
        <v>1.2</v>
      </c>
      <c r="L24" s="13">
        <f>K24</f>
        <v>1.2</v>
      </c>
      <c r="M24" s="2">
        <v>4</v>
      </c>
    </row>
    <row r="25" spans="1:13" ht="30" x14ac:dyDescent="0.25">
      <c r="A25" s="2" t="s">
        <v>72</v>
      </c>
      <c r="B25" s="4" t="s">
        <v>19</v>
      </c>
      <c r="C25" s="2" t="s">
        <v>20</v>
      </c>
      <c r="E25" s="3">
        <v>13</v>
      </c>
      <c r="F25" s="3">
        <v>1</v>
      </c>
      <c r="G25" s="3">
        <v>5</v>
      </c>
      <c r="H25" s="3">
        <v>1</v>
      </c>
      <c r="I25" s="3">
        <f>SUM(E25:H25)</f>
        <v>20</v>
      </c>
      <c r="J25" s="3">
        <v>21</v>
      </c>
      <c r="K25" s="12">
        <f>I25/J25</f>
        <v>0.95238095238095233</v>
      </c>
      <c r="L25" s="13">
        <v>1</v>
      </c>
      <c r="M25" s="2">
        <v>4</v>
      </c>
    </row>
    <row r="26" spans="1:13" ht="30" x14ac:dyDescent="0.25">
      <c r="A26" s="2" t="s">
        <v>41</v>
      </c>
      <c r="B26" s="2" t="s">
        <v>42</v>
      </c>
      <c r="E26" s="3">
        <v>13</v>
      </c>
      <c r="F26" s="3">
        <v>1</v>
      </c>
      <c r="G26" s="3">
        <v>1</v>
      </c>
      <c r="H26" s="3">
        <v>1</v>
      </c>
      <c r="I26" s="3">
        <f>SUM(E26:H26)</f>
        <v>16</v>
      </c>
      <c r="J26" s="3">
        <v>21</v>
      </c>
      <c r="K26" s="12">
        <f>I26/J26</f>
        <v>0.76190476190476186</v>
      </c>
      <c r="L26" s="13">
        <v>1</v>
      </c>
      <c r="M26" s="2">
        <v>4</v>
      </c>
    </row>
    <row r="27" spans="1:13" ht="30" x14ac:dyDescent="0.25">
      <c r="A27" s="2" t="s">
        <v>33</v>
      </c>
      <c r="B27" s="4" t="s">
        <v>34</v>
      </c>
      <c r="C27" s="2" t="s">
        <v>58</v>
      </c>
      <c r="E27" s="3">
        <v>3</v>
      </c>
      <c r="F27" s="3">
        <v>1</v>
      </c>
      <c r="G27" s="3">
        <v>1</v>
      </c>
      <c r="H27" s="3">
        <v>1</v>
      </c>
      <c r="I27" s="3">
        <f>SUM(E27:H27)</f>
        <v>6</v>
      </c>
      <c r="J27" s="3">
        <v>1</v>
      </c>
      <c r="K27" s="12">
        <f>I27/J27</f>
        <v>6</v>
      </c>
      <c r="L27" s="13">
        <v>0.5</v>
      </c>
      <c r="M27" s="2">
        <v>5</v>
      </c>
    </row>
    <row r="28" spans="1:13" ht="30" x14ac:dyDescent="0.25">
      <c r="A28" s="2" t="s">
        <v>45</v>
      </c>
      <c r="C28" s="2" t="s">
        <v>49</v>
      </c>
      <c r="E28" s="3">
        <v>13</v>
      </c>
      <c r="F28" s="3">
        <v>1</v>
      </c>
      <c r="G28" s="3">
        <v>1</v>
      </c>
      <c r="H28" s="3">
        <v>1</v>
      </c>
      <c r="I28" s="3">
        <f>SUM(E28:H28)</f>
        <v>16</v>
      </c>
      <c r="J28" s="3">
        <v>8</v>
      </c>
      <c r="K28" s="12">
        <f>I28/J28</f>
        <v>2</v>
      </c>
      <c r="L28" s="13">
        <v>0.5</v>
      </c>
      <c r="M28" s="2">
        <v>5</v>
      </c>
    </row>
    <row r="29" spans="1:13" ht="30" x14ac:dyDescent="0.25">
      <c r="A29" s="2" t="s">
        <v>39</v>
      </c>
      <c r="B29" s="2" t="s">
        <v>65</v>
      </c>
      <c r="E29" s="3">
        <v>34</v>
      </c>
      <c r="F29" s="3">
        <v>1</v>
      </c>
      <c r="G29" s="3">
        <v>5</v>
      </c>
      <c r="H29" s="3">
        <v>1</v>
      </c>
      <c r="I29" s="3">
        <f>SUM(E29:H29)</f>
        <v>41</v>
      </c>
      <c r="J29" s="3">
        <v>34</v>
      </c>
      <c r="K29" s="12">
        <f>I29/J29</f>
        <v>1.2058823529411764</v>
      </c>
      <c r="L29" s="13">
        <v>0.5</v>
      </c>
      <c r="M29" s="2">
        <v>5</v>
      </c>
    </row>
    <row r="30" spans="1:13" ht="30" x14ac:dyDescent="0.25">
      <c r="A30" s="2" t="s">
        <v>39</v>
      </c>
      <c r="B30" s="2" t="s">
        <v>40</v>
      </c>
      <c r="E30" s="3">
        <v>34</v>
      </c>
      <c r="F30" s="3">
        <v>1</v>
      </c>
      <c r="G30" s="3">
        <v>13</v>
      </c>
      <c r="H30" s="3">
        <v>1</v>
      </c>
      <c r="I30" s="3">
        <f>SUM(E30:H30)</f>
        <v>49</v>
      </c>
      <c r="J30" s="3">
        <v>55</v>
      </c>
      <c r="K30" s="12">
        <f>I30/J30</f>
        <v>0.89090909090909087</v>
      </c>
      <c r="L30" s="13">
        <f>K30</f>
        <v>0.89090909090909087</v>
      </c>
      <c r="M30" s="2">
        <v>5</v>
      </c>
    </row>
    <row r="31" spans="1:13" ht="30" x14ac:dyDescent="0.25">
      <c r="A31" s="2" t="s">
        <v>33</v>
      </c>
      <c r="B31" s="4" t="s">
        <v>34</v>
      </c>
      <c r="C31" s="2" t="s">
        <v>57</v>
      </c>
      <c r="E31" s="3">
        <v>5</v>
      </c>
      <c r="F31" s="3">
        <v>1</v>
      </c>
      <c r="G31" s="3">
        <v>1</v>
      </c>
      <c r="H31" s="3">
        <v>2</v>
      </c>
      <c r="I31" s="3">
        <f>SUM(E31:H31)</f>
        <v>9</v>
      </c>
      <c r="J31" s="3">
        <v>13</v>
      </c>
      <c r="K31" s="12">
        <f>I31/J31</f>
        <v>0.69230769230769229</v>
      </c>
      <c r="L31" s="13">
        <f>K31</f>
        <v>0.69230769230769229</v>
      </c>
      <c r="M31" s="2">
        <v>5</v>
      </c>
    </row>
    <row r="32" spans="1:13" ht="30" x14ac:dyDescent="0.25">
      <c r="A32" s="2" t="s">
        <v>33</v>
      </c>
      <c r="B32" s="4" t="s">
        <v>34</v>
      </c>
      <c r="C32" s="2" t="s">
        <v>68</v>
      </c>
      <c r="E32" s="3">
        <v>5</v>
      </c>
      <c r="F32" s="3">
        <v>1</v>
      </c>
      <c r="G32" s="3">
        <v>1</v>
      </c>
      <c r="H32" s="3">
        <v>2</v>
      </c>
      <c r="I32" s="3">
        <f>SUM(E32:H32)</f>
        <v>9</v>
      </c>
      <c r="J32" s="3">
        <v>13</v>
      </c>
      <c r="K32" s="12">
        <f>I32/J32</f>
        <v>0.69230769230769229</v>
      </c>
      <c r="L32" s="13">
        <f>K32</f>
        <v>0.69230769230769229</v>
      </c>
      <c r="M32" s="2">
        <v>5</v>
      </c>
    </row>
    <row r="33" spans="1:13" x14ac:dyDescent="0.25">
      <c r="A33" s="2" t="s">
        <v>72</v>
      </c>
      <c r="B33" s="4" t="s">
        <v>19</v>
      </c>
      <c r="C33" s="2" t="s">
        <v>64</v>
      </c>
      <c r="E33" s="3">
        <v>21</v>
      </c>
      <c r="F33" s="3">
        <v>1</v>
      </c>
      <c r="G33" s="3">
        <v>1</v>
      </c>
      <c r="H33" s="3">
        <v>1</v>
      </c>
      <c r="I33" s="3">
        <f>SUM(E33:H33)</f>
        <v>24</v>
      </c>
      <c r="J33" s="3">
        <v>55</v>
      </c>
      <c r="K33" s="12">
        <f>I33/J33</f>
        <v>0.43636363636363634</v>
      </c>
      <c r="L33" s="13">
        <v>0.3</v>
      </c>
      <c r="M33" s="2">
        <v>5</v>
      </c>
    </row>
    <row r="34" spans="1:13" x14ac:dyDescent="0.25">
      <c r="B34" s="2" t="s">
        <v>44</v>
      </c>
      <c r="E34" s="3">
        <v>21</v>
      </c>
      <c r="F34" s="3">
        <v>3</v>
      </c>
      <c r="G34" s="3">
        <v>2</v>
      </c>
      <c r="H34" s="3">
        <v>1</v>
      </c>
      <c r="I34" s="3">
        <f>SUM(E34:H34)</f>
        <v>27</v>
      </c>
      <c r="J34" s="3">
        <v>5</v>
      </c>
      <c r="K34" s="12">
        <f>I34/J34</f>
        <v>5.4</v>
      </c>
      <c r="L34" s="13">
        <v>0.3</v>
      </c>
      <c r="M34" s="2">
        <v>6</v>
      </c>
    </row>
    <row r="35" spans="1:13" ht="30" x14ac:dyDescent="0.25">
      <c r="A35" s="2" t="s">
        <v>33</v>
      </c>
      <c r="B35" s="4" t="s">
        <v>35</v>
      </c>
      <c r="C35" s="2" t="s">
        <v>56</v>
      </c>
      <c r="E35" s="3">
        <v>5</v>
      </c>
      <c r="F35" s="3">
        <v>1</v>
      </c>
      <c r="G35" s="3">
        <v>1</v>
      </c>
      <c r="H35" s="3">
        <v>1</v>
      </c>
      <c r="I35" s="3">
        <f>SUM(E35:H35)</f>
        <v>8</v>
      </c>
      <c r="J35" s="3">
        <v>2</v>
      </c>
      <c r="K35" s="12">
        <f>I35/J35</f>
        <v>4</v>
      </c>
      <c r="L35" s="13">
        <v>0.3</v>
      </c>
      <c r="M35" s="2">
        <v>6</v>
      </c>
    </row>
    <row r="36" spans="1:13" ht="30" x14ac:dyDescent="0.25">
      <c r="A36" s="2" t="s">
        <v>33</v>
      </c>
      <c r="B36" s="4" t="s">
        <v>35</v>
      </c>
      <c r="C36" s="2" t="s">
        <v>66</v>
      </c>
      <c r="E36" s="3">
        <v>8</v>
      </c>
      <c r="F36" s="3">
        <v>1</v>
      </c>
      <c r="G36" s="3">
        <v>1</v>
      </c>
      <c r="H36" s="3">
        <v>1</v>
      </c>
      <c r="I36" s="3">
        <f>SUM(E36:H36)</f>
        <v>11</v>
      </c>
      <c r="J36" s="3">
        <v>5</v>
      </c>
      <c r="K36" s="12">
        <f>I36/J36</f>
        <v>2.2000000000000002</v>
      </c>
      <c r="L36" s="13">
        <v>0.3</v>
      </c>
      <c r="M36" s="2">
        <v>6</v>
      </c>
    </row>
    <row r="37" spans="1:13" ht="30" x14ac:dyDescent="0.25">
      <c r="A37" s="2" t="s">
        <v>33</v>
      </c>
      <c r="B37" s="4" t="s">
        <v>35</v>
      </c>
      <c r="C37" s="2" t="s">
        <v>67</v>
      </c>
      <c r="E37" s="3">
        <v>1</v>
      </c>
      <c r="F37" s="3">
        <v>1</v>
      </c>
      <c r="G37" s="3">
        <v>1</v>
      </c>
      <c r="H37" s="3">
        <v>1</v>
      </c>
      <c r="I37" s="3">
        <f>SUM(E37:H37)</f>
        <v>4</v>
      </c>
      <c r="J37" s="3">
        <v>2</v>
      </c>
      <c r="K37" s="12">
        <f>I37/J37</f>
        <v>2</v>
      </c>
      <c r="L37" s="13">
        <v>0.3</v>
      </c>
      <c r="M37" s="2">
        <v>6</v>
      </c>
    </row>
    <row r="38" spans="1:13" ht="30" x14ac:dyDescent="0.25">
      <c r="A38" s="2" t="s">
        <v>72</v>
      </c>
      <c r="B38" s="4" t="s">
        <v>19</v>
      </c>
      <c r="C38" s="2" t="s">
        <v>71</v>
      </c>
      <c r="E38" s="3">
        <v>21</v>
      </c>
      <c r="F38" s="3">
        <v>1</v>
      </c>
      <c r="G38" s="3">
        <v>5</v>
      </c>
      <c r="H38" s="3">
        <v>1</v>
      </c>
      <c r="I38" s="3">
        <f>SUM(E38:H38)</f>
        <v>28</v>
      </c>
      <c r="J38" s="3">
        <v>39</v>
      </c>
      <c r="K38" s="12">
        <f>I38/J38</f>
        <v>0.71794871794871795</v>
      </c>
      <c r="L38" s="13">
        <v>0.3</v>
      </c>
      <c r="M38" s="2">
        <v>6</v>
      </c>
    </row>
    <row r="39" spans="1:13" x14ac:dyDescent="0.25">
      <c r="A39" s="2" t="s">
        <v>51</v>
      </c>
      <c r="B39" s="2" t="s">
        <v>55</v>
      </c>
      <c r="E39" s="3">
        <v>13</v>
      </c>
      <c r="F39" s="3">
        <v>1</v>
      </c>
      <c r="G39" s="3">
        <v>5</v>
      </c>
      <c r="H39" s="3">
        <v>1</v>
      </c>
      <c r="I39" s="3">
        <f>SUM(E39:H39)</f>
        <v>20</v>
      </c>
      <c r="J39" s="3">
        <v>55</v>
      </c>
      <c r="K39" s="12">
        <f>I39/J39</f>
        <v>0.36363636363636365</v>
      </c>
      <c r="L39" s="13">
        <v>0.3</v>
      </c>
      <c r="M39" s="2">
        <v>6</v>
      </c>
    </row>
  </sheetData>
  <sortState ref="A3:M39">
    <sortCondition ref="M3:M39"/>
  </sortState>
  <mergeCells count="2">
    <mergeCell ref="E1:H1"/>
    <mergeCell ref="K1:L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F2DF-AB43-4E36-9362-04B830A1ED02}">
  <dimension ref="A1:H6"/>
  <sheetViews>
    <sheetView topLeftCell="B1" zoomScaleNormal="100" workbookViewId="0">
      <selection activeCell="C2" sqref="C2"/>
    </sheetView>
  </sheetViews>
  <sheetFormatPr defaultRowHeight="15" x14ac:dyDescent="0.25"/>
  <cols>
    <col min="1" max="1" width="24.140625" style="7" customWidth="1"/>
    <col min="2" max="2" width="24.140625" style="16" customWidth="1"/>
    <col min="3" max="3" width="29.42578125" style="2" customWidth="1"/>
    <col min="4" max="4" width="22" style="2" customWidth="1"/>
    <col min="5" max="5" width="24.140625" style="2" customWidth="1"/>
    <col min="6" max="6" width="22.28515625" style="2" customWidth="1"/>
    <col min="7" max="7" width="23.85546875" style="2" customWidth="1"/>
    <col min="8" max="8" width="21.42578125" style="2" customWidth="1"/>
    <col min="9" max="16384" width="9.140625" style="3"/>
  </cols>
  <sheetData>
    <row r="1" spans="1:8" s="9" customFormat="1" x14ac:dyDescent="0.25">
      <c r="A1" s="9" t="s">
        <v>85</v>
      </c>
      <c r="B1" s="1" t="s">
        <v>83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</row>
    <row r="2" spans="1:8" s="9" customFormat="1" ht="105" x14ac:dyDescent="0.25">
      <c r="A2" s="14" t="s">
        <v>74</v>
      </c>
      <c r="B2" s="15"/>
      <c r="C2" s="15" t="s">
        <v>91</v>
      </c>
      <c r="D2" s="15" t="s">
        <v>90</v>
      </c>
      <c r="E2" s="15" t="s">
        <v>87</v>
      </c>
      <c r="F2" s="15" t="s">
        <v>93</v>
      </c>
      <c r="G2" s="15" t="s">
        <v>89</v>
      </c>
      <c r="H2" s="15" t="s">
        <v>94</v>
      </c>
    </row>
    <row r="3" spans="1:8" ht="60" x14ac:dyDescent="0.25">
      <c r="A3" s="7" t="s">
        <v>105</v>
      </c>
      <c r="C3" s="2" t="s">
        <v>99</v>
      </c>
      <c r="D3" s="2" t="s">
        <v>107</v>
      </c>
      <c r="E3" s="2" t="s">
        <v>106</v>
      </c>
      <c r="F3" s="2" t="s">
        <v>96</v>
      </c>
      <c r="G3" s="2" t="s">
        <v>97</v>
      </c>
      <c r="H3" s="2" t="s">
        <v>98</v>
      </c>
    </row>
    <row r="4" spans="1:8" ht="75" x14ac:dyDescent="0.25">
      <c r="A4" s="7" t="s">
        <v>86</v>
      </c>
      <c r="C4" s="2" t="s">
        <v>102</v>
      </c>
      <c r="D4" s="2" t="s">
        <v>100</v>
      </c>
      <c r="E4" s="2" t="s">
        <v>101</v>
      </c>
      <c r="F4" s="2" t="s">
        <v>103</v>
      </c>
      <c r="G4" s="2" t="s">
        <v>104</v>
      </c>
    </row>
    <row r="5" spans="1:8" ht="60" x14ac:dyDescent="0.25">
      <c r="A5" s="7" t="s">
        <v>75</v>
      </c>
      <c r="B5" s="16" t="s">
        <v>84</v>
      </c>
      <c r="C5" s="2" t="s">
        <v>92</v>
      </c>
      <c r="D5" s="2" t="s">
        <v>26</v>
      </c>
      <c r="E5" s="2" t="s">
        <v>95</v>
      </c>
    </row>
    <row r="6" spans="1:8" x14ac:dyDescent="0.25">
      <c r="A6" s="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WSJF Isoclines</vt:lpstr>
      <vt:lpstr>Priorities</vt:lpstr>
      <vt:lpstr>Priorities (2)</vt:lpstr>
      <vt:lpstr>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2019-11-23T20:44:06Z</dcterms:created>
  <dcterms:modified xsi:type="dcterms:W3CDTF">2019-11-25T21:12:09Z</dcterms:modified>
</cp:coreProperties>
</file>