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hexc\Documents\Book - CT\Chapters\Chapter 6- Discovery and Benchmarking\"/>
    </mc:Choice>
  </mc:AlternateContent>
  <xr:revisionPtr revIDLastSave="0" documentId="13_ncr:1_{EDF27186-CAE4-4805-B8B2-5F4B82B74D9C}" xr6:coauthVersionLast="47" xr6:coauthVersionMax="47" xr10:uidLastSave="{00000000-0000-0000-0000-000000000000}"/>
  <bookViews>
    <workbookView xWindow="38280" yWindow="-120" windowWidth="29040" windowHeight="15840" tabRatio="928" activeTab="12" xr2:uid="{00000000-000D-0000-FFFF-FFFF00000000}"/>
  </bookViews>
  <sheets>
    <sheet name="Introduction" sheetId="30" r:id="rId1"/>
    <sheet name="GAP Assessment" sheetId="27" r:id="rId2"/>
    <sheet name="Chart" sheetId="49" r:id="rId3"/>
    <sheet name="Instructions" sheetId="2" r:id="rId4"/>
    <sheet name="Test Automation" sheetId="42" r:id="rId5"/>
    <sheet name="Development" sheetId="37" r:id="rId6"/>
    <sheet name="Feedback" sheetId="39" r:id="rId7"/>
    <sheet name="Metrics" sheetId="51" r:id="rId8"/>
    <sheet name="Risk" sheetId="47" r:id="rId9"/>
    <sheet name="Environment and Data" sheetId="52" r:id="rId10"/>
    <sheet name="Collaboration" sheetId="32" r:id="rId11"/>
    <sheet name="Learning" sheetId="44" r:id="rId12"/>
    <sheet name="Examples" sheetId="50" r:id="rId13"/>
    <sheet name="Survey" sheetId="55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61" i="55" l="1"/>
  <c r="A62" i="55"/>
  <c r="A63" i="55"/>
  <c r="A64" i="55"/>
  <c r="A65" i="55"/>
  <c r="A66" i="55"/>
  <c r="A60" i="55"/>
  <c r="A59" i="55"/>
  <c r="A53" i="55"/>
  <c r="A54" i="55"/>
  <c r="A55" i="55"/>
  <c r="A56" i="55"/>
  <c r="A57" i="55"/>
  <c r="A58" i="55"/>
  <c r="A52" i="55"/>
  <c r="A51" i="55"/>
  <c r="A45" i="55"/>
  <c r="A46" i="55"/>
  <c r="A47" i="55"/>
  <c r="A48" i="55"/>
  <c r="A49" i="55"/>
  <c r="A50" i="55"/>
  <c r="A44" i="55"/>
  <c r="A43" i="55"/>
  <c r="A37" i="55"/>
  <c r="A38" i="55"/>
  <c r="A39" i="55"/>
  <c r="A40" i="55"/>
  <c r="A41" i="55"/>
  <c r="A42" i="55"/>
  <c r="A36" i="55"/>
  <c r="A35" i="55"/>
  <c r="A29" i="55"/>
  <c r="A30" i="55"/>
  <c r="A31" i="55"/>
  <c r="A32" i="55"/>
  <c r="A33" i="55"/>
  <c r="A34" i="55"/>
  <c r="A28" i="55"/>
  <c r="A27" i="55"/>
  <c r="A21" i="55"/>
  <c r="A22" i="55"/>
  <c r="A23" i="55"/>
  <c r="A24" i="55"/>
  <c r="A25" i="55"/>
  <c r="A26" i="55"/>
  <c r="A20" i="55"/>
  <c r="A19" i="55"/>
  <c r="A13" i="55"/>
  <c r="A14" i="55"/>
  <c r="A15" i="55"/>
  <c r="A16" i="55"/>
  <c r="A17" i="55"/>
  <c r="A18" i="55"/>
  <c r="A12" i="55"/>
  <c r="A11" i="55"/>
  <c r="A5" i="55"/>
  <c r="A6" i="55"/>
  <c r="A7" i="55"/>
  <c r="A8" i="55"/>
  <c r="A9" i="55"/>
  <c r="A10" i="55"/>
  <c r="A4" i="55"/>
  <c r="A3" i="55"/>
  <c r="A9" i="49"/>
  <c r="A11" i="49"/>
  <c r="A6" i="49"/>
  <c r="A8" i="49"/>
  <c r="A5" i="49"/>
  <c r="A12" i="49"/>
  <c r="A10" i="49"/>
  <c r="A7" i="49"/>
  <c r="A19" i="27"/>
  <c r="A18" i="27"/>
  <c r="A17" i="27"/>
  <c r="D10" i="52"/>
  <c r="D9" i="52"/>
  <c r="A16" i="27"/>
  <c r="D10" i="47"/>
  <c r="D9" i="47"/>
  <c r="A15" i="27"/>
  <c r="A14" i="27"/>
  <c r="D10" i="39"/>
  <c r="A13" i="27"/>
  <c r="A12" i="27"/>
  <c r="D10" i="42"/>
  <c r="D9" i="42"/>
  <c r="D6" i="32" l="1"/>
  <c r="D5" i="32"/>
  <c r="D8" i="51"/>
  <c r="D7" i="47"/>
  <c r="D9" i="51"/>
  <c r="D4" i="51"/>
  <c r="D10" i="51"/>
  <c r="D6" i="51"/>
  <c r="D4" i="44" l="1"/>
  <c r="D6" i="44"/>
  <c r="D7" i="44"/>
  <c r="D8" i="44"/>
  <c r="D9" i="44"/>
  <c r="D10" i="44"/>
  <c r="D5" i="44"/>
  <c r="D7" i="32"/>
  <c r="D8" i="32"/>
  <c r="D9" i="32"/>
  <c r="D10" i="32"/>
  <c r="D4" i="32"/>
  <c r="D5" i="52"/>
  <c r="D6" i="52"/>
  <c r="D7" i="52"/>
  <c r="D8" i="52"/>
  <c r="D4" i="52"/>
  <c r="D5" i="47"/>
  <c r="D6" i="47"/>
  <c r="D8" i="47"/>
  <c r="D4" i="47"/>
  <c r="D7" i="51"/>
  <c r="D5" i="51"/>
  <c r="D5" i="39"/>
  <c r="D6" i="39"/>
  <c r="D7" i="39"/>
  <c r="D8" i="39"/>
  <c r="D9" i="39"/>
  <c r="D4" i="39"/>
  <c r="D5" i="37"/>
  <c r="D6" i="37"/>
  <c r="D7" i="37"/>
  <c r="D4" i="37"/>
  <c r="A12" i="44"/>
  <c r="A12" i="32"/>
  <c r="A12" i="52"/>
  <c r="A12" i="47"/>
  <c r="A12" i="51"/>
  <c r="A12" i="39"/>
  <c r="E17" i="27"/>
  <c r="E16" i="27"/>
  <c r="E15" i="27"/>
  <c r="D5" i="42"/>
  <c r="D6" i="42"/>
  <c r="D7" i="42"/>
  <c r="D8" i="42"/>
  <c r="D4" i="42"/>
  <c r="A12" i="42"/>
  <c r="D9" i="37"/>
  <c r="D10" i="37"/>
  <c r="A12" i="37"/>
  <c r="D8" i="37"/>
  <c r="C12" i="52" l="1"/>
  <c r="C17" i="27" s="1"/>
  <c r="B12" i="52"/>
  <c r="B17" i="27" s="1"/>
  <c r="C12" i="51"/>
  <c r="C15" i="27" s="1"/>
  <c r="B12" i="51"/>
  <c r="B15" i="27" s="1"/>
  <c r="E18" i="27"/>
  <c r="E19" i="27"/>
  <c r="E12" i="27"/>
  <c r="E14" i="27"/>
  <c r="E13" i="27"/>
  <c r="D12" i="52" l="1"/>
  <c r="D17" i="27" s="1"/>
  <c r="B5" i="49" s="1"/>
  <c r="D12" i="51"/>
  <c r="D15" i="27" s="1"/>
  <c r="B6" i="49" s="1"/>
  <c r="E21" i="27"/>
  <c r="C12" i="47" l="1"/>
  <c r="C16" i="27" s="1"/>
  <c r="B12" i="47"/>
  <c r="B16" i="27" s="1"/>
  <c r="C12" i="44"/>
  <c r="C19" i="27" s="1"/>
  <c r="B12" i="44"/>
  <c r="B19" i="27" s="1"/>
  <c r="C12" i="42"/>
  <c r="C12" i="27" s="1"/>
  <c r="B12" i="42"/>
  <c r="B12" i="27" s="1"/>
  <c r="C12" i="39"/>
  <c r="C14" i="27" s="1"/>
  <c r="B12" i="39"/>
  <c r="B14" i="27" s="1"/>
  <c r="D12" i="47" l="1"/>
  <c r="D16" i="27" s="1"/>
  <c r="B8" i="49" s="1"/>
  <c r="D12" i="44"/>
  <c r="D19" i="27" s="1"/>
  <c r="B10" i="49" s="1"/>
  <c r="D12" i="42"/>
  <c r="D12" i="27" s="1"/>
  <c r="B7" i="49" s="1"/>
  <c r="D12" i="39"/>
  <c r="D14" i="27" s="1"/>
  <c r="B11" i="49" s="1"/>
  <c r="C12" i="37" l="1"/>
  <c r="C13" i="27" s="1"/>
  <c r="B12" i="37"/>
  <c r="B13" i="27" s="1"/>
  <c r="C12" i="32"/>
  <c r="C18" i="27" s="1"/>
  <c r="B12" i="32"/>
  <c r="B18" i="27" s="1"/>
  <c r="D12" i="37" l="1"/>
  <c r="D13" i="27" s="1"/>
  <c r="B9" i="49" s="1"/>
  <c r="D12" i="32"/>
  <c r="D18" i="27" s="1"/>
  <c r="B12" i="49" s="1"/>
  <c r="F17" i="27" l="1"/>
  <c r="F15" i="27"/>
  <c r="F19" i="27"/>
  <c r="F14" i="27"/>
  <c r="F12" i="27"/>
  <c r="F16" i="27"/>
  <c r="F18" i="27"/>
  <c r="F13" i="27"/>
  <c r="B21" i="27"/>
  <c r="C21" i="27"/>
  <c r="D21" i="27" l="1"/>
</calcChain>
</file>

<file path=xl/sharedStrings.xml><?xml version="1.0" encoding="utf-8"?>
<sst xmlns="http://schemas.openxmlformats.org/spreadsheetml/2006/main" count="216" uniqueCount="122">
  <si>
    <t>Practice Level Average</t>
  </si>
  <si>
    <t xml:space="preserve">Name: </t>
  </si>
  <si>
    <t xml:space="preserve">Product: </t>
  </si>
  <si>
    <t xml:space="preserve">Date of Assessment: </t>
  </si>
  <si>
    <t>Explaination of fields and data</t>
  </si>
  <si>
    <t>&lt;date assessment data was entered&gt;</t>
  </si>
  <si>
    <t>Practice Area</t>
  </si>
  <si>
    <t xml:space="preserve">Overall Assessment </t>
  </si>
  <si>
    <t>Average GAP</t>
  </si>
  <si>
    <t>Average GAP Level</t>
  </si>
  <si>
    <t>&lt;person(s) entering data&gt;</t>
  </si>
  <si>
    <r>
      <t xml:space="preserve">(G) GAP Priority </t>
    </r>
    <r>
      <rPr>
        <sz val="11"/>
        <color theme="1"/>
        <rFont val="Calibri"/>
        <family val="2"/>
        <scheme val="minor"/>
      </rPr>
      <t xml:space="preserve">=f[(P),(I)] </t>
    </r>
    <r>
      <rPr>
        <b/>
        <sz val="11"/>
        <color theme="1"/>
        <rFont val="Calibri"/>
        <family val="2"/>
        <scheme val="minor"/>
      </rPr>
      <t>** THIS IS COMPUTED ** DO NOT ENTER DATA **</t>
    </r>
    <r>
      <rPr>
        <sz val="11"/>
        <color theme="1"/>
        <rFont val="Calibri"/>
        <family val="2"/>
        <scheme val="minor"/>
      </rPr>
      <t xml:space="preserve"> Computed result is 1-15.  A score 7.5 or higher indicates an important GAP. A GAP score of NA  indicates this practice was not scored or it is not important to the GAP analysis.  A GAP score of #VALUE! Indicates user input  value for (P) or (I)  is out of range.</t>
    </r>
  </si>
  <si>
    <r>
      <rPr>
        <b/>
        <sz val="11"/>
        <color theme="1"/>
        <rFont val="Calibri"/>
        <family val="2"/>
        <scheme val="minor"/>
      </rPr>
      <t>Practice Level Average</t>
    </r>
    <r>
      <rPr>
        <sz val="11"/>
        <color theme="1"/>
        <rFont val="Calibri"/>
        <family val="2"/>
        <scheme val="minor"/>
      </rPr>
      <t xml:space="preserve"> is the average practice level. </t>
    </r>
    <r>
      <rPr>
        <b/>
        <sz val="11"/>
        <color theme="1"/>
        <rFont val="Calibri"/>
        <family val="2"/>
        <scheme val="minor"/>
      </rPr>
      <t>** THIS IS COMPUTED ** DO NOT ENTER DATA **</t>
    </r>
    <r>
      <rPr>
        <sz val="11"/>
        <color theme="1"/>
        <rFont val="Calibri"/>
        <family val="2"/>
        <scheme val="minor"/>
      </rPr>
      <t xml:space="preserve"> Computed across all practices. Any "0" scores are not counted. INPUT ? indicates user did not enter data or  invalid data entry.</t>
    </r>
  </si>
  <si>
    <r>
      <rPr>
        <b/>
        <sz val="11"/>
        <color theme="1"/>
        <rFont val="Calibri"/>
        <family val="2"/>
        <scheme val="minor"/>
      </rPr>
      <t>Importance Level Average</t>
    </r>
    <r>
      <rPr>
        <sz val="11"/>
        <color theme="1"/>
        <rFont val="Calibri"/>
        <family val="2"/>
        <scheme val="minor"/>
      </rPr>
      <t xml:space="preserve"> is the average importance level. </t>
    </r>
    <r>
      <rPr>
        <b/>
        <sz val="11"/>
        <color theme="1"/>
        <rFont val="Calibri"/>
        <family val="2"/>
        <scheme val="minor"/>
      </rPr>
      <t>** THIS IS COMPUTED ** DO NOT ENTER DATA **</t>
    </r>
    <r>
      <rPr>
        <sz val="11"/>
        <color theme="1"/>
        <rFont val="Calibri"/>
        <family val="2"/>
        <scheme val="minor"/>
      </rPr>
      <t xml:space="preserve"> Computed across all practices. Any "0" scores are not counted. INPUT ? indicates user did not enter data or  invalid data entry.</t>
    </r>
  </si>
  <si>
    <r>
      <rPr>
        <b/>
        <sz val="11"/>
        <color theme="1"/>
        <rFont val="Calibri"/>
        <family val="2"/>
        <scheme val="minor"/>
      </rPr>
      <t xml:space="preserve">Average GAP Level </t>
    </r>
    <r>
      <rPr>
        <sz val="11"/>
        <color theme="1"/>
        <rFont val="Calibri"/>
        <family val="2"/>
        <scheme val="minor"/>
      </rPr>
      <t xml:space="preserve"> of the GAPs for this practice. *</t>
    </r>
    <r>
      <rPr>
        <b/>
        <sz val="11"/>
        <color theme="1"/>
        <rFont val="Calibri"/>
        <family val="2"/>
        <scheme val="minor"/>
      </rPr>
      <t>* THIS IS COMPUTED ** DO NOT ENTER DATA **</t>
    </r>
    <r>
      <rPr>
        <sz val="11"/>
        <color theme="1"/>
        <rFont val="Calibri"/>
        <family val="2"/>
        <scheme val="minor"/>
      </rPr>
      <t xml:space="preserve"> Computed across all practices. Any "NA" scores are not counted. NA indicates GAP not important.</t>
    </r>
  </si>
  <si>
    <t>See instructions on next sheet.</t>
  </si>
  <si>
    <t>Comments</t>
  </si>
  <si>
    <r>
      <rPr>
        <b/>
        <sz val="11"/>
        <color theme="1"/>
        <rFont val="Calibri"/>
        <family val="2"/>
        <scheme val="minor"/>
      </rPr>
      <t>Comments</t>
    </r>
    <r>
      <rPr>
        <sz val="11"/>
        <color theme="1"/>
        <rFont val="Calibri"/>
        <family val="2"/>
        <scheme val="minor"/>
      </rPr>
      <t>: Optional. Enter any comments they feel are important related to the practicse.</t>
    </r>
  </si>
  <si>
    <t>Only enter data in the YELLOW colored cells in the practices worksheets. Everything else is calculated  except the  optional Comments and Verified fields</t>
  </si>
  <si>
    <t>NOTE ! the tool does not detect if the user enters a Practice or Importance score value out of range or fractions!</t>
  </si>
  <si>
    <r>
      <t xml:space="preserve">There are multiple practices worksheets following this one.  Each worksheet lists practices for each practice category. For each practice enter the </t>
    </r>
    <r>
      <rPr>
        <b/>
        <sz val="11"/>
        <color theme="1"/>
        <rFont val="Calibri"/>
        <family val="2"/>
        <scheme val="minor"/>
      </rPr>
      <t>Practice Score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Importance level</t>
    </r>
    <r>
      <rPr>
        <sz val="11"/>
        <color theme="1"/>
        <rFont val="Calibri"/>
        <family val="2"/>
        <scheme val="minor"/>
      </rPr>
      <t xml:space="preserve"> that most closely matches the lab being assessed.</t>
    </r>
  </si>
  <si>
    <t xml:space="preserve"> Best Practices Assessment (INSTRUCTIONS)</t>
  </si>
  <si>
    <r>
      <rPr>
        <b/>
        <sz val="11"/>
        <color theme="1"/>
        <rFont val="Calibri"/>
        <family val="2"/>
        <scheme val="minor"/>
      </rPr>
      <t xml:space="preserve">(I) Importance Score </t>
    </r>
    <r>
      <rPr>
        <sz val="11"/>
        <color theme="1"/>
        <rFont val="Calibri"/>
        <family val="2"/>
        <scheme val="minor"/>
      </rPr>
      <t xml:space="preserve">       </t>
    </r>
    <r>
      <rPr>
        <b/>
        <sz val="11"/>
        <color theme="1"/>
        <rFont val="Calibri"/>
        <family val="2"/>
        <scheme val="minor"/>
      </rPr>
      <t>**  ENTER DATA FOR THIS FIELD **</t>
    </r>
    <r>
      <rPr>
        <sz val="11"/>
        <color theme="1"/>
        <rFont val="Calibri"/>
        <family val="2"/>
        <scheme val="minor"/>
      </rPr>
      <t xml:space="preserve">  How important is this practice to the organization?  0=not relevant, 1=not important, 2=nice to have, 3=important,     4=very important, 5=critical</t>
    </r>
  </si>
  <si>
    <t>KPI Key Performance Indicators</t>
  </si>
  <si>
    <t>API  Application Programming Interface</t>
  </si>
  <si>
    <t>NA Not applivable or not available</t>
  </si>
  <si>
    <t>SUT System Under Test</t>
  </si>
  <si>
    <t>Other abbreviations and acronyms used in this document.</t>
  </si>
  <si>
    <t>Importance Average</t>
  </si>
  <si>
    <r>
      <rPr>
        <b/>
        <sz val="11"/>
        <color theme="1"/>
        <rFont val="Calibri"/>
        <family val="2"/>
        <scheme val="minor"/>
      </rPr>
      <t>Verified</t>
    </r>
    <r>
      <rPr>
        <sz val="11"/>
        <color theme="1"/>
        <rFont val="Calibri"/>
        <family val="2"/>
        <scheme val="minor"/>
      </rPr>
      <t>?  Optional. This column  may be helpful for tracking purposes, if the answers are to be verified by anyone other than the person who entered the data.</t>
    </r>
  </si>
  <si>
    <t>The results are automatically summarized on the GAP Assessment worksheet.</t>
  </si>
  <si>
    <t>More detailed instructions are given in the Instructions worksheet.</t>
  </si>
  <si>
    <r>
      <rPr>
        <b/>
        <sz val="11"/>
        <color theme="1"/>
        <rFont val="Calibri"/>
        <family val="2"/>
        <scheme val="minor"/>
      </rPr>
      <t>(P) Practice Level Score</t>
    </r>
    <r>
      <rPr>
        <sz val="11"/>
        <color theme="1"/>
        <rFont val="Calibri"/>
        <family val="2"/>
        <scheme val="minor"/>
      </rPr>
      <t xml:space="preserve">   </t>
    </r>
    <r>
      <rPr>
        <b/>
        <sz val="11"/>
        <color theme="1"/>
        <rFont val="Calibri"/>
        <family val="2"/>
        <scheme val="minor"/>
      </rPr>
      <t>**  ENTER DATA FOR THIS FIELD **</t>
    </r>
    <r>
      <rPr>
        <sz val="11"/>
        <color theme="1"/>
        <rFont val="Calibri"/>
        <family val="2"/>
        <scheme val="minor"/>
      </rPr>
      <t xml:space="preserve">  To what extent does the organization practice this? 0=not sure, 1=Rarely, if ever;  2= Sometimes; 3=Most of the time;  4=Always; 5=We are really good at this.   Unsure  enter NA. </t>
    </r>
  </si>
  <si>
    <t>&lt;name of organization being assessed&gt;</t>
  </si>
  <si>
    <t>#
Practices</t>
  </si>
  <si>
    <t>Rank</t>
  </si>
  <si>
    <t>GAP</t>
  </si>
  <si>
    <t>Test Automation</t>
  </si>
  <si>
    <t>Continuous Testing Practice</t>
  </si>
  <si>
    <r>
      <t>(I)
Importance</t>
    </r>
    <r>
      <rPr>
        <b/>
        <sz val="11"/>
        <color theme="1"/>
        <rFont val="Calibri"/>
        <family val="2"/>
        <scheme val="minor"/>
      </rPr>
      <t/>
    </r>
  </si>
  <si>
    <t>(P)
Practice Level</t>
  </si>
  <si>
    <t>(G)
GAP</t>
  </si>
  <si>
    <t>How important is this practice to the organization?  0=not relevant, 1=not important, 2=nice to have, 3=important,     4=very important, 5=critical</t>
  </si>
  <si>
    <t>To what extent does the organization practice this? 0=not sure, 1=Rarely, if ever;  2= Sometimes; 3=Most of the time;  4=Always; 5=We are really good at this.   Unsure  enter NA.</t>
  </si>
  <si>
    <r>
      <t>Computed result is 1-15. =</t>
    </r>
    <r>
      <rPr>
        <b/>
        <sz val="8"/>
        <color theme="1"/>
        <rFont val="Calibri"/>
        <family val="2"/>
      </rPr>
      <t>ʄ([(</t>
    </r>
    <r>
      <rPr>
        <b/>
        <sz val="8"/>
        <color theme="1"/>
        <rFont val="Times New Roman"/>
        <family val="1"/>
      </rPr>
      <t>I</t>
    </r>
    <r>
      <rPr>
        <b/>
        <sz val="8"/>
        <color theme="1"/>
        <rFont val="Calibri"/>
        <family val="2"/>
        <scheme val="minor"/>
      </rPr>
      <t>),(P)]   A score 7.5 or higher indicates an important GAP.</t>
    </r>
  </si>
  <si>
    <t>Continuous Testing (CT) Practices</t>
  </si>
  <si>
    <t>Continuous Testing Practices Assessment Summary</t>
  </si>
  <si>
    <t>** Do not enter any data in the table below. **  The values are automatically derived from the entries on the best practice worksheets.</t>
  </si>
  <si>
    <t>Survey</t>
  </si>
  <si>
    <t># Practices</t>
  </si>
  <si>
    <t>The user enters a score and an importance level, for each practice in a list of practices.</t>
  </si>
  <si>
    <t>© Engineering DevOps 2019-2024</t>
  </si>
  <si>
    <t>Example outputs are shown.</t>
  </si>
  <si>
    <t>Users can customize the tool by adding or modifying a practice.</t>
  </si>
  <si>
    <t>Fields are write-protected so users don’t change cells they are not supposed to. PSWD "Best"</t>
  </si>
  <si>
    <t>This spreadsheet is a Practices Gap Assessment tool to help organizations  compare their current practices to known good practices.</t>
  </si>
  <si>
    <t xml:space="preserve">The tool is organized as a set of worksheets . Responses can be entered individually or collectively. </t>
  </si>
  <si>
    <t>Comments can be entered for each practice to clarify the answers.</t>
  </si>
  <si>
    <t>A GAP number computed for each practice indicates where the most significant differences are between the organizations' current practice and the stated good practice.</t>
  </si>
  <si>
    <t>Unit tests are automated for every new piece of code.</t>
  </si>
  <si>
    <t>Integration tests are developed to ensure component interactions work as intended.</t>
  </si>
  <si>
    <t>System tests are automated to verify the application behaves as expected.</t>
  </si>
  <si>
    <t>User acceptance tests are automated to confirm the system meets user requirements.</t>
  </si>
  <si>
    <t>Test suites are continuously updated and refactored for relevance and efficiency.</t>
  </si>
  <si>
    <t>API testing is included in the automation strategy for interface reliability.</t>
  </si>
  <si>
    <t>Performance tests are automated and regularly executed to monitor system responsiveness.</t>
  </si>
  <si>
    <t>Integration with Development</t>
  </si>
  <si>
    <t>Feedback</t>
  </si>
  <si>
    <t>Test-Driven Development (TDD) is practiced, with tests written before code.</t>
  </si>
  <si>
    <t>Behavior-Driven Development (BDD) is employed to ensure alignment with expected behaviors.</t>
  </si>
  <si>
    <t>Automated testing is integrated into each stage of the CI/CD pipeline for immediate feedback.</t>
  </si>
  <si>
    <t>Pair programming is encouraged to enhance code quality and facilitate instant testing.</t>
  </si>
  <si>
    <t>Feature toggles are used for managing and testing new features.</t>
  </si>
  <si>
    <t xml:space="preserve"> Security testing is integrated early in the development cycle.</t>
  </si>
  <si>
    <t>Static code analysis tools are utilized during development to catch potential issues early.</t>
  </si>
  <si>
    <t>Dashboards are set up for immediate visibility of test results.</t>
  </si>
  <si>
    <t>Alerts for test failures are configured for quick response.</t>
  </si>
  <si>
    <t>Trends in test results are analyzed to identify areas for improvement.</t>
  </si>
  <si>
    <t>A feedback loop for test strategy enhancement is established.</t>
  </si>
  <si>
    <t>Test logs and details are made easily accessible for swift issue diagnostics.</t>
  </si>
  <si>
    <t>Visual testing tools are employed for detecting UI changes.</t>
  </si>
  <si>
    <t xml:space="preserve"> AI and machine learning are leveraged for predictive analysis of test outcomes.</t>
  </si>
  <si>
    <t xml:space="preserve">The defect escape rate is recorded to measure the incidence of issues reaching </t>
  </si>
  <si>
    <t>Mean time to resolution (MTTR) is monitored to assess issue resolution efficiency.</t>
  </si>
  <si>
    <t>Defect density is measured to track the number of issues per code unit.</t>
  </si>
  <si>
    <t>Test coverage is calculated to ensure comprehensive testing.</t>
  </si>
  <si>
    <t xml:space="preserve"> Test pass/fail rates are tracked to gauge overall quality.</t>
  </si>
  <si>
    <t xml:space="preserve"> The frequency of test executions is analyzed for test suite optimization.</t>
  </si>
  <si>
    <t>Test efficiency is evaluated to assess the productivity of testing efforts.</t>
  </si>
  <si>
    <t>Testing Metrics</t>
  </si>
  <si>
    <t>Testing efforts are prioritized based on critical business functionalities.</t>
  </si>
  <si>
    <t>Security vulnerabilities are identified and tested as a priority.</t>
  </si>
  <si>
    <t>Testing resources are allocated based on the complexity and risk of components.</t>
  </si>
  <si>
    <t>Critical system paths are subjected to stress testing.</t>
  </si>
  <si>
    <t>High-risk user scenarios are tested based on user behavior analysis.</t>
  </si>
  <si>
    <t>Areas with a history of frequent issues are prioritized for testing.</t>
  </si>
  <si>
    <t>Risk-Based Testing</t>
  </si>
  <si>
    <t>Test Environment and Data Management</t>
  </si>
  <si>
    <t>Test environments are automatically set up and torn down.</t>
  </si>
  <si>
    <t>Production-like conditions are replicated in test environments using containerization.</t>
  </si>
  <si>
    <t xml:space="preserve"> Test data privacy is ensured through data masking and anonymization.</t>
  </si>
  <si>
    <t>Version control of test environments is maintained for consistency.</t>
  </si>
  <si>
    <t>Service virtualization is used to simulate unavailable system components.</t>
  </si>
  <si>
    <t>Test data is diverse and comprehensive for accurate testing.</t>
  </si>
  <si>
    <t xml:space="preserve"> Test environments are regularly updated to match production settings.</t>
  </si>
  <si>
    <t>High-traffic features undergo focused performance testing.</t>
  </si>
  <si>
    <t>Quality assurance alignment is fostered through regular cross-functional team meetings.</t>
  </si>
  <si>
    <t>Transparent testing progress is supported by shared tools for tracking.</t>
  </si>
  <si>
    <t>Real-time communication among team members is maintained.</t>
  </si>
  <si>
    <t>A blame-free culture is promoted for open discussion of failures and learnings.</t>
  </si>
  <si>
    <t>Successful testing strategies and learnings are shared across teams.</t>
  </si>
  <si>
    <t>Knowledge gaps between developers and testers are bridged through pair testing.</t>
  </si>
  <si>
    <t>Testing knowledge and insights are documented and shared on collaborative platforms.</t>
  </si>
  <si>
    <t>Collaboration and Communication</t>
  </si>
  <si>
    <t>Testing tools and processes are regularly reviewed and improved.</t>
  </si>
  <si>
    <t>Latest testing trends are followed through participation in workshops and conferences.</t>
  </si>
  <si>
    <t>Experimentation with new testing methodologies is encouraged.</t>
  </si>
  <si>
    <t>Testing strategies are adapted based on feedback from production issues.</t>
  </si>
  <si>
    <t>Learning from each release cycle is facilitated through retrospectives.</t>
  </si>
  <si>
    <t>The testing team's development is supported by certifications and training.</t>
  </si>
  <si>
    <t>Testing processes are refined continuously using analytics for improvement.</t>
  </si>
  <si>
    <t>Continuous Learning and Adaptation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</si>
</sst>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2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3F3F76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</font>
    <font>
      <b/>
      <sz val="8"/>
      <color theme="1"/>
      <name val="Times New Roman"/>
      <family val="1"/>
    </font>
    <font>
      <b/>
      <sz val="1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C99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49998474074526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6" fillId="4" borderId="2" applyNumberFormat="0" applyAlignment="0" applyProtection="0"/>
  </cellStyleXfs>
  <cellXfs count="62">
    <xf numFmtId="0" fontId="0" fillId="0" borderId="0" xfId="0"/>
    <xf numFmtId="0" fontId="4" fillId="0" borderId="0" xfId="0" applyFont="1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1" fontId="0" fillId="0" borderId="1" xfId="0" applyNumberFormat="1" applyBorder="1" applyAlignment="1">
      <alignment horizontal="center" vertical="center"/>
    </xf>
    <xf numFmtId="0" fontId="0" fillId="3" borderId="1" xfId="0" applyFill="1" applyBorder="1" applyAlignment="1">
      <alignment wrapText="1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center"/>
    </xf>
    <xf numFmtId="164" fontId="0" fillId="0" borderId="1" xfId="0" applyNumberFormat="1" applyBorder="1" applyAlignment="1">
      <alignment horizontal="center" vertical="center"/>
    </xf>
    <xf numFmtId="0" fontId="2" fillId="0" borderId="0" xfId="0" applyFont="1" applyAlignment="1">
      <alignment wrapText="1"/>
    </xf>
    <xf numFmtId="0" fontId="3" fillId="0" borderId="0" xfId="0" applyFont="1"/>
    <xf numFmtId="0" fontId="1" fillId="2" borderId="1" xfId="0" applyFont="1" applyFill="1" applyBorder="1" applyAlignment="1">
      <alignment wrapText="1"/>
    </xf>
    <xf numFmtId="0" fontId="7" fillId="0" borderId="0" xfId="0" applyFont="1"/>
    <xf numFmtId="14" fontId="1" fillId="0" borderId="1" xfId="0" applyNumberFormat="1" applyFont="1" applyBorder="1" applyAlignment="1">
      <alignment horizontal="right" wrapText="1"/>
    </xf>
    <xf numFmtId="0" fontId="1" fillId="0" borderId="1" xfId="0" applyFont="1" applyBorder="1" applyAlignment="1">
      <alignment horizontal="right" wrapText="1"/>
    </xf>
    <xf numFmtId="0" fontId="7" fillId="5" borderId="0" xfId="0" applyFont="1" applyFill="1" applyAlignment="1">
      <alignment wrapText="1"/>
    </xf>
    <xf numFmtId="0" fontId="0" fillId="5" borderId="0" xfId="0" applyFill="1" applyAlignment="1">
      <alignment wrapText="1"/>
    </xf>
    <xf numFmtId="0" fontId="0" fillId="3" borderId="3" xfId="0" applyFill="1" applyBorder="1" applyAlignment="1">
      <alignment wrapText="1"/>
    </xf>
    <xf numFmtId="0" fontId="0" fillId="3" borderId="3" xfId="0" applyFill="1" applyBorder="1" applyAlignment="1">
      <alignment horizontal="center" vertical="center"/>
    </xf>
    <xf numFmtId="1" fontId="6" fillId="4" borderId="1" xfId="1" applyNumberFormat="1" applyBorder="1" applyAlignment="1">
      <alignment horizontal="center" vertical="center"/>
    </xf>
    <xf numFmtId="0" fontId="0" fillId="0" borderId="0" xfId="0" applyAlignment="1">
      <alignment horizontal="right" wrapText="1"/>
    </xf>
    <xf numFmtId="0" fontId="10" fillId="6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wrapText="1"/>
    </xf>
    <xf numFmtId="164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 wrapText="1"/>
    </xf>
    <xf numFmtId="0" fontId="9" fillId="0" borderId="1" xfId="0" applyFont="1" applyBorder="1" applyAlignment="1">
      <alignment horizontal="center" wrapText="1"/>
    </xf>
    <xf numFmtId="0" fontId="9" fillId="0" borderId="0" xfId="0" applyFont="1"/>
    <xf numFmtId="0" fontId="0" fillId="2" borderId="1" xfId="0" applyFill="1" applyBorder="1" applyAlignment="1">
      <alignment wrapText="1"/>
    </xf>
    <xf numFmtId="0" fontId="0" fillId="3" borderId="1" xfId="0" applyFill="1" applyBorder="1" applyAlignment="1">
      <alignment horizontal="center" vertical="center" wrapText="1"/>
    </xf>
    <xf numFmtId="0" fontId="6" fillId="2" borderId="2" xfId="1" applyFill="1" applyAlignment="1">
      <alignment wrapText="1"/>
    </xf>
    <xf numFmtId="0" fontId="0" fillId="0" borderId="1" xfId="0" applyBorder="1" applyAlignment="1">
      <alignment vertical="top" wrapText="1"/>
    </xf>
    <xf numFmtId="1" fontId="6" fillId="4" borderId="1" xfId="1" applyNumberFormat="1" applyBorder="1" applyAlignment="1" applyProtection="1">
      <alignment horizontal="center" vertical="center"/>
      <protection locked="0"/>
    </xf>
    <xf numFmtId="0" fontId="0" fillId="0" borderId="0" xfId="0" applyAlignment="1">
      <alignment horizontal="center"/>
    </xf>
    <xf numFmtId="0" fontId="7" fillId="0" borderId="0" xfId="0" applyFont="1" applyAlignment="1">
      <alignment horizontal="center"/>
    </xf>
    <xf numFmtId="0" fontId="7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 wrapText="1"/>
    </xf>
    <xf numFmtId="0" fontId="9" fillId="0" borderId="4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wrapText="1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 vertical="center" wrapText="1"/>
    </xf>
    <xf numFmtId="0" fontId="0" fillId="2" borderId="1" xfId="0" applyFill="1" applyBorder="1"/>
    <xf numFmtId="0" fontId="14" fillId="3" borderId="3" xfId="0" applyFont="1" applyFill="1" applyBorder="1" applyAlignment="1">
      <alignment horizontal="center" wrapText="1"/>
    </xf>
    <xf numFmtId="0" fontId="1" fillId="0" borderId="0" xfId="0" applyFont="1" applyAlignment="1">
      <alignment wrapText="1"/>
    </xf>
    <xf numFmtId="0" fontId="11" fillId="2" borderId="1" xfId="0" applyFont="1" applyFill="1" applyBorder="1" applyAlignment="1" applyProtection="1">
      <alignment wrapText="1"/>
      <protection locked="0"/>
    </xf>
    <xf numFmtId="0" fontId="11" fillId="2" borderId="1" xfId="0" applyFont="1" applyFill="1" applyBorder="1" applyAlignment="1">
      <alignment wrapText="1"/>
    </xf>
    <xf numFmtId="0" fontId="2" fillId="0" borderId="1" xfId="0" applyFont="1" applyBorder="1" applyAlignment="1">
      <alignment horizontal="center" wrapText="1"/>
    </xf>
    <xf numFmtId="0" fontId="8" fillId="2" borderId="1" xfId="1" applyFont="1" applyFill="1" applyBorder="1" applyAlignment="1" applyProtection="1">
      <alignment wrapText="1"/>
      <protection locked="0"/>
    </xf>
    <xf numFmtId="0" fontId="0" fillId="2" borderId="1" xfId="0" applyFill="1" applyBorder="1" applyAlignment="1" applyProtection="1">
      <alignment wrapText="1"/>
      <protection locked="0"/>
    </xf>
    <xf numFmtId="0" fontId="2" fillId="5" borderId="5" xfId="0" applyFont="1" applyFill="1" applyBorder="1" applyAlignment="1">
      <alignment wrapText="1"/>
    </xf>
    <xf numFmtId="0" fontId="0" fillId="0" borderId="5" xfId="0" applyBorder="1"/>
  </cellXfs>
  <cellStyles count="2">
    <cellStyle name="Input" xfId="1" builtinId="20"/>
    <cellStyle name="Normal" xfId="0" builtinId="0"/>
  </cellStyles>
  <dxfs count="290"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FF00"/>
        </patternFill>
      </fill>
    </dxf>
    <dxf>
      <font>
        <color rgb="FF9C6500"/>
      </font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FF00"/>
        </patternFill>
      </fill>
    </dxf>
    <dxf>
      <font>
        <color rgb="FF9C6500"/>
      </font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Continuous Testing Practices GAP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Chart!$B$4</c:f>
              <c:strCache>
                <c:ptCount val="1"/>
                <c:pt idx="0">
                  <c:v>GAP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Chart!$A$5:$A$12</c:f>
              <c:strCache>
                <c:ptCount val="8"/>
                <c:pt idx="0">
                  <c:v>Test Environment and Data Management</c:v>
                </c:pt>
                <c:pt idx="1">
                  <c:v>Testing Metrics</c:v>
                </c:pt>
                <c:pt idx="2">
                  <c:v>Test Automation</c:v>
                </c:pt>
                <c:pt idx="3">
                  <c:v>Risk-Based Testing</c:v>
                </c:pt>
                <c:pt idx="4">
                  <c:v>Integration with Development</c:v>
                </c:pt>
                <c:pt idx="5">
                  <c:v>Continuous Learning and Adaptation</c:v>
                </c:pt>
                <c:pt idx="6">
                  <c:v>Feedback</c:v>
                </c:pt>
                <c:pt idx="7">
                  <c:v>Collaboration and Communication</c:v>
                </c:pt>
              </c:strCache>
            </c:strRef>
          </c:cat>
          <c:val>
            <c:numRef>
              <c:f>Chart!$B$5:$B$12</c:f>
              <c:numCache>
                <c:formatCode>0.0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75-4184-AC6A-A533CCEC21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8775615"/>
        <c:axId val="1548802655"/>
      </c:barChart>
      <c:catAx>
        <c:axId val="1548775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8802655"/>
        <c:crosses val="autoZero"/>
        <c:auto val="1"/>
        <c:lblAlgn val="ctr"/>
        <c:lblOffset val="100"/>
        <c:noMultiLvlLbl val="0"/>
      </c:catAx>
      <c:valAx>
        <c:axId val="1548802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87756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emf"/><Relationship Id="rId3" Type="http://schemas.openxmlformats.org/officeDocument/2006/relationships/image" Target="../media/image4.png"/><Relationship Id="rId7" Type="http://schemas.openxmlformats.org/officeDocument/2006/relationships/image" Target="../media/image8.emf"/><Relationship Id="rId2" Type="http://schemas.openxmlformats.org/officeDocument/2006/relationships/image" Target="../media/image3.emf"/><Relationship Id="rId1" Type="http://schemas.openxmlformats.org/officeDocument/2006/relationships/image" Target="../media/image2.emf"/><Relationship Id="rId6" Type="http://schemas.openxmlformats.org/officeDocument/2006/relationships/image" Target="../media/image7.emf"/><Relationship Id="rId11" Type="http://schemas.openxmlformats.org/officeDocument/2006/relationships/image" Target="../media/image12.emf"/><Relationship Id="rId5" Type="http://schemas.openxmlformats.org/officeDocument/2006/relationships/image" Target="../media/image6.emf"/><Relationship Id="rId10" Type="http://schemas.openxmlformats.org/officeDocument/2006/relationships/image" Target="../media/image11.emf"/><Relationship Id="rId4" Type="http://schemas.openxmlformats.org/officeDocument/2006/relationships/image" Target="../media/image5.emf"/><Relationship Id="rId9" Type="http://schemas.openxmlformats.org/officeDocument/2006/relationships/image" Target="../media/image10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120650</xdr:colOff>
      <xdr:row>1</xdr:row>
      <xdr:rowOff>101600</xdr:rowOff>
    </xdr:from>
    <xdr:to>
      <xdr:col>3</xdr:col>
      <xdr:colOff>277182</xdr:colOff>
      <xdr:row>9</xdr:row>
      <xdr:rowOff>957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DA37F0F-8DD4-4002-A7EF-6D77B93CA4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0250" y="285750"/>
          <a:ext cx="1372557" cy="137255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511175</xdr:colOff>
      <xdr:row>1</xdr:row>
      <xdr:rowOff>142875</xdr:rowOff>
    </xdr:from>
    <xdr:to>
      <xdr:col>11</xdr:col>
      <xdr:colOff>206375</xdr:colOff>
      <xdr:row>16</xdr:row>
      <xdr:rowOff>95250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EB9391B-4DA3-4EB1-9235-22F717C2DA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</xdr:colOff>
      <xdr:row>2</xdr:row>
      <xdr:rowOff>6349</xdr:rowOff>
    </xdr:from>
    <xdr:to>
      <xdr:col>10</xdr:col>
      <xdr:colOff>162660</xdr:colOff>
      <xdr:row>15</xdr:row>
      <xdr:rowOff>76199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18A62BF0-769D-079A-AD39-783F4E721E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" y="368299"/>
          <a:ext cx="6255483" cy="2422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</xdr:row>
      <xdr:rowOff>0</xdr:rowOff>
    </xdr:from>
    <xdr:to>
      <xdr:col>16</xdr:col>
      <xdr:colOff>200025</xdr:colOff>
      <xdr:row>11</xdr:row>
      <xdr:rowOff>9525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742E3850-899C-0C7F-16F6-3BEFB91181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368300"/>
          <a:ext cx="3244850" cy="166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596900</xdr:colOff>
      <xdr:row>1</xdr:row>
      <xdr:rowOff>139700</xdr:rowOff>
    </xdr:from>
    <xdr:to>
      <xdr:col>23</xdr:col>
      <xdr:colOff>361950</xdr:colOff>
      <xdr:row>14</xdr:row>
      <xdr:rowOff>144687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F4E69746-3D55-EC39-FE2A-9697C544ED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350500" y="320675"/>
          <a:ext cx="4032250" cy="2357662"/>
        </a:xfrm>
        <a:prstGeom prst="rect">
          <a:avLst/>
        </a:prstGeom>
      </xdr:spPr>
    </xdr:pic>
    <xdr:clientData/>
  </xdr:twoCellAnchor>
  <xdr:twoCellAnchor editAs="oneCell">
    <xdr:from>
      <xdr:col>0</xdr:col>
      <xdr:colOff>38100</xdr:colOff>
      <xdr:row>17</xdr:row>
      <xdr:rowOff>15875</xdr:rowOff>
    </xdr:from>
    <xdr:to>
      <xdr:col>10</xdr:col>
      <xdr:colOff>93931</xdr:colOff>
      <xdr:row>33</xdr:row>
      <xdr:rowOff>149225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7BAD1F39-4ACD-C28C-394C-E4074B4D35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3092450"/>
          <a:ext cx="6151831" cy="3032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6350</xdr:colOff>
      <xdr:row>17</xdr:row>
      <xdr:rowOff>6350</xdr:rowOff>
    </xdr:from>
    <xdr:to>
      <xdr:col>20</xdr:col>
      <xdr:colOff>152400</xdr:colOff>
      <xdr:row>33</xdr:row>
      <xdr:rowOff>105492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99D63CE1-F96A-ECA8-EC67-32ABD97F63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11950" y="3082925"/>
          <a:ext cx="5632450" cy="29979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</xdr:colOff>
      <xdr:row>36</xdr:row>
      <xdr:rowOff>0</xdr:rowOff>
    </xdr:from>
    <xdr:to>
      <xdr:col>10</xdr:col>
      <xdr:colOff>64086</xdr:colOff>
      <xdr:row>52</xdr:row>
      <xdr:rowOff>139700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595E8194-1396-5552-5952-E0854A421B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6515100"/>
          <a:ext cx="6156910" cy="3038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9524</xdr:colOff>
      <xdr:row>36</xdr:row>
      <xdr:rowOff>9525</xdr:rowOff>
    </xdr:from>
    <xdr:to>
      <xdr:col>21</xdr:col>
      <xdr:colOff>113243</xdr:colOff>
      <xdr:row>52</xdr:row>
      <xdr:rowOff>161925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130076EC-BAF1-F4EE-00C7-C382C423EE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15124" y="6524625"/>
          <a:ext cx="6199719" cy="304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54</xdr:row>
      <xdr:rowOff>0</xdr:rowOff>
    </xdr:from>
    <xdr:to>
      <xdr:col>9</xdr:col>
      <xdr:colOff>588145</xdr:colOff>
      <xdr:row>71</xdr:row>
      <xdr:rowOff>38100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DE12CA4A-6726-C171-FB0F-21F71CE0F8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772650"/>
          <a:ext cx="6074545" cy="3114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54</xdr:row>
      <xdr:rowOff>1</xdr:rowOff>
    </xdr:from>
    <xdr:to>
      <xdr:col>21</xdr:col>
      <xdr:colOff>241124</xdr:colOff>
      <xdr:row>70</xdr:row>
      <xdr:rowOff>28575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3F67E49D-D3CC-C889-8099-3C9AA70282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9772651"/>
          <a:ext cx="6337124" cy="29241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73</xdr:row>
      <xdr:rowOff>1</xdr:rowOff>
    </xdr:from>
    <xdr:to>
      <xdr:col>10</xdr:col>
      <xdr:colOff>6765</xdr:colOff>
      <xdr:row>91</xdr:row>
      <xdr:rowOff>57151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828768DB-0BFA-5811-3DA2-A5AB94E20F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211176"/>
          <a:ext cx="6102765" cy="3314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596900</xdr:colOff>
      <xdr:row>73</xdr:row>
      <xdr:rowOff>44450</xdr:rowOff>
    </xdr:from>
    <xdr:to>
      <xdr:col>21</xdr:col>
      <xdr:colOff>38100</xdr:colOff>
      <xdr:row>90</xdr:row>
      <xdr:rowOff>118876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46E14668-0BCC-BFC1-4275-0F4F38BB08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92900" y="13255625"/>
          <a:ext cx="6146800" cy="31510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8:E19"/>
  <sheetViews>
    <sheetView workbookViewId="0">
      <selection activeCell="E30" sqref="E30"/>
    </sheetView>
  </sheetViews>
  <sheetFormatPr defaultRowHeight="14.5" x14ac:dyDescent="0.35"/>
  <sheetData>
    <row r="8" spans="2:5" x14ac:dyDescent="0.35">
      <c r="E8" t="s">
        <v>51</v>
      </c>
    </row>
    <row r="11" spans="2:5" x14ac:dyDescent="0.35">
      <c r="B11" t="s">
        <v>55</v>
      </c>
    </row>
    <row r="12" spans="2:5" x14ac:dyDescent="0.35">
      <c r="B12" t="s">
        <v>56</v>
      </c>
    </row>
    <row r="13" spans="2:5" x14ac:dyDescent="0.35">
      <c r="B13" t="s">
        <v>50</v>
      </c>
    </row>
    <row r="14" spans="2:5" x14ac:dyDescent="0.35">
      <c r="B14" t="s">
        <v>57</v>
      </c>
    </row>
    <row r="15" spans="2:5" x14ac:dyDescent="0.35">
      <c r="B15" t="s">
        <v>58</v>
      </c>
    </row>
    <row r="16" spans="2:5" x14ac:dyDescent="0.35">
      <c r="B16" t="s">
        <v>30</v>
      </c>
    </row>
    <row r="17" spans="2:2" x14ac:dyDescent="0.35">
      <c r="B17" t="s">
        <v>31</v>
      </c>
    </row>
    <row r="18" spans="2:2" x14ac:dyDescent="0.35">
      <c r="B18" t="s">
        <v>52</v>
      </c>
    </row>
    <row r="19" spans="2:2" x14ac:dyDescent="0.35">
      <c r="B19" t="s">
        <v>53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E0394-A3DB-4D41-857D-7E1CC5C276AD}">
  <dimension ref="A1:E13"/>
  <sheetViews>
    <sheetView zoomScale="120" zoomScaleNormal="120" workbookViewId="0">
      <pane ySplit="1" topLeftCell="A2" activePane="bottomLeft" state="frozen"/>
      <selection pane="bottomLeft" activeCell="E18" sqref="E18"/>
    </sheetView>
  </sheetViews>
  <sheetFormatPr defaultRowHeight="14.5" x14ac:dyDescent="0.35"/>
  <cols>
    <col min="1" max="1" width="75.26953125" style="2" customWidth="1"/>
    <col min="2" max="4" width="19.453125" customWidth="1"/>
    <col min="5" max="5" width="41.81640625" style="2" customWidth="1"/>
  </cols>
  <sheetData>
    <row r="1" spans="1:5" ht="43" customHeight="1" x14ac:dyDescent="0.55000000000000004">
      <c r="A1" s="46" t="s">
        <v>45</v>
      </c>
      <c r="B1" s="47" t="s">
        <v>39</v>
      </c>
      <c r="C1" s="47" t="s">
        <v>40</v>
      </c>
      <c r="D1" s="41" t="s">
        <v>41</v>
      </c>
      <c r="E1"/>
    </row>
    <row r="2" spans="1:5" ht="89" customHeight="1" x14ac:dyDescent="0.55000000000000004">
      <c r="A2" s="29" t="s">
        <v>97</v>
      </c>
      <c r="B2" s="48" t="s">
        <v>42</v>
      </c>
      <c r="C2" s="48" t="s">
        <v>43</v>
      </c>
      <c r="D2" s="49" t="s">
        <v>44</v>
      </c>
      <c r="E2" s="50" t="s">
        <v>16</v>
      </c>
    </row>
    <row r="3" spans="1:5" ht="13.5" customHeight="1" x14ac:dyDescent="0.35">
      <c r="A3" s="19"/>
      <c r="B3" s="20"/>
      <c r="C3" s="20"/>
      <c r="D3" s="20"/>
      <c r="E3" s="32"/>
    </row>
    <row r="4" spans="1:5" ht="17.5" customHeight="1" x14ac:dyDescent="0.35">
      <c r="A4" s="34" t="s">
        <v>98</v>
      </c>
      <c r="B4" s="35"/>
      <c r="C4" s="35"/>
      <c r="D4" s="4" t="str">
        <f t="shared" ref="D4:D8" si="0">IF((IF(C4=0,0,1)*IF(C4=1,3,1)*IF(C4=2,2,1)*IF(C4=3,1,1)*IF(C4=4,0,1)*IF(C4=5,0,1)*IF(C4&lt;0,"P out of range",1)*IF(C4&gt;5,"P out of range",1))*(IF(B4&lt;6,B4,0)*IF(B4&lt;0,"I out of range",1)*IF(B4&gt;5,"I out of range",1))=0,"NA",(IF(C4&lt;4,4-C4,0)*(IF(COUNTIF(C4,"NA")=1,0,1)))*((IF(COUNTIF(B4,"NA")=1,0,1))*IF(B4&lt;6,B4,0)))</f>
        <v>NA</v>
      </c>
      <c r="E4" s="55"/>
    </row>
    <row r="5" spans="1:5" ht="17.5" customHeight="1" x14ac:dyDescent="0.35">
      <c r="A5" s="34" t="s">
        <v>99</v>
      </c>
      <c r="B5" s="35"/>
      <c r="C5" s="35"/>
      <c r="D5" s="4" t="str">
        <f t="shared" si="0"/>
        <v>NA</v>
      </c>
      <c r="E5" s="55"/>
    </row>
    <row r="6" spans="1:5" ht="17.5" customHeight="1" x14ac:dyDescent="0.35">
      <c r="A6" s="34" t="s">
        <v>100</v>
      </c>
      <c r="B6" s="35"/>
      <c r="C6" s="35"/>
      <c r="D6" s="4" t="str">
        <f t="shared" si="0"/>
        <v>NA</v>
      </c>
      <c r="E6" s="55"/>
    </row>
    <row r="7" spans="1:5" ht="17.5" customHeight="1" x14ac:dyDescent="0.35">
      <c r="A7" s="34" t="s">
        <v>101</v>
      </c>
      <c r="B7" s="35"/>
      <c r="C7" s="35"/>
      <c r="D7" s="4" t="str">
        <f t="shared" si="0"/>
        <v>NA</v>
      </c>
      <c r="E7" s="55"/>
    </row>
    <row r="8" spans="1:5" ht="17.5" customHeight="1" x14ac:dyDescent="0.35">
      <c r="A8" s="34" t="s">
        <v>102</v>
      </c>
      <c r="B8" s="35"/>
      <c r="C8" s="35"/>
      <c r="D8" s="4" t="str">
        <f t="shared" si="0"/>
        <v>NA</v>
      </c>
      <c r="E8" s="55"/>
    </row>
    <row r="9" spans="1:5" ht="17.5" customHeight="1" x14ac:dyDescent="0.35">
      <c r="A9" s="34" t="s">
        <v>103</v>
      </c>
      <c r="B9" s="35"/>
      <c r="C9" s="35"/>
      <c r="D9" s="4" t="str">
        <f t="shared" ref="D9:D10" si="1">IF((IF(C9=0,0,1)*IF(C9=1,3,1)*IF(C9=2,2,1)*IF(C9=3,1,1)*IF(C9=4,0,1)*IF(C9=5,0,1)*IF(C9&lt;0,"P out of range",1)*IF(C9&gt;5,"P out of range",1))*(IF(B9&lt;6,B9,0)*IF(B9&lt;0,"I out of range",1)*IF(B9&gt;5,"I out of range",1))=0,"NA",(IF(C9&lt;4,4-C9,0)*(IF(COUNTIF(C9,"NA")=1,0,1)))*((IF(COUNTIF(B9,"NA")=1,0,1))*IF(B9&lt;6,B9,0)))</f>
        <v>NA</v>
      </c>
      <c r="E9" s="55"/>
    </row>
    <row r="10" spans="1:5" ht="17.5" customHeight="1" x14ac:dyDescent="0.35">
      <c r="A10" s="34" t="s">
        <v>104</v>
      </c>
      <c r="B10" s="35"/>
      <c r="C10" s="35"/>
      <c r="D10" s="4" t="str">
        <f t="shared" si="1"/>
        <v>NA</v>
      </c>
      <c r="E10" s="55"/>
    </row>
    <row r="11" spans="1:5" x14ac:dyDescent="0.35">
      <c r="A11" s="5"/>
      <c r="B11" s="6"/>
      <c r="C11" s="6"/>
      <c r="D11" s="6"/>
      <c r="E11" s="32"/>
    </row>
    <row r="12" spans="1:5" ht="23.5" x14ac:dyDescent="0.55000000000000004">
      <c r="A12" s="29" t="str">
        <f>A2</f>
        <v>Test Environment and Data Management</v>
      </c>
      <c r="B12" s="10" t="str">
        <f>IFERROR((IF((SUM(B$3:B11)/((COUNTA($A$3:$A11)-COUNTIF(B$3:B11,0)-(COUNTIF(B$3:B11,"")-2))))=0,"To Be Computed",((SUM(B$3:B11)/((COUNTA($A$3:$A11)-COUNTIF(B$3:B11,0)-(COUNTIF(B$3:B11,"")-2))))))),"INPUT ?")</f>
        <v>INPUT ?</v>
      </c>
      <c r="C12" s="10" t="str">
        <f>IFERROR((IF((SUM(C$3:C11)/((COUNTA($A$3:$A11)-COUNTIF(C$3:C11,0)-(COUNTIF(C$3:C11,"")-2))))=0,"To Be Computed",((SUM(C$3:C11)/((COUNTA($A$3:$A11)-COUNTIF(C$3:C11,0)-(COUNTIF(C$3:C11,"")-2))))))),"INPUT ?")</f>
        <v>INPUT ?</v>
      </c>
      <c r="D12" s="10" t="str">
        <f>IFERROR(SUM(D3:D11)/(COUNTA(A3:A11)-COUNTIF(D3:D11,"NA")),"NA")</f>
        <v>NA</v>
      </c>
    </row>
    <row r="13" spans="1:5" x14ac:dyDescent="0.35">
      <c r="B13" s="9" t="s">
        <v>28</v>
      </c>
      <c r="C13" s="9" t="s">
        <v>0</v>
      </c>
      <c r="D13" s="9" t="s">
        <v>8</v>
      </c>
    </row>
  </sheetData>
  <conditionalFormatting sqref="B4:B10">
    <cfRule type="cellIs" dxfId="190" priority="41" operator="equal">
      <formula>5</formula>
    </cfRule>
    <cfRule type="cellIs" dxfId="189" priority="42" operator="equal">
      <formula>4</formula>
    </cfRule>
    <cfRule type="cellIs" dxfId="188" priority="43" operator="equal">
      <formula>3</formula>
    </cfRule>
    <cfRule type="cellIs" dxfId="187" priority="44" operator="equal">
      <formula>2</formula>
    </cfRule>
    <cfRule type="cellIs" dxfId="186" priority="45" operator="equal">
      <formula>1</formula>
    </cfRule>
    <cfRule type="cellIs" dxfId="185" priority="46" stopIfTrue="1" operator="equal">
      <formula>0</formula>
    </cfRule>
    <cfRule type="cellIs" dxfId="184" priority="47" operator="equal">
      <formula>""</formula>
    </cfRule>
  </conditionalFormatting>
  <conditionalFormatting sqref="C4:C10">
    <cfRule type="cellIs" dxfId="183" priority="39" operator="between">
      <formula>0.1</formula>
      <formula>5.1</formula>
    </cfRule>
    <cfRule type="cellIs" dxfId="182" priority="40" operator="equal">
      <formula>0</formula>
    </cfRule>
  </conditionalFormatting>
  <conditionalFormatting sqref="D4:D10">
    <cfRule type="cellIs" dxfId="181" priority="15" operator="between">
      <formula>1</formula>
      <formula>3</formula>
    </cfRule>
    <cfRule type="cellIs" dxfId="180" priority="17" operator="between">
      <formula>3.9</formula>
      <formula>6.899</formula>
    </cfRule>
    <cfRule type="cellIs" dxfId="179" priority="18" operator="greaterThan">
      <formula>6.9</formula>
    </cfRule>
    <cfRule type="cellIs" dxfId="178" priority="19" stopIfTrue="1" operator="equal">
      <formula>"NA"</formula>
    </cfRule>
  </conditionalFormatting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3"/>
  <sheetViews>
    <sheetView zoomScaleNormal="100" workbookViewId="0">
      <pane ySplit="1" topLeftCell="A2" activePane="bottomLeft" state="frozen"/>
      <selection pane="bottomLeft" activeCell="F18" sqref="F18"/>
    </sheetView>
  </sheetViews>
  <sheetFormatPr defaultRowHeight="14.5" x14ac:dyDescent="0.35"/>
  <cols>
    <col min="1" max="1" width="75.26953125" style="2" customWidth="1"/>
    <col min="2" max="2" width="20.08984375" customWidth="1"/>
    <col min="3" max="3" width="19.6328125" customWidth="1"/>
    <col min="4" max="4" width="19.26953125" customWidth="1"/>
    <col min="5" max="5" width="41.81640625" style="2" customWidth="1"/>
  </cols>
  <sheetData>
    <row r="1" spans="1:5" ht="43" customHeight="1" x14ac:dyDescent="0.55000000000000004">
      <c r="A1" s="46" t="s">
        <v>45</v>
      </c>
      <c r="B1" s="47" t="s">
        <v>39</v>
      </c>
      <c r="C1" s="47" t="s">
        <v>40</v>
      </c>
      <c r="D1" s="41" t="s">
        <v>41</v>
      </c>
      <c r="E1"/>
    </row>
    <row r="2" spans="1:5" ht="89" customHeight="1" x14ac:dyDescent="0.55000000000000004">
      <c r="A2" s="29" t="s">
        <v>113</v>
      </c>
      <c r="B2" s="48" t="s">
        <v>42</v>
      </c>
      <c r="C2" s="48" t="s">
        <v>43</v>
      </c>
      <c r="D2" s="49" t="s">
        <v>44</v>
      </c>
      <c r="E2" s="50" t="s">
        <v>16</v>
      </c>
    </row>
    <row r="3" spans="1:5" ht="13.5" customHeight="1" x14ac:dyDescent="0.35">
      <c r="A3" s="19"/>
      <c r="B3" s="20"/>
      <c r="C3" s="20"/>
      <c r="D3" s="20"/>
      <c r="E3" s="32"/>
    </row>
    <row r="4" spans="1:5" ht="30" customHeight="1" x14ac:dyDescent="0.35">
      <c r="A4" s="34" t="s">
        <v>106</v>
      </c>
      <c r="B4" s="35"/>
      <c r="C4" s="35"/>
      <c r="D4" s="4" t="str">
        <f t="shared" ref="D4:D10" si="0">IF((IF(C4=0,0,1)*IF(C4=1,3,1)*IF(C4=2,2,1)*IF(C4=3,1,1)*IF(C4=4,0,1)*IF(C4=5,0,1)*IF(C4&lt;0,"P out of range",1)*IF(C4&gt;5,"P out of range",1))*(IF(B4&lt;6,B4,0)*IF(B4&lt;0,"I out of range",1)*IF(B4&gt;5,"I out of range",1))=0,"NA",(IF(C4&lt;4,4-C4,0)*(IF(COUNTIF(C4,"NA")=1,0,1)))*((IF(COUNTIF(B4,"NA")=1,0,1))*IF(B4&lt;6,B4,0)))</f>
        <v>NA</v>
      </c>
      <c r="E4" s="55"/>
    </row>
    <row r="5" spans="1:5" ht="30" customHeight="1" x14ac:dyDescent="0.35">
      <c r="A5" s="34" t="s">
        <v>107</v>
      </c>
      <c r="B5" s="35"/>
      <c r="C5" s="35"/>
      <c r="D5" s="4" t="str">
        <f t="shared" ref="D5:D6" si="1">IF((IF(C5=0,0,1)*IF(C5=1,3,1)*IF(C5=2,2,1)*IF(C5=3,1,1)*IF(C5=4,0,1)*IF(C5=5,0,1)*IF(C5&lt;0,"P out of range",1)*IF(C5&gt;5,"P out of range",1))*(IF(B5&lt;6,B5,0)*IF(B5&lt;0,"I out of range",1)*IF(B5&gt;5,"I out of range",1))=0,"NA",(IF(C5&lt;4,4-C5,0)*(IF(COUNTIF(C5,"NA")=1,0,1)))*((IF(COUNTIF(B5,"NA")=1,0,1))*IF(B5&lt;6,B5,0)))</f>
        <v>NA</v>
      </c>
      <c r="E5" s="55"/>
    </row>
    <row r="6" spans="1:5" ht="30" customHeight="1" x14ac:dyDescent="0.35">
      <c r="A6" s="34" t="s">
        <v>108</v>
      </c>
      <c r="B6" s="35"/>
      <c r="C6" s="35"/>
      <c r="D6" s="4" t="str">
        <f t="shared" si="1"/>
        <v>NA</v>
      </c>
      <c r="E6" s="55"/>
    </row>
    <row r="7" spans="1:5" ht="30" customHeight="1" x14ac:dyDescent="0.35">
      <c r="A7" s="34" t="s">
        <v>109</v>
      </c>
      <c r="B7" s="35"/>
      <c r="C7" s="35"/>
      <c r="D7" s="4" t="str">
        <f t="shared" si="0"/>
        <v>NA</v>
      </c>
      <c r="E7" s="55"/>
    </row>
    <row r="8" spans="1:5" ht="30" customHeight="1" x14ac:dyDescent="0.35">
      <c r="A8" s="34" t="s">
        <v>110</v>
      </c>
      <c r="B8" s="35"/>
      <c r="C8" s="35"/>
      <c r="D8" s="4" t="str">
        <f t="shared" si="0"/>
        <v>NA</v>
      </c>
      <c r="E8" s="55"/>
    </row>
    <row r="9" spans="1:5" ht="30" customHeight="1" x14ac:dyDescent="0.35">
      <c r="A9" s="34" t="s">
        <v>111</v>
      </c>
      <c r="B9" s="35"/>
      <c r="C9" s="35"/>
      <c r="D9" s="4" t="str">
        <f t="shared" si="0"/>
        <v>NA</v>
      </c>
      <c r="E9" s="55"/>
    </row>
    <row r="10" spans="1:5" ht="30" customHeight="1" x14ac:dyDescent="0.35">
      <c r="A10" s="34" t="s">
        <v>112</v>
      </c>
      <c r="B10" s="35"/>
      <c r="C10" s="35"/>
      <c r="D10" s="4" t="str">
        <f t="shared" si="0"/>
        <v>NA</v>
      </c>
      <c r="E10" s="55"/>
    </row>
    <row r="11" spans="1:5" x14ac:dyDescent="0.35">
      <c r="A11" s="5"/>
      <c r="B11" s="6"/>
      <c r="C11" s="6"/>
      <c r="D11" s="6"/>
      <c r="E11" s="32"/>
    </row>
    <row r="12" spans="1:5" ht="23.5" x14ac:dyDescent="0.55000000000000004">
      <c r="A12" s="29" t="str">
        <f>A2</f>
        <v>Collaboration and Communication</v>
      </c>
      <c r="B12" s="10" t="str">
        <f>IFERROR((IF((SUM(B$3:B11)/((COUNTA($A$3:$A11)-COUNTIF(B$3:B11,0)-(COUNTIF(B$3:B11,"")-2))))=0,"To Be Computed",((SUM(B$3:B11)/((COUNTA($A$3:$A11)-COUNTIF(B$3:B11,0)-(COUNTIF(B$3:B11,"")-2))))))),"INPUT ?")</f>
        <v>INPUT ?</v>
      </c>
      <c r="C12" s="10" t="str">
        <f>IFERROR((IF((SUM(C$3:C11)/((COUNTA($A$3:$A11)-COUNTIF(C$3:C11,0)-(COUNTIF(C$3:C11,"")-2))))=0,"To Be Computed",((SUM(C$3:C11)/((COUNTA($A$3:$A11)-COUNTIF(C$3:C11,0)-(COUNTIF(C$3:C11,"")-2))))))),"INPUT ?")</f>
        <v>INPUT ?</v>
      </c>
      <c r="D12" s="10" t="str">
        <f>IFERROR(SUM(D3:D11)/(COUNTA(A3:A11)-COUNTIF(D3:D11,"NA")),"NA")</f>
        <v>NA</v>
      </c>
    </row>
    <row r="13" spans="1:5" x14ac:dyDescent="0.35">
      <c r="B13" s="9" t="s">
        <v>28</v>
      </c>
      <c r="C13" s="9" t="s">
        <v>0</v>
      </c>
      <c r="D13" s="9" t="s">
        <v>8</v>
      </c>
    </row>
  </sheetData>
  <conditionalFormatting sqref="B4:B10">
    <cfRule type="cellIs" dxfId="177" priority="8" operator="equal">
      <formula>5</formula>
    </cfRule>
    <cfRule type="cellIs" dxfId="176" priority="9" operator="equal">
      <formula>4</formula>
    </cfRule>
    <cfRule type="cellIs" dxfId="175" priority="10" operator="equal">
      <formula>3</formula>
    </cfRule>
    <cfRule type="cellIs" dxfId="174" priority="11" operator="equal">
      <formula>2</formula>
    </cfRule>
    <cfRule type="cellIs" dxfId="173" priority="12" operator="equal">
      <formula>1</formula>
    </cfRule>
    <cfRule type="cellIs" dxfId="172" priority="13" stopIfTrue="1" operator="equal">
      <formula>0</formula>
    </cfRule>
    <cfRule type="cellIs" dxfId="171" priority="14" operator="equal">
      <formula>""</formula>
    </cfRule>
  </conditionalFormatting>
  <conditionalFormatting sqref="C4:C10">
    <cfRule type="cellIs" dxfId="170" priority="6" operator="between">
      <formula>0.1</formula>
      <formula>5.1</formula>
    </cfRule>
    <cfRule type="cellIs" dxfId="169" priority="7" operator="equal">
      <formula>0</formula>
    </cfRule>
  </conditionalFormatting>
  <conditionalFormatting sqref="D4:D10">
    <cfRule type="cellIs" dxfId="168" priority="1" operator="between">
      <formula>1</formula>
      <formula>3</formula>
    </cfRule>
    <cfRule type="cellIs" dxfId="167" priority="3" operator="between">
      <formula>3.9</formula>
      <formula>6.899</formula>
    </cfRule>
    <cfRule type="cellIs" dxfId="166" priority="4" operator="greaterThan">
      <formula>6.9</formula>
    </cfRule>
    <cfRule type="cellIs" dxfId="165" priority="5" stopIfTrue="1" operator="equal">
      <formula>"NA"</formula>
    </cfRule>
  </conditionalFormatting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D1CBB-0273-45C9-B6C2-9074B9F96DF6}">
  <dimension ref="A1:E13"/>
  <sheetViews>
    <sheetView zoomScaleNormal="100" workbookViewId="0">
      <pane ySplit="1" topLeftCell="A2" activePane="bottomLeft" state="frozen"/>
      <selection pane="bottomLeft" activeCell="E19" sqref="E19"/>
    </sheetView>
  </sheetViews>
  <sheetFormatPr defaultRowHeight="14.5" x14ac:dyDescent="0.35"/>
  <cols>
    <col min="1" max="1" width="75.26953125" style="2" customWidth="1"/>
    <col min="2" max="3" width="21.1796875" customWidth="1"/>
    <col min="4" max="4" width="19.08984375" customWidth="1"/>
    <col min="5" max="5" width="41.81640625" style="2" customWidth="1"/>
  </cols>
  <sheetData>
    <row r="1" spans="1:5" ht="43" customHeight="1" x14ac:dyDescent="0.55000000000000004">
      <c r="A1" s="46" t="s">
        <v>45</v>
      </c>
      <c r="B1" s="47" t="s">
        <v>39</v>
      </c>
      <c r="C1" s="47" t="s">
        <v>40</v>
      </c>
      <c r="D1" s="41" t="s">
        <v>41</v>
      </c>
      <c r="E1"/>
    </row>
    <row r="2" spans="1:5" ht="80" customHeight="1" x14ac:dyDescent="0.55000000000000004">
      <c r="A2" s="29" t="s">
        <v>121</v>
      </c>
      <c r="B2" s="48" t="s">
        <v>42</v>
      </c>
      <c r="C2" s="48" t="s">
        <v>43</v>
      </c>
      <c r="D2" s="49" t="s">
        <v>44</v>
      </c>
      <c r="E2" s="50" t="s">
        <v>16</v>
      </c>
    </row>
    <row r="3" spans="1:5" ht="13.5" customHeight="1" x14ac:dyDescent="0.35">
      <c r="A3" s="19"/>
      <c r="B3" s="20"/>
      <c r="C3" s="20"/>
      <c r="D3" s="20"/>
      <c r="E3" s="32"/>
    </row>
    <row r="4" spans="1:5" ht="29" customHeight="1" x14ac:dyDescent="0.35">
      <c r="A4" s="34" t="s">
        <v>114</v>
      </c>
      <c r="B4" s="35"/>
      <c r="C4" s="35"/>
      <c r="D4" s="4" t="str">
        <f t="shared" ref="D4:D10" si="0">IF((IF(C4=0,0,1)*IF(C4=1,3,1)*IF(C4=2,2,1)*IF(C4=3,1,1)*IF(C4=4,0,1)*IF(C4=5,0,1)*IF(C4&lt;0,"P out of range",1)*IF(C4&gt;5,"P out of range",1))*(IF(B4&lt;6,B4,0)*IF(B4&lt;0,"I out of range",1)*IF(B4&gt;5,"I out of range",1))=0,"NA",(IF(C4&lt;4,4-C4,0)*(IF(COUNTIF(C4,"NA")=1,0,1)))*((IF(COUNTIF(B4,"NA")=1,0,1))*IF(B4&lt;6,B4,0)))</f>
        <v>NA</v>
      </c>
      <c r="E4" s="55"/>
    </row>
    <row r="5" spans="1:5" ht="29" customHeight="1" x14ac:dyDescent="0.35">
      <c r="A5" s="34" t="s">
        <v>115</v>
      </c>
      <c r="B5" s="35"/>
      <c r="C5" s="35"/>
      <c r="D5" s="4" t="str">
        <f t="shared" si="0"/>
        <v>NA</v>
      </c>
      <c r="E5" s="55"/>
    </row>
    <row r="6" spans="1:5" ht="29" customHeight="1" x14ac:dyDescent="0.35">
      <c r="A6" s="34" t="s">
        <v>116</v>
      </c>
      <c r="B6" s="35"/>
      <c r="C6" s="35"/>
      <c r="D6" s="4" t="str">
        <f t="shared" si="0"/>
        <v>NA</v>
      </c>
      <c r="E6" s="55"/>
    </row>
    <row r="7" spans="1:5" ht="29" customHeight="1" x14ac:dyDescent="0.35">
      <c r="A7" s="34" t="s">
        <v>117</v>
      </c>
      <c r="B7" s="35"/>
      <c r="C7" s="35"/>
      <c r="D7" s="4" t="str">
        <f t="shared" si="0"/>
        <v>NA</v>
      </c>
      <c r="E7" s="55"/>
    </row>
    <row r="8" spans="1:5" ht="29" customHeight="1" x14ac:dyDescent="0.35">
      <c r="A8" s="34" t="s">
        <v>118</v>
      </c>
      <c r="B8" s="35"/>
      <c r="C8" s="35"/>
      <c r="D8" s="4" t="str">
        <f t="shared" si="0"/>
        <v>NA</v>
      </c>
      <c r="E8" s="55"/>
    </row>
    <row r="9" spans="1:5" ht="29" customHeight="1" x14ac:dyDescent="0.35">
      <c r="A9" s="34" t="s">
        <v>119</v>
      </c>
      <c r="B9" s="35"/>
      <c r="C9" s="35"/>
      <c r="D9" s="4" t="str">
        <f t="shared" si="0"/>
        <v>NA</v>
      </c>
      <c r="E9" s="55"/>
    </row>
    <row r="10" spans="1:5" ht="29" customHeight="1" x14ac:dyDescent="0.35">
      <c r="A10" s="34" t="s">
        <v>120</v>
      </c>
      <c r="B10" s="35"/>
      <c r="C10" s="35"/>
      <c r="D10" s="4" t="str">
        <f t="shared" si="0"/>
        <v>NA</v>
      </c>
      <c r="E10" s="55"/>
    </row>
    <row r="11" spans="1:5" x14ac:dyDescent="0.35">
      <c r="A11" s="5"/>
      <c r="B11" s="6"/>
      <c r="C11" s="6"/>
      <c r="D11" s="6"/>
      <c r="E11" s="32"/>
    </row>
    <row r="12" spans="1:5" ht="23.5" x14ac:dyDescent="0.55000000000000004">
      <c r="A12" s="29" t="str">
        <f>A2</f>
        <v>Continuous Learning and Adaptation</v>
      </c>
      <c r="B12" s="10" t="str">
        <f>IFERROR((IF((SUM(B$3:B11)/((COUNTA($A$3:$A11)-COUNTIF(B$3:B11,0)-(COUNTIF(B$3:B11,"")-2))))=0,"To Be Computed",((SUM(B$3:B11)/((COUNTA($A$3:$A11)-COUNTIF(B$3:B11,0)-(COUNTIF(B$3:B11,"")-2))))))),"INPUT ?")</f>
        <v>INPUT ?</v>
      </c>
      <c r="C12" s="10" t="str">
        <f>IFERROR((IF((SUM(C$3:C11)/((COUNTA($A$3:$A11)-COUNTIF(C$3:C11,0)-(COUNTIF(C$3:C11,"")-2))))=0,"To Be Computed",((SUM(C$3:C11)/((COUNTA($A$3:$A11)-COUNTIF(C$3:C11,0)-(COUNTIF(C$3:C11,"")-2))))))),"INPUT ?")</f>
        <v>INPUT ?</v>
      </c>
      <c r="D12" s="10" t="str">
        <f>IFERROR(SUM(D3:D11)/(COUNTA(A3:A11)-COUNTIF(D3:D11,"NA")),"NA")</f>
        <v>NA</v>
      </c>
    </row>
    <row r="13" spans="1:5" x14ac:dyDescent="0.35">
      <c r="B13" s="9" t="s">
        <v>28</v>
      </c>
      <c r="C13" s="9" t="s">
        <v>0</v>
      </c>
      <c r="D13" s="9" t="s">
        <v>8</v>
      </c>
    </row>
  </sheetData>
  <conditionalFormatting sqref="B4:B10">
    <cfRule type="cellIs" dxfId="164" priority="55" operator="equal">
      <formula>5</formula>
    </cfRule>
    <cfRule type="cellIs" dxfId="163" priority="56" operator="equal">
      <formula>4</formula>
    </cfRule>
    <cfRule type="cellIs" dxfId="162" priority="57" operator="equal">
      <formula>3</formula>
    </cfRule>
    <cfRule type="cellIs" dxfId="161" priority="58" operator="equal">
      <formula>2</formula>
    </cfRule>
    <cfRule type="cellIs" dxfId="160" priority="59" operator="equal">
      <formula>1</formula>
    </cfRule>
    <cfRule type="cellIs" dxfId="159" priority="60" stopIfTrue="1" operator="equal">
      <formula>0</formula>
    </cfRule>
    <cfRule type="cellIs" dxfId="158" priority="61" operator="equal">
      <formula>""</formula>
    </cfRule>
  </conditionalFormatting>
  <conditionalFormatting sqref="B5">
    <cfRule type="cellIs" dxfId="157" priority="41" operator="equal">
      <formula>5</formula>
    </cfRule>
    <cfRule type="cellIs" dxfId="156" priority="42" operator="equal">
      <formula>4</formula>
    </cfRule>
    <cfRule type="cellIs" dxfId="155" priority="43" operator="equal">
      <formula>3</formula>
    </cfRule>
    <cfRule type="cellIs" dxfId="154" priority="44" operator="equal">
      <formula>2</formula>
    </cfRule>
    <cfRule type="cellIs" dxfId="153" priority="45" operator="equal">
      <formula>1</formula>
    </cfRule>
    <cfRule type="cellIs" dxfId="152" priority="46" stopIfTrue="1" operator="equal">
      <formula>0</formula>
    </cfRule>
    <cfRule type="cellIs" dxfId="151" priority="47" operator="equal">
      <formula>""</formula>
    </cfRule>
  </conditionalFormatting>
  <conditionalFormatting sqref="C4:C10">
    <cfRule type="cellIs" dxfId="150" priority="6" operator="between">
      <formula>0.1</formula>
      <formula>5.1</formula>
    </cfRule>
    <cfRule type="cellIs" dxfId="149" priority="7" operator="equal">
      <formula>0</formula>
    </cfRule>
  </conditionalFormatting>
  <conditionalFormatting sqref="D4:D10">
    <cfRule type="cellIs" dxfId="148" priority="1" operator="between">
      <formula>1</formula>
      <formula>3</formula>
    </cfRule>
    <cfRule type="cellIs" dxfId="147" priority="3" operator="between">
      <formula>3.9</formula>
      <formula>6.899</formula>
    </cfRule>
    <cfRule type="cellIs" dxfId="146" priority="4" operator="greaterThan">
      <formula>6.9</formula>
    </cfRule>
    <cfRule type="cellIs" dxfId="145" priority="5" stopIfTrue="1" operator="equal">
      <formula>"NA"</formula>
    </cfRule>
  </conditionalFormatting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D9558B-D913-49B4-95F6-22A0EE946C80}">
  <dimension ref="A1"/>
  <sheetViews>
    <sheetView tabSelected="1" workbookViewId="0">
      <selection activeCell="L13" sqref="L13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7BBC1-D6DF-464E-B982-A957A51A1D80}">
  <dimension ref="A1:D67"/>
  <sheetViews>
    <sheetView zoomScale="80" zoomScaleNormal="80" workbookViewId="0">
      <pane ySplit="1" topLeftCell="A2" activePane="bottomLeft" state="frozen"/>
      <selection pane="bottomLeft" activeCell="D67" sqref="A1:D67"/>
    </sheetView>
  </sheetViews>
  <sheetFormatPr defaultRowHeight="14.5" x14ac:dyDescent="0.35"/>
  <cols>
    <col min="1" max="1" width="75.26953125" style="2" customWidth="1"/>
    <col min="2" max="3" width="19.453125" customWidth="1"/>
    <col min="4" max="4" width="41.81640625" style="2" customWidth="1"/>
  </cols>
  <sheetData>
    <row r="1" spans="1:4" ht="43" customHeight="1" x14ac:dyDescent="0.55000000000000004">
      <c r="A1" s="46" t="s">
        <v>48</v>
      </c>
      <c r="B1" s="47" t="s">
        <v>39</v>
      </c>
      <c r="C1" s="47" t="s">
        <v>40</v>
      </c>
      <c r="D1"/>
    </row>
    <row r="2" spans="1:4" ht="92" customHeight="1" x14ac:dyDescent="0.55000000000000004">
      <c r="A2" s="46" t="s">
        <v>45</v>
      </c>
      <c r="B2" s="48" t="s">
        <v>42</v>
      </c>
      <c r="C2" s="48" t="s">
        <v>43</v>
      </c>
      <c r="D2" s="50" t="s">
        <v>16</v>
      </c>
    </row>
    <row r="3" spans="1:4" ht="25" customHeight="1" x14ac:dyDescent="0.5">
      <c r="A3" s="53" t="str">
        <f>'Test Automation'!A2</f>
        <v>Test Automation</v>
      </c>
      <c r="B3" s="20"/>
      <c r="C3" s="20"/>
      <c r="D3" s="32"/>
    </row>
    <row r="4" spans="1:4" ht="28.5" customHeight="1" x14ac:dyDescent="0.35">
      <c r="A4" s="34" t="str">
        <f>'Test Automation'!A4</f>
        <v>Unit tests are automated for every new piece of code.</v>
      </c>
      <c r="B4" s="35"/>
      <c r="C4" s="35"/>
      <c r="D4" s="52"/>
    </row>
    <row r="5" spans="1:4" ht="28.5" customHeight="1" x14ac:dyDescent="0.35">
      <c r="A5" s="34" t="str">
        <f>'Test Automation'!A5</f>
        <v>Integration tests are developed to ensure component interactions work as intended.</v>
      </c>
      <c r="B5" s="35"/>
      <c r="C5" s="35"/>
      <c r="D5" s="52"/>
    </row>
    <row r="6" spans="1:4" ht="28.5" customHeight="1" x14ac:dyDescent="0.35">
      <c r="A6" s="34" t="str">
        <f>'Test Automation'!A6</f>
        <v>System tests are automated to verify the application behaves as expected.</v>
      </c>
      <c r="B6" s="35"/>
      <c r="C6" s="35"/>
      <c r="D6" s="52"/>
    </row>
    <row r="7" spans="1:4" ht="28.5" customHeight="1" x14ac:dyDescent="0.35">
      <c r="A7" s="34" t="str">
        <f>'Test Automation'!A7</f>
        <v>User acceptance tests are automated to confirm the system meets user requirements.</v>
      </c>
      <c r="B7" s="35"/>
      <c r="C7" s="35"/>
      <c r="D7" s="52"/>
    </row>
    <row r="8" spans="1:4" ht="28.5" customHeight="1" x14ac:dyDescent="0.35">
      <c r="A8" s="34" t="str">
        <f>'Test Automation'!A8</f>
        <v>Test suites are continuously updated and refactored for relevance and efficiency.</v>
      </c>
      <c r="B8" s="35"/>
      <c r="C8" s="35"/>
      <c r="D8" s="52"/>
    </row>
    <row r="9" spans="1:4" ht="28.5" customHeight="1" x14ac:dyDescent="0.35">
      <c r="A9" s="34" t="str">
        <f>'Test Automation'!A9</f>
        <v>API testing is included in the automation strategy for interface reliability.</v>
      </c>
      <c r="B9" s="35"/>
      <c r="C9" s="35"/>
      <c r="D9" s="52"/>
    </row>
    <row r="10" spans="1:4" ht="28.5" customHeight="1" x14ac:dyDescent="0.35">
      <c r="A10" s="34" t="str">
        <f>'Test Automation'!A10</f>
        <v>Performance tests are automated and regularly executed to monitor system responsiveness.</v>
      </c>
      <c r="B10" s="35"/>
      <c r="C10" s="35"/>
      <c r="D10" s="52"/>
    </row>
    <row r="11" spans="1:4" ht="26" customHeight="1" x14ac:dyDescent="0.5">
      <c r="A11" s="53" t="str">
        <f>Development!A2</f>
        <v>Integration with Development</v>
      </c>
      <c r="B11" s="20"/>
      <c r="C11" s="20"/>
      <c r="D11" s="20"/>
    </row>
    <row r="12" spans="1:4" ht="27" customHeight="1" x14ac:dyDescent="0.35">
      <c r="A12" s="34" t="str">
        <f>Development!A4</f>
        <v>Test-Driven Development (TDD) is practiced, with tests written before code.</v>
      </c>
      <c r="B12" s="35"/>
      <c r="C12" s="35"/>
      <c r="D12" s="52"/>
    </row>
    <row r="13" spans="1:4" ht="27" customHeight="1" x14ac:dyDescent="0.35">
      <c r="A13" s="34" t="str">
        <f>Development!A5</f>
        <v>Behavior-Driven Development (BDD) is employed to ensure alignment with expected behaviors.</v>
      </c>
      <c r="B13" s="35"/>
      <c r="C13" s="35"/>
      <c r="D13" s="52"/>
    </row>
    <row r="14" spans="1:4" ht="27" customHeight="1" x14ac:dyDescent="0.35">
      <c r="A14" s="34" t="str">
        <f>Development!A6</f>
        <v>Automated testing is integrated into each stage of the CI/CD pipeline for immediate feedback.</v>
      </c>
      <c r="B14" s="35"/>
      <c r="C14" s="35"/>
      <c r="D14" s="52"/>
    </row>
    <row r="15" spans="1:4" ht="27" customHeight="1" x14ac:dyDescent="0.35">
      <c r="A15" s="34" t="str">
        <f>Development!A7</f>
        <v>Pair programming is encouraged to enhance code quality and facilitate instant testing.</v>
      </c>
      <c r="B15" s="35"/>
      <c r="C15" s="35"/>
      <c r="D15" s="52"/>
    </row>
    <row r="16" spans="1:4" ht="27" customHeight="1" x14ac:dyDescent="0.35">
      <c r="A16" s="34" t="str">
        <f>Development!A8</f>
        <v>Feature toggles are used for managing and testing new features.</v>
      </c>
      <c r="B16" s="35"/>
      <c r="C16" s="35"/>
      <c r="D16" s="52"/>
    </row>
    <row r="17" spans="1:4" ht="27" customHeight="1" x14ac:dyDescent="0.35">
      <c r="A17" s="34" t="str">
        <f>Development!A9</f>
        <v xml:space="preserve"> Security testing is integrated early in the development cycle.</v>
      </c>
      <c r="B17" s="35"/>
      <c r="C17" s="35"/>
      <c r="D17" s="52"/>
    </row>
    <row r="18" spans="1:4" ht="27" customHeight="1" x14ac:dyDescent="0.35">
      <c r="A18" s="34" t="str">
        <f>Development!A10</f>
        <v>Static code analysis tools are utilized during development to catch potential issues early.</v>
      </c>
      <c r="B18" s="35"/>
      <c r="C18" s="35"/>
      <c r="D18" s="52"/>
    </row>
    <row r="19" spans="1:4" ht="28.5" customHeight="1" x14ac:dyDescent="0.5">
      <c r="A19" s="53" t="str">
        <f>Feedback!A2</f>
        <v>Feedback</v>
      </c>
      <c r="B19" s="20"/>
      <c r="C19" s="20"/>
      <c r="D19" s="20"/>
    </row>
    <row r="20" spans="1:4" ht="25.5" customHeight="1" x14ac:dyDescent="0.35">
      <c r="A20" s="34" t="str">
        <f>Feedback!A4</f>
        <v>Dashboards are set up for immediate visibility of test results.</v>
      </c>
      <c r="B20" s="35"/>
      <c r="C20" s="35"/>
      <c r="D20" s="52"/>
    </row>
    <row r="21" spans="1:4" ht="25.5" customHeight="1" x14ac:dyDescent="0.35">
      <c r="A21" s="34" t="str">
        <f>Feedback!A5</f>
        <v>Alerts for test failures are configured for quick response.</v>
      </c>
      <c r="B21" s="35"/>
      <c r="C21" s="35"/>
      <c r="D21" s="52"/>
    </row>
    <row r="22" spans="1:4" ht="25.5" customHeight="1" x14ac:dyDescent="0.35">
      <c r="A22" s="34" t="str">
        <f>Feedback!A6</f>
        <v>Trends in test results are analyzed to identify areas for improvement.</v>
      </c>
      <c r="B22" s="35"/>
      <c r="C22" s="35"/>
      <c r="D22" s="52"/>
    </row>
    <row r="23" spans="1:4" ht="25.5" customHeight="1" x14ac:dyDescent="0.35">
      <c r="A23" s="34" t="str">
        <f>Feedback!A7</f>
        <v>A feedback loop for test strategy enhancement is established.</v>
      </c>
      <c r="B23" s="35"/>
      <c r="C23" s="35"/>
      <c r="D23" s="52"/>
    </row>
    <row r="24" spans="1:4" ht="25.5" customHeight="1" x14ac:dyDescent="0.35">
      <c r="A24" s="34" t="str">
        <f>Feedback!A8</f>
        <v>Test logs and details are made easily accessible for swift issue diagnostics.</v>
      </c>
      <c r="B24" s="35"/>
      <c r="C24" s="35"/>
      <c r="D24" s="52"/>
    </row>
    <row r="25" spans="1:4" ht="25.5" customHeight="1" x14ac:dyDescent="0.35">
      <c r="A25" s="34" t="str">
        <f>Feedback!A9</f>
        <v>Visual testing tools are employed for detecting UI changes.</v>
      </c>
      <c r="B25" s="35"/>
      <c r="C25" s="35"/>
      <c r="D25" s="52"/>
    </row>
    <row r="26" spans="1:4" ht="25.5" customHeight="1" x14ac:dyDescent="0.35">
      <c r="A26" s="34" t="str">
        <f>Feedback!A10</f>
        <v xml:space="preserve"> AI and machine learning are leveraged for predictive analysis of test outcomes.</v>
      </c>
      <c r="B26" s="35"/>
      <c r="C26" s="35"/>
      <c r="D26" s="52"/>
    </row>
    <row r="27" spans="1:4" ht="23.5" customHeight="1" x14ac:dyDescent="0.5">
      <c r="A27" s="53" t="str">
        <f>Metrics!A2</f>
        <v>Testing Metrics</v>
      </c>
      <c r="B27" s="20"/>
      <c r="C27" s="20"/>
      <c r="D27" s="20"/>
    </row>
    <row r="28" spans="1:4" ht="24" customHeight="1" x14ac:dyDescent="0.35">
      <c r="A28" s="34" t="str">
        <f>Metrics!A4</f>
        <v>Defect density is measured to track the number of issues per code unit.</v>
      </c>
      <c r="B28" s="35"/>
      <c r="C28" s="35"/>
      <c r="D28" s="52"/>
    </row>
    <row r="29" spans="1:4" ht="24" customHeight="1" x14ac:dyDescent="0.35">
      <c r="A29" s="34" t="str">
        <f>Metrics!A5</f>
        <v>Test coverage is calculated to ensure comprehensive testing.</v>
      </c>
      <c r="B29" s="35"/>
      <c r="C29" s="35"/>
      <c r="D29" s="52"/>
    </row>
    <row r="30" spans="1:4" ht="24" customHeight="1" x14ac:dyDescent="0.35">
      <c r="A30" s="34" t="str">
        <f>Metrics!A6</f>
        <v>Mean time to resolution (MTTR) is monitored to assess issue resolution efficiency.</v>
      </c>
      <c r="B30" s="35"/>
      <c r="C30" s="35"/>
      <c r="D30" s="52"/>
    </row>
    <row r="31" spans="1:4" ht="24" customHeight="1" x14ac:dyDescent="0.35">
      <c r="A31" s="34" t="str">
        <f>Metrics!A7</f>
        <v xml:space="preserve"> Test pass/fail rates are tracked to gauge overall quality.</v>
      </c>
      <c r="B31" s="35"/>
      <c r="C31" s="35"/>
      <c r="D31" s="52"/>
    </row>
    <row r="32" spans="1:4" ht="24" customHeight="1" x14ac:dyDescent="0.35">
      <c r="A32" s="34" t="str">
        <f>Metrics!A8</f>
        <v xml:space="preserve"> The frequency of test executions is analyzed for test suite optimization.</v>
      </c>
      <c r="B32" s="35"/>
      <c r="C32" s="35"/>
      <c r="D32" s="52"/>
    </row>
    <row r="33" spans="1:4" ht="24" customHeight="1" x14ac:dyDescent="0.35">
      <c r="A33" s="34" t="str">
        <f>Metrics!A9</f>
        <v>Test efficiency is evaluated to assess the productivity of testing efforts.</v>
      </c>
      <c r="B33" s="35"/>
      <c r="C33" s="35"/>
      <c r="D33" s="52"/>
    </row>
    <row r="34" spans="1:4" ht="24" customHeight="1" x14ac:dyDescent="0.35">
      <c r="A34" s="34" t="str">
        <f>Metrics!A10</f>
        <v xml:space="preserve">The defect escape rate is recorded to measure the incidence of issues reaching </v>
      </c>
      <c r="B34" s="35"/>
      <c r="C34" s="35"/>
      <c r="D34" s="52"/>
    </row>
    <row r="35" spans="1:4" ht="21.5" customHeight="1" x14ac:dyDescent="0.5">
      <c r="A35" s="53" t="str">
        <f>Risk!A2</f>
        <v>Risk-Based Testing</v>
      </c>
      <c r="B35" s="20"/>
      <c r="C35" s="20"/>
      <c r="D35" s="20"/>
    </row>
    <row r="36" spans="1:4" ht="18" customHeight="1" x14ac:dyDescent="0.35">
      <c r="A36" s="34" t="str">
        <f>Risk!A4</f>
        <v>Testing efforts are prioritized based on critical business functionalities.</v>
      </c>
      <c r="B36" s="35"/>
      <c r="C36" s="35"/>
      <c r="D36" s="52"/>
    </row>
    <row r="37" spans="1:4" ht="18" customHeight="1" x14ac:dyDescent="0.35">
      <c r="A37" s="34" t="str">
        <f>Risk!A5</f>
        <v>Security vulnerabilities are identified and tested as a priority.</v>
      </c>
      <c r="B37" s="35"/>
      <c r="C37" s="35"/>
      <c r="D37" s="52"/>
    </row>
    <row r="38" spans="1:4" ht="18" customHeight="1" x14ac:dyDescent="0.35">
      <c r="A38" s="34" t="str">
        <f>Risk!A6</f>
        <v>High-traffic features undergo focused performance testing.</v>
      </c>
      <c r="B38" s="35"/>
      <c r="C38" s="35"/>
      <c r="D38" s="52"/>
    </row>
    <row r="39" spans="1:4" ht="18" customHeight="1" x14ac:dyDescent="0.35">
      <c r="A39" s="34" t="str">
        <f>Risk!A7</f>
        <v>Testing resources are allocated based on the complexity and risk of components.</v>
      </c>
      <c r="B39" s="35"/>
      <c r="C39" s="35"/>
      <c r="D39" s="52"/>
    </row>
    <row r="40" spans="1:4" ht="18" customHeight="1" x14ac:dyDescent="0.35">
      <c r="A40" s="34" t="str">
        <f>Risk!A8</f>
        <v>Critical system paths are subjected to stress testing.</v>
      </c>
      <c r="B40" s="35"/>
      <c r="C40" s="35"/>
      <c r="D40" s="52"/>
    </row>
    <row r="41" spans="1:4" ht="18" customHeight="1" x14ac:dyDescent="0.35">
      <c r="A41" s="34" t="str">
        <f>Risk!A9</f>
        <v>High-risk user scenarios are tested based on user behavior analysis.</v>
      </c>
      <c r="B41" s="35"/>
      <c r="C41" s="35"/>
      <c r="D41" s="52"/>
    </row>
    <row r="42" spans="1:4" ht="18" customHeight="1" x14ac:dyDescent="0.35">
      <c r="A42" s="34" t="str">
        <f>Risk!A10</f>
        <v>Areas with a history of frequent issues are prioritized for testing.</v>
      </c>
      <c r="B42" s="35"/>
      <c r="C42" s="35"/>
      <c r="D42" s="52"/>
    </row>
    <row r="43" spans="1:4" ht="24" customHeight="1" x14ac:dyDescent="0.5">
      <c r="A43" s="53" t="str">
        <f>'Environment and Data'!A2</f>
        <v>Test Environment and Data Management</v>
      </c>
      <c r="B43" s="20"/>
      <c r="C43" s="20"/>
      <c r="D43" s="20"/>
    </row>
    <row r="44" spans="1:4" ht="24.5" customHeight="1" x14ac:dyDescent="0.35">
      <c r="A44" s="34" t="str">
        <f>'Environment and Data'!A4</f>
        <v>Test environments are automatically set up and torn down.</v>
      </c>
      <c r="B44" s="35"/>
      <c r="C44" s="35"/>
      <c r="D44" s="52"/>
    </row>
    <row r="45" spans="1:4" ht="24.5" customHeight="1" x14ac:dyDescent="0.35">
      <c r="A45" s="34" t="str">
        <f>'Environment and Data'!A5</f>
        <v>Production-like conditions are replicated in test environments using containerization.</v>
      </c>
      <c r="B45" s="35"/>
      <c r="C45" s="35"/>
      <c r="D45" s="52"/>
    </row>
    <row r="46" spans="1:4" ht="24.5" customHeight="1" x14ac:dyDescent="0.35">
      <c r="A46" s="34" t="str">
        <f>'Environment and Data'!A6</f>
        <v xml:space="preserve"> Test data privacy is ensured through data masking and anonymization.</v>
      </c>
      <c r="B46" s="35"/>
      <c r="C46" s="35"/>
      <c r="D46" s="52"/>
    </row>
    <row r="47" spans="1:4" ht="24.5" customHeight="1" x14ac:dyDescent="0.35">
      <c r="A47" s="34" t="str">
        <f>'Environment and Data'!A7</f>
        <v>Version control of test environments is maintained for consistency.</v>
      </c>
      <c r="B47" s="35"/>
      <c r="C47" s="35"/>
      <c r="D47" s="52"/>
    </row>
    <row r="48" spans="1:4" ht="24.5" customHeight="1" x14ac:dyDescent="0.35">
      <c r="A48" s="34" t="str">
        <f>'Environment and Data'!A8</f>
        <v>Service virtualization is used to simulate unavailable system components.</v>
      </c>
      <c r="B48" s="35"/>
      <c r="C48" s="35"/>
      <c r="D48" s="52"/>
    </row>
    <row r="49" spans="1:4" ht="24.5" customHeight="1" x14ac:dyDescent="0.35">
      <c r="A49" s="34" t="str">
        <f>'Environment and Data'!A9</f>
        <v>Test data is diverse and comprehensive for accurate testing.</v>
      </c>
      <c r="B49" s="35"/>
      <c r="C49" s="35"/>
      <c r="D49" s="52"/>
    </row>
    <row r="50" spans="1:4" ht="24.5" customHeight="1" x14ac:dyDescent="0.35">
      <c r="A50" s="34" t="str">
        <f>'Environment and Data'!A10</f>
        <v xml:space="preserve"> Test environments are regularly updated to match production settings.</v>
      </c>
      <c r="B50" s="35"/>
      <c r="C50" s="35"/>
      <c r="D50" s="52"/>
    </row>
    <row r="51" spans="1:4" ht="27.5" customHeight="1" x14ac:dyDescent="0.5">
      <c r="A51" s="53" t="str">
        <f>Collaboration!A2</f>
        <v>Collaboration and Communication</v>
      </c>
      <c r="B51" s="20"/>
      <c r="C51" s="20"/>
      <c r="D51" s="20"/>
    </row>
    <row r="52" spans="1:4" ht="24.5" customHeight="1" x14ac:dyDescent="0.35">
      <c r="A52" s="34" t="str">
        <f>Collaboration!A4</f>
        <v>Quality assurance alignment is fostered through regular cross-functional team meetings.</v>
      </c>
      <c r="B52" s="35"/>
      <c r="C52" s="35"/>
      <c r="D52" s="52"/>
    </row>
    <row r="53" spans="1:4" ht="24.5" customHeight="1" x14ac:dyDescent="0.35">
      <c r="A53" s="34" t="str">
        <f>Collaboration!A5</f>
        <v>Transparent testing progress is supported by shared tools for tracking.</v>
      </c>
      <c r="B53" s="35"/>
      <c r="C53" s="35"/>
      <c r="D53" s="52"/>
    </row>
    <row r="54" spans="1:4" ht="24.5" customHeight="1" x14ac:dyDescent="0.35">
      <c r="A54" s="34" t="str">
        <f>Collaboration!A6</f>
        <v>Real-time communication among team members is maintained.</v>
      </c>
      <c r="B54" s="35"/>
      <c r="C54" s="35"/>
      <c r="D54" s="52"/>
    </row>
    <row r="55" spans="1:4" ht="24.5" customHeight="1" x14ac:dyDescent="0.35">
      <c r="A55" s="34" t="str">
        <f>Collaboration!A7</f>
        <v>A blame-free culture is promoted for open discussion of failures and learnings.</v>
      </c>
      <c r="B55" s="35"/>
      <c r="C55" s="35"/>
      <c r="D55" s="52"/>
    </row>
    <row r="56" spans="1:4" ht="24.5" customHeight="1" x14ac:dyDescent="0.35">
      <c r="A56" s="34" t="str">
        <f>Collaboration!A8</f>
        <v>Successful testing strategies and learnings are shared across teams.</v>
      </c>
      <c r="B56" s="35"/>
      <c r="C56" s="35"/>
      <c r="D56" s="52"/>
    </row>
    <row r="57" spans="1:4" ht="24.5" customHeight="1" x14ac:dyDescent="0.35">
      <c r="A57" s="34" t="str">
        <f>Collaboration!A9</f>
        <v>Knowledge gaps between developers and testers are bridged through pair testing.</v>
      </c>
      <c r="B57" s="35"/>
      <c r="C57" s="35"/>
      <c r="D57" s="52"/>
    </row>
    <row r="58" spans="1:4" ht="24.5" customHeight="1" x14ac:dyDescent="0.35">
      <c r="A58" s="34" t="str">
        <f>Collaboration!A10</f>
        <v>Testing knowledge and insights are documented and shared on collaborative platforms.</v>
      </c>
      <c r="B58" s="35"/>
      <c r="C58" s="35"/>
      <c r="D58" s="52"/>
    </row>
    <row r="59" spans="1:4" ht="26" customHeight="1" x14ac:dyDescent="0.5">
      <c r="A59" s="53" t="str">
        <f>Learning!A2</f>
        <v>Continuous Learning and Adaptation</v>
      </c>
      <c r="B59" s="20"/>
      <c r="C59" s="20"/>
      <c r="D59" s="20"/>
    </row>
    <row r="60" spans="1:4" ht="24.5" customHeight="1" x14ac:dyDescent="0.35">
      <c r="A60" s="34" t="str">
        <f>Learning!A4</f>
        <v>Testing tools and processes are regularly reviewed and improved.</v>
      </c>
      <c r="B60" s="35"/>
      <c r="C60" s="35"/>
      <c r="D60" s="52"/>
    </row>
    <row r="61" spans="1:4" ht="24.5" customHeight="1" x14ac:dyDescent="0.35">
      <c r="A61" s="34" t="str">
        <f>Learning!A5</f>
        <v>Latest testing trends are followed through participation in workshops and conferences.</v>
      </c>
      <c r="B61" s="35"/>
      <c r="C61" s="35"/>
      <c r="D61" s="52"/>
    </row>
    <row r="62" spans="1:4" ht="24.5" customHeight="1" x14ac:dyDescent="0.35">
      <c r="A62" s="34" t="str">
        <f>Learning!A6</f>
        <v>Experimentation with new testing methodologies is encouraged.</v>
      </c>
      <c r="B62" s="35"/>
      <c r="C62" s="35"/>
      <c r="D62" s="52"/>
    </row>
    <row r="63" spans="1:4" ht="24.5" customHeight="1" x14ac:dyDescent="0.35">
      <c r="A63" s="34" t="str">
        <f>Learning!A7</f>
        <v>Testing strategies are adapted based on feedback from production issues.</v>
      </c>
      <c r="B63" s="35"/>
      <c r="C63" s="35"/>
      <c r="D63" s="52"/>
    </row>
    <row r="64" spans="1:4" ht="24.5" customHeight="1" x14ac:dyDescent="0.35">
      <c r="A64" s="34" t="str">
        <f>Learning!A8</f>
        <v>Learning from each release cycle is facilitated through retrospectives.</v>
      </c>
      <c r="B64" s="35"/>
      <c r="C64" s="35"/>
      <c r="D64" s="52"/>
    </row>
    <row r="65" spans="1:4" ht="24.5" customHeight="1" x14ac:dyDescent="0.35">
      <c r="A65" s="34" t="str">
        <f>Learning!A9</f>
        <v>The testing team's development is supported by certifications and training.</v>
      </c>
      <c r="B65" s="35"/>
      <c r="C65" s="35"/>
      <c r="D65" s="52"/>
    </row>
    <row r="66" spans="1:4" ht="24.5" customHeight="1" x14ac:dyDescent="0.35">
      <c r="A66" s="34" t="str">
        <f>Learning!A10</f>
        <v>Testing processes are refined continuously using analytics for improvement.</v>
      </c>
      <c r="B66" s="35"/>
      <c r="C66" s="35"/>
      <c r="D66" s="52"/>
    </row>
    <row r="67" spans="1:4" x14ac:dyDescent="0.35">
      <c r="A67" s="5"/>
      <c r="B67" s="6"/>
      <c r="C67" s="6"/>
      <c r="D67" s="32"/>
    </row>
  </sheetData>
  <conditionalFormatting sqref="B4:B10">
    <cfRule type="cellIs" dxfId="144" priority="1357" stopIfTrue="1" operator="equal">
      <formula>0</formula>
    </cfRule>
    <cfRule type="cellIs" dxfId="143" priority="1356" operator="equal">
      <formula>1</formula>
    </cfRule>
    <cfRule type="cellIs" dxfId="142" priority="1355" operator="equal">
      <formula>2</formula>
    </cfRule>
    <cfRule type="cellIs" dxfId="141" priority="1354" operator="equal">
      <formula>3</formula>
    </cfRule>
    <cfRule type="cellIs" dxfId="140" priority="1353" operator="equal">
      <formula>4</formula>
    </cfRule>
    <cfRule type="cellIs" dxfId="139" priority="1352" operator="equal">
      <formula>5</formula>
    </cfRule>
    <cfRule type="cellIs" dxfId="138" priority="1358" operator="equal">
      <formula>""</formula>
    </cfRule>
  </conditionalFormatting>
  <conditionalFormatting sqref="B12:B18">
    <cfRule type="cellIs" dxfId="137" priority="1193" operator="equal">
      <formula>""</formula>
    </cfRule>
    <cfRule type="cellIs" dxfId="136" priority="1192" stopIfTrue="1" operator="equal">
      <formula>0</formula>
    </cfRule>
    <cfRule type="cellIs" dxfId="135" priority="1191" operator="equal">
      <formula>1</formula>
    </cfRule>
    <cfRule type="cellIs" dxfId="134" priority="1190" operator="equal">
      <formula>2</formula>
    </cfRule>
    <cfRule type="cellIs" dxfId="133" priority="1189" operator="equal">
      <formula>3</formula>
    </cfRule>
    <cfRule type="cellIs" dxfId="132" priority="1188" operator="equal">
      <formula>4</formula>
    </cfRule>
    <cfRule type="cellIs" dxfId="131" priority="1187" operator="equal">
      <formula>5</formula>
    </cfRule>
  </conditionalFormatting>
  <conditionalFormatting sqref="B20:B26">
    <cfRule type="cellIs" dxfId="130" priority="1116" operator="equal">
      <formula>""</formula>
    </cfRule>
    <cfRule type="cellIs" dxfId="129" priority="1115" stopIfTrue="1" operator="equal">
      <formula>0</formula>
    </cfRule>
    <cfRule type="cellIs" dxfId="128" priority="1114" operator="equal">
      <formula>1</formula>
    </cfRule>
    <cfRule type="cellIs" dxfId="127" priority="1113" operator="equal">
      <formula>2</formula>
    </cfRule>
    <cfRule type="cellIs" dxfId="126" priority="1110" operator="equal">
      <formula>5</formula>
    </cfRule>
    <cfRule type="cellIs" dxfId="125" priority="1112" operator="equal">
      <formula>3</formula>
    </cfRule>
    <cfRule type="cellIs" dxfId="124" priority="1111" operator="equal">
      <formula>4</formula>
    </cfRule>
  </conditionalFormatting>
  <conditionalFormatting sqref="B28:B34">
    <cfRule type="cellIs" dxfId="123" priority="976" stopIfTrue="1" operator="equal">
      <formula>0</formula>
    </cfRule>
    <cfRule type="cellIs" dxfId="122" priority="975" operator="equal">
      <formula>1</formula>
    </cfRule>
    <cfRule type="cellIs" dxfId="121" priority="971" operator="equal">
      <formula>5</formula>
    </cfRule>
    <cfRule type="cellIs" dxfId="120" priority="974" operator="equal">
      <formula>2</formula>
    </cfRule>
    <cfRule type="cellIs" dxfId="119" priority="973" operator="equal">
      <formula>3</formula>
    </cfRule>
    <cfRule type="cellIs" dxfId="118" priority="972" operator="equal">
      <formula>4</formula>
    </cfRule>
    <cfRule type="cellIs" dxfId="117" priority="977" operator="equal">
      <formula>""</formula>
    </cfRule>
  </conditionalFormatting>
  <conditionalFormatting sqref="B36:B42">
    <cfRule type="cellIs" dxfId="116" priority="735" operator="equal">
      <formula>""</formula>
    </cfRule>
    <cfRule type="cellIs" dxfId="115" priority="729" operator="equal">
      <formula>5</formula>
    </cfRule>
    <cfRule type="cellIs" dxfId="114" priority="730" operator="equal">
      <formula>4</formula>
    </cfRule>
    <cfRule type="cellIs" dxfId="113" priority="731" operator="equal">
      <formula>3</formula>
    </cfRule>
    <cfRule type="cellIs" dxfId="112" priority="732" operator="equal">
      <formula>2</formula>
    </cfRule>
    <cfRule type="cellIs" dxfId="111" priority="733" operator="equal">
      <formula>1</formula>
    </cfRule>
    <cfRule type="cellIs" dxfId="110" priority="734" stopIfTrue="1" operator="equal">
      <formula>0</formula>
    </cfRule>
  </conditionalFormatting>
  <conditionalFormatting sqref="B44:B50">
    <cfRule type="cellIs" dxfId="109" priority="724" operator="equal">
      <formula>1</formula>
    </cfRule>
    <cfRule type="cellIs" dxfId="108" priority="726" operator="equal">
      <formula>""</formula>
    </cfRule>
    <cfRule type="cellIs" dxfId="107" priority="725" stopIfTrue="1" operator="equal">
      <formula>0</formula>
    </cfRule>
    <cfRule type="cellIs" dxfId="106" priority="723" operator="equal">
      <formula>2</formula>
    </cfRule>
    <cfRule type="cellIs" dxfId="105" priority="722" operator="equal">
      <formula>3</formula>
    </cfRule>
    <cfRule type="cellIs" dxfId="104" priority="721" operator="equal">
      <formula>4</formula>
    </cfRule>
    <cfRule type="cellIs" dxfId="103" priority="720" operator="equal">
      <formula>5</formula>
    </cfRule>
  </conditionalFormatting>
  <conditionalFormatting sqref="B52:B58">
    <cfRule type="cellIs" dxfId="102" priority="717" operator="equal">
      <formula>""</formula>
    </cfRule>
    <cfRule type="cellIs" dxfId="101" priority="716" stopIfTrue="1" operator="equal">
      <formula>0</formula>
    </cfRule>
    <cfRule type="cellIs" dxfId="100" priority="715" operator="equal">
      <formula>1</formula>
    </cfRule>
    <cfRule type="cellIs" dxfId="99" priority="713" operator="equal">
      <formula>3</formula>
    </cfRule>
    <cfRule type="cellIs" dxfId="98" priority="712" operator="equal">
      <formula>4</formula>
    </cfRule>
    <cfRule type="cellIs" dxfId="97" priority="714" operator="equal">
      <formula>2</formula>
    </cfRule>
    <cfRule type="cellIs" dxfId="96" priority="711" operator="equal">
      <formula>5</formula>
    </cfRule>
  </conditionalFormatting>
  <conditionalFormatting sqref="B60:B66">
    <cfRule type="cellIs" dxfId="95" priority="620" operator="equal">
      <formula>5</formula>
    </cfRule>
    <cfRule type="cellIs" dxfId="94" priority="625" stopIfTrue="1" operator="equal">
      <formula>0</formula>
    </cfRule>
    <cfRule type="cellIs" dxfId="93" priority="626" operator="equal">
      <formula>""</formula>
    </cfRule>
    <cfRule type="cellIs" dxfId="92" priority="624" operator="equal">
      <formula>1</formula>
    </cfRule>
    <cfRule type="cellIs" dxfId="91" priority="623" operator="equal">
      <formula>2</formula>
    </cfRule>
    <cfRule type="cellIs" dxfId="90" priority="622" operator="equal">
      <formula>3</formula>
    </cfRule>
    <cfRule type="cellIs" dxfId="89" priority="621" operator="equal">
      <formula>4</formula>
    </cfRule>
  </conditionalFormatting>
  <conditionalFormatting sqref="C4:C10">
    <cfRule type="cellIs" dxfId="88" priority="1350" operator="between">
      <formula>0.1</formula>
      <formula>5.1</formula>
    </cfRule>
    <cfRule type="cellIs" dxfId="87" priority="1351" operator="equal">
      <formula>0</formula>
    </cfRule>
  </conditionalFormatting>
  <conditionalFormatting sqref="C12:C18">
    <cfRule type="cellIs" dxfId="86" priority="1185" operator="between">
      <formula>0.1</formula>
      <formula>5.1</formula>
    </cfRule>
    <cfRule type="cellIs" dxfId="85" priority="1186" operator="equal">
      <formula>0</formula>
    </cfRule>
  </conditionalFormatting>
  <conditionalFormatting sqref="C20:C26">
    <cfRule type="cellIs" dxfId="84" priority="1108" operator="between">
      <formula>0.1</formula>
      <formula>5.1</formula>
    </cfRule>
    <cfRule type="cellIs" dxfId="83" priority="1109" operator="equal">
      <formula>0</formula>
    </cfRule>
  </conditionalFormatting>
  <conditionalFormatting sqref="C28:C34">
    <cfRule type="cellIs" dxfId="82" priority="969" operator="between">
      <formula>0.1</formula>
      <formula>5.1</formula>
    </cfRule>
    <cfRule type="cellIs" dxfId="81" priority="970" operator="equal">
      <formula>0</formula>
    </cfRule>
  </conditionalFormatting>
  <conditionalFormatting sqref="C36:C42">
    <cfRule type="cellIs" dxfId="80" priority="728" operator="equal">
      <formula>0</formula>
    </cfRule>
    <cfRule type="cellIs" dxfId="79" priority="727" operator="between">
      <formula>0.1</formula>
      <formula>5.1</formula>
    </cfRule>
  </conditionalFormatting>
  <conditionalFormatting sqref="C44:C50">
    <cfRule type="cellIs" dxfId="78" priority="718" operator="between">
      <formula>0.1</formula>
      <formula>5.1</formula>
    </cfRule>
    <cfRule type="cellIs" dxfId="77" priority="719" operator="equal">
      <formula>0</formula>
    </cfRule>
  </conditionalFormatting>
  <conditionalFormatting sqref="C52:C58">
    <cfRule type="cellIs" dxfId="76" priority="709" operator="between">
      <formula>0.1</formula>
      <formula>5.1</formula>
    </cfRule>
    <cfRule type="cellIs" dxfId="75" priority="710" operator="equal">
      <formula>0</formula>
    </cfRule>
  </conditionalFormatting>
  <conditionalFormatting sqref="C60:C66">
    <cfRule type="cellIs" dxfId="74" priority="619" operator="equal">
      <formula>0</formula>
    </cfRule>
    <cfRule type="cellIs" dxfId="73" priority="618" operator="between">
      <formula>0.1</formula>
      <formula>5.1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5"/>
  <sheetViews>
    <sheetView zoomScaleNormal="100" workbookViewId="0">
      <selection activeCell="F29" sqref="F29"/>
    </sheetView>
  </sheetViews>
  <sheetFormatPr defaultRowHeight="14.5" x14ac:dyDescent="0.35"/>
  <cols>
    <col min="1" max="1" width="43.6328125" style="2" customWidth="1"/>
    <col min="2" max="2" width="13.90625" style="36" customWidth="1"/>
    <col min="3" max="3" width="13.90625" style="2" customWidth="1"/>
    <col min="4" max="4" width="14.6328125" style="2" customWidth="1"/>
    <col min="5" max="5" width="11.1796875" customWidth="1"/>
    <col min="6" max="6" width="11.36328125" customWidth="1"/>
    <col min="7" max="7" width="34.6328125" customWidth="1"/>
  </cols>
  <sheetData>
    <row r="1" spans="1:7" ht="28.5" x14ac:dyDescent="0.65">
      <c r="A1" s="12" t="s">
        <v>46</v>
      </c>
    </row>
    <row r="2" spans="1:7" ht="18.5" x14ac:dyDescent="0.45">
      <c r="A2" s="14"/>
      <c r="B2" s="37"/>
    </row>
    <row r="3" spans="1:7" ht="18.5" x14ac:dyDescent="0.45">
      <c r="A3" s="33" t="s">
        <v>15</v>
      </c>
      <c r="B3" s="37"/>
    </row>
    <row r="4" spans="1:7" ht="11.25" customHeight="1" x14ac:dyDescent="0.45">
      <c r="A4" s="17"/>
      <c r="B4" s="38"/>
      <c r="C4" s="18"/>
      <c r="D4" s="18"/>
      <c r="E4" s="1"/>
      <c r="F4" s="1"/>
    </row>
    <row r="5" spans="1:7" s="1" customFormat="1" ht="21" customHeight="1" x14ac:dyDescent="0.45">
      <c r="A5" s="15" t="s">
        <v>3</v>
      </c>
      <c r="B5" s="58" t="s">
        <v>5</v>
      </c>
      <c r="C5" s="59"/>
      <c r="D5" s="59"/>
    </row>
    <row r="6" spans="1:7" s="1" customFormat="1" ht="21" customHeight="1" x14ac:dyDescent="0.45">
      <c r="A6" s="16" t="s">
        <v>2</v>
      </c>
      <c r="B6" s="58" t="s">
        <v>33</v>
      </c>
      <c r="C6" s="59"/>
      <c r="D6" s="59"/>
    </row>
    <row r="7" spans="1:7" s="1" customFormat="1" ht="21" customHeight="1" x14ac:dyDescent="0.45">
      <c r="A7" s="16" t="s">
        <v>1</v>
      </c>
      <c r="B7" s="58" t="s">
        <v>10</v>
      </c>
      <c r="C7" s="59"/>
      <c r="D7" s="59"/>
    </row>
    <row r="8" spans="1:7" s="1" customFormat="1" ht="30" customHeight="1" x14ac:dyDescent="0.35">
      <c r="A8" s="60" t="s">
        <v>47</v>
      </c>
      <c r="B8" s="61"/>
      <c r="C8" s="61"/>
      <c r="D8" s="61"/>
    </row>
    <row r="9" spans="1:7" ht="60.5" customHeight="1" x14ac:dyDescent="0.55000000000000004">
      <c r="A9" s="29" t="s">
        <v>45</v>
      </c>
      <c r="B9" s="41" t="s">
        <v>39</v>
      </c>
      <c r="C9" s="41" t="s">
        <v>40</v>
      </c>
      <c r="D9" s="41" t="s">
        <v>41</v>
      </c>
      <c r="E9" s="41" t="s">
        <v>49</v>
      </c>
      <c r="F9" s="41" t="s">
        <v>35</v>
      </c>
    </row>
    <row r="10" spans="1:7" ht="89" hidden="1" customHeight="1" x14ac:dyDescent="0.55000000000000004">
      <c r="A10" s="51" t="s">
        <v>6</v>
      </c>
      <c r="B10" s="48" t="s">
        <v>42</v>
      </c>
      <c r="C10" s="48" t="s">
        <v>43</v>
      </c>
      <c r="D10" s="49" t="s">
        <v>44</v>
      </c>
      <c r="E10" s="41" t="s">
        <v>34</v>
      </c>
      <c r="F10" s="42" t="s">
        <v>35</v>
      </c>
      <c r="G10" s="50" t="s">
        <v>16</v>
      </c>
    </row>
    <row r="11" spans="1:7" ht="9.75" customHeight="1" x14ac:dyDescent="0.35">
      <c r="A11" s="23"/>
      <c r="B11" s="24"/>
      <c r="C11" s="25"/>
      <c r="D11" s="25"/>
      <c r="E11" s="25"/>
      <c r="F11" s="25"/>
      <c r="G11" s="25"/>
    </row>
    <row r="12" spans="1:7" x14ac:dyDescent="0.35">
      <c r="A12" s="7" t="str">
        <f>'Test Automation'!A2</f>
        <v>Test Automation</v>
      </c>
      <c r="B12" s="27" t="str">
        <f>'Test Automation'!B12</f>
        <v>INPUT ?</v>
      </c>
      <c r="C12" s="27" t="str">
        <f>'Test Automation'!C12</f>
        <v>INPUT ?</v>
      </c>
      <c r="D12" s="27" t="str">
        <f>'Test Automation'!D12</f>
        <v>NA</v>
      </c>
      <c r="E12" s="43">
        <f>COUNTA('Test Automation'!A3:A11)</f>
        <v>7</v>
      </c>
      <c r="F12" s="43" t="e">
        <f t="shared" ref="F12:F19" si="0">RANK(D12,D$11:D$20)</f>
        <v>#VALUE!</v>
      </c>
      <c r="G12" s="44"/>
    </row>
    <row r="13" spans="1:7" x14ac:dyDescent="0.35">
      <c r="A13" s="7" t="str">
        <f>Development!A2</f>
        <v>Integration with Development</v>
      </c>
      <c r="B13" s="27" t="str">
        <f>Development!B12</f>
        <v>INPUT ?</v>
      </c>
      <c r="C13" s="27" t="str">
        <f>Development!C12</f>
        <v>INPUT ?</v>
      </c>
      <c r="D13" s="27" t="str">
        <f>Development!D12</f>
        <v>NA</v>
      </c>
      <c r="E13" s="43">
        <f>COUNTA(Development!A3:A11)</f>
        <v>7</v>
      </c>
      <c r="F13" s="43" t="e">
        <f t="shared" si="0"/>
        <v>#VALUE!</v>
      </c>
      <c r="G13" s="44"/>
    </row>
    <row r="14" spans="1:7" x14ac:dyDescent="0.35">
      <c r="A14" s="7" t="str">
        <f>Feedback!A2</f>
        <v>Feedback</v>
      </c>
      <c r="B14" s="27" t="str">
        <f>Feedback!B12</f>
        <v>INPUT ?</v>
      </c>
      <c r="C14" s="27" t="str">
        <f>Feedback!C12</f>
        <v>INPUT ?</v>
      </c>
      <c r="D14" s="27" t="str">
        <f>Feedback!D12</f>
        <v>NA</v>
      </c>
      <c r="E14" s="43">
        <f>COUNTA(Feedback!A3:A11)</f>
        <v>7</v>
      </c>
      <c r="F14" s="43" t="e">
        <f t="shared" si="0"/>
        <v>#VALUE!</v>
      </c>
      <c r="G14" s="44"/>
    </row>
    <row r="15" spans="1:7" x14ac:dyDescent="0.35">
      <c r="A15" s="45" t="str">
        <f>Metrics!A2</f>
        <v>Testing Metrics</v>
      </c>
      <c r="B15" s="27" t="str">
        <f>Metrics!B12</f>
        <v>INPUT ?</v>
      </c>
      <c r="C15" s="27" t="str">
        <f>Metrics!C12</f>
        <v>INPUT ?</v>
      </c>
      <c r="D15" s="27" t="str">
        <f>Metrics!D12</f>
        <v>NA</v>
      </c>
      <c r="E15" s="43">
        <f>COUNTA(Metrics!A3:A11)</f>
        <v>7</v>
      </c>
      <c r="F15" s="43" t="e">
        <f t="shared" si="0"/>
        <v>#VALUE!</v>
      </c>
      <c r="G15" s="44"/>
    </row>
    <row r="16" spans="1:7" ht="15" customHeight="1" x14ac:dyDescent="0.35">
      <c r="A16" s="7" t="str">
        <f>Risk!A2</f>
        <v>Risk-Based Testing</v>
      </c>
      <c r="B16" s="27" t="str">
        <f>Risk!B12</f>
        <v>INPUT ?</v>
      </c>
      <c r="C16" s="27" t="str">
        <f>Risk!C12</f>
        <v>INPUT ?</v>
      </c>
      <c r="D16" s="27" t="str">
        <f>Risk!D12</f>
        <v>NA</v>
      </c>
      <c r="E16" s="43">
        <f>COUNTA(Risk!A3:A11)</f>
        <v>7</v>
      </c>
      <c r="F16" s="43" t="e">
        <f t="shared" si="0"/>
        <v>#VALUE!</v>
      </c>
      <c r="G16" s="44"/>
    </row>
    <row r="17" spans="1:7" x14ac:dyDescent="0.35">
      <c r="A17" s="7" t="str">
        <f>'Environment and Data'!A2</f>
        <v>Test Environment and Data Management</v>
      </c>
      <c r="B17" s="27" t="str">
        <f>'Environment and Data'!B12</f>
        <v>INPUT ?</v>
      </c>
      <c r="C17" s="27" t="str">
        <f>'Environment and Data'!C12</f>
        <v>INPUT ?</v>
      </c>
      <c r="D17" s="27" t="str">
        <f>'Environment and Data'!D12</f>
        <v>NA</v>
      </c>
      <c r="E17" s="43">
        <f>COUNTA('Environment and Data'!A3:A11)</f>
        <v>7</v>
      </c>
      <c r="F17" s="43" t="e">
        <f t="shared" si="0"/>
        <v>#VALUE!</v>
      </c>
      <c r="G17" s="44"/>
    </row>
    <row r="18" spans="1:7" x14ac:dyDescent="0.35">
      <c r="A18" s="7" t="str">
        <f>Collaboration!A2</f>
        <v>Collaboration and Communication</v>
      </c>
      <c r="B18" s="27" t="str">
        <f>Collaboration!B12</f>
        <v>INPUT ?</v>
      </c>
      <c r="C18" s="27" t="str">
        <f>Collaboration!C12</f>
        <v>INPUT ?</v>
      </c>
      <c r="D18" s="27" t="str">
        <f>Collaboration!D12</f>
        <v>NA</v>
      </c>
      <c r="E18" s="43">
        <f>COUNTA(Collaboration!A3:A11)</f>
        <v>7</v>
      </c>
      <c r="F18" s="43" t="e">
        <f t="shared" si="0"/>
        <v>#VALUE!</v>
      </c>
      <c r="G18" s="44"/>
    </row>
    <row r="19" spans="1:7" x14ac:dyDescent="0.35">
      <c r="A19" s="7" t="str">
        <f>Learning!A2</f>
        <v>Continuous Learning and Adaptation</v>
      </c>
      <c r="B19" s="27" t="str">
        <f>Learning!B12</f>
        <v>INPUT ?</v>
      </c>
      <c r="C19" s="27" t="str">
        <f>Learning!C12</f>
        <v>INPUT ?</v>
      </c>
      <c r="D19" s="27" t="str">
        <f>Learning!D12</f>
        <v>NA</v>
      </c>
      <c r="E19" s="43">
        <f>COUNTA(Learning!A3:A11)</f>
        <v>7</v>
      </c>
      <c r="F19" s="43" t="e">
        <f t="shared" si="0"/>
        <v>#VALUE!</v>
      </c>
      <c r="G19" s="44"/>
    </row>
    <row r="20" spans="1:7" ht="8.25" customHeight="1" x14ac:dyDescent="0.35">
      <c r="A20" s="26"/>
      <c r="B20" s="26"/>
      <c r="C20" s="26"/>
      <c r="D20" s="26"/>
      <c r="E20" s="25"/>
      <c r="F20" s="25"/>
      <c r="G20" s="25"/>
    </row>
    <row r="21" spans="1:7" x14ac:dyDescent="0.35">
      <c r="A21" s="22" t="s">
        <v>7</v>
      </c>
      <c r="B21" s="27" t="str">
        <f>IFERROR((IF((SUM(B11:B20)/((COUNTA(A11:A20)-COUNTIF(B11:B20,0)-COUNTIF(B11:B20,"INPUT ?"))))=0,"INPUT ?",((SUM(B11:B20)/((COUNTA(A11:A20)-COUNTIF(B11:B20,0)-COUNTIF(B11:B20,"INPUT ?"))))))),"INPUT ?")</f>
        <v>INPUT ?</v>
      </c>
      <c r="C21" s="27" t="str">
        <f>IFERROR((IF((SUM(C11:C20)/((COUNTA(B11:B20)-COUNTIF(C11:C20,0)-COUNTIF(C11:C20,"INPUT ?"))))=0,"INPUT ?",((SUM(C11:C20)/((COUNTA(B11:B20)-COUNTIF(C11:C20,0)-COUNTIF(C11:C20,"INPUT ?"))))))),"INPUT ?")</f>
        <v>INPUT ?</v>
      </c>
      <c r="D21" s="28" t="str">
        <f>IFERROR(SUM(D11:D20)/(COUNTA(A11:A20)-COUNTIF(D11:D20,"NA")),"NA")</f>
        <v>NA</v>
      </c>
      <c r="E21" s="43">
        <f>SUM(E11:E20)</f>
        <v>56</v>
      </c>
      <c r="F21" s="44"/>
      <c r="G21" s="44"/>
    </row>
    <row r="22" spans="1:7" ht="26.5" customHeight="1" x14ac:dyDescent="0.35">
      <c r="A22" s="18"/>
      <c r="B22" s="57" t="s">
        <v>28</v>
      </c>
      <c r="C22" s="57" t="s">
        <v>0</v>
      </c>
      <c r="D22" s="57" t="s">
        <v>9</v>
      </c>
    </row>
    <row r="23" spans="1:7" x14ac:dyDescent="0.35">
      <c r="A23" s="18"/>
      <c r="B23" s="39"/>
      <c r="C23" s="18"/>
      <c r="D23" s="18"/>
    </row>
    <row r="25" spans="1:7" x14ac:dyDescent="0.35">
      <c r="B25" s="40"/>
    </row>
  </sheetData>
  <mergeCells count="4">
    <mergeCell ref="B5:D5"/>
    <mergeCell ref="B6:D6"/>
    <mergeCell ref="B7:D7"/>
    <mergeCell ref="A8:D8"/>
  </mergeCells>
  <conditionalFormatting sqref="B21">
    <cfRule type="cellIs" dxfId="289" priority="61" operator="greaterThan">
      <formula>4</formula>
    </cfRule>
    <cfRule type="cellIs" dxfId="288" priority="64" stopIfTrue="1" operator="lessThan">
      <formula>4</formula>
    </cfRule>
    <cfRule type="containsText" dxfId="287" priority="65" operator="containsText" text="INPUT ?">
      <formula>NOT(ISERROR(SEARCH("INPUT ?",B21)))</formula>
    </cfRule>
    <cfRule type="cellIs" dxfId="286" priority="67" operator="equal">
      <formula>0</formula>
    </cfRule>
  </conditionalFormatting>
  <conditionalFormatting sqref="B21:C21">
    <cfRule type="containsText" dxfId="285" priority="55" operator="containsText" text="INPUT ?">
      <formula>NOT(ISERROR(SEARCH("INPUT ?",B21)))</formula>
    </cfRule>
  </conditionalFormatting>
  <conditionalFormatting sqref="C21">
    <cfRule type="cellIs" dxfId="284" priority="59" operator="greaterThan">
      <formula>3.9</formula>
    </cfRule>
    <cfRule type="containsText" dxfId="283" priority="60" operator="containsText" text="INPUT ?">
      <formula>NOT(ISERROR(SEARCH("INPUT ?",C21)))</formula>
    </cfRule>
  </conditionalFormatting>
  <conditionalFormatting sqref="D12:D19">
    <cfRule type="cellIs" dxfId="282" priority="2" operator="lessThan">
      <formula>6</formula>
    </cfRule>
    <cfRule type="cellIs" dxfId="281" priority="15" operator="between">
      <formula>6</formula>
      <formula>7.5</formula>
    </cfRule>
    <cfRule type="cellIs" dxfId="280" priority="16" operator="greaterThan">
      <formula>7.4</formula>
    </cfRule>
  </conditionalFormatting>
  <conditionalFormatting sqref="D16 D18:D19 D21">
    <cfRule type="cellIs" dxfId="279" priority="24" operator="between">
      <formula>6</formula>
      <formula>7.5</formula>
    </cfRule>
    <cfRule type="cellIs" dxfId="278" priority="25" operator="greaterThan">
      <formula>7.4</formula>
    </cfRule>
  </conditionalFormatting>
  <conditionalFormatting sqref="D17:D18">
    <cfRule type="cellIs" dxfId="277" priority="11" operator="between">
      <formula>6</formula>
      <formula>7.5</formula>
    </cfRule>
    <cfRule type="cellIs" dxfId="276" priority="12" operator="greaterThan">
      <formula>7.4</formula>
    </cfRule>
  </conditionalFormatting>
  <conditionalFormatting sqref="D21">
    <cfRule type="cellIs" dxfId="275" priority="23" operator="lessThan">
      <formula>6</formula>
    </cfRule>
  </conditionalFormatting>
  <conditionalFormatting sqref="F12:F19">
    <cfRule type="cellIs" dxfId="274" priority="1" operator="lessThan">
      <formula>4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42280-D6F6-445B-9745-9D6E001B8E38}">
  <dimension ref="A4:B12"/>
  <sheetViews>
    <sheetView workbookViewId="0">
      <selection activeCell="A4" sqref="A4:B12"/>
    </sheetView>
  </sheetViews>
  <sheetFormatPr defaultRowHeight="14.5" x14ac:dyDescent="0.35"/>
  <cols>
    <col min="1" max="1" width="37.6328125" customWidth="1"/>
  </cols>
  <sheetData>
    <row r="4" spans="1:2" x14ac:dyDescent="0.35">
      <c r="A4" s="9" t="s">
        <v>38</v>
      </c>
      <c r="B4" s="9" t="s">
        <v>36</v>
      </c>
    </row>
    <row r="5" spans="1:2" x14ac:dyDescent="0.35">
      <c r="A5" s="7" t="str">
        <f>'GAP Assessment'!A17</f>
        <v>Test Environment and Data Management</v>
      </c>
      <c r="B5" s="27" t="str">
        <f>'GAP Assessment'!D17</f>
        <v>NA</v>
      </c>
    </row>
    <row r="6" spans="1:2" x14ac:dyDescent="0.35">
      <c r="A6" s="7" t="str">
        <f>'GAP Assessment'!A15</f>
        <v>Testing Metrics</v>
      </c>
      <c r="B6" s="27" t="str">
        <f>'GAP Assessment'!D15</f>
        <v>NA</v>
      </c>
    </row>
    <row r="7" spans="1:2" x14ac:dyDescent="0.35">
      <c r="A7" s="7" t="str">
        <f>'GAP Assessment'!A12</f>
        <v>Test Automation</v>
      </c>
      <c r="B7" s="27" t="str">
        <f>'GAP Assessment'!D12</f>
        <v>NA</v>
      </c>
    </row>
    <row r="8" spans="1:2" x14ac:dyDescent="0.35">
      <c r="A8" s="7" t="str">
        <f>'GAP Assessment'!A16</f>
        <v>Risk-Based Testing</v>
      </c>
      <c r="B8" s="27" t="str">
        <f>'GAP Assessment'!D16</f>
        <v>NA</v>
      </c>
    </row>
    <row r="9" spans="1:2" x14ac:dyDescent="0.35">
      <c r="A9" s="7" t="str">
        <f>'GAP Assessment'!A13</f>
        <v>Integration with Development</v>
      </c>
      <c r="B9" s="27" t="str">
        <f>'GAP Assessment'!D13</f>
        <v>NA</v>
      </c>
    </row>
    <row r="10" spans="1:2" x14ac:dyDescent="0.35">
      <c r="A10" s="7" t="str">
        <f>'GAP Assessment'!A19</f>
        <v>Continuous Learning and Adaptation</v>
      </c>
      <c r="B10" s="27" t="str">
        <f>'GAP Assessment'!D19</f>
        <v>NA</v>
      </c>
    </row>
    <row r="11" spans="1:2" x14ac:dyDescent="0.35">
      <c r="A11" s="7" t="str">
        <f>'GAP Assessment'!A14</f>
        <v>Feedback</v>
      </c>
      <c r="B11" s="27" t="str">
        <f>'GAP Assessment'!D14</f>
        <v>NA</v>
      </c>
    </row>
    <row r="12" spans="1:2" x14ac:dyDescent="0.35">
      <c r="A12" s="7" t="str">
        <f>'GAP Assessment'!A18</f>
        <v>Collaboration and Communication</v>
      </c>
      <c r="B12" s="27" t="str">
        <f>'GAP Assessment'!D18</f>
        <v>NA</v>
      </c>
    </row>
  </sheetData>
  <sortState xmlns:xlrd2="http://schemas.microsoft.com/office/spreadsheetml/2017/richdata2" ref="A5:B12">
    <sortCondition descending="1" ref="B5:B12"/>
  </sortState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21"/>
  <sheetViews>
    <sheetView zoomScale="90" zoomScaleNormal="90" workbookViewId="0">
      <selection activeCell="B8" sqref="B8"/>
    </sheetView>
  </sheetViews>
  <sheetFormatPr defaultRowHeight="14.5" x14ac:dyDescent="0.35"/>
  <cols>
    <col min="1" max="1" width="5.1796875" customWidth="1"/>
    <col min="2" max="2" width="109.7265625" customWidth="1"/>
  </cols>
  <sheetData>
    <row r="1" spans="2:2" ht="23.5" x14ac:dyDescent="0.55000000000000004">
      <c r="B1" s="30" t="s">
        <v>21</v>
      </c>
    </row>
    <row r="2" spans="2:2" ht="29" x14ac:dyDescent="0.35">
      <c r="B2" s="2" t="s">
        <v>20</v>
      </c>
    </row>
    <row r="3" spans="2:2" ht="44.25" customHeight="1" x14ac:dyDescent="0.45">
      <c r="B3" s="13" t="s">
        <v>18</v>
      </c>
    </row>
    <row r="4" spans="2:2" x14ac:dyDescent="0.35">
      <c r="B4" s="11" t="s">
        <v>19</v>
      </c>
    </row>
    <row r="5" spans="2:2" ht="34.5" customHeight="1" x14ac:dyDescent="0.45">
      <c r="B5" s="54" t="s">
        <v>4</v>
      </c>
    </row>
    <row r="6" spans="2:2" ht="36" customHeight="1" x14ac:dyDescent="0.35">
      <c r="B6" s="31" t="s">
        <v>32</v>
      </c>
    </row>
    <row r="7" spans="2:2" ht="36" customHeight="1" x14ac:dyDescent="0.35">
      <c r="B7" s="31" t="s">
        <v>22</v>
      </c>
    </row>
    <row r="8" spans="2:2" ht="49.5" customHeight="1" x14ac:dyDescent="0.35">
      <c r="B8" s="8" t="s">
        <v>11</v>
      </c>
    </row>
    <row r="9" spans="2:2" ht="36.75" customHeight="1" x14ac:dyDescent="0.35">
      <c r="B9" s="3" t="s">
        <v>12</v>
      </c>
    </row>
    <row r="10" spans="2:2" ht="39" customHeight="1" x14ac:dyDescent="0.35">
      <c r="B10" s="3" t="s">
        <v>13</v>
      </c>
    </row>
    <row r="11" spans="2:2" ht="39" customHeight="1" x14ac:dyDescent="0.35">
      <c r="B11" s="3" t="s">
        <v>14</v>
      </c>
    </row>
    <row r="12" spans="2:2" ht="23.25" customHeight="1" x14ac:dyDescent="0.35">
      <c r="B12" s="3" t="s">
        <v>17</v>
      </c>
    </row>
    <row r="13" spans="2:2" ht="39" customHeight="1" x14ac:dyDescent="0.35">
      <c r="B13" s="3" t="s">
        <v>29</v>
      </c>
    </row>
    <row r="15" spans="2:2" x14ac:dyDescent="0.35">
      <c r="B15" s="2" t="s">
        <v>27</v>
      </c>
    </row>
    <row r="16" spans="2:2" x14ac:dyDescent="0.35">
      <c r="B16" s="2" t="s">
        <v>24</v>
      </c>
    </row>
    <row r="17" spans="2:2" x14ac:dyDescent="0.35">
      <c r="B17" s="2" t="s">
        <v>23</v>
      </c>
    </row>
    <row r="18" spans="2:2" x14ac:dyDescent="0.35">
      <c r="B18" s="2" t="s">
        <v>25</v>
      </c>
    </row>
    <row r="19" spans="2:2" x14ac:dyDescent="0.35">
      <c r="B19" s="2" t="s">
        <v>26</v>
      </c>
    </row>
    <row r="21" spans="2:2" x14ac:dyDescent="0.35">
      <c r="B21" s="2" t="s">
        <v>54</v>
      </c>
    </row>
  </sheetData>
  <sheetProtection algorithmName="SHA-512" hashValue="23lTJ9joFgMwZdHuFe3uEvgwgwvFgw2K8O6CXNlDJW2zcx6x/lFG5UhIfT0j3X7bN6npGYAStlRZ/Op2+YNIHw==" saltValue="aSLjYiykKFCl09OcTALOFg==" spinCount="100000" sheet="1" objects="1" scenarios="1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4A747-C00D-44CC-AFD9-5831C1BCC832}">
  <dimension ref="A1:E13"/>
  <sheetViews>
    <sheetView zoomScale="110" zoomScaleNormal="110" workbookViewId="0">
      <pane ySplit="1" topLeftCell="A2" activePane="bottomLeft" state="frozen"/>
      <selection pane="bottomLeft" activeCell="C18" sqref="C18"/>
    </sheetView>
  </sheetViews>
  <sheetFormatPr defaultRowHeight="14.5" x14ac:dyDescent="0.35"/>
  <cols>
    <col min="1" max="1" width="75.26953125" style="2" customWidth="1"/>
    <col min="2" max="4" width="19.453125" customWidth="1"/>
    <col min="5" max="5" width="41.81640625" style="2" customWidth="1"/>
  </cols>
  <sheetData>
    <row r="1" spans="1:5" ht="43" customHeight="1" x14ac:dyDescent="0.55000000000000004">
      <c r="A1" s="46" t="s">
        <v>45</v>
      </c>
      <c r="B1" s="47" t="s">
        <v>39</v>
      </c>
      <c r="C1" s="47" t="s">
        <v>40</v>
      </c>
      <c r="D1" s="41" t="s">
        <v>41</v>
      </c>
      <c r="E1"/>
    </row>
    <row r="2" spans="1:5" ht="80.5" customHeight="1" x14ac:dyDescent="0.55000000000000004">
      <c r="A2" s="29" t="s">
        <v>37</v>
      </c>
      <c r="B2" s="48" t="s">
        <v>42</v>
      </c>
      <c r="C2" s="48" t="s">
        <v>43</v>
      </c>
      <c r="D2" s="49" t="s">
        <v>44</v>
      </c>
      <c r="E2" s="50" t="s">
        <v>16</v>
      </c>
    </row>
    <row r="3" spans="1:5" ht="13.5" customHeight="1" x14ac:dyDescent="0.35">
      <c r="A3" s="19"/>
      <c r="B3" s="20"/>
      <c r="C3" s="20"/>
      <c r="D3" s="20"/>
      <c r="E3" s="32"/>
    </row>
    <row r="4" spans="1:5" ht="25.5" customHeight="1" x14ac:dyDescent="0.35">
      <c r="A4" s="34" t="s">
        <v>59</v>
      </c>
      <c r="B4" s="35"/>
      <c r="C4" s="35"/>
      <c r="D4" s="4" t="str">
        <f t="shared" ref="D4:D8" si="0">IF((IF(C4=0,0,1)*IF(C4=1,3,1)*IF(C4=2,2,1)*IF(C4=3,1,1)*IF(C4=4,0,1)*IF(C4=5,0,1)*IF(C4&lt;0,"P out of range",1)*IF(C4&gt;5,"P out of range",1))*(IF(B4&lt;6,B4,0)*IF(B4&lt;0,"I out of range",1)*IF(B4&gt;5,"I out of range",1))=0,"NA",(IF(C4&lt;4,4-C4,0)*(IF(COUNTIF(C4,"NA")=1,0,1)))*((IF(COUNTIF(B4,"NA")=1,0,1))*IF(B4&lt;6,B4,0)))</f>
        <v>NA</v>
      </c>
      <c r="E4" s="55"/>
    </row>
    <row r="5" spans="1:5" ht="25.5" customHeight="1" x14ac:dyDescent="0.35">
      <c r="A5" s="34" t="s">
        <v>60</v>
      </c>
      <c r="B5" s="35"/>
      <c r="C5" s="35"/>
      <c r="D5" s="4" t="str">
        <f t="shared" si="0"/>
        <v>NA</v>
      </c>
      <c r="E5" s="55"/>
    </row>
    <row r="6" spans="1:5" ht="25.5" customHeight="1" x14ac:dyDescent="0.35">
      <c r="A6" s="34" t="s">
        <v>61</v>
      </c>
      <c r="B6" s="35"/>
      <c r="C6" s="35"/>
      <c r="D6" s="4" t="str">
        <f t="shared" si="0"/>
        <v>NA</v>
      </c>
      <c r="E6" s="55"/>
    </row>
    <row r="7" spans="1:5" ht="25.5" customHeight="1" x14ac:dyDescent="0.35">
      <c r="A7" s="34" t="s">
        <v>62</v>
      </c>
      <c r="B7" s="35"/>
      <c r="C7" s="35"/>
      <c r="D7" s="4" t="str">
        <f t="shared" si="0"/>
        <v>NA</v>
      </c>
      <c r="E7" s="55"/>
    </row>
    <row r="8" spans="1:5" ht="25.5" customHeight="1" x14ac:dyDescent="0.35">
      <c r="A8" s="34" t="s">
        <v>63</v>
      </c>
      <c r="B8" s="35"/>
      <c r="C8" s="35"/>
      <c r="D8" s="4" t="str">
        <f t="shared" si="0"/>
        <v>NA</v>
      </c>
      <c r="E8" s="55"/>
    </row>
    <row r="9" spans="1:5" ht="25.5" customHeight="1" x14ac:dyDescent="0.35">
      <c r="A9" s="34" t="s">
        <v>64</v>
      </c>
      <c r="B9" s="35"/>
      <c r="C9" s="35"/>
      <c r="D9" s="4" t="str">
        <f t="shared" ref="D9:D10" si="1">IF((IF(C9=0,0,1)*IF(C9=1,3,1)*IF(C9=2,2,1)*IF(C9=3,1,1)*IF(C9=4,0,1)*IF(C9=5,0,1)*IF(C9&lt;0,"P out of range",1)*IF(C9&gt;5,"P out of range",1))*(IF(B9&lt;6,B9,0)*IF(B9&lt;0,"I out of range",1)*IF(B9&gt;5,"I out of range",1))=0,"NA",(IF(C9&lt;4,4-C9,0)*(IF(COUNTIF(C9,"NA")=1,0,1)))*((IF(COUNTIF(B9,"NA")=1,0,1))*IF(B9&lt;6,B9,0)))</f>
        <v>NA</v>
      </c>
      <c r="E9" s="55"/>
    </row>
    <row r="10" spans="1:5" ht="25.5" customHeight="1" x14ac:dyDescent="0.35">
      <c r="A10" s="34" t="s">
        <v>65</v>
      </c>
      <c r="B10" s="35"/>
      <c r="C10" s="35"/>
      <c r="D10" s="4" t="str">
        <f t="shared" si="1"/>
        <v>NA</v>
      </c>
      <c r="E10" s="55"/>
    </row>
    <row r="11" spans="1:5" x14ac:dyDescent="0.35">
      <c r="A11" s="5"/>
      <c r="B11" s="6"/>
      <c r="C11" s="6"/>
      <c r="D11" s="6"/>
      <c r="E11" s="32"/>
    </row>
    <row r="12" spans="1:5" ht="23.5" x14ac:dyDescent="0.55000000000000004">
      <c r="A12" s="29" t="str">
        <f>A2</f>
        <v>Test Automation</v>
      </c>
      <c r="B12" s="10" t="str">
        <f>IFERROR((IF((SUM(B$3:B11)/((COUNTA($A$3:$A11)-COUNTIF(B$3:B11,0)-(COUNTIF(B$3:B11,"")-2))))=0,"To Be Computed",((SUM(B$3:B11)/((COUNTA($A$3:$A11)-COUNTIF(B$3:B11,0)-(COUNTIF(B$3:B11,"")-2))))))),"INPUT ?")</f>
        <v>INPUT ?</v>
      </c>
      <c r="C12" s="10" t="str">
        <f>IFERROR((IF((SUM(C$3:C11)/((COUNTA($A$3:$A11)-COUNTIF(C$3:C11,0)-(COUNTIF(C$3:C11,"")-2))))=0,"To Be Computed",((SUM(C$3:C11)/((COUNTA($A$3:$A11)-COUNTIF(C$3:C11,0)-(COUNTIF(C$3:C11,"")-2))))))),"INPUT ?")</f>
        <v>INPUT ?</v>
      </c>
      <c r="D12" s="10" t="str">
        <f>IFERROR(SUM(D3:D11)/(COUNTA(A3:A11)-COUNTIF(D3:D11,"NA")),"NA")</f>
        <v>NA</v>
      </c>
    </row>
    <row r="13" spans="1:5" x14ac:dyDescent="0.35">
      <c r="B13" s="9" t="s">
        <v>28</v>
      </c>
      <c r="C13" s="9" t="s">
        <v>0</v>
      </c>
      <c r="D13" s="9" t="s">
        <v>8</v>
      </c>
    </row>
  </sheetData>
  <conditionalFormatting sqref="B4:B10">
    <cfRule type="cellIs" dxfId="273" priority="23" operator="equal">
      <formula>5</formula>
    </cfRule>
    <cfRule type="cellIs" dxfId="272" priority="24" operator="equal">
      <formula>4</formula>
    </cfRule>
    <cfRule type="cellIs" dxfId="271" priority="25" operator="equal">
      <formula>3</formula>
    </cfRule>
    <cfRule type="cellIs" dxfId="270" priority="26" operator="equal">
      <formula>2</formula>
    </cfRule>
    <cfRule type="cellIs" dxfId="269" priority="27" operator="equal">
      <formula>1</formula>
    </cfRule>
    <cfRule type="cellIs" dxfId="268" priority="28" stopIfTrue="1" operator="equal">
      <formula>0</formula>
    </cfRule>
    <cfRule type="cellIs" dxfId="267" priority="29" operator="equal">
      <formula>""</formula>
    </cfRule>
  </conditionalFormatting>
  <conditionalFormatting sqref="C4:C10">
    <cfRule type="cellIs" dxfId="266" priority="21" operator="between">
      <formula>0.1</formula>
      <formula>5.1</formula>
    </cfRule>
    <cfRule type="cellIs" dxfId="265" priority="22" operator="equal">
      <formula>0</formula>
    </cfRule>
  </conditionalFormatting>
  <conditionalFormatting sqref="D4:D10">
    <cfRule type="cellIs" dxfId="264" priority="1" operator="between">
      <formula>1</formula>
      <formula>3</formula>
    </cfRule>
    <cfRule type="cellIs" dxfId="263" priority="3" operator="between">
      <formula>3.9</formula>
      <formula>6.899</formula>
    </cfRule>
    <cfRule type="cellIs" dxfId="262" priority="4" operator="greaterThan">
      <formula>6.9</formula>
    </cfRule>
    <cfRule type="cellIs" dxfId="261" priority="5" stopIfTrue="1" operator="equal">
      <formula>"NA"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13"/>
  <sheetViews>
    <sheetView zoomScaleNormal="100" workbookViewId="0">
      <pane ySplit="1" topLeftCell="A2" activePane="bottomLeft" state="frozen"/>
      <selection pane="bottomLeft" activeCell="C23" sqref="C23"/>
    </sheetView>
  </sheetViews>
  <sheetFormatPr defaultRowHeight="14.5" x14ac:dyDescent="0.35"/>
  <cols>
    <col min="1" max="1" width="75.26953125" style="2" customWidth="1"/>
    <col min="2" max="3" width="19.54296875" customWidth="1"/>
    <col min="4" max="4" width="18" customWidth="1"/>
    <col min="5" max="5" width="41.81640625" style="2" customWidth="1"/>
  </cols>
  <sheetData>
    <row r="1" spans="1:5" ht="43" customHeight="1" x14ac:dyDescent="0.55000000000000004">
      <c r="A1" s="46" t="s">
        <v>45</v>
      </c>
      <c r="B1" s="47" t="s">
        <v>39</v>
      </c>
      <c r="C1" s="47" t="s">
        <v>40</v>
      </c>
      <c r="D1" s="41" t="s">
        <v>41</v>
      </c>
      <c r="E1"/>
    </row>
    <row r="2" spans="1:5" ht="89" customHeight="1" x14ac:dyDescent="0.55000000000000004">
      <c r="A2" s="29" t="s">
        <v>66</v>
      </c>
      <c r="B2" s="48" t="s">
        <v>42</v>
      </c>
      <c r="C2" s="48" t="s">
        <v>43</v>
      </c>
      <c r="D2" s="49" t="s">
        <v>44</v>
      </c>
      <c r="E2" s="50" t="s">
        <v>16</v>
      </c>
    </row>
    <row r="3" spans="1:5" ht="13.5" customHeight="1" x14ac:dyDescent="0.35">
      <c r="A3" s="19"/>
      <c r="B3" s="20"/>
      <c r="C3" s="20"/>
      <c r="D3" s="20"/>
      <c r="E3" s="32"/>
    </row>
    <row r="4" spans="1:5" ht="28" customHeight="1" x14ac:dyDescent="0.35">
      <c r="A4" s="34" t="s">
        <v>68</v>
      </c>
      <c r="B4" s="35"/>
      <c r="C4" s="35"/>
      <c r="D4" s="4" t="str">
        <f t="shared" ref="D4" si="0">IF((IF(C4=0,0,1)*IF(C4=1,3,1)*IF(C4=2,2,1)*IF(C4=3,1,1)*IF(C4=4,0,1)*IF(C4=5,0,1)*IF(C4&lt;0,"P out of range",1)*IF(C4&gt;5,"P out of range",1))*(IF(B4&lt;6,B4,0)*IF(B4&lt;0,"I out of range",1)*IF(B4&gt;5,"I out of range",1))=0,"NA",(IF(C4&lt;4,4-C4,0)*(IF(COUNTIF(C4,"NA")=1,0,1)))*((IF(COUNTIF(B4,"NA")=1,0,1))*IF(B4&lt;6,B4,0)))</f>
        <v>NA</v>
      </c>
      <c r="E4" s="55"/>
    </row>
    <row r="5" spans="1:5" ht="28" customHeight="1" x14ac:dyDescent="0.35">
      <c r="A5" s="34" t="s">
        <v>69</v>
      </c>
      <c r="B5" s="35"/>
      <c r="C5" s="35"/>
      <c r="D5" s="4" t="str">
        <f t="shared" ref="D5" si="1">IF((IF(C5=0,0,1)*IF(C5=1,3,1)*IF(C5=2,2,1)*IF(C5=3,1,1)*IF(C5=4,0,1)*IF(C5=5,0,1)*IF(C5&lt;0,"P out of range",1)*IF(C5&gt;5,"P out of range",1))*(IF(B5&lt;6,B5,0)*IF(B5&lt;0,"I out of range",1)*IF(B5&gt;5,"I out of range",1))=0,"NA",(IF(C5&lt;4,4-C5,0)*(IF(COUNTIF(C5,"NA")=1,0,1)))*((IF(COUNTIF(B5,"NA")=1,0,1))*IF(B5&lt;6,B5,0)))</f>
        <v>NA</v>
      </c>
      <c r="E5" s="55"/>
    </row>
    <row r="6" spans="1:5" ht="28" customHeight="1" x14ac:dyDescent="0.35">
      <c r="A6" s="34" t="s">
        <v>70</v>
      </c>
      <c r="B6" s="35"/>
      <c r="C6" s="35"/>
      <c r="D6" s="4" t="str">
        <f t="shared" ref="D6" si="2">IF((IF(C6=0,0,1)*IF(C6=1,3,1)*IF(C6=2,2,1)*IF(C6=3,1,1)*IF(C6=4,0,1)*IF(C6=5,0,1)*IF(C6&lt;0,"P out of range",1)*IF(C6&gt;5,"P out of range",1))*(IF(B6&lt;6,B6,0)*IF(B6&lt;0,"I out of range",1)*IF(B6&gt;5,"I out of range",1))=0,"NA",(IF(C6&lt;4,4-C6,0)*(IF(COUNTIF(C6,"NA")=1,0,1)))*((IF(COUNTIF(B6,"NA")=1,0,1))*IF(B6&lt;6,B6,0)))</f>
        <v>NA</v>
      </c>
      <c r="E6" s="55"/>
    </row>
    <row r="7" spans="1:5" ht="28" customHeight="1" x14ac:dyDescent="0.35">
      <c r="A7" s="34" t="s">
        <v>71</v>
      </c>
      <c r="B7" s="35"/>
      <c r="C7" s="35"/>
      <c r="D7" s="4" t="str">
        <f t="shared" ref="D7" si="3">IF((IF(C7=0,0,1)*IF(C7=1,3,1)*IF(C7=2,2,1)*IF(C7=3,1,1)*IF(C7=4,0,1)*IF(C7=5,0,1)*IF(C7&lt;0,"P out of range",1)*IF(C7&gt;5,"P out of range",1))*(IF(B7&lt;6,B7,0)*IF(B7&lt;0,"I out of range",1)*IF(B7&gt;5,"I out of range",1))=0,"NA",(IF(C7&lt;4,4-C7,0)*(IF(COUNTIF(C7,"NA")=1,0,1)))*((IF(COUNTIF(B7,"NA")=1,0,1))*IF(B7&lt;6,B7,0)))</f>
        <v>NA</v>
      </c>
      <c r="E7" s="55"/>
    </row>
    <row r="8" spans="1:5" ht="28" customHeight="1" x14ac:dyDescent="0.35">
      <c r="A8" s="34" t="s">
        <v>72</v>
      </c>
      <c r="B8" s="35"/>
      <c r="C8" s="35"/>
      <c r="D8" s="4" t="str">
        <f t="shared" ref="D8:D10" si="4">IF((IF(C8=0,0,1)*IF(C8=1,3,1)*IF(C8=2,2,1)*IF(C8=3,1,1)*IF(C8=4,0,1)*IF(C8=5,0,1)*IF(C8&lt;0,"P out of range",1)*IF(C8&gt;5,"P out of range",1))*(IF(B8&lt;6,B8,0)*IF(B8&lt;0,"I out of range",1)*IF(B8&gt;5,"I out of range",1))=0,"NA",(IF(C8&lt;4,4-C8,0)*(IF(COUNTIF(C8,"NA")=1,0,1)))*((IF(COUNTIF(B8,"NA")=1,0,1))*IF(B8&lt;6,B8,0)))</f>
        <v>NA</v>
      </c>
      <c r="E8" s="55"/>
    </row>
    <row r="9" spans="1:5" ht="28" customHeight="1" x14ac:dyDescent="0.35">
      <c r="A9" s="34" t="s">
        <v>73</v>
      </c>
      <c r="B9" s="21"/>
      <c r="C9" s="21"/>
      <c r="D9" s="4" t="str">
        <f t="shared" si="4"/>
        <v>NA</v>
      </c>
      <c r="E9" s="56"/>
    </row>
    <row r="10" spans="1:5" ht="28" customHeight="1" x14ac:dyDescent="0.35">
      <c r="A10" s="34" t="s">
        <v>74</v>
      </c>
      <c r="B10" s="21"/>
      <c r="C10" s="21"/>
      <c r="D10" s="4" t="str">
        <f t="shared" si="4"/>
        <v>NA</v>
      </c>
      <c r="E10" s="56"/>
    </row>
    <row r="11" spans="1:5" x14ac:dyDescent="0.35">
      <c r="A11" s="5"/>
      <c r="B11" s="6"/>
      <c r="C11" s="6"/>
      <c r="D11" s="6"/>
      <c r="E11" s="32"/>
    </row>
    <row r="12" spans="1:5" ht="23.5" x14ac:dyDescent="0.55000000000000004">
      <c r="A12" s="29" t="str">
        <f>A2</f>
        <v>Integration with Development</v>
      </c>
      <c r="B12" s="10" t="str">
        <f>IFERROR((IF((SUM(B$3:B11)/((COUNTA($A$3:$A11)-COUNTIF(B$3:B11,0)-(COUNTIF(B$3:B11,"")-2))))=0,"To Be Computed",((SUM(B$3:B11)/((COUNTA($A$3:$A11)-COUNTIF(B$3:B11,0)-(COUNTIF(B$3:B11,"")-2))))))),"INPUT ?")</f>
        <v>INPUT ?</v>
      </c>
      <c r="C12" s="10" t="str">
        <f>IFERROR((IF((SUM(C$3:C11)/((COUNTA($A$3:$A11)-COUNTIF(C$3:C11,0)-(COUNTIF(C$3:C11,"")-2))))=0,"To Be Computed",((SUM(C$3:C11)/((COUNTA($A$3:$A11)-COUNTIF(C$3:C11,0)-(COUNTIF(C$3:C11,"")-2))))))),"INPUT ?")</f>
        <v>INPUT ?</v>
      </c>
      <c r="D12" s="10" t="str">
        <f>IFERROR(SUM(D3:D11)/(COUNTA(A3:A11)-COUNTIF(D3:D11,"NA")),"NA")</f>
        <v>NA</v>
      </c>
    </row>
    <row r="13" spans="1:5" x14ac:dyDescent="0.35">
      <c r="B13" s="9" t="s">
        <v>28</v>
      </c>
      <c r="C13" s="9" t="s">
        <v>0</v>
      </c>
      <c r="D13" s="9" t="s">
        <v>8</v>
      </c>
    </row>
  </sheetData>
  <conditionalFormatting sqref="B4:B6">
    <cfRule type="cellIs" dxfId="260" priority="8" operator="equal">
      <formula>5</formula>
    </cfRule>
    <cfRule type="cellIs" dxfId="259" priority="9" operator="equal">
      <formula>4</formula>
    </cfRule>
    <cfRule type="cellIs" dxfId="258" priority="10" operator="equal">
      <formula>3</formula>
    </cfRule>
    <cfRule type="cellIs" dxfId="257" priority="11" operator="equal">
      <formula>2</formula>
    </cfRule>
    <cfRule type="cellIs" dxfId="256" priority="12" operator="equal">
      <formula>1</formula>
    </cfRule>
    <cfRule type="cellIs" dxfId="255" priority="13" stopIfTrue="1" operator="equal">
      <formula>0</formula>
    </cfRule>
    <cfRule type="cellIs" dxfId="254" priority="14" operator="equal">
      <formula>""</formula>
    </cfRule>
  </conditionalFormatting>
  <conditionalFormatting sqref="B6:B9">
    <cfRule type="cellIs" dxfId="253" priority="22" operator="equal">
      <formula>5</formula>
    </cfRule>
    <cfRule type="cellIs" dxfId="252" priority="23" operator="equal">
      <formula>4</formula>
    </cfRule>
    <cfRule type="cellIs" dxfId="251" priority="24" operator="equal">
      <formula>3</formula>
    </cfRule>
    <cfRule type="cellIs" dxfId="250" priority="25" operator="equal">
      <formula>2</formula>
    </cfRule>
    <cfRule type="cellIs" dxfId="249" priority="26" operator="equal">
      <formula>1</formula>
    </cfRule>
    <cfRule type="cellIs" dxfId="248" priority="27" stopIfTrue="1" operator="equal">
      <formula>0</formula>
    </cfRule>
    <cfRule type="cellIs" dxfId="247" priority="28" operator="equal">
      <formula>""</formula>
    </cfRule>
  </conditionalFormatting>
  <conditionalFormatting sqref="B9:B10">
    <cfRule type="cellIs" dxfId="246" priority="97" operator="equal">
      <formula>5</formula>
    </cfRule>
    <cfRule type="cellIs" dxfId="245" priority="98" operator="equal">
      <formula>4</formula>
    </cfRule>
    <cfRule type="cellIs" dxfId="244" priority="99" operator="equal">
      <formula>3</formula>
    </cfRule>
    <cfRule type="cellIs" dxfId="243" priority="100" operator="equal">
      <formula>2</formula>
    </cfRule>
    <cfRule type="cellIs" dxfId="242" priority="101" operator="equal">
      <formula>1</formula>
    </cfRule>
    <cfRule type="cellIs" dxfId="241" priority="102" stopIfTrue="1" operator="equal">
      <formula>0</formula>
    </cfRule>
    <cfRule type="cellIs" dxfId="240" priority="103" operator="equal">
      <formula>""</formula>
    </cfRule>
  </conditionalFormatting>
  <conditionalFormatting sqref="C4:C10">
    <cfRule type="cellIs" dxfId="239" priority="6" operator="between">
      <formula>0.1</formula>
      <formula>5.1</formula>
    </cfRule>
    <cfRule type="cellIs" dxfId="238" priority="7" operator="equal">
      <formula>0</formula>
    </cfRule>
  </conditionalFormatting>
  <conditionalFormatting sqref="D4:D6">
    <cfRule type="cellIs" dxfId="237" priority="1" operator="between">
      <formula>1</formula>
      <formula>3</formula>
    </cfRule>
    <cfRule type="cellIs" dxfId="236" priority="3" operator="between">
      <formula>3.9</formula>
      <formula>6.899</formula>
    </cfRule>
    <cfRule type="cellIs" dxfId="235" priority="4" operator="greaterThan">
      <formula>6.9</formula>
    </cfRule>
    <cfRule type="cellIs" dxfId="234" priority="5" stopIfTrue="1" operator="equal">
      <formula>"NA"</formula>
    </cfRule>
  </conditionalFormatting>
  <conditionalFormatting sqref="D6:D10">
    <cfRule type="cellIs" dxfId="233" priority="15" operator="between">
      <formula>1</formula>
      <formula>3</formula>
    </cfRule>
    <cfRule type="cellIs" dxfId="232" priority="17" operator="between">
      <formula>3.9</formula>
      <formula>6.899</formula>
    </cfRule>
    <cfRule type="cellIs" dxfId="231" priority="18" operator="greaterThan">
      <formula>6.9</formula>
    </cfRule>
    <cfRule type="cellIs" dxfId="230" priority="19" stopIfTrue="1" operator="equal">
      <formula>"NA"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DDE80-730C-4921-BF55-FE4075AD68D4}">
  <dimension ref="A1:E13"/>
  <sheetViews>
    <sheetView zoomScaleNormal="100" workbookViewId="0">
      <pane ySplit="1" topLeftCell="A2" activePane="bottomLeft" state="frozen"/>
      <selection pane="bottomLeft" activeCell="D17" sqref="D17"/>
    </sheetView>
  </sheetViews>
  <sheetFormatPr defaultRowHeight="14.5" x14ac:dyDescent="0.35"/>
  <cols>
    <col min="1" max="1" width="75.26953125" style="2" customWidth="1"/>
    <col min="2" max="4" width="20.36328125" customWidth="1"/>
    <col min="5" max="5" width="41.81640625" style="2" customWidth="1"/>
  </cols>
  <sheetData>
    <row r="1" spans="1:5" ht="43" customHeight="1" x14ac:dyDescent="0.55000000000000004">
      <c r="A1" s="46" t="s">
        <v>45</v>
      </c>
      <c r="B1" s="47" t="s">
        <v>39</v>
      </c>
      <c r="C1" s="47" t="s">
        <v>40</v>
      </c>
      <c r="D1" s="41" t="s">
        <v>41</v>
      </c>
      <c r="E1"/>
    </row>
    <row r="2" spans="1:5" ht="81.5" customHeight="1" x14ac:dyDescent="0.55000000000000004">
      <c r="A2" s="29" t="s">
        <v>67</v>
      </c>
      <c r="B2" s="48" t="s">
        <v>42</v>
      </c>
      <c r="C2" s="48" t="s">
        <v>43</v>
      </c>
      <c r="D2" s="49" t="s">
        <v>44</v>
      </c>
      <c r="E2" s="50" t="s">
        <v>16</v>
      </c>
    </row>
    <row r="3" spans="1:5" ht="13.5" customHeight="1" x14ac:dyDescent="0.35">
      <c r="A3" s="19"/>
      <c r="B3" s="20"/>
      <c r="C3" s="20"/>
      <c r="D3" s="20"/>
      <c r="E3" s="32"/>
    </row>
    <row r="4" spans="1:5" ht="26.5" customHeight="1" x14ac:dyDescent="0.35">
      <c r="A4" s="34" t="s">
        <v>75</v>
      </c>
      <c r="B4" s="35"/>
      <c r="C4" s="35"/>
      <c r="D4" s="4" t="str">
        <f t="shared" ref="D4:D9" si="0">IF((IF(C4=0,0,1)*IF(C4=1,3,1)*IF(C4=2,2,1)*IF(C4=3,1,1)*IF(C4=4,0,1)*IF(C4=5,0,1)*IF(C4&lt;0,"P out of range",1)*IF(C4&gt;5,"P out of range",1))*(IF(B4&lt;6,B4,0)*IF(B4&lt;0,"I out of range",1)*IF(B4&gt;5,"I out of range",1))=0,"NA",(IF(C4&lt;4,4-C4,0)*(IF(COUNTIF(C4,"NA")=1,0,1)))*((IF(COUNTIF(B4,"NA")=1,0,1))*IF(B4&lt;6,B4,0)))</f>
        <v>NA</v>
      </c>
      <c r="E4" s="55"/>
    </row>
    <row r="5" spans="1:5" ht="26.5" customHeight="1" x14ac:dyDescent="0.35">
      <c r="A5" s="34" t="s">
        <v>76</v>
      </c>
      <c r="B5" s="35"/>
      <c r="C5" s="35"/>
      <c r="D5" s="4" t="str">
        <f t="shared" si="0"/>
        <v>NA</v>
      </c>
      <c r="E5" s="55"/>
    </row>
    <row r="6" spans="1:5" ht="26.5" customHeight="1" x14ac:dyDescent="0.35">
      <c r="A6" s="34" t="s">
        <v>77</v>
      </c>
      <c r="B6" s="35"/>
      <c r="C6" s="35"/>
      <c r="D6" s="4" t="str">
        <f t="shared" si="0"/>
        <v>NA</v>
      </c>
      <c r="E6" s="55"/>
    </row>
    <row r="7" spans="1:5" ht="26.5" customHeight="1" x14ac:dyDescent="0.35">
      <c r="A7" s="34" t="s">
        <v>78</v>
      </c>
      <c r="B7" s="35"/>
      <c r="C7" s="35"/>
      <c r="D7" s="4" t="str">
        <f t="shared" si="0"/>
        <v>NA</v>
      </c>
      <c r="E7" s="55"/>
    </row>
    <row r="8" spans="1:5" ht="26.5" customHeight="1" x14ac:dyDescent="0.35">
      <c r="A8" s="34" t="s">
        <v>79</v>
      </c>
      <c r="B8" s="35"/>
      <c r="C8" s="35"/>
      <c r="D8" s="4" t="str">
        <f t="shared" si="0"/>
        <v>NA</v>
      </c>
      <c r="E8" s="55"/>
    </row>
    <row r="9" spans="1:5" ht="26.5" customHeight="1" x14ac:dyDescent="0.35">
      <c r="A9" s="34" t="s">
        <v>80</v>
      </c>
      <c r="B9" s="35"/>
      <c r="C9" s="35"/>
      <c r="D9" s="4" t="str">
        <f t="shared" si="0"/>
        <v>NA</v>
      </c>
      <c r="E9" s="55"/>
    </row>
    <row r="10" spans="1:5" ht="26.5" customHeight="1" x14ac:dyDescent="0.35">
      <c r="A10" s="34" t="s">
        <v>81</v>
      </c>
      <c r="B10" s="35"/>
      <c r="C10" s="35"/>
      <c r="D10" s="4" t="str">
        <f t="shared" ref="D10" si="1">IF((IF(C10=0,0,1)*IF(C10=1,3,1)*IF(C10=2,2,1)*IF(C10=3,1,1)*IF(C10=4,0,1)*IF(C10=5,0,1)*IF(C10&lt;0,"P out of range",1)*IF(C10&gt;5,"P out of range",1))*(IF(B10&lt;6,B10,0)*IF(B10&lt;0,"I out of range",1)*IF(B10&gt;5,"I out of range",1))=0,"NA",(IF(C10&lt;4,4-C10,0)*(IF(COUNTIF(C10,"NA")=1,0,1)))*((IF(COUNTIF(B10,"NA")=1,0,1))*IF(B10&lt;6,B10,0)))</f>
        <v>NA</v>
      </c>
      <c r="E10" s="55"/>
    </row>
    <row r="11" spans="1:5" x14ac:dyDescent="0.35">
      <c r="A11" s="5"/>
      <c r="B11" s="6"/>
      <c r="C11" s="6"/>
      <c r="D11" s="6"/>
      <c r="E11" s="32"/>
    </row>
    <row r="12" spans="1:5" ht="23.5" x14ac:dyDescent="0.55000000000000004">
      <c r="A12" s="29" t="str">
        <f>A2</f>
        <v>Feedback</v>
      </c>
      <c r="B12" s="10" t="str">
        <f>IFERROR((IF((SUM(B$3:B11)/((COUNTA($A$3:$A11)-COUNTIF(B$3:B11,0)-(COUNTIF(B$3:B11,"")-2))))=0,"To Be Computed",((SUM(B$3:B11)/((COUNTA($A$3:$A11)-COUNTIF(B$3:B11,0)-(COUNTIF(B$3:B11,"")-2))))))),"INPUT ?")</f>
        <v>INPUT ?</v>
      </c>
      <c r="C12" s="10" t="str">
        <f>IFERROR((IF((SUM(C$3:C11)/((COUNTA($A$3:$A11)-COUNTIF(C$3:C11,0)-(COUNTIF(C$3:C11,"")-2))))=0,"To Be Computed",((SUM(C$3:C11)/((COUNTA($A$3:$A11)-COUNTIF(C$3:C11,0)-(COUNTIF(C$3:C11,"")-2))))))),"INPUT ?")</f>
        <v>INPUT ?</v>
      </c>
      <c r="D12" s="10" t="str">
        <f>IFERROR(SUM(D3:D11)/(COUNTA(A3:A11)-COUNTIF(D3:D11,"NA")),"NA")</f>
        <v>NA</v>
      </c>
    </row>
    <row r="13" spans="1:5" x14ac:dyDescent="0.35">
      <c r="B13" s="9" t="s">
        <v>28</v>
      </c>
      <c r="C13" s="9" t="s">
        <v>0</v>
      </c>
      <c r="D13" s="9" t="s">
        <v>8</v>
      </c>
    </row>
  </sheetData>
  <conditionalFormatting sqref="B4:B10">
    <cfRule type="cellIs" dxfId="229" priority="13" operator="equal">
      <formula>5</formula>
    </cfRule>
    <cfRule type="cellIs" dxfId="228" priority="14" operator="equal">
      <formula>4</formula>
    </cfRule>
    <cfRule type="cellIs" dxfId="227" priority="15" operator="equal">
      <formula>3</formula>
    </cfRule>
    <cfRule type="cellIs" dxfId="226" priority="16" operator="equal">
      <formula>2</formula>
    </cfRule>
    <cfRule type="cellIs" dxfId="225" priority="17" operator="equal">
      <formula>1</formula>
    </cfRule>
    <cfRule type="cellIs" dxfId="224" priority="18" stopIfTrue="1" operator="equal">
      <formula>0</formula>
    </cfRule>
    <cfRule type="cellIs" dxfId="223" priority="19" operator="equal">
      <formula>""</formula>
    </cfRule>
  </conditionalFormatting>
  <conditionalFormatting sqref="C4:C10">
    <cfRule type="cellIs" dxfId="222" priority="11" operator="between">
      <formula>0.1</formula>
      <formula>5.1</formula>
    </cfRule>
    <cfRule type="cellIs" dxfId="221" priority="12" operator="equal">
      <formula>0</formula>
    </cfRule>
  </conditionalFormatting>
  <conditionalFormatting sqref="D4:D10">
    <cfRule type="cellIs" dxfId="220" priority="1" operator="between">
      <formula>1</formula>
      <formula>3</formula>
    </cfRule>
    <cfRule type="cellIs" dxfId="219" priority="3" operator="between">
      <formula>3.9</formula>
      <formula>6.899</formula>
    </cfRule>
    <cfRule type="cellIs" dxfId="218" priority="4" operator="greaterThan">
      <formula>6.9</formula>
    </cfRule>
    <cfRule type="cellIs" dxfId="217" priority="5" stopIfTrue="1" operator="equal">
      <formula>"NA"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B4E21-24AC-432A-A869-8834602C913E}">
  <dimension ref="A1:E13"/>
  <sheetViews>
    <sheetView zoomScaleNormal="100" workbookViewId="0">
      <pane ySplit="1" topLeftCell="A2" activePane="bottomLeft" state="frozen"/>
      <selection pane="bottomLeft" activeCell="D20" sqref="D20"/>
    </sheetView>
  </sheetViews>
  <sheetFormatPr defaultRowHeight="14.5" x14ac:dyDescent="0.35"/>
  <cols>
    <col min="1" max="1" width="75.26953125" style="2" customWidth="1"/>
    <col min="2" max="4" width="20.1796875" customWidth="1"/>
    <col min="5" max="5" width="41.81640625" style="2" customWidth="1"/>
  </cols>
  <sheetData>
    <row r="1" spans="1:5" ht="43" customHeight="1" x14ac:dyDescent="0.55000000000000004">
      <c r="A1" s="46" t="s">
        <v>45</v>
      </c>
      <c r="B1" s="47" t="s">
        <v>39</v>
      </c>
      <c r="C1" s="47" t="s">
        <v>40</v>
      </c>
      <c r="D1" s="41" t="s">
        <v>41</v>
      </c>
      <c r="E1"/>
    </row>
    <row r="2" spans="1:5" ht="79" customHeight="1" x14ac:dyDescent="0.55000000000000004">
      <c r="A2" s="29" t="s">
        <v>89</v>
      </c>
      <c r="B2" s="48" t="s">
        <v>42</v>
      </c>
      <c r="C2" s="48" t="s">
        <v>43</v>
      </c>
      <c r="D2" s="49" t="s">
        <v>44</v>
      </c>
      <c r="E2" s="50" t="s">
        <v>16</v>
      </c>
    </row>
    <row r="3" spans="1:5" ht="13.5" customHeight="1" x14ac:dyDescent="0.35">
      <c r="A3" s="19"/>
      <c r="B3" s="20"/>
      <c r="C3" s="20"/>
      <c r="D3" s="20"/>
      <c r="E3" s="32"/>
    </row>
    <row r="4" spans="1:5" ht="26.5" customHeight="1" x14ac:dyDescent="0.35">
      <c r="A4" s="34" t="s">
        <v>84</v>
      </c>
      <c r="B4" s="35"/>
      <c r="C4" s="35"/>
      <c r="D4" s="4" t="str">
        <f t="shared" ref="D4:D10" si="0">IF((IF(C4=0,0,1)*IF(C4=1,3,1)*IF(C4=2,2,1)*IF(C4=3,1,1)*IF(C4=4,0,1)*IF(C4=5,0,1)*IF(C4&lt;0,"P out of range",1)*IF(C4&gt;5,"P out of range",1))*(IF(B4&lt;6,B4,0)*IF(B4&lt;0,"I out of range",1)*IF(B4&gt;5,"I out of range",1))=0,"NA",(IF(C4&lt;4,4-C4,0)*(IF(COUNTIF(C4,"NA")=1,0,1)))*((IF(COUNTIF(B4,"NA")=1,0,1))*IF(B4&lt;6,B4,0)))</f>
        <v>NA</v>
      </c>
      <c r="E4" s="55"/>
    </row>
    <row r="5" spans="1:5" ht="26.5" customHeight="1" x14ac:dyDescent="0.35">
      <c r="A5" s="34" t="s">
        <v>85</v>
      </c>
      <c r="B5" s="35"/>
      <c r="C5" s="35"/>
      <c r="D5" s="4" t="str">
        <f t="shared" si="0"/>
        <v>NA</v>
      </c>
      <c r="E5" s="55"/>
    </row>
    <row r="6" spans="1:5" ht="26.5" customHeight="1" x14ac:dyDescent="0.35">
      <c r="A6" s="34" t="s">
        <v>83</v>
      </c>
      <c r="B6" s="35"/>
      <c r="C6" s="35"/>
      <c r="D6" s="4" t="str">
        <f t="shared" si="0"/>
        <v>NA</v>
      </c>
      <c r="E6" s="55"/>
    </row>
    <row r="7" spans="1:5" ht="26.5" customHeight="1" x14ac:dyDescent="0.35">
      <c r="A7" s="34" t="s">
        <v>86</v>
      </c>
      <c r="B7" s="35"/>
      <c r="C7" s="35"/>
      <c r="D7" s="4" t="str">
        <f t="shared" si="0"/>
        <v>NA</v>
      </c>
      <c r="E7" s="55"/>
    </row>
    <row r="8" spans="1:5" ht="26.5" customHeight="1" x14ac:dyDescent="0.35">
      <c r="A8" s="34" t="s">
        <v>87</v>
      </c>
      <c r="B8" s="35"/>
      <c r="C8" s="35"/>
      <c r="D8" s="4" t="str">
        <f t="shared" si="0"/>
        <v>NA</v>
      </c>
      <c r="E8" s="55"/>
    </row>
    <row r="9" spans="1:5" ht="26.5" customHeight="1" x14ac:dyDescent="0.35">
      <c r="A9" s="34" t="s">
        <v>88</v>
      </c>
      <c r="B9" s="35"/>
      <c r="C9" s="35"/>
      <c r="D9" s="4" t="str">
        <f t="shared" si="0"/>
        <v>NA</v>
      </c>
      <c r="E9" s="55"/>
    </row>
    <row r="10" spans="1:5" ht="26.5" customHeight="1" x14ac:dyDescent="0.35">
      <c r="A10" s="34" t="s">
        <v>82</v>
      </c>
      <c r="B10" s="35"/>
      <c r="C10" s="35"/>
      <c r="D10" s="4" t="str">
        <f t="shared" si="0"/>
        <v>NA</v>
      </c>
      <c r="E10" s="55"/>
    </row>
    <row r="11" spans="1:5" x14ac:dyDescent="0.35">
      <c r="A11" s="5"/>
      <c r="B11" s="6"/>
      <c r="C11" s="6"/>
      <c r="D11" s="6"/>
      <c r="E11" s="32"/>
    </row>
    <row r="12" spans="1:5" ht="23.5" x14ac:dyDescent="0.55000000000000004">
      <c r="A12" s="29" t="str">
        <f>A2</f>
        <v>Testing Metrics</v>
      </c>
      <c r="B12" s="10" t="str">
        <f>IFERROR((IF((SUM(B$3:B11)/((COUNTA($A$3:$A11)-COUNTIF(B$3:B11,0)-(COUNTIF(B$3:B11,"")-2))))=0,"To Be Computed",((SUM(B$3:B11)/((COUNTA($A$3:$A11)-COUNTIF(B$3:B11,0)-(COUNTIF(B$3:B11,"")-2))))))),"INPUT ?")</f>
        <v>INPUT ?</v>
      </c>
      <c r="C12" s="10" t="str">
        <f>IFERROR((IF((SUM(C$3:C11)/((COUNTA($A$3:$A11)-COUNTIF(C$3:C11,0)-(COUNTIF(C$3:C11,"")-2))))=0,"To Be Computed",((SUM(C$3:C11)/((COUNTA($A$3:$A11)-COUNTIF(C$3:C11,0)-(COUNTIF(C$3:C11,"")-2))))))),"INPUT ?")</f>
        <v>INPUT ?</v>
      </c>
      <c r="D12" s="10" t="str">
        <f>IFERROR(SUM(D3:D11)/(COUNTA(A3:A11)-COUNTIF(D3:D11,"NA")),"NA")</f>
        <v>NA</v>
      </c>
    </row>
    <row r="13" spans="1:5" x14ac:dyDescent="0.35">
      <c r="B13" s="9" t="s">
        <v>28</v>
      </c>
      <c r="C13" s="9" t="s">
        <v>0</v>
      </c>
      <c r="D13" s="9" t="s">
        <v>8</v>
      </c>
    </row>
  </sheetData>
  <conditionalFormatting sqref="B4:B10">
    <cfRule type="cellIs" dxfId="216" priority="8" operator="equal">
      <formula>5</formula>
    </cfRule>
    <cfRule type="cellIs" dxfId="215" priority="9" operator="equal">
      <formula>4</formula>
    </cfRule>
    <cfRule type="cellIs" dxfId="214" priority="10" operator="equal">
      <formula>3</formula>
    </cfRule>
    <cfRule type="cellIs" dxfId="213" priority="11" operator="equal">
      <formula>2</formula>
    </cfRule>
    <cfRule type="cellIs" dxfId="212" priority="12" operator="equal">
      <formula>1</formula>
    </cfRule>
    <cfRule type="cellIs" dxfId="211" priority="13" stopIfTrue="1" operator="equal">
      <formula>0</formula>
    </cfRule>
    <cfRule type="cellIs" dxfId="210" priority="14" operator="equal">
      <formula>""</formula>
    </cfRule>
  </conditionalFormatting>
  <conditionalFormatting sqref="C4:C10">
    <cfRule type="cellIs" dxfId="209" priority="6" operator="between">
      <formula>0.1</formula>
      <formula>5.1</formula>
    </cfRule>
    <cfRule type="cellIs" dxfId="208" priority="7" operator="equal">
      <formula>0</formula>
    </cfRule>
  </conditionalFormatting>
  <conditionalFormatting sqref="D4:D10">
    <cfRule type="cellIs" dxfId="207" priority="1" operator="between">
      <formula>1</formula>
      <formula>3</formula>
    </cfRule>
    <cfRule type="cellIs" dxfId="206" priority="3" operator="between">
      <formula>3.9</formula>
      <formula>6.899</formula>
    </cfRule>
    <cfRule type="cellIs" dxfId="205" priority="4" operator="greaterThan">
      <formula>6.9</formula>
    </cfRule>
    <cfRule type="cellIs" dxfId="204" priority="5" stopIfTrue="1" operator="equal">
      <formula>"NA"</formula>
    </cfRule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CB2FC-1AF9-4F7D-B92E-E6BA5B88CE03}">
  <dimension ref="A1:E13"/>
  <sheetViews>
    <sheetView zoomScaleNormal="100" workbookViewId="0">
      <pane ySplit="1" topLeftCell="A2" activePane="bottomLeft" state="frozen"/>
      <selection pane="bottomLeft" activeCell="E18" sqref="E18"/>
    </sheetView>
  </sheetViews>
  <sheetFormatPr defaultRowHeight="14.5" x14ac:dyDescent="0.35"/>
  <cols>
    <col min="1" max="1" width="75.26953125" style="2" customWidth="1"/>
    <col min="2" max="4" width="19.453125" customWidth="1"/>
    <col min="5" max="5" width="41.81640625" style="2" customWidth="1"/>
  </cols>
  <sheetData>
    <row r="1" spans="1:5" ht="43" customHeight="1" x14ac:dyDescent="0.55000000000000004">
      <c r="A1" s="46" t="s">
        <v>45</v>
      </c>
      <c r="B1" s="47" t="s">
        <v>39</v>
      </c>
      <c r="C1" s="47" t="s">
        <v>40</v>
      </c>
      <c r="D1" s="41" t="s">
        <v>41</v>
      </c>
      <c r="E1"/>
    </row>
    <row r="2" spans="1:5" ht="89" customHeight="1" x14ac:dyDescent="0.55000000000000004">
      <c r="A2" s="29" t="s">
        <v>96</v>
      </c>
      <c r="B2" s="48" t="s">
        <v>42</v>
      </c>
      <c r="C2" s="48" t="s">
        <v>43</v>
      </c>
      <c r="D2" s="49" t="s">
        <v>44</v>
      </c>
      <c r="E2" s="50" t="s">
        <v>16</v>
      </c>
    </row>
    <row r="3" spans="1:5" ht="13.5" customHeight="1" x14ac:dyDescent="0.35">
      <c r="A3" s="19"/>
      <c r="B3" s="20"/>
      <c r="C3" s="20"/>
      <c r="D3" s="20"/>
      <c r="E3" s="32"/>
    </row>
    <row r="4" spans="1:5" ht="26.5" customHeight="1" x14ac:dyDescent="0.35">
      <c r="A4" s="34" t="s">
        <v>90</v>
      </c>
      <c r="B4" s="35"/>
      <c r="C4" s="35"/>
      <c r="D4" s="4" t="str">
        <f t="shared" ref="D4:D10" si="0">IF((IF(C4=0,0,1)*IF(C4=1,3,1)*IF(C4=2,2,1)*IF(C4=3,1,1)*IF(C4=4,0,1)*IF(C4=5,0,1)*IF(C4&lt;0,"P out of range",1)*IF(C4&gt;5,"P out of range",1))*(IF(B4&lt;6,B4,0)*IF(B4&lt;0,"I out of range",1)*IF(B4&gt;5,"I out of range",1))=0,"NA",(IF(C4&lt;4,4-C4,0)*(IF(COUNTIF(C4,"NA")=1,0,1)))*((IF(COUNTIF(B4,"NA")=1,0,1))*IF(B4&lt;6,B4,0)))</f>
        <v>NA</v>
      </c>
      <c r="E4" s="55"/>
    </row>
    <row r="5" spans="1:5" ht="26.5" customHeight="1" x14ac:dyDescent="0.35">
      <c r="A5" s="34" t="s">
        <v>91</v>
      </c>
      <c r="B5" s="35"/>
      <c r="C5" s="35"/>
      <c r="D5" s="4" t="str">
        <f t="shared" si="0"/>
        <v>NA</v>
      </c>
      <c r="E5" s="55"/>
    </row>
    <row r="6" spans="1:5" ht="26.5" customHeight="1" x14ac:dyDescent="0.35">
      <c r="A6" s="34" t="s">
        <v>105</v>
      </c>
      <c r="B6" s="35"/>
      <c r="C6" s="35"/>
      <c r="D6" s="4" t="str">
        <f t="shared" si="0"/>
        <v>NA</v>
      </c>
      <c r="E6" s="55"/>
    </row>
    <row r="7" spans="1:5" ht="26.5" customHeight="1" x14ac:dyDescent="0.35">
      <c r="A7" s="34" t="s">
        <v>92</v>
      </c>
      <c r="B7" s="35"/>
      <c r="C7" s="35"/>
      <c r="D7" s="4" t="str">
        <f t="shared" si="0"/>
        <v>NA</v>
      </c>
      <c r="E7" s="55"/>
    </row>
    <row r="8" spans="1:5" ht="26.5" customHeight="1" x14ac:dyDescent="0.35">
      <c r="A8" s="34" t="s">
        <v>93</v>
      </c>
      <c r="B8" s="35"/>
      <c r="C8" s="35"/>
      <c r="D8" s="4" t="str">
        <f t="shared" si="0"/>
        <v>NA</v>
      </c>
      <c r="E8" s="55"/>
    </row>
    <row r="9" spans="1:5" ht="26.5" customHeight="1" x14ac:dyDescent="0.35">
      <c r="A9" s="34" t="s">
        <v>94</v>
      </c>
      <c r="B9" s="35"/>
      <c r="C9" s="35"/>
      <c r="D9" s="4" t="str">
        <f t="shared" si="0"/>
        <v>NA</v>
      </c>
      <c r="E9" s="55"/>
    </row>
    <row r="10" spans="1:5" ht="26.5" customHeight="1" x14ac:dyDescent="0.35">
      <c r="A10" s="34" t="s">
        <v>95</v>
      </c>
      <c r="B10" s="35"/>
      <c r="C10" s="35"/>
      <c r="D10" s="4" t="str">
        <f t="shared" si="0"/>
        <v>NA</v>
      </c>
      <c r="E10" s="55"/>
    </row>
    <row r="11" spans="1:5" x14ac:dyDescent="0.35">
      <c r="A11" s="5"/>
      <c r="B11" s="6"/>
      <c r="C11" s="6"/>
      <c r="D11" s="6"/>
      <c r="E11" s="32"/>
    </row>
    <row r="12" spans="1:5" ht="23.5" x14ac:dyDescent="0.55000000000000004">
      <c r="A12" s="29" t="str">
        <f>A2</f>
        <v>Risk-Based Testing</v>
      </c>
      <c r="B12" s="10" t="str">
        <f>IFERROR((IF((SUM(B$3:B11)/((COUNTA($A$3:$A11)-COUNTIF(B$3:B11,0)-(COUNTIF(B$3:B11,"")-2))))=0,"To Be Computed",((SUM(B$3:B11)/((COUNTA($A$3:$A11)-COUNTIF(B$3:B11,0)-(COUNTIF(B$3:B11,"")-2))))))),"INPUT ?")</f>
        <v>INPUT ?</v>
      </c>
      <c r="C12" s="10" t="str">
        <f>IFERROR((IF((SUM(C$3:C11)/((COUNTA($A$3:$A11)-COUNTIF(C$3:C11,0)-(COUNTIF(C$3:C11,"")-2))))=0,"To Be Computed",((SUM(C$3:C11)/((COUNTA($A$3:$A11)-COUNTIF(C$3:C11,0)-(COUNTIF(C$3:C11,"")-2))))))),"INPUT ?")</f>
        <v>INPUT ?</v>
      </c>
      <c r="D12" s="10" t="str">
        <f>IFERROR(SUM(D3:D11)/(COUNTA(A3:A11)-COUNTIF(D3:D11,"NA")),"NA")</f>
        <v>NA</v>
      </c>
    </row>
    <row r="13" spans="1:5" x14ac:dyDescent="0.35">
      <c r="B13" s="9" t="s">
        <v>28</v>
      </c>
      <c r="C13" s="9" t="s">
        <v>0</v>
      </c>
      <c r="D13" s="9" t="s">
        <v>8</v>
      </c>
    </row>
  </sheetData>
  <conditionalFormatting sqref="B4:B10">
    <cfRule type="cellIs" dxfId="203" priority="8" operator="equal">
      <formula>5</formula>
    </cfRule>
    <cfRule type="cellIs" dxfId="202" priority="9" operator="equal">
      <formula>4</formula>
    </cfRule>
    <cfRule type="cellIs" dxfId="201" priority="10" operator="equal">
      <formula>3</formula>
    </cfRule>
    <cfRule type="cellIs" dxfId="200" priority="11" operator="equal">
      <formula>2</formula>
    </cfRule>
    <cfRule type="cellIs" dxfId="199" priority="12" operator="equal">
      <formula>1</formula>
    </cfRule>
    <cfRule type="cellIs" dxfId="198" priority="13" stopIfTrue="1" operator="equal">
      <formula>0</formula>
    </cfRule>
    <cfRule type="cellIs" dxfId="197" priority="14" operator="equal">
      <formula>""</formula>
    </cfRule>
  </conditionalFormatting>
  <conditionalFormatting sqref="C4:C10">
    <cfRule type="cellIs" dxfId="196" priority="6" operator="between">
      <formula>0.1</formula>
      <formula>5.1</formula>
    </cfRule>
    <cfRule type="cellIs" dxfId="195" priority="7" operator="equal">
      <formula>0</formula>
    </cfRule>
  </conditionalFormatting>
  <conditionalFormatting sqref="D4:D10">
    <cfRule type="cellIs" dxfId="194" priority="1" operator="between">
      <formula>1</formula>
      <formula>3</formula>
    </cfRule>
    <cfRule type="cellIs" dxfId="193" priority="3" operator="between">
      <formula>3.9</formula>
      <formula>6.899</formula>
    </cfRule>
    <cfRule type="cellIs" dxfId="192" priority="4" operator="greaterThan">
      <formula>6.9</formula>
    </cfRule>
    <cfRule type="cellIs" dxfId="191" priority="5" stopIfTrue="1" operator="equal">
      <formula>"NA"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Introduction</vt:lpstr>
      <vt:lpstr>GAP Assessment</vt:lpstr>
      <vt:lpstr>Chart</vt:lpstr>
      <vt:lpstr>Instructions</vt:lpstr>
      <vt:lpstr>Test Automation</vt:lpstr>
      <vt:lpstr>Development</vt:lpstr>
      <vt:lpstr>Feedback</vt:lpstr>
      <vt:lpstr>Metrics</vt:lpstr>
      <vt:lpstr>Risk</vt:lpstr>
      <vt:lpstr>Environment and Data</vt:lpstr>
      <vt:lpstr>Collaboration</vt:lpstr>
      <vt:lpstr>Learning</vt:lpstr>
      <vt:lpstr>Examples</vt:lpstr>
      <vt:lpstr>Survey</vt:lpstr>
    </vt:vector>
  </TitlesOfParts>
  <Company>Spirent Communications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Test Management Best Practices Assessment Tool</dc:title>
  <dc:creator>Marc Hornbeek</dc:creator>
  <cp:keywords>Spirent Communications</cp:keywords>
  <cp:lastModifiedBy>Marc Hornbeek</cp:lastModifiedBy>
  <cp:lastPrinted>2014-09-29T02:06:07Z</cp:lastPrinted>
  <dcterms:created xsi:type="dcterms:W3CDTF">2014-09-26T17:36:05Z</dcterms:created>
  <dcterms:modified xsi:type="dcterms:W3CDTF">2024-02-23T17:31:22Z</dcterms:modified>
</cp:coreProperties>
</file>