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ckt\Chapter 4\"/>
    </mc:Choice>
  </mc:AlternateContent>
  <xr:revisionPtr revIDLastSave="0" documentId="13_ncr:1_{60720A6B-7228-4D67-8E4C-DCA4F5F8E685}" xr6:coauthVersionLast="47" xr6:coauthVersionMax="47" xr10:uidLastSave="{00000000-0000-0000-0000-000000000000}"/>
  <bookViews>
    <workbookView xWindow="930" yWindow="930" windowWidth="13380" windowHeight="9075" firstSheet="10" activeTab="10" xr2:uid="{952C8DC4-7DD0-4869-AF1B-CDA1F91A9333}"/>
  </bookViews>
  <sheets>
    <sheet name="Greater Than-Less Than-Between" sheetId="3" r:id="rId1"/>
    <sheet name="Equal To-Text That Contains" sheetId="7" r:id="rId2"/>
    <sheet name="A Date Occuring" sheetId="6" r:id="rId3"/>
    <sheet name="Duplicate Values" sheetId="9" r:id="rId4"/>
    <sheet name="Top and Bottom Rules" sheetId="19" r:id="rId5"/>
    <sheet name="Data Bars" sheetId="10" r:id="rId6"/>
    <sheet name="Color Scales" sheetId="11" r:id="rId7"/>
    <sheet name="Cell Icons" sheetId="12" r:id="rId8"/>
    <sheet name="Custom Rule-Formulas" sheetId="21" r:id="rId9"/>
    <sheet name="Custom Rule-Unlocked Cells" sheetId="13" r:id="rId10"/>
    <sheet name="Custom Rule-Based on Input Cell" sheetId="14" r:id="rId11"/>
    <sheet name="Accessibility" sheetId="27" r:id="rId12"/>
    <sheet name="Remove Individual Rules" sheetId="22" r:id="rId13"/>
    <sheet name="Remove From Selection" sheetId="23" r:id="rId14"/>
    <sheet name="Remove From Entire Sheet" sheetId="24" r:id="rId15"/>
    <sheet name="IF Function-Wingdings" sheetId="1" r:id="rId16"/>
  </sheets>
  <definedNames>
    <definedName name="_xlnm._FilterDatabase" localSheetId="3" hidden="1">'Duplicate Values'!$B$2:$C$17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6" l="1"/>
  <c r="H31" i="6" s="1"/>
  <c r="H30" i="6" s="1"/>
  <c r="H29" i="6" s="1"/>
  <c r="H28" i="6" s="1"/>
  <c r="H27" i="6" s="1"/>
  <c r="H26" i="6" s="1"/>
  <c r="H25" i="6" s="1"/>
  <c r="H24" i="6" s="1"/>
  <c r="H23" i="6" s="1"/>
  <c r="H22" i="6" s="1"/>
  <c r="H21" i="6" s="1"/>
  <c r="H20" i="6" s="1"/>
  <c r="H19" i="6" s="1"/>
  <c r="H18" i="6" s="1"/>
  <c r="H17" i="6" s="1"/>
  <c r="H16" i="6" s="1"/>
  <c r="H15" i="6" s="1"/>
  <c r="H14" i="6" s="1"/>
  <c r="H13" i="6" s="1"/>
  <c r="H12" i="6" s="1"/>
  <c r="H11" i="6" s="1"/>
  <c r="H10" i="6" s="1"/>
  <c r="H9" i="6" s="1"/>
  <c r="H8" i="6" s="1"/>
  <c r="H7" i="6" s="1"/>
  <c r="H6" i="6" s="1"/>
  <c r="H5" i="6" s="1"/>
  <c r="H4" i="6" s="1"/>
  <c r="H3" i="6" s="1"/>
  <c r="H2" i="6" s="1"/>
  <c r="B32" i="6"/>
  <c r="D11" i="21"/>
  <c r="J11" i="21"/>
  <c r="I11" i="21"/>
  <c r="I12" i="21" s="1"/>
  <c r="C11" i="21"/>
  <c r="J10" i="21"/>
  <c r="D10" i="21"/>
  <c r="I7" i="21"/>
  <c r="C7" i="21"/>
  <c r="I6" i="21"/>
  <c r="C6" i="21"/>
  <c r="I5" i="21"/>
  <c r="C5" i="21"/>
  <c r="E10" i="21" s="1"/>
  <c r="F10" i="21" s="1"/>
  <c r="C3" i="12"/>
  <c r="D3" i="12" s="1"/>
  <c r="C2" i="12"/>
  <c r="D2" i="12" s="1"/>
  <c r="I11" i="13"/>
  <c r="I12" i="13" s="1"/>
  <c r="J10" i="13"/>
  <c r="I7" i="13"/>
  <c r="I6" i="13"/>
  <c r="I5" i="13"/>
  <c r="C11" i="13"/>
  <c r="C12" i="13" s="1"/>
  <c r="D10" i="13"/>
  <c r="C7" i="13"/>
  <c r="C6" i="13"/>
  <c r="C5" i="13"/>
  <c r="I13" i="21" l="1"/>
  <c r="I14" i="21" s="1"/>
  <c r="F11" i="21"/>
  <c r="C12" i="21"/>
  <c r="K10" i="21"/>
  <c r="L10" i="21" s="1"/>
  <c r="I13" i="13"/>
  <c r="K10" i="13"/>
  <c r="L10" i="13" s="1"/>
  <c r="H33" i="6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C13" i="13"/>
  <c r="E10" i="13"/>
  <c r="F10" i="13" s="1"/>
  <c r="D12" i="21" l="1"/>
  <c r="E12" i="21" s="1"/>
  <c r="F12" i="21" s="1"/>
  <c r="K11" i="21"/>
  <c r="L11" i="21" s="1"/>
  <c r="C13" i="21"/>
  <c r="I15" i="21"/>
  <c r="J11" i="13"/>
  <c r="K11" i="13" s="1"/>
  <c r="L11" i="13"/>
  <c r="I14" i="13"/>
  <c r="D11" i="13"/>
  <c r="E11" i="13" s="1"/>
  <c r="F11" i="13" s="1"/>
  <c r="C14" i="13"/>
  <c r="J12" i="21" l="1"/>
  <c r="K12" i="21" s="1"/>
  <c r="L12" i="21" s="1"/>
  <c r="D13" i="21"/>
  <c r="E13" i="21" s="1"/>
  <c r="F13" i="21" s="1"/>
  <c r="I16" i="21"/>
  <c r="C14" i="21"/>
  <c r="J12" i="13"/>
  <c r="K12" i="13" s="1"/>
  <c r="L12" i="13" s="1"/>
  <c r="I15" i="13"/>
  <c r="D12" i="13"/>
  <c r="E12" i="13" s="1"/>
  <c r="F12" i="13" s="1"/>
  <c r="C15" i="13"/>
  <c r="D14" i="21" l="1"/>
  <c r="E14" i="21" s="1"/>
  <c r="F14" i="21" s="1"/>
  <c r="J13" i="21"/>
  <c r="K13" i="21" s="1"/>
  <c r="L13" i="21" s="1"/>
  <c r="C15" i="21"/>
  <c r="I17" i="21"/>
  <c r="J13" i="13"/>
  <c r="K13" i="13" s="1"/>
  <c r="L13" i="13" s="1"/>
  <c r="I16" i="13"/>
  <c r="D13" i="13"/>
  <c r="E13" i="13" s="1"/>
  <c r="F13" i="13" s="1"/>
  <c r="C16" i="13"/>
  <c r="J14" i="21" l="1"/>
  <c r="K14" i="21" s="1"/>
  <c r="L14" i="21" s="1"/>
  <c r="D15" i="21"/>
  <c r="E15" i="21" s="1"/>
  <c r="F15" i="21" s="1"/>
  <c r="C16" i="21"/>
  <c r="I18" i="21"/>
  <c r="J14" i="13"/>
  <c r="K14" i="13" s="1"/>
  <c r="L14" i="13" s="1"/>
  <c r="I17" i="13"/>
  <c r="D14" i="13"/>
  <c r="E14" i="13" s="1"/>
  <c r="F14" i="13" s="1"/>
  <c r="C17" i="13"/>
  <c r="D16" i="21" l="1"/>
  <c r="E16" i="21" s="1"/>
  <c r="F16" i="21" s="1"/>
  <c r="I19" i="21"/>
  <c r="C17" i="21"/>
  <c r="J15" i="21"/>
  <c r="K15" i="21" s="1"/>
  <c r="L15" i="21" s="1"/>
  <c r="J15" i="13"/>
  <c r="K15" i="13" s="1"/>
  <c r="L15" i="13" s="1"/>
  <c r="I18" i="13"/>
  <c r="D15" i="13"/>
  <c r="E15" i="13" s="1"/>
  <c r="F15" i="13" s="1"/>
  <c r="C18" i="13"/>
  <c r="J16" i="21" l="1"/>
  <c r="K16" i="21" s="1"/>
  <c r="L16" i="21" s="1"/>
  <c r="D17" i="21"/>
  <c r="E17" i="21" s="1"/>
  <c r="F17" i="21" s="1"/>
  <c r="I20" i="21"/>
  <c r="C18" i="21"/>
  <c r="J16" i="13"/>
  <c r="K16" i="13" s="1"/>
  <c r="L16" i="13" s="1"/>
  <c r="I19" i="13"/>
  <c r="D16" i="13"/>
  <c r="E16" i="13" s="1"/>
  <c r="F16" i="13" s="1"/>
  <c r="C19" i="13"/>
  <c r="J17" i="21" l="1"/>
  <c r="K17" i="21" s="1"/>
  <c r="L17" i="21" s="1"/>
  <c r="C19" i="21"/>
  <c r="D18" i="21"/>
  <c r="E18" i="21" s="1"/>
  <c r="F18" i="21" s="1"/>
  <c r="I21" i="21"/>
  <c r="J17" i="13"/>
  <c r="K17" i="13" s="1"/>
  <c r="L17" i="13" s="1"/>
  <c r="I20" i="13"/>
  <c r="D17" i="13"/>
  <c r="E17" i="13" s="1"/>
  <c r="F17" i="13" s="1"/>
  <c r="C20" i="13"/>
  <c r="D19" i="21" l="1"/>
  <c r="E19" i="21" s="1"/>
  <c r="F19" i="21" s="1"/>
  <c r="J18" i="21"/>
  <c r="K18" i="21" s="1"/>
  <c r="L18" i="21" s="1"/>
  <c r="C20" i="21"/>
  <c r="I22" i="21"/>
  <c r="J18" i="13"/>
  <c r="K18" i="13" s="1"/>
  <c r="L18" i="13" s="1"/>
  <c r="I21" i="13"/>
  <c r="D18" i="13"/>
  <c r="E18" i="13" s="1"/>
  <c r="F18" i="13" s="1"/>
  <c r="C21" i="13"/>
  <c r="J19" i="21" l="1"/>
  <c r="K19" i="21" s="1"/>
  <c r="L19" i="21" s="1"/>
  <c r="D20" i="21"/>
  <c r="E20" i="21" s="1"/>
  <c r="F20" i="21" s="1"/>
  <c r="I23" i="21"/>
  <c r="C21" i="21"/>
  <c r="J19" i="13"/>
  <c r="K19" i="13" s="1"/>
  <c r="L19" i="13" s="1"/>
  <c r="I22" i="13"/>
  <c r="D19" i="13"/>
  <c r="E19" i="13" s="1"/>
  <c r="F19" i="13" s="1"/>
  <c r="C22" i="13"/>
  <c r="D21" i="21" l="1"/>
  <c r="E21" i="21" s="1"/>
  <c r="F21" i="21" s="1"/>
  <c r="J20" i="21"/>
  <c r="K20" i="21" s="1"/>
  <c r="L20" i="21" s="1"/>
  <c r="I24" i="21"/>
  <c r="C22" i="21"/>
  <c r="J20" i="13"/>
  <c r="K20" i="13" s="1"/>
  <c r="L20" i="13" s="1"/>
  <c r="I23" i="13"/>
  <c r="D20" i="13"/>
  <c r="E20" i="13" s="1"/>
  <c r="F20" i="13" s="1"/>
  <c r="C23" i="13"/>
  <c r="J21" i="21" l="1"/>
  <c r="K21" i="21" s="1"/>
  <c r="L21" i="21" s="1"/>
  <c r="I25" i="21"/>
  <c r="C23" i="21"/>
  <c r="D22" i="21"/>
  <c r="E22" i="21" s="1"/>
  <c r="F22" i="21" s="1"/>
  <c r="J21" i="13"/>
  <c r="K21" i="13" s="1"/>
  <c r="L21" i="13"/>
  <c r="I24" i="13"/>
  <c r="D21" i="13"/>
  <c r="E21" i="13" s="1"/>
  <c r="F21" i="13" s="1"/>
  <c r="C24" i="13"/>
  <c r="D23" i="21" l="1"/>
  <c r="E23" i="21" s="1"/>
  <c r="F23" i="21" s="1"/>
  <c r="J22" i="21"/>
  <c r="K22" i="21" s="1"/>
  <c r="L22" i="21" s="1"/>
  <c r="I26" i="21"/>
  <c r="C24" i="21"/>
  <c r="J22" i="13"/>
  <c r="K22" i="13" s="1"/>
  <c r="L22" i="13" s="1"/>
  <c r="I25" i="13"/>
  <c r="D22" i="13"/>
  <c r="E22" i="13" s="1"/>
  <c r="F22" i="13" s="1"/>
  <c r="C25" i="13"/>
  <c r="J23" i="21" l="1"/>
  <c r="K23" i="21" s="1"/>
  <c r="L23" i="21" s="1"/>
  <c r="D24" i="21"/>
  <c r="E24" i="21" s="1"/>
  <c r="F24" i="21" s="1"/>
  <c r="C25" i="21"/>
  <c r="I27" i="21"/>
  <c r="J23" i="13"/>
  <c r="K23" i="13" s="1"/>
  <c r="L23" i="13" s="1"/>
  <c r="I26" i="13"/>
  <c r="D23" i="13"/>
  <c r="E23" i="13" s="1"/>
  <c r="F23" i="13" s="1"/>
  <c r="C26" i="13"/>
  <c r="D25" i="21" l="1"/>
  <c r="E25" i="21" s="1"/>
  <c r="F25" i="21" s="1"/>
  <c r="J24" i="21"/>
  <c r="K24" i="21" s="1"/>
  <c r="L24" i="21" s="1"/>
  <c r="C26" i="21"/>
  <c r="I28" i="21"/>
  <c r="J24" i="13"/>
  <c r="K24" i="13" s="1"/>
  <c r="L24" i="13" s="1"/>
  <c r="I27" i="13"/>
  <c r="D24" i="13"/>
  <c r="E24" i="13" s="1"/>
  <c r="F24" i="13" s="1"/>
  <c r="C27" i="13"/>
  <c r="J25" i="21" l="1"/>
  <c r="K25" i="21" s="1"/>
  <c r="L25" i="21" s="1"/>
  <c r="D26" i="21"/>
  <c r="E26" i="21" s="1"/>
  <c r="F26" i="21" s="1"/>
  <c r="I29" i="21"/>
  <c r="C27" i="21"/>
  <c r="J25" i="13"/>
  <c r="K25" i="13" s="1"/>
  <c r="L25" i="13" s="1"/>
  <c r="I28" i="13"/>
  <c r="D25" i="13"/>
  <c r="E25" i="13" s="1"/>
  <c r="F25" i="13" s="1"/>
  <c r="C28" i="13"/>
  <c r="D27" i="21" l="1"/>
  <c r="E27" i="21" s="1"/>
  <c r="F27" i="21" s="1"/>
  <c r="J26" i="21"/>
  <c r="K26" i="21" s="1"/>
  <c r="L26" i="21" s="1"/>
  <c r="C28" i="21"/>
  <c r="I30" i="21"/>
  <c r="J26" i="13"/>
  <c r="K26" i="13" s="1"/>
  <c r="L26" i="13" s="1"/>
  <c r="I29" i="13"/>
  <c r="D26" i="13"/>
  <c r="E26" i="13" s="1"/>
  <c r="F26" i="13" s="1"/>
  <c r="C29" i="13"/>
  <c r="J27" i="21" l="1"/>
  <c r="K27" i="21" s="1"/>
  <c r="L27" i="21" s="1"/>
  <c r="I31" i="21"/>
  <c r="D28" i="21"/>
  <c r="E28" i="21" s="1"/>
  <c r="F28" i="21" s="1"/>
  <c r="C29" i="21"/>
  <c r="J27" i="13"/>
  <c r="K27" i="13" s="1"/>
  <c r="L27" i="13"/>
  <c r="I30" i="13"/>
  <c r="D27" i="13"/>
  <c r="E27" i="13" s="1"/>
  <c r="F27" i="13" s="1"/>
  <c r="C30" i="13"/>
  <c r="D29" i="21" l="1"/>
  <c r="E29" i="21" s="1"/>
  <c r="F29" i="21" s="1"/>
  <c r="J28" i="21"/>
  <c r="K28" i="21" s="1"/>
  <c r="L28" i="21" s="1"/>
  <c r="C30" i="21"/>
  <c r="I32" i="21"/>
  <c r="I31" i="13"/>
  <c r="J28" i="13"/>
  <c r="K28" i="13" s="1"/>
  <c r="L28" i="13" s="1"/>
  <c r="D28" i="13"/>
  <c r="E28" i="13" s="1"/>
  <c r="F28" i="13" s="1"/>
  <c r="C31" i="13"/>
  <c r="J29" i="21" l="1"/>
  <c r="K29" i="21" s="1"/>
  <c r="L29" i="21" s="1"/>
  <c r="I33" i="21"/>
  <c r="C31" i="21"/>
  <c r="D30" i="21"/>
  <c r="E30" i="21" s="1"/>
  <c r="F30" i="21" s="1"/>
  <c r="J29" i="13"/>
  <c r="K29" i="13" s="1"/>
  <c r="L29" i="13" s="1"/>
  <c r="I32" i="13"/>
  <c r="D29" i="13"/>
  <c r="E29" i="13" s="1"/>
  <c r="F29" i="13" s="1"/>
  <c r="C32" i="13"/>
  <c r="D31" i="21" l="1"/>
  <c r="E31" i="21" s="1"/>
  <c r="F31" i="21" s="1"/>
  <c r="J30" i="21"/>
  <c r="K30" i="21" s="1"/>
  <c r="L30" i="21" s="1"/>
  <c r="C32" i="21"/>
  <c r="I34" i="21"/>
  <c r="J30" i="13"/>
  <c r="K30" i="13" s="1"/>
  <c r="L30" i="13" s="1"/>
  <c r="I33" i="13"/>
  <c r="D30" i="13"/>
  <c r="E30" i="13" s="1"/>
  <c r="F30" i="13" s="1"/>
  <c r="C33" i="13"/>
  <c r="C33" i="21" l="1"/>
  <c r="J31" i="21"/>
  <c r="K31" i="21" s="1"/>
  <c r="L31" i="21" s="1"/>
  <c r="I35" i="21"/>
  <c r="D32" i="21"/>
  <c r="E32" i="21" s="1"/>
  <c r="F32" i="21" s="1"/>
  <c r="J31" i="13"/>
  <c r="K31" i="13" s="1"/>
  <c r="L31" i="13" s="1"/>
  <c r="I34" i="13"/>
  <c r="D31" i="13"/>
  <c r="E31" i="13" s="1"/>
  <c r="F31" i="13" s="1"/>
  <c r="C34" i="13"/>
  <c r="D33" i="21" l="1"/>
  <c r="E33" i="21" s="1"/>
  <c r="F33" i="21" s="1"/>
  <c r="J32" i="21"/>
  <c r="K32" i="21" s="1"/>
  <c r="L32" i="21" s="1"/>
  <c r="I36" i="21"/>
  <c r="C34" i="21"/>
  <c r="J32" i="13"/>
  <c r="K32" i="13" s="1"/>
  <c r="L32" i="13" s="1"/>
  <c r="I35" i="13"/>
  <c r="D32" i="13"/>
  <c r="E32" i="13" s="1"/>
  <c r="F32" i="13" s="1"/>
  <c r="C35" i="13"/>
  <c r="J33" i="21" l="1"/>
  <c r="K33" i="21" s="1"/>
  <c r="L33" i="21" s="1"/>
  <c r="D34" i="21"/>
  <c r="E34" i="21" s="1"/>
  <c r="F34" i="21" s="1"/>
  <c r="C35" i="21"/>
  <c r="I37" i="21"/>
  <c r="I36" i="13"/>
  <c r="J33" i="13"/>
  <c r="K33" i="13" s="1"/>
  <c r="L33" i="13" s="1"/>
  <c r="D33" i="13"/>
  <c r="E33" i="13" s="1"/>
  <c r="F33" i="13" s="1"/>
  <c r="C36" i="13"/>
  <c r="D35" i="21" l="1"/>
  <c r="E35" i="21" s="1"/>
  <c r="F35" i="21" s="1"/>
  <c r="J34" i="21"/>
  <c r="K34" i="21" s="1"/>
  <c r="L34" i="21" s="1"/>
  <c r="I38" i="21"/>
  <c r="C36" i="21"/>
  <c r="J34" i="13"/>
  <c r="K34" i="13" s="1"/>
  <c r="L34" i="13" s="1"/>
  <c r="I37" i="13"/>
  <c r="D34" i="13"/>
  <c r="E34" i="13" s="1"/>
  <c r="F34" i="13" s="1"/>
  <c r="C37" i="13"/>
  <c r="I39" i="21" l="1"/>
  <c r="J35" i="21"/>
  <c r="K35" i="21" s="1"/>
  <c r="L35" i="21" s="1"/>
  <c r="C37" i="21"/>
  <c r="D36" i="21"/>
  <c r="E36" i="21" s="1"/>
  <c r="F36" i="21" s="1"/>
  <c r="I38" i="13"/>
  <c r="J35" i="13"/>
  <c r="K35" i="13" s="1"/>
  <c r="L35" i="13" s="1"/>
  <c r="D35" i="13"/>
  <c r="E35" i="13" s="1"/>
  <c r="F35" i="13" s="1"/>
  <c r="C38" i="13"/>
  <c r="D37" i="21" l="1"/>
  <c r="E37" i="21" s="1"/>
  <c r="F37" i="21" s="1"/>
  <c r="J36" i="21"/>
  <c r="K36" i="21" s="1"/>
  <c r="L36" i="21" s="1"/>
  <c r="C38" i="21"/>
  <c r="I40" i="21"/>
  <c r="J36" i="13"/>
  <c r="K36" i="13" s="1"/>
  <c r="L36" i="13" s="1"/>
  <c r="I39" i="13"/>
  <c r="C39" i="13"/>
  <c r="D36" i="13"/>
  <c r="E36" i="13" s="1"/>
  <c r="F36" i="13" s="1"/>
  <c r="J37" i="21" l="1"/>
  <c r="K37" i="21" s="1"/>
  <c r="L37" i="21" s="1"/>
  <c r="C39" i="21"/>
  <c r="I41" i="21"/>
  <c r="D38" i="21"/>
  <c r="E38" i="21" s="1"/>
  <c r="F38" i="21" s="1"/>
  <c r="J37" i="13"/>
  <c r="K37" i="13" s="1"/>
  <c r="L37" i="13" s="1"/>
  <c r="I40" i="13"/>
  <c r="D37" i="13"/>
  <c r="E37" i="13" s="1"/>
  <c r="F37" i="13" s="1"/>
  <c r="C40" i="13"/>
  <c r="D39" i="21" l="1"/>
  <c r="E39" i="21" s="1"/>
  <c r="F39" i="21" s="1"/>
  <c r="J38" i="21"/>
  <c r="K38" i="21" s="1"/>
  <c r="L38" i="21" s="1"/>
  <c r="C40" i="21"/>
  <c r="I42" i="21"/>
  <c r="J38" i="13"/>
  <c r="K38" i="13" s="1"/>
  <c r="L38" i="13" s="1"/>
  <c r="I41" i="13"/>
  <c r="D38" i="13"/>
  <c r="E38" i="13" s="1"/>
  <c r="F38" i="13" s="1"/>
  <c r="C41" i="13"/>
  <c r="C41" i="21" l="1"/>
  <c r="J39" i="21"/>
  <c r="K39" i="21" s="1"/>
  <c r="L39" i="21" s="1"/>
  <c r="I43" i="21"/>
  <c r="D40" i="21"/>
  <c r="E40" i="21" s="1"/>
  <c r="F40" i="21" s="1"/>
  <c r="J39" i="13"/>
  <c r="K39" i="13" s="1"/>
  <c r="L39" i="13" s="1"/>
  <c r="I42" i="13"/>
  <c r="D39" i="13"/>
  <c r="E39" i="13" s="1"/>
  <c r="F39" i="13" s="1"/>
  <c r="C42" i="13"/>
  <c r="D41" i="21" l="1"/>
  <c r="E41" i="21" s="1"/>
  <c r="F41" i="21" s="1"/>
  <c r="J40" i="21"/>
  <c r="K40" i="21" s="1"/>
  <c r="L40" i="21" s="1"/>
  <c r="I44" i="21"/>
  <c r="C42" i="21"/>
  <c r="J40" i="13"/>
  <c r="K40" i="13" s="1"/>
  <c r="L40" i="13" s="1"/>
  <c r="I43" i="13"/>
  <c r="D40" i="13"/>
  <c r="E40" i="13" s="1"/>
  <c r="F40" i="13" s="1"/>
  <c r="C43" i="13"/>
  <c r="J41" i="21" l="1"/>
  <c r="K41" i="21" s="1"/>
  <c r="L41" i="21" s="1"/>
  <c r="I45" i="21"/>
  <c r="D42" i="21"/>
  <c r="E42" i="21" s="1"/>
  <c r="F42" i="21" s="1"/>
  <c r="C43" i="21"/>
  <c r="J41" i="13"/>
  <c r="K41" i="13" s="1"/>
  <c r="L41" i="13" s="1"/>
  <c r="I44" i="13"/>
  <c r="D41" i="13"/>
  <c r="E41" i="13" s="1"/>
  <c r="F41" i="13" s="1"/>
  <c r="C44" i="13"/>
  <c r="D43" i="21" l="1"/>
  <c r="E43" i="21" s="1"/>
  <c r="F43" i="21" s="1"/>
  <c r="J42" i="21"/>
  <c r="K42" i="21" s="1"/>
  <c r="L42" i="21" s="1"/>
  <c r="I46" i="21"/>
  <c r="C44" i="21"/>
  <c r="J42" i="13"/>
  <c r="K42" i="13" s="1"/>
  <c r="L42" i="13" s="1"/>
  <c r="I45" i="13"/>
  <c r="D42" i="13"/>
  <c r="E42" i="13" s="1"/>
  <c r="F42" i="13" s="1"/>
  <c r="C45" i="13"/>
  <c r="I47" i="21" l="1"/>
  <c r="J43" i="21"/>
  <c r="K43" i="21" s="1"/>
  <c r="L43" i="21" s="1"/>
  <c r="C45" i="21"/>
  <c r="D44" i="21"/>
  <c r="E44" i="21" s="1"/>
  <c r="F44" i="21" s="1"/>
  <c r="I46" i="13"/>
  <c r="J43" i="13"/>
  <c r="K43" i="13" s="1"/>
  <c r="L43" i="13" s="1"/>
  <c r="D43" i="13"/>
  <c r="E43" i="13" s="1"/>
  <c r="F43" i="13" s="1"/>
  <c r="C46" i="13"/>
  <c r="D45" i="21" l="1"/>
  <c r="E45" i="21" s="1"/>
  <c r="F45" i="21" s="1"/>
  <c r="J44" i="21"/>
  <c r="K44" i="21" s="1"/>
  <c r="L44" i="21" s="1"/>
  <c r="C46" i="21"/>
  <c r="I48" i="21"/>
  <c r="J44" i="13"/>
  <c r="K44" i="13" s="1"/>
  <c r="L44" i="13" s="1"/>
  <c r="I47" i="13"/>
  <c r="D44" i="13"/>
  <c r="E44" i="13" s="1"/>
  <c r="F44" i="13" s="1"/>
  <c r="C47" i="13"/>
  <c r="J45" i="21" l="1"/>
  <c r="K45" i="21" s="1"/>
  <c r="L45" i="21" s="1"/>
  <c r="I49" i="21"/>
  <c r="C47" i="21"/>
  <c r="D46" i="21"/>
  <c r="E46" i="21" s="1"/>
  <c r="F46" i="21" s="1"/>
  <c r="J45" i="13"/>
  <c r="K45" i="13" s="1"/>
  <c r="L45" i="13" s="1"/>
  <c r="I48" i="13"/>
  <c r="D45" i="13"/>
  <c r="E45" i="13" s="1"/>
  <c r="F45" i="13" s="1"/>
  <c r="C48" i="13"/>
  <c r="D47" i="21" l="1"/>
  <c r="E47" i="21" s="1"/>
  <c r="F47" i="21" s="1"/>
  <c r="J46" i="21"/>
  <c r="K46" i="21" s="1"/>
  <c r="L46" i="21" s="1"/>
  <c r="C48" i="21"/>
  <c r="I50" i="21"/>
  <c r="J46" i="13"/>
  <c r="K46" i="13" s="1"/>
  <c r="L46" i="13" s="1"/>
  <c r="I49" i="13"/>
  <c r="D46" i="13"/>
  <c r="E46" i="13" s="1"/>
  <c r="F46" i="13" s="1"/>
  <c r="C49" i="13"/>
  <c r="C49" i="21" l="1"/>
  <c r="J47" i="21"/>
  <c r="K47" i="21" s="1"/>
  <c r="L47" i="21" s="1"/>
  <c r="I51" i="21"/>
  <c r="D48" i="21"/>
  <c r="E48" i="21" s="1"/>
  <c r="F48" i="21" s="1"/>
  <c r="J47" i="13"/>
  <c r="K47" i="13" s="1"/>
  <c r="L47" i="13" s="1"/>
  <c r="I50" i="13"/>
  <c r="D47" i="13"/>
  <c r="E47" i="13" s="1"/>
  <c r="F47" i="13" s="1"/>
  <c r="C50" i="13"/>
  <c r="D49" i="21" l="1"/>
  <c r="E49" i="21" s="1"/>
  <c r="F49" i="21" s="1"/>
  <c r="D50" i="21" s="1"/>
  <c r="J48" i="21"/>
  <c r="K48" i="21" s="1"/>
  <c r="L48" i="21" s="1"/>
  <c r="I52" i="21"/>
  <c r="C50" i="21"/>
  <c r="I51" i="13"/>
  <c r="J48" i="13"/>
  <c r="K48" i="13" s="1"/>
  <c r="L48" i="13" s="1"/>
  <c r="D48" i="13"/>
  <c r="E48" i="13" s="1"/>
  <c r="F48" i="13" s="1"/>
  <c r="C51" i="13"/>
  <c r="J49" i="21" l="1"/>
  <c r="K49" i="21" s="1"/>
  <c r="L49" i="21" s="1"/>
  <c r="E50" i="21"/>
  <c r="F50" i="21" s="1"/>
  <c r="I53" i="21"/>
  <c r="C51" i="21"/>
  <c r="J49" i="13"/>
  <c r="K49" i="13" s="1"/>
  <c r="L49" i="13" s="1"/>
  <c r="I52" i="13"/>
  <c r="C52" i="13"/>
  <c r="D49" i="13"/>
  <c r="E49" i="13" s="1"/>
  <c r="F49" i="13" s="1"/>
  <c r="D51" i="21" l="1"/>
  <c r="E51" i="21" s="1"/>
  <c r="F51" i="21" s="1"/>
  <c r="J50" i="21"/>
  <c r="K50" i="21" s="1"/>
  <c r="L50" i="21" s="1"/>
  <c r="C52" i="21"/>
  <c r="I54" i="21"/>
  <c r="I53" i="13"/>
  <c r="J50" i="13"/>
  <c r="K50" i="13" s="1"/>
  <c r="L50" i="13" s="1"/>
  <c r="D50" i="13"/>
  <c r="E50" i="13" s="1"/>
  <c r="F50" i="13" s="1"/>
  <c r="C53" i="13"/>
  <c r="C53" i="21" l="1"/>
  <c r="J51" i="21"/>
  <c r="K51" i="21" s="1"/>
  <c r="L51" i="21" s="1"/>
  <c r="D52" i="21"/>
  <c r="E52" i="21" s="1"/>
  <c r="F52" i="21" s="1"/>
  <c r="I55" i="21"/>
  <c r="J51" i="13"/>
  <c r="K51" i="13" s="1"/>
  <c r="L51" i="13" s="1"/>
  <c r="I54" i="13"/>
  <c r="D51" i="13"/>
  <c r="E51" i="13" s="1"/>
  <c r="F51" i="13" s="1"/>
  <c r="C54" i="13"/>
  <c r="D53" i="21" l="1"/>
  <c r="E53" i="21" s="1"/>
  <c r="F53" i="21" s="1"/>
  <c r="J52" i="21"/>
  <c r="K52" i="21" s="1"/>
  <c r="L52" i="21" s="1"/>
  <c r="I56" i="21"/>
  <c r="C54" i="21"/>
  <c r="J52" i="13"/>
  <c r="K52" i="13" s="1"/>
  <c r="L52" i="13" s="1"/>
  <c r="I55" i="13"/>
  <c r="D52" i="13"/>
  <c r="E52" i="13" s="1"/>
  <c r="F52" i="13" s="1"/>
  <c r="C55" i="13"/>
  <c r="J53" i="21" l="1"/>
  <c r="K53" i="21" s="1"/>
  <c r="L53" i="21" s="1"/>
  <c r="C55" i="21"/>
  <c r="I57" i="21"/>
  <c r="D54" i="21"/>
  <c r="E54" i="21" s="1"/>
  <c r="F54" i="21" s="1"/>
  <c r="I56" i="13"/>
  <c r="J53" i="13"/>
  <c r="K53" i="13" s="1"/>
  <c r="L53" i="13" s="1"/>
  <c r="C56" i="13"/>
  <c r="D53" i="13"/>
  <c r="E53" i="13" s="1"/>
  <c r="F53" i="13" s="1"/>
  <c r="D55" i="21" l="1"/>
  <c r="E55" i="21" s="1"/>
  <c r="F55" i="21" s="1"/>
  <c r="J54" i="21"/>
  <c r="K54" i="21" s="1"/>
  <c r="L54" i="21" s="1"/>
  <c r="C56" i="21"/>
  <c r="J54" i="13"/>
  <c r="K54" i="13" s="1"/>
  <c r="L54" i="13" s="1"/>
  <c r="I57" i="13"/>
  <c r="D54" i="13"/>
  <c r="E54" i="13" s="1"/>
  <c r="F54" i="13" s="1"/>
  <c r="C57" i="13"/>
  <c r="J55" i="21" l="1"/>
  <c r="K55" i="21" s="1"/>
  <c r="L55" i="21" s="1"/>
  <c r="C57" i="21"/>
  <c r="D56" i="21"/>
  <c r="E56" i="21" s="1"/>
  <c r="F56" i="21" s="1"/>
  <c r="J55" i="13"/>
  <c r="K55" i="13" s="1"/>
  <c r="L55" i="13" s="1"/>
  <c r="D55" i="13"/>
  <c r="E55" i="13" s="1"/>
  <c r="F55" i="13" s="1"/>
  <c r="D57" i="21" l="1"/>
  <c r="E57" i="21" s="1"/>
  <c r="F57" i="21" s="1"/>
  <c r="J56" i="21"/>
  <c r="K56" i="21" s="1"/>
  <c r="L56" i="21" s="1"/>
  <c r="J56" i="13"/>
  <c r="K56" i="13" s="1"/>
  <c r="L56" i="13" s="1"/>
  <c r="D56" i="13"/>
  <c r="E56" i="13" s="1"/>
  <c r="F56" i="13" s="1"/>
  <c r="D3" i="1"/>
  <c r="B31" i="6"/>
  <c r="B30" i="6" s="1"/>
  <c r="B29" i="6" s="1"/>
  <c r="B28" i="6" s="1"/>
  <c r="B27" i="6" s="1"/>
  <c r="B26" i="6" s="1"/>
  <c r="B25" i="6" s="1"/>
  <c r="B24" i="6" s="1"/>
  <c r="B23" i="6" s="1"/>
  <c r="B22" i="6" s="1"/>
  <c r="B21" i="6" s="1"/>
  <c r="B20" i="6" s="1"/>
  <c r="B19" i="6" s="1"/>
  <c r="B18" i="6" s="1"/>
  <c r="B17" i="6" s="1"/>
  <c r="B16" i="6" s="1"/>
  <c r="B15" i="6" s="1"/>
  <c r="B14" i="6" s="1"/>
  <c r="B13" i="6" s="1"/>
  <c r="B12" i="6" s="1"/>
  <c r="B11" i="6" s="1"/>
  <c r="B10" i="6" s="1"/>
  <c r="B9" i="6" s="1"/>
  <c r="B8" i="6" s="1"/>
  <c r="B7" i="6" s="1"/>
  <c r="B6" i="6" s="1"/>
  <c r="B5" i="6" s="1"/>
  <c r="B4" i="6" s="1"/>
  <c r="B3" i="6" s="1"/>
  <c r="B2" i="6" s="1"/>
  <c r="J57" i="21" l="1"/>
  <c r="K57" i="21" s="1"/>
  <c r="L57" i="21" s="1"/>
  <c r="J57" i="13"/>
  <c r="K57" i="13" s="1"/>
  <c r="L57" i="13" s="1"/>
  <c r="D57" i="13"/>
  <c r="E57" i="13" s="1"/>
  <c r="F57" i="13" s="1"/>
  <c r="B33" i="6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D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Ringstrom</author>
  </authors>
  <commentList>
    <comment ref="C2" authorId="0" shapeId="0" xr:uid="{BF1009F2-C51C-44F7-84F4-9BB83E52B103}">
      <text/>
    </comment>
    <comment ref="D2" authorId="0" shapeId="0" xr:uid="{32164820-7CDC-42B9-8E25-B9C88D720E1B}">
      <text/>
    </comment>
    <comment ref="C3" authorId="0" shapeId="0" xr:uid="{26FF1236-13B3-4C24-A526-04CA858C0BD1}">
      <text/>
    </comment>
    <comment ref="D3" authorId="0" shapeId="0" xr:uid="{CEB6F62A-8501-41E4-9404-E811F32B92E6}">
      <text/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Ringstrom</author>
  </authors>
  <commentList>
    <comment ref="D3" authorId="0" shapeId="0" xr:uid="{DE7B0250-0830-43F4-8EFC-8D49A7537232}">
      <text/>
    </comment>
    <comment ref="D4" authorId="0" shapeId="0" xr:uid="{A7CFEA12-AD24-454D-825E-52A864F130FE}">
      <text/>
    </comment>
  </commentList>
</comments>
</file>

<file path=xl/sharedStrings.xml><?xml version="1.0" encoding="utf-8"?>
<sst xmlns="http://schemas.openxmlformats.org/spreadsheetml/2006/main" count="1142" uniqueCount="154">
  <si>
    <t>Blank Cell</t>
  </si>
  <si>
    <t>IF Function/Wingdings</t>
  </si>
  <si>
    <t>Label</t>
  </si>
  <si>
    <t>Input</t>
  </si>
  <si>
    <t>Symbol</t>
  </si>
  <si>
    <t>Brazil</t>
  </si>
  <si>
    <t>BR-101</t>
  </si>
  <si>
    <t>Boston, Massachusetts</t>
  </si>
  <si>
    <t>Seattle, Washington</t>
  </si>
  <si>
    <t>United States</t>
  </si>
  <si>
    <t>Interstate 90</t>
  </si>
  <si>
    <t>New England</t>
  </si>
  <si>
    <t>Pacific Northwest</t>
  </si>
  <si>
    <t>U.S. Route 20</t>
  </si>
  <si>
    <t>Longest road route in India</t>
  </si>
  <si>
    <t>loop route</t>
  </si>
  <si>
    <t>India</t>
  </si>
  <si>
    <t>Golden Quadrilateral</t>
  </si>
  <si>
    <t>Europe</t>
  </si>
  <si>
    <t>European route 45</t>
  </si>
  <si>
    <t>Chiang Rai, Thailand</t>
  </si>
  <si>
    <t>Ulan-Ude, Russia</t>
  </si>
  <si>
    <t>Asia</t>
  </si>
  <si>
    <t>Asian Highway 3</t>
  </si>
  <si>
    <t>St. John's, Newfoundland and Labrador</t>
  </si>
  <si>
    <t>Canada</t>
  </si>
  <si>
    <t>Trans-Canada Highway</t>
  </si>
  <si>
    <t>Dongxing, Guangxi</t>
  </si>
  <si>
    <t>China</t>
  </si>
  <si>
    <t>National Highway 228</t>
  </si>
  <si>
    <t>Eurasia</t>
  </si>
  <si>
    <t>European route 60</t>
  </si>
  <si>
    <t>European route 40</t>
  </si>
  <si>
    <t>National Highway 331</t>
  </si>
  <si>
    <t>Lianyungang</t>
  </si>
  <si>
    <t>Asian Highway 9</t>
  </si>
  <si>
    <t>National Highway 219</t>
  </si>
  <si>
    <t>Bulgarian border, Turkey</t>
  </si>
  <si>
    <t>Asian Highway 5</t>
  </si>
  <si>
    <t>Belarussian border, Russia</t>
  </si>
  <si>
    <t>Asian Highway 6</t>
  </si>
  <si>
    <t>Vladivostok</t>
  </si>
  <si>
    <t>St. Petersburg</t>
  </si>
  <si>
    <t>Russia</t>
  </si>
  <si>
    <t>Trans-Siberian Highway</t>
  </si>
  <si>
    <t>Khosravi, Iran</t>
  </si>
  <si>
    <t>Asian Highway 2</t>
  </si>
  <si>
    <t>Longest route within a single country</t>
  </si>
  <si>
    <t>Australia</t>
  </si>
  <si>
    <t>Highway 1</t>
  </si>
  <si>
    <t>Asian Highway 1</t>
  </si>
  <si>
    <t>Americas</t>
  </si>
  <si>
    <t>Pan-American Highway</t>
  </si>
  <si>
    <t>Finish</t>
  </si>
  <si>
    <t>Start</t>
  </si>
  <si>
    <t>Location</t>
  </si>
  <si>
    <t>Kilometers</t>
  </si>
  <si>
    <t>Miles</t>
  </si>
  <si>
    <t>Highway Name</t>
  </si>
  <si>
    <t>World's Longest Roads</t>
  </si>
  <si>
    <t>Invoice Number</t>
  </si>
  <si>
    <t>Amount</t>
  </si>
  <si>
    <t>Interest</t>
  </si>
  <si>
    <t>Term</t>
  </si>
  <si>
    <t>Loan</t>
  </si>
  <si>
    <t>Payment</t>
  </si>
  <si>
    <t>Total Interest</t>
  </si>
  <si>
    <t>Year 2 Principal</t>
  </si>
  <si>
    <t>Period #</t>
  </si>
  <si>
    <t>Date</t>
  </si>
  <si>
    <t>Principal</t>
  </si>
  <si>
    <t>Balance</t>
  </si>
  <si>
    <t>Format Accounts Greater than:</t>
  </si>
  <si>
    <t>Account #</t>
  </si>
  <si>
    <t>Account Name</t>
  </si>
  <si>
    <t>Account Balance</t>
  </si>
  <si>
    <t>Rhodes</t>
  </si>
  <si>
    <t>Dylan</t>
  </si>
  <si>
    <t>Chapin</t>
  </si>
  <si>
    <t>Vessels</t>
  </si>
  <si>
    <t>Erickson</t>
  </si>
  <si>
    <t>Zeldin</t>
  </si>
  <si>
    <t>Dieter</t>
  </si>
  <si>
    <t>Sinrich</t>
  </si>
  <si>
    <t>Miller</t>
  </si>
  <si>
    <t>Dupree</t>
  </si>
  <si>
    <t>Y</t>
  </si>
  <si>
    <t>Non-Blank Cell</t>
  </si>
  <si>
    <t>þ</t>
  </si>
  <si>
    <t>ý</t>
  </si>
  <si>
    <t>Prudhoe Bay, Alaska, United States</t>
  </si>
  <si>
    <t>Puerto Montt or Quellón, Chile, or Ushuaia, Argentina</t>
  </si>
  <si>
    <t>Kapıkule, Turkey</t>
  </si>
  <si>
    <t>Tokyo, Japan</t>
  </si>
  <si>
    <t>Denpasar, Indonesia</t>
  </si>
  <si>
    <t>Busan, South Korea</t>
  </si>
  <si>
    <t>Shanghai, China</t>
  </si>
  <si>
    <t>Kom-Kanas, Xinjiang</t>
  </si>
  <si>
    <t>Dongxing, Guangxi</t>
  </si>
  <si>
    <t>St. Petersburg, Russia</t>
  </si>
  <si>
    <t>Dandong, Liaoning</t>
  </si>
  <si>
    <t>Altay, Xinjiang</t>
  </si>
  <si>
    <t>Calais, France</t>
  </si>
  <si>
    <t>Ridder, Kazakhstan</t>
  </si>
  <si>
    <t>Brest, France</t>
  </si>
  <si>
    <t>Irkeshtam, Kyrgyzstan</t>
  </si>
  <si>
    <t>Victoria and Haida Gwaii, British Columbia</t>
  </si>
  <si>
    <t>Alta, Norway</t>
  </si>
  <si>
    <t>Gela, Sicily, Italy</t>
  </si>
  <si>
    <t>Touros-RN</t>
  </si>
  <si>
    <t>São José do Norte-RS</t>
  </si>
  <si>
    <t>Work Area</t>
  </si>
  <si>
    <t>Conditional Formatting - Duplicate Values</t>
  </si>
  <si>
    <t>Data Bar</t>
  </si>
  <si>
    <t>Conditional Formatting - 
Custom Rule - Based on an Input Cell</t>
  </si>
  <si>
    <t>Conditional Formatting - 
Color Scales</t>
  </si>
  <si>
    <t>Conditional Formatting - 
Cell Icons (Percent)</t>
  </si>
  <si>
    <t>Conditional Formatting - 
Custom Rule - Unlocked Cells</t>
  </si>
  <si>
    <t>Conditional Formatting - 
Location Equal to Asia</t>
  </si>
  <si>
    <t>Conditional Formatting - A Date Occurring  - 
Last Week/This Week/Next Week</t>
  </si>
  <si>
    <t>Conditional Formatting</t>
  </si>
  <si>
    <t>Greater Than 8,000</t>
  </si>
  <si>
    <t>Between 4,000 and 8,000</t>
  </si>
  <si>
    <t>Less Than 4,000</t>
  </si>
  <si>
    <t>Conditional Formatting - 
Top 5 and Bottom 5</t>
  </si>
  <si>
    <t>Conditional Formatting - 
Data Bars</t>
  </si>
  <si>
    <t>Show Bar Only</t>
  </si>
  <si>
    <t>Data Bars - 
Negative Numbers</t>
  </si>
  <si>
    <t>67th Percent = Amounts over:</t>
  </si>
  <si>
    <t>33rd Percent = Amounts under:</t>
  </si>
  <si>
    <t>Percentages</t>
  </si>
  <si>
    <t>Percentile</t>
  </si>
  <si>
    <t>Duplicates With Spaces</t>
  </si>
  <si>
    <t>Color</t>
  </si>
  <si>
    <t>Orange</t>
  </si>
  <si>
    <t>Green</t>
  </si>
  <si>
    <t>Purple</t>
  </si>
  <si>
    <t>Blue</t>
  </si>
  <si>
    <t>Black</t>
  </si>
  <si>
    <t>Yellow</t>
  </si>
  <si>
    <t>Brown</t>
  </si>
  <si>
    <t>Gray</t>
  </si>
  <si>
    <t>Pink</t>
  </si>
  <si>
    <t>Olive</t>
  </si>
  <si>
    <t>Maroon</t>
  </si>
  <si>
    <t>Violet</t>
  </si>
  <si>
    <t>Charcoal</t>
  </si>
  <si>
    <t xml:space="preserve">Blue </t>
  </si>
  <si>
    <t>&lt;-- No trailing space</t>
  </si>
  <si>
    <t>&lt;-- Cell contains a trailing space</t>
  </si>
  <si>
    <t>Conditional Formatting - 
Custom Rule - Identify Constants</t>
  </si>
  <si>
    <t>Greater Than 8,000 (diamonds)</t>
  </si>
  <si>
    <t>Between 4,000 and 8,000 (triangles)</t>
  </si>
  <si>
    <t>Less Than 4,000 (circles)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</si>
</sst>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1"/>
      <name val="Wingdings"/>
      <charset val="2"/>
    </font>
    <font>
      <b/>
      <sz val="14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rgb="FF1B4067"/>
      <name val="Wingdings"/>
      <charset val="2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1"/>
      <color rgb="FF1B4067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D9E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Continuous"/>
    </xf>
    <xf numFmtId="0" fontId="0" fillId="0" borderId="5" xfId="0" applyBorder="1"/>
    <xf numFmtId="0" fontId="0" fillId="0" borderId="6" xfId="0" applyBorder="1"/>
    <xf numFmtId="0" fontId="3" fillId="2" borderId="2" xfId="0" applyFont="1" applyFill="1" applyBorder="1" applyAlignment="1">
      <alignment horizontal="centerContinuous"/>
    </xf>
    <xf numFmtId="0" fontId="0" fillId="0" borderId="8" xfId="0" applyBorder="1"/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0" borderId="0" xfId="2"/>
    <xf numFmtId="0" fontId="7" fillId="0" borderId="2" xfId="2" applyFont="1" applyBorder="1"/>
    <xf numFmtId="0" fontId="7" fillId="0" borderId="3" xfId="2" applyFont="1" applyBorder="1"/>
    <xf numFmtId="0" fontId="7" fillId="0" borderId="4" xfId="2" applyFont="1" applyBorder="1"/>
    <xf numFmtId="0" fontId="1" fillId="0" borderId="8" xfId="2" applyFont="1" applyBorder="1"/>
    <xf numFmtId="0" fontId="1" fillId="0" borderId="0" xfId="2" applyFont="1"/>
    <xf numFmtId="0" fontId="8" fillId="0" borderId="0" xfId="2" applyFont="1"/>
    <xf numFmtId="0" fontId="8" fillId="0" borderId="9" xfId="2" applyFont="1" applyBorder="1"/>
    <xf numFmtId="0" fontId="1" fillId="0" borderId="5" xfId="2" applyFont="1" applyBorder="1"/>
    <xf numFmtId="3" fontId="1" fillId="0" borderId="6" xfId="2" applyNumberFormat="1" applyFont="1" applyBorder="1"/>
    <xf numFmtId="0" fontId="1" fillId="0" borderId="6" xfId="2" applyFont="1" applyBorder="1"/>
    <xf numFmtId="0" fontId="8" fillId="0" borderId="6" xfId="2" applyFont="1" applyBorder="1"/>
    <xf numFmtId="0" fontId="8" fillId="0" borderId="7" xfId="2" applyFont="1" applyBorder="1"/>
    <xf numFmtId="164" fontId="1" fillId="0" borderId="0" xfId="1" applyNumberFormat="1" applyFont="1" applyBorder="1"/>
    <xf numFmtId="164" fontId="1" fillId="0" borderId="6" xfId="1" applyNumberFormat="1" applyFont="1" applyBorder="1"/>
    <xf numFmtId="0" fontId="0" fillId="0" borderId="9" xfId="0" applyBorder="1"/>
    <xf numFmtId="14" fontId="6" fillId="0" borderId="0" xfId="2" applyNumberFormat="1"/>
    <xf numFmtId="0" fontId="3" fillId="2" borderId="2" xfId="2" applyFont="1" applyFill="1" applyBorder="1" applyAlignment="1">
      <alignment horizontal="centerContinuous"/>
    </xf>
    <xf numFmtId="0" fontId="7" fillId="0" borderId="2" xfId="2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1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8" xfId="0" applyFont="1" applyBorder="1"/>
    <xf numFmtId="0" fontId="4" fillId="0" borderId="8" xfId="0" applyFont="1" applyBorder="1"/>
    <xf numFmtId="0" fontId="9" fillId="0" borderId="2" xfId="0" applyFont="1" applyBorder="1"/>
    <xf numFmtId="10" fontId="0" fillId="0" borderId="3" xfId="0" applyNumberFormat="1" applyBorder="1" applyProtection="1">
      <protection locked="0"/>
    </xf>
    <xf numFmtId="44" fontId="1" fillId="0" borderId="0" xfId="3" applyFill="1" applyBorder="1" applyProtection="1"/>
    <xf numFmtId="0" fontId="4" fillId="0" borderId="9" xfId="0" applyFont="1" applyBorder="1"/>
    <xf numFmtId="43" fontId="1" fillId="0" borderId="0" xfId="1" applyFill="1" applyBorder="1" applyProtection="1"/>
    <xf numFmtId="14" fontId="0" fillId="0" borderId="6" xfId="0" applyNumberFormat="1" applyBorder="1"/>
    <xf numFmtId="43" fontId="1" fillId="0" borderId="6" xfId="1" applyFill="1" applyBorder="1" applyProtection="1"/>
    <xf numFmtId="0" fontId="5" fillId="3" borderId="7" xfId="0" applyFont="1" applyFill="1" applyBorder="1" applyAlignment="1">
      <alignment horizontal="center"/>
    </xf>
    <xf numFmtId="0" fontId="3" fillId="2" borderId="1" xfId="2" applyFont="1" applyFill="1" applyBorder="1" applyAlignment="1">
      <alignment horizontal="centerContinuous"/>
    </xf>
    <xf numFmtId="0" fontId="6" fillId="0" borderId="8" xfId="2" applyBorder="1"/>
    <xf numFmtId="0" fontId="6" fillId="0" borderId="9" xfId="2" applyBorder="1"/>
    <xf numFmtId="14" fontId="7" fillId="0" borderId="8" xfId="2" applyNumberFormat="1" applyFont="1" applyBorder="1"/>
    <xf numFmtId="0" fontId="7" fillId="0" borderId="9" xfId="2" applyFont="1" applyBorder="1"/>
    <xf numFmtId="0" fontId="6" fillId="0" borderId="6" xfId="2" applyBorder="1"/>
    <xf numFmtId="0" fontId="6" fillId="0" borderId="7" xfId="2" applyBorder="1"/>
    <xf numFmtId="164" fontId="1" fillId="0" borderId="0" xfId="1" applyNumberFormat="1" applyFont="1" applyFill="1" applyBorder="1"/>
    <xf numFmtId="14" fontId="1" fillId="0" borderId="8" xfId="2" applyNumberFormat="1" applyFont="1" applyBorder="1"/>
    <xf numFmtId="14" fontId="1" fillId="0" borderId="5" xfId="2" applyNumberFormat="1" applyFont="1" applyBorder="1"/>
    <xf numFmtId="0" fontId="12" fillId="0" borderId="8" xfId="1" applyNumberFormat="1" applyFont="1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3" fillId="2" borderId="2" xfId="0" applyFont="1" applyFill="1" applyBorder="1" applyAlignment="1">
      <alignment horizontal="centerContinuous" wrapText="1"/>
    </xf>
    <xf numFmtId="0" fontId="6" fillId="0" borderId="10" xfId="2" applyBorder="1"/>
    <xf numFmtId="9" fontId="6" fillId="0" borderId="10" xfId="2" applyNumberFormat="1" applyBorder="1"/>
    <xf numFmtId="9" fontId="6" fillId="0" borderId="8" xfId="2" applyNumberFormat="1" applyBorder="1"/>
    <xf numFmtId="43" fontId="1" fillId="0" borderId="9" xfId="1" applyFont="1" applyBorder="1"/>
    <xf numFmtId="0" fontId="12" fillId="0" borderId="8" xfId="2" applyFont="1" applyBorder="1"/>
    <xf numFmtId="0" fontId="12" fillId="0" borderId="5" xfId="2" applyFont="1" applyBorder="1"/>
    <xf numFmtId="43" fontId="1" fillId="0" borderId="7" xfId="1" applyFont="1" applyBorder="1"/>
    <xf numFmtId="3" fontId="1" fillId="0" borderId="0" xfId="2" applyNumberFormat="1" applyFont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8" fontId="0" fillId="0" borderId="0" xfId="0" applyNumberFormat="1"/>
    <xf numFmtId="0" fontId="0" fillId="0" borderId="0" xfId="0" quotePrefix="1"/>
    <xf numFmtId="0" fontId="4" fillId="0" borderId="0" xfId="0" applyFont="1"/>
    <xf numFmtId="14" fontId="0" fillId="0" borderId="0" xfId="0" applyNumberFormat="1" applyProtection="1">
      <protection locked="0"/>
    </xf>
    <xf numFmtId="14" fontId="0" fillId="0" borderId="0" xfId="0" applyNumberFormat="1"/>
    <xf numFmtId="10" fontId="0" fillId="0" borderId="3" xfId="0" applyNumberFormat="1" applyBorder="1"/>
    <xf numFmtId="0" fontId="6" fillId="0" borderId="11" xfId="2" applyBorder="1"/>
    <xf numFmtId="164" fontId="0" fillId="0" borderId="9" xfId="1" applyNumberFormat="1" applyFont="1" applyFill="1" applyBorder="1"/>
    <xf numFmtId="164" fontId="1" fillId="0" borderId="9" xfId="1" applyNumberFormat="1" applyFont="1" applyBorder="1"/>
    <xf numFmtId="164" fontId="1" fillId="0" borderId="7" xfId="1" applyNumberFormat="1" applyFont="1" applyBorder="1"/>
    <xf numFmtId="164" fontId="0" fillId="0" borderId="0" xfId="1" applyNumberFormat="1" applyFont="1" applyFill="1" applyBorder="1"/>
    <xf numFmtId="164" fontId="8" fillId="0" borderId="0" xfId="1" applyNumberFormat="1" applyFont="1" applyBorder="1"/>
    <xf numFmtId="164" fontId="8" fillId="0" borderId="6" xfId="1" applyNumberFormat="1" applyFont="1" applyBorder="1"/>
    <xf numFmtId="164" fontId="1" fillId="0" borderId="0" xfId="1" applyNumberFormat="1" applyFont="1"/>
    <xf numFmtId="0" fontId="3" fillId="2" borderId="2" xfId="2" applyFont="1" applyFill="1" applyBorder="1" applyAlignment="1">
      <alignment horizontal="centerContinuous" wrapText="1"/>
    </xf>
    <xf numFmtId="0" fontId="3" fillId="2" borderId="1" xfId="0" applyFont="1" applyFill="1" applyBorder="1" applyAlignment="1">
      <alignment horizontal="centerContinuous" wrapText="1"/>
    </xf>
    <xf numFmtId="164" fontId="1" fillId="0" borderId="9" xfId="1" applyNumberFormat="1" applyFont="1" applyFill="1" applyBorder="1"/>
    <xf numFmtId="0" fontId="3" fillId="2" borderId="3" xfId="0" applyFont="1" applyFill="1" applyBorder="1" applyAlignment="1">
      <alignment horizontal="centerContinuous"/>
    </xf>
    <xf numFmtId="164" fontId="0" fillId="0" borderId="9" xfId="1" applyNumberFormat="1" applyFont="1" applyBorder="1"/>
    <xf numFmtId="164" fontId="0" fillId="0" borderId="7" xfId="1" applyNumberFormat="1" applyFont="1" applyBorder="1"/>
    <xf numFmtId="0" fontId="16" fillId="0" borderId="8" xfId="2" applyFont="1" applyBorder="1"/>
    <xf numFmtId="0" fontId="16" fillId="0" borderId="9" xfId="2" applyFont="1" applyBorder="1"/>
    <xf numFmtId="164" fontId="6" fillId="0" borderId="0" xfId="2" applyNumberFormat="1"/>
    <xf numFmtId="43" fontId="11" fillId="3" borderId="0" xfId="0" applyNumberFormat="1" applyFont="1" applyFill="1"/>
    <xf numFmtId="10" fontId="11" fillId="3" borderId="0" xfId="4" applyNumberFormat="1" applyFont="1" applyFill="1"/>
    <xf numFmtId="14" fontId="7" fillId="0" borderId="1" xfId="2" applyNumberFormat="1" applyFont="1" applyBorder="1"/>
    <xf numFmtId="0" fontId="12" fillId="0" borderId="0" xfId="0" applyFont="1"/>
    <xf numFmtId="43" fontId="1" fillId="0" borderId="9" xfId="1" applyFill="1" applyBorder="1" applyProtection="1"/>
    <xf numFmtId="43" fontId="1" fillId="0" borderId="7" xfId="1" applyFill="1" applyBorder="1" applyProtection="1"/>
    <xf numFmtId="0" fontId="9" fillId="0" borderId="9" xfId="0" applyFont="1" applyBorder="1"/>
    <xf numFmtId="3" fontId="0" fillId="0" borderId="0" xfId="0" applyNumberFormat="1"/>
    <xf numFmtId="164" fontId="0" fillId="4" borderId="9" xfId="1" applyNumberFormat="1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3" fillId="5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10" fontId="12" fillId="0" borderId="0" xfId="4" applyNumberFormat="1" applyFont="1" applyFill="1"/>
  </cellXfs>
  <cellStyles count="5">
    <cellStyle name="Comma" xfId="1" builtinId="3"/>
    <cellStyle name="Currency" xfId="3" builtinId="4"/>
    <cellStyle name="Normal" xfId="0" builtinId="0"/>
    <cellStyle name="Normal 2" xfId="2" xr:uid="{90DFED00-9C5A-4B19-A32F-5069DC6A6B6F}"/>
    <cellStyle name="Percent" xfId="4" builtinId="5"/>
  </cellStyles>
  <dxfs count="4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000000"/>
      <color rgb="FF006100"/>
      <color rgb="FFFFEB9C"/>
      <color rgb="FF9C5700"/>
      <color rgb="FFC6EF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371476</xdr:colOff>
      <xdr:row>1</xdr:row>
      <xdr:rowOff>104776</xdr:rowOff>
    </xdr:from>
    <xdr:to>
      <xdr:col>5</xdr:col>
      <xdr:colOff>752476</xdr:colOff>
      <xdr:row>4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B119A7-E3DF-2968-B131-593DA11F34D7}"/>
            </a:ext>
          </a:extLst>
        </xdr:cNvPr>
        <xdr:cNvSpPr txBox="1"/>
      </xdr:nvSpPr>
      <xdr:spPr>
        <a:xfrm>
          <a:off x="1495426" y="342901"/>
          <a:ext cx="2895600" cy="5524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2"/>
              </a:solidFill>
            </a:rPr>
            <a:t>You</a:t>
          </a:r>
          <a:r>
            <a:rPr lang="en-US" sz="1400" b="1" baseline="0">
              <a:solidFill>
                <a:schemeClr val="tx2"/>
              </a:solidFill>
            </a:rPr>
            <a:t> may need to scroll down to see the Conditional Formatting in place.</a:t>
          </a:r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8</xdr:col>
      <xdr:colOff>371476</xdr:colOff>
      <xdr:row>1</xdr:row>
      <xdr:rowOff>104776</xdr:rowOff>
    </xdr:from>
    <xdr:to>
      <xdr:col>11</xdr:col>
      <xdr:colOff>752476</xdr:colOff>
      <xdr:row>4</xdr:row>
      <xdr:rowOff>57151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3C4B6C-A2CA-4745-82EF-9070566832D1}"/>
            </a:ext>
          </a:extLst>
        </xdr:cNvPr>
        <xdr:cNvSpPr txBox="1"/>
      </xdr:nvSpPr>
      <xdr:spPr>
        <a:xfrm>
          <a:off x="1495426" y="342901"/>
          <a:ext cx="2895600" cy="5524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2"/>
              </a:solidFill>
            </a:rPr>
            <a:t>You</a:t>
          </a:r>
          <a:r>
            <a:rPr lang="en-US" sz="1400" b="1" baseline="0">
              <a:solidFill>
                <a:schemeClr val="tx2"/>
              </a:solidFill>
            </a:rPr>
            <a:t> may need to scroll down to see the Conditional Formatting in place.</a:t>
          </a:r>
          <a:endParaRPr lang="en-US" sz="1400" b="1">
            <a:solidFill>
              <a:schemeClr val="tx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03FCE-56F7-464C-A7D8-6968A879475B}">
  <dimension ref="B1:K22"/>
  <sheetViews>
    <sheetView zoomScaleNormal="85" workbookViewId="0">
      <selection activeCell="I1" sqref="I1:K1"/>
    </sheetView>
  </sheetViews>
  <sheetFormatPr defaultColWidth="12.5703125" defaultRowHeight="15.75" outlineLevelCol="1" x14ac:dyDescent="0.25"/>
  <cols>
    <col min="1" max="1" width="2.85546875" style="11" customWidth="1"/>
    <col min="2" max="2" width="30.85546875" style="11" bestFit="1" customWidth="1"/>
    <col min="3" max="3" width="12.85546875" style="11" bestFit="1" customWidth="1"/>
    <col min="4" max="4" width="10.5703125" style="11" bestFit="1" customWidth="1"/>
    <col min="5" max="5" width="11.5703125" style="11" bestFit="1" customWidth="1"/>
    <col min="6" max="6" width="40.85546875" style="11" hidden="1" customWidth="1" outlineLevel="1"/>
    <col min="7" max="7" width="51.28515625" style="11" hidden="1" customWidth="1" outlineLevel="1"/>
    <col min="8" max="8" width="2.7109375" style="11" customWidth="1" collapsed="1"/>
    <col min="9" max="9" width="23.5703125" style="11" bestFit="1" customWidth="1"/>
    <col min="10" max="10" width="13.85546875" style="11" customWidth="1"/>
    <col min="11" max="11" width="15.85546875" style="11" customWidth="1"/>
    <col min="12" max="16384" width="12.5703125" style="11"/>
  </cols>
  <sheetData>
    <row r="1" spans="2:11" ht="19.5" thickBot="1" x14ac:dyDescent="0.35">
      <c r="B1" s="104" t="s">
        <v>120</v>
      </c>
      <c r="C1" s="105"/>
      <c r="D1" s="105"/>
      <c r="E1" s="106"/>
      <c r="F1" s="5"/>
      <c r="G1" s="5"/>
      <c r="I1" s="102" t="s">
        <v>111</v>
      </c>
      <c r="J1" s="103"/>
      <c r="K1" s="103"/>
    </row>
    <row r="2" spans="2:11" x14ac:dyDescent="0.25">
      <c r="B2" s="29" t="s">
        <v>59</v>
      </c>
      <c r="C2" s="30" t="s">
        <v>55</v>
      </c>
      <c r="D2" s="30" t="s">
        <v>57</v>
      </c>
      <c r="E2" s="30" t="s">
        <v>56</v>
      </c>
      <c r="F2" s="30" t="s">
        <v>54</v>
      </c>
      <c r="G2" s="31" t="s">
        <v>53</v>
      </c>
      <c r="H2" s="60"/>
      <c r="I2" s="29" t="s">
        <v>59</v>
      </c>
      <c r="J2" s="30" t="s">
        <v>57</v>
      </c>
      <c r="K2" s="31" t="s">
        <v>56</v>
      </c>
    </row>
    <row r="3" spans="2:11" x14ac:dyDescent="0.25">
      <c r="B3" s="6" t="s">
        <v>52</v>
      </c>
      <c r="C3" s="16" t="s">
        <v>51</v>
      </c>
      <c r="D3" s="24">
        <v>19000</v>
      </c>
      <c r="E3" s="80">
        <v>30000</v>
      </c>
      <c r="F3" s="17" t="s">
        <v>90</v>
      </c>
      <c r="G3" s="18" t="s">
        <v>91</v>
      </c>
      <c r="H3" s="60"/>
      <c r="I3" s="6" t="s">
        <v>52</v>
      </c>
      <c r="J3" s="24">
        <v>19000</v>
      </c>
      <c r="K3" s="77">
        <v>30000</v>
      </c>
    </row>
    <row r="4" spans="2:11" x14ac:dyDescent="0.25">
      <c r="B4" s="6" t="s">
        <v>50</v>
      </c>
      <c r="C4" s="16" t="s">
        <v>30</v>
      </c>
      <c r="D4" s="24">
        <v>12774</v>
      </c>
      <c r="E4" s="24">
        <v>20557</v>
      </c>
      <c r="F4" s="17" t="s">
        <v>92</v>
      </c>
      <c r="G4" s="18" t="s">
        <v>93</v>
      </c>
      <c r="H4" s="61"/>
      <c r="I4" s="6" t="s">
        <v>50</v>
      </c>
      <c r="J4" s="24">
        <v>12774</v>
      </c>
      <c r="K4" s="78">
        <v>20557</v>
      </c>
    </row>
    <row r="5" spans="2:11" x14ac:dyDescent="0.25">
      <c r="B5" s="6" t="s">
        <v>49</v>
      </c>
      <c r="C5" s="16" t="s">
        <v>48</v>
      </c>
      <c r="D5" s="24">
        <v>9000</v>
      </c>
      <c r="E5" s="24">
        <v>14500</v>
      </c>
      <c r="F5" s="17" t="s">
        <v>15</v>
      </c>
      <c r="G5" s="18" t="s">
        <v>47</v>
      </c>
      <c r="H5" s="61"/>
      <c r="I5" s="6" t="s">
        <v>49</v>
      </c>
      <c r="J5" s="24">
        <v>9000</v>
      </c>
      <c r="K5" s="78">
        <v>14500</v>
      </c>
    </row>
    <row r="6" spans="2:11" x14ac:dyDescent="0.25">
      <c r="B6" s="6" t="s">
        <v>46</v>
      </c>
      <c r="C6" s="16" t="s">
        <v>22</v>
      </c>
      <c r="D6" s="24">
        <v>8188</v>
      </c>
      <c r="E6" s="24">
        <v>13177</v>
      </c>
      <c r="F6" s="17" t="s">
        <v>94</v>
      </c>
      <c r="G6" t="s">
        <v>45</v>
      </c>
      <c r="H6" s="60"/>
      <c r="I6" s="6" t="s">
        <v>46</v>
      </c>
      <c r="J6" s="24">
        <v>8188</v>
      </c>
      <c r="K6" s="78">
        <v>13177</v>
      </c>
    </row>
    <row r="7" spans="2:11" x14ac:dyDescent="0.25">
      <c r="B7" s="6" t="s">
        <v>44</v>
      </c>
      <c r="C7" s="16" t="s">
        <v>43</v>
      </c>
      <c r="D7" s="24">
        <v>6800</v>
      </c>
      <c r="E7" s="24">
        <v>11000</v>
      </c>
      <c r="F7" t="s">
        <v>42</v>
      </c>
      <c r="G7" t="s">
        <v>41</v>
      </c>
      <c r="H7" s="60"/>
      <c r="I7" s="6" t="s">
        <v>44</v>
      </c>
      <c r="J7" s="24">
        <v>6800</v>
      </c>
      <c r="K7" s="78">
        <v>11000</v>
      </c>
    </row>
    <row r="8" spans="2:11" x14ac:dyDescent="0.25">
      <c r="B8" s="6" t="s">
        <v>40</v>
      </c>
      <c r="C8" s="16" t="s">
        <v>30</v>
      </c>
      <c r="D8" s="24">
        <v>6509</v>
      </c>
      <c r="E8" s="24">
        <v>10475</v>
      </c>
      <c r="F8" s="17" t="s">
        <v>95</v>
      </c>
      <c r="G8" t="s">
        <v>39</v>
      </c>
      <c r="H8" s="60"/>
      <c r="I8" s="6" t="s">
        <v>40</v>
      </c>
      <c r="J8" s="24">
        <v>6509</v>
      </c>
      <c r="K8" s="78">
        <v>10475</v>
      </c>
    </row>
    <row r="9" spans="2:11" x14ac:dyDescent="0.25">
      <c r="B9" s="6" t="s">
        <v>38</v>
      </c>
      <c r="C9" s="16" t="s">
        <v>30</v>
      </c>
      <c r="D9" s="24">
        <v>6450</v>
      </c>
      <c r="E9" s="24">
        <v>10380</v>
      </c>
      <c r="F9" s="17" t="s">
        <v>96</v>
      </c>
      <c r="G9" t="s">
        <v>37</v>
      </c>
      <c r="H9" s="60"/>
      <c r="I9" s="6" t="s">
        <v>38</v>
      </c>
      <c r="J9" s="24">
        <v>6450</v>
      </c>
      <c r="K9" s="78">
        <v>10380</v>
      </c>
    </row>
    <row r="10" spans="2:11" x14ac:dyDescent="0.25">
      <c r="B10" s="6" t="s">
        <v>36</v>
      </c>
      <c r="C10" s="16" t="s">
        <v>28</v>
      </c>
      <c r="D10" s="24">
        <v>6200</v>
      </c>
      <c r="E10" s="24">
        <v>10000</v>
      </c>
      <c r="F10" s="17" t="s">
        <v>97</v>
      </c>
      <c r="G10" s="18" t="s">
        <v>98</v>
      </c>
      <c r="H10" s="60"/>
      <c r="I10" s="6" t="s">
        <v>36</v>
      </c>
      <c r="J10" s="24">
        <v>6200</v>
      </c>
      <c r="K10" s="78">
        <v>10000</v>
      </c>
    </row>
    <row r="11" spans="2:11" x14ac:dyDescent="0.25">
      <c r="B11" s="6" t="s">
        <v>35</v>
      </c>
      <c r="C11" s="16" t="s">
        <v>30</v>
      </c>
      <c r="D11" s="24">
        <v>6200</v>
      </c>
      <c r="E11" s="24">
        <v>10000</v>
      </c>
      <c r="F11" s="17" t="s">
        <v>99</v>
      </c>
      <c r="G11" t="s">
        <v>34</v>
      </c>
      <c r="H11" s="60"/>
      <c r="I11" s="6" t="s">
        <v>35</v>
      </c>
      <c r="J11" s="24">
        <v>6200</v>
      </c>
      <c r="K11" s="78">
        <v>10000</v>
      </c>
    </row>
    <row r="12" spans="2:11" x14ac:dyDescent="0.25">
      <c r="B12" s="6" t="s">
        <v>33</v>
      </c>
      <c r="C12" s="16" t="s">
        <v>28</v>
      </c>
      <c r="D12" s="24">
        <v>5700</v>
      </c>
      <c r="E12" s="24">
        <v>9200</v>
      </c>
      <c r="F12" s="17" t="s">
        <v>100</v>
      </c>
      <c r="G12" s="18" t="s">
        <v>101</v>
      </c>
      <c r="H12" s="60"/>
      <c r="I12" s="6" t="s">
        <v>33</v>
      </c>
      <c r="J12" s="24">
        <v>5700</v>
      </c>
      <c r="K12" s="78">
        <v>9200</v>
      </c>
    </row>
    <row r="13" spans="2:11" x14ac:dyDescent="0.25">
      <c r="B13" s="6" t="s">
        <v>32</v>
      </c>
      <c r="C13" s="16" t="s">
        <v>30</v>
      </c>
      <c r="D13" s="24">
        <v>5400</v>
      </c>
      <c r="E13" s="24">
        <v>8690</v>
      </c>
      <c r="F13" s="17" t="s">
        <v>102</v>
      </c>
      <c r="G13" s="18" t="s">
        <v>103</v>
      </c>
      <c r="H13" s="60"/>
      <c r="I13" s="6" t="s">
        <v>32</v>
      </c>
      <c r="J13" s="24">
        <v>5400</v>
      </c>
      <c r="K13" s="78">
        <v>8690</v>
      </c>
    </row>
    <row r="14" spans="2:11" x14ac:dyDescent="0.25">
      <c r="B14" s="6" t="s">
        <v>31</v>
      </c>
      <c r="C14" s="16" t="s">
        <v>30</v>
      </c>
      <c r="D14" s="24">
        <v>5100</v>
      </c>
      <c r="E14" s="24">
        <v>8200</v>
      </c>
      <c r="F14" s="17" t="s">
        <v>104</v>
      </c>
      <c r="G14" s="18" t="s">
        <v>105</v>
      </c>
      <c r="H14" s="60"/>
      <c r="I14" s="6" t="s">
        <v>31</v>
      </c>
      <c r="J14" s="24">
        <v>5100</v>
      </c>
      <c r="K14" s="78">
        <v>8200</v>
      </c>
    </row>
    <row r="15" spans="2:11" x14ac:dyDescent="0.25">
      <c r="B15" s="6" t="s">
        <v>29</v>
      </c>
      <c r="C15" s="16" t="s">
        <v>28</v>
      </c>
      <c r="D15" s="24">
        <v>4800</v>
      </c>
      <c r="E15" s="80">
        <v>7800</v>
      </c>
      <c r="F15" s="17" t="s">
        <v>100</v>
      </c>
      <c r="G15" t="s">
        <v>27</v>
      </c>
      <c r="H15" s="60"/>
      <c r="I15" s="6" t="s">
        <v>29</v>
      </c>
      <c r="J15" s="24">
        <v>4800</v>
      </c>
      <c r="K15" s="77">
        <v>7800</v>
      </c>
    </row>
    <row r="16" spans="2:11" x14ac:dyDescent="0.25">
      <c r="B16" s="6" t="s">
        <v>26</v>
      </c>
      <c r="C16" s="16" t="s">
        <v>25</v>
      </c>
      <c r="D16" s="24">
        <v>4645</v>
      </c>
      <c r="E16" s="24">
        <v>7476</v>
      </c>
      <c r="F16" s="17" t="s">
        <v>106</v>
      </c>
      <c r="G16" t="s">
        <v>24</v>
      </c>
      <c r="H16" s="60"/>
      <c r="I16" s="6" t="s">
        <v>26</v>
      </c>
      <c r="J16" s="24">
        <v>4645</v>
      </c>
      <c r="K16" s="78">
        <v>7476</v>
      </c>
    </row>
    <row r="17" spans="2:11" x14ac:dyDescent="0.25">
      <c r="B17" s="6" t="s">
        <v>23</v>
      </c>
      <c r="C17" s="16" t="s">
        <v>22</v>
      </c>
      <c r="D17" s="24">
        <v>4555</v>
      </c>
      <c r="E17" s="24">
        <v>7331</v>
      </c>
      <c r="F17" t="s">
        <v>21</v>
      </c>
      <c r="G17" t="s">
        <v>20</v>
      </c>
      <c r="H17" s="60"/>
      <c r="I17" s="6" t="s">
        <v>23</v>
      </c>
      <c r="J17" s="24">
        <v>4555</v>
      </c>
      <c r="K17" s="78">
        <v>7331</v>
      </c>
    </row>
    <row r="18" spans="2:11" x14ac:dyDescent="0.25">
      <c r="B18" s="6" t="s">
        <v>19</v>
      </c>
      <c r="C18" s="16" t="s">
        <v>18</v>
      </c>
      <c r="D18" s="24">
        <v>3220</v>
      </c>
      <c r="E18" s="24">
        <v>5190</v>
      </c>
      <c r="F18" s="17" t="s">
        <v>107</v>
      </c>
      <c r="G18" s="18" t="s">
        <v>108</v>
      </c>
      <c r="H18" s="60"/>
      <c r="I18" s="6" t="s">
        <v>19</v>
      </c>
      <c r="J18" s="24">
        <v>3220</v>
      </c>
      <c r="K18" s="78">
        <v>5190</v>
      </c>
    </row>
    <row r="19" spans="2:11" x14ac:dyDescent="0.25">
      <c r="B19" s="6" t="s">
        <v>17</v>
      </c>
      <c r="C19" s="16" t="s">
        <v>16</v>
      </c>
      <c r="D19" s="24">
        <v>3633</v>
      </c>
      <c r="E19" s="24">
        <v>5846</v>
      </c>
      <c r="F19" s="17" t="s">
        <v>15</v>
      </c>
      <c r="G19" s="18" t="s">
        <v>14</v>
      </c>
      <c r="H19" s="60"/>
      <c r="I19" s="6" t="s">
        <v>17</v>
      </c>
      <c r="J19" s="24">
        <v>3633</v>
      </c>
      <c r="K19" s="78">
        <v>5846</v>
      </c>
    </row>
    <row r="20" spans="2:11" x14ac:dyDescent="0.25">
      <c r="B20" s="6" t="s">
        <v>13</v>
      </c>
      <c r="C20" s="16" t="s">
        <v>9</v>
      </c>
      <c r="D20" s="24">
        <v>3365</v>
      </c>
      <c r="E20" s="24">
        <v>5415</v>
      </c>
      <c r="F20" t="s">
        <v>12</v>
      </c>
      <c r="G20" t="s">
        <v>11</v>
      </c>
      <c r="H20" s="60"/>
      <c r="I20" s="6" t="s">
        <v>13</v>
      </c>
      <c r="J20" s="24">
        <v>3365</v>
      </c>
      <c r="K20" s="78">
        <v>5415</v>
      </c>
    </row>
    <row r="21" spans="2:11" x14ac:dyDescent="0.25">
      <c r="B21" s="6" t="s">
        <v>10</v>
      </c>
      <c r="C21" s="16" t="s">
        <v>9</v>
      </c>
      <c r="D21" s="24">
        <v>3020</v>
      </c>
      <c r="E21" s="24">
        <v>4861</v>
      </c>
      <c r="F21" t="s">
        <v>8</v>
      </c>
      <c r="G21" t="s">
        <v>7</v>
      </c>
      <c r="H21" s="60"/>
      <c r="I21" s="6" t="s">
        <v>10</v>
      </c>
      <c r="J21" s="24">
        <v>3020</v>
      </c>
      <c r="K21" s="78">
        <v>4861</v>
      </c>
    </row>
    <row r="22" spans="2:11" ht="16.5" thickBot="1" x14ac:dyDescent="0.3">
      <c r="B22" s="3" t="s">
        <v>6</v>
      </c>
      <c r="C22" s="21" t="s">
        <v>5</v>
      </c>
      <c r="D22" s="25">
        <v>2894</v>
      </c>
      <c r="E22" s="25">
        <v>4658</v>
      </c>
      <c r="F22" s="22" t="s">
        <v>109</v>
      </c>
      <c r="G22" s="23" t="s">
        <v>110</v>
      </c>
      <c r="H22" s="60"/>
      <c r="I22" s="3" t="s">
        <v>6</v>
      </c>
      <c r="J22" s="25">
        <v>2894</v>
      </c>
      <c r="K22" s="79">
        <v>4658</v>
      </c>
    </row>
  </sheetData>
  <mergeCells count="2">
    <mergeCell ref="I1:K1"/>
    <mergeCell ref="B1:E1"/>
  </mergeCells>
  <conditionalFormatting sqref="D3:D22">
    <cfRule type="cellIs" dxfId="39" priority="6" operator="greaterThan">
      <formula>8000</formula>
    </cfRule>
    <cfRule type="cellIs" dxfId="38" priority="5" operator="between">
      <formula>4000</formula>
      <formula>8000</formula>
    </cfRule>
    <cfRule type="cellIs" dxfId="37" priority="4" operator="lessThan">
      <formula>4000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ECAF-C83F-4138-80F1-AC8510538032}">
  <dimension ref="B1:L57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C10" sqref="C10"/>
    </sheetView>
  </sheetViews>
  <sheetFormatPr defaultRowHeight="15" x14ac:dyDescent="0.25"/>
  <cols>
    <col min="1" max="1" width="2.7109375" customWidth="1"/>
    <col min="2" max="2" width="14.5703125" customWidth="1"/>
    <col min="3" max="3" width="12.7109375" bestFit="1" customWidth="1"/>
    <col min="4" max="4" width="13.7109375" bestFit="1" customWidth="1"/>
    <col min="5" max="5" width="11.28515625" bestFit="1" customWidth="1"/>
    <col min="6" max="6" width="14" bestFit="1" customWidth="1"/>
    <col min="7" max="7" width="2.7109375" customWidth="1"/>
    <col min="8" max="8" width="14.5703125" customWidth="1"/>
    <col min="9" max="9" width="12.7109375" bestFit="1" customWidth="1"/>
    <col min="10" max="10" width="13.7109375" bestFit="1" customWidth="1"/>
    <col min="11" max="11" width="11.28515625" bestFit="1" customWidth="1"/>
    <col min="12" max="12" width="14" bestFit="1" customWidth="1"/>
  </cols>
  <sheetData>
    <row r="1" spans="2:12" ht="38.25" thickBot="1" x14ac:dyDescent="0.35">
      <c r="B1" s="85" t="s">
        <v>117</v>
      </c>
      <c r="C1" s="2"/>
      <c r="D1" s="2"/>
      <c r="E1" s="2"/>
      <c r="F1" s="2"/>
      <c r="H1" s="2" t="s">
        <v>111</v>
      </c>
      <c r="I1" s="2"/>
      <c r="J1" s="2"/>
      <c r="K1" s="2"/>
      <c r="L1" s="2"/>
    </row>
    <row r="2" spans="2:12" x14ac:dyDescent="0.25">
      <c r="B2" s="38" t="s">
        <v>62</v>
      </c>
      <c r="C2" s="39">
        <v>5.2499999999999998E-2</v>
      </c>
      <c r="D2" s="96"/>
      <c r="E2" s="96"/>
      <c r="F2" s="35"/>
      <c r="H2" s="38" t="s">
        <v>62</v>
      </c>
      <c r="I2" s="75">
        <v>5.2499999999999998E-2</v>
      </c>
      <c r="J2" s="34"/>
      <c r="K2" s="34"/>
      <c r="L2" s="35"/>
    </row>
    <row r="3" spans="2:12" x14ac:dyDescent="0.25">
      <c r="B3" s="36" t="s">
        <v>63</v>
      </c>
      <c r="C3" s="68">
        <v>48</v>
      </c>
      <c r="D3" s="96"/>
      <c r="E3" s="96"/>
      <c r="F3" s="26"/>
      <c r="H3" s="36" t="s">
        <v>63</v>
      </c>
      <c r="I3">
        <v>48</v>
      </c>
      <c r="L3" s="99"/>
    </row>
    <row r="4" spans="2:12" x14ac:dyDescent="0.25">
      <c r="B4" s="36" t="s">
        <v>64</v>
      </c>
      <c r="C4" s="69">
        <v>15000</v>
      </c>
      <c r="F4" s="26"/>
      <c r="H4" s="36" t="s">
        <v>64</v>
      </c>
      <c r="I4" s="100">
        <v>15000</v>
      </c>
      <c r="L4" s="99"/>
    </row>
    <row r="5" spans="2:12" x14ac:dyDescent="0.25">
      <c r="B5" s="36" t="s">
        <v>65</v>
      </c>
      <c r="C5" s="70">
        <f>-PMT(C2/12,C3,C4)</f>
        <v>347.1406912652937</v>
      </c>
      <c r="D5" s="71"/>
      <c r="F5" s="26"/>
      <c r="H5" s="36" t="s">
        <v>65</v>
      </c>
      <c r="I5" s="70">
        <f>-PMT(I2/12,I3,I4)</f>
        <v>347.1406912652937</v>
      </c>
      <c r="J5" s="71"/>
      <c r="L5" s="26"/>
    </row>
    <row r="6" spans="2:12" x14ac:dyDescent="0.25">
      <c r="B6" s="36" t="s">
        <v>66</v>
      </c>
      <c r="C6" s="70">
        <f>-CUMIPMT(C2/12,C3,C4,1,C3,0)</f>
        <v>1662.7531807340947</v>
      </c>
      <c r="D6" s="71"/>
      <c r="F6" s="26"/>
      <c r="H6" s="36" t="s">
        <v>66</v>
      </c>
      <c r="I6" s="70">
        <f>-CUMIPMT(I2/12,I3,I4,1,I3,0)</f>
        <v>1662.7531807340947</v>
      </c>
      <c r="J6" s="71"/>
      <c r="L6" s="26"/>
    </row>
    <row r="7" spans="2:12" x14ac:dyDescent="0.25">
      <c r="B7" s="36" t="s">
        <v>67</v>
      </c>
      <c r="C7" s="70">
        <f>-CUMPRINC(C2/12,C3,C4,13,24,0)</f>
        <v>3646.7946785559247</v>
      </c>
      <c r="D7" s="71"/>
      <c r="F7" s="26"/>
      <c r="H7" s="36" t="s">
        <v>67</v>
      </c>
      <c r="I7" s="70">
        <f>-CUMPRINC(I2/12,I3,I4,13,24,0)</f>
        <v>3646.7946785559247</v>
      </c>
      <c r="J7" s="71"/>
      <c r="L7" s="26"/>
    </row>
    <row r="8" spans="2:12" x14ac:dyDescent="0.25">
      <c r="B8" s="36"/>
      <c r="C8" s="40"/>
      <c r="F8" s="26"/>
      <c r="H8" s="36"/>
      <c r="I8" s="40"/>
      <c r="L8" s="26"/>
    </row>
    <row r="9" spans="2:12" x14ac:dyDescent="0.25">
      <c r="B9" s="37" t="s">
        <v>68</v>
      </c>
      <c r="C9" s="72" t="s">
        <v>69</v>
      </c>
      <c r="D9" s="72" t="s">
        <v>62</v>
      </c>
      <c r="E9" s="72" t="s">
        <v>70</v>
      </c>
      <c r="F9" s="41" t="s">
        <v>71</v>
      </c>
      <c r="H9" s="37" t="s">
        <v>68</v>
      </c>
      <c r="I9" s="72" t="s">
        <v>69</v>
      </c>
      <c r="J9" s="72" t="s">
        <v>62</v>
      </c>
      <c r="K9" s="72" t="s">
        <v>70</v>
      </c>
      <c r="L9" s="41" t="s">
        <v>71</v>
      </c>
    </row>
    <row r="10" spans="2:12" x14ac:dyDescent="0.25">
      <c r="B10" s="6">
        <v>1</v>
      </c>
      <c r="C10" s="73">
        <v>44927</v>
      </c>
      <c r="D10" s="42">
        <f>C2/12*C4</f>
        <v>65.625</v>
      </c>
      <c r="E10" s="42">
        <f>C$5-D10</f>
        <v>281.5156912652937</v>
      </c>
      <c r="F10" s="97">
        <f>C4-E10</f>
        <v>14718.484308734707</v>
      </c>
      <c r="H10" s="6">
        <v>1</v>
      </c>
      <c r="I10" s="74">
        <v>44927</v>
      </c>
      <c r="J10" s="42">
        <f>I2/12*I4</f>
        <v>65.625</v>
      </c>
      <c r="K10" s="42">
        <f>I$5-J10</f>
        <v>281.5156912652937</v>
      </c>
      <c r="L10" s="97">
        <f>I4-K10</f>
        <v>14718.484308734707</v>
      </c>
    </row>
    <row r="11" spans="2:12" x14ac:dyDescent="0.25">
      <c r="B11" s="6">
        <v>2</v>
      </c>
      <c r="C11" s="74">
        <f>EOMONTH(C10,0)+1</f>
        <v>44958</v>
      </c>
      <c r="D11" s="42">
        <f>F10*C$2/12</f>
        <v>64.393368850714339</v>
      </c>
      <c r="E11" s="42">
        <f>C$5-D11</f>
        <v>282.74732241457934</v>
      </c>
      <c r="F11" s="97">
        <f>F10-E11</f>
        <v>14435.736986320127</v>
      </c>
      <c r="H11" s="6">
        <v>2</v>
      </c>
      <c r="I11" s="74">
        <f>EOMONTH(I10,0)+1</f>
        <v>44958</v>
      </c>
      <c r="J11" s="42">
        <f>L10*I$2/12</f>
        <v>64.393368850714339</v>
      </c>
      <c r="K11" s="42">
        <f>I$5-J11</f>
        <v>282.74732241457934</v>
      </c>
      <c r="L11" s="97">
        <f>L10-K11</f>
        <v>14435.736986320127</v>
      </c>
    </row>
    <row r="12" spans="2:12" x14ac:dyDescent="0.25">
      <c r="B12" s="6">
        <v>3</v>
      </c>
      <c r="C12" s="74">
        <f t="shared" ref="C12:C57" si="0">EOMONTH(C11,0)+1</f>
        <v>44986</v>
      </c>
      <c r="D12" s="42">
        <f t="shared" ref="D12:D57" si="1">F11*C$2/12</f>
        <v>63.156349315150557</v>
      </c>
      <c r="E12" s="42">
        <f t="shared" ref="E12:E57" si="2">C$5-D12</f>
        <v>283.98434195014312</v>
      </c>
      <c r="F12" s="97">
        <f t="shared" ref="F12:F57" si="3">F11-E12</f>
        <v>14151.752644369984</v>
      </c>
      <c r="H12" s="6">
        <v>3</v>
      </c>
      <c r="I12" s="74">
        <f t="shared" ref="I12:I57" si="4">EOMONTH(I11,0)+1</f>
        <v>44986</v>
      </c>
      <c r="J12" s="42">
        <f t="shared" ref="J12:J57" si="5">L11*I$2/12</f>
        <v>63.156349315150557</v>
      </c>
      <c r="K12" s="42">
        <f t="shared" ref="K12:K57" si="6">I$5-J12</f>
        <v>283.98434195014312</v>
      </c>
      <c r="L12" s="97">
        <f t="shared" ref="L12:L57" si="7">L11-K12</f>
        <v>14151.752644369984</v>
      </c>
    </row>
    <row r="13" spans="2:12" x14ac:dyDescent="0.25">
      <c r="B13" s="6">
        <v>4</v>
      </c>
      <c r="C13" s="74">
        <f t="shared" si="0"/>
        <v>45017</v>
      </c>
      <c r="D13" s="42">
        <f t="shared" si="1"/>
        <v>61.913917819118673</v>
      </c>
      <c r="E13" s="42">
        <f t="shared" si="2"/>
        <v>285.226773446175</v>
      </c>
      <c r="F13" s="97">
        <f t="shared" si="3"/>
        <v>13866.52587092381</v>
      </c>
      <c r="H13" s="6">
        <v>4</v>
      </c>
      <c r="I13" s="74">
        <f t="shared" si="4"/>
        <v>45017</v>
      </c>
      <c r="J13" s="42">
        <f t="shared" si="5"/>
        <v>61.913917819118673</v>
      </c>
      <c r="K13" s="42">
        <f t="shared" si="6"/>
        <v>285.226773446175</v>
      </c>
      <c r="L13" s="97">
        <f t="shared" si="7"/>
        <v>13866.52587092381</v>
      </c>
    </row>
    <row r="14" spans="2:12" x14ac:dyDescent="0.25">
      <c r="B14" s="6">
        <v>5</v>
      </c>
      <c r="C14" s="74">
        <f t="shared" si="0"/>
        <v>45047</v>
      </c>
      <c r="D14" s="42">
        <f t="shared" si="1"/>
        <v>60.666050685291658</v>
      </c>
      <c r="E14" s="42">
        <f t="shared" si="2"/>
        <v>286.47464058000202</v>
      </c>
      <c r="F14" s="97">
        <f t="shared" si="3"/>
        <v>13580.051230343808</v>
      </c>
      <c r="H14" s="6">
        <v>5</v>
      </c>
      <c r="I14" s="74">
        <f t="shared" si="4"/>
        <v>45047</v>
      </c>
      <c r="J14" s="42">
        <f t="shared" si="5"/>
        <v>60.666050685291658</v>
      </c>
      <c r="K14" s="42">
        <f t="shared" si="6"/>
        <v>286.47464058000202</v>
      </c>
      <c r="L14" s="97">
        <f t="shared" si="7"/>
        <v>13580.051230343808</v>
      </c>
    </row>
    <row r="15" spans="2:12" x14ac:dyDescent="0.25">
      <c r="B15" s="6">
        <v>6</v>
      </c>
      <c r="C15" s="74">
        <f t="shared" si="0"/>
        <v>45078</v>
      </c>
      <c r="D15" s="42">
        <f t="shared" si="1"/>
        <v>59.412724132754157</v>
      </c>
      <c r="E15" s="42">
        <f t="shared" si="2"/>
        <v>287.72796713253956</v>
      </c>
      <c r="F15" s="97">
        <f t="shared" si="3"/>
        <v>13292.323263211269</v>
      </c>
      <c r="H15" s="6">
        <v>6</v>
      </c>
      <c r="I15" s="74">
        <f t="shared" si="4"/>
        <v>45078</v>
      </c>
      <c r="J15" s="42">
        <f t="shared" si="5"/>
        <v>59.412724132754157</v>
      </c>
      <c r="K15" s="42">
        <f t="shared" si="6"/>
        <v>287.72796713253956</v>
      </c>
      <c r="L15" s="97">
        <f t="shared" si="7"/>
        <v>13292.323263211269</v>
      </c>
    </row>
    <row r="16" spans="2:12" x14ac:dyDescent="0.25">
      <c r="B16" s="6">
        <v>7</v>
      </c>
      <c r="C16" s="74">
        <f t="shared" si="0"/>
        <v>45108</v>
      </c>
      <c r="D16" s="42">
        <f t="shared" si="1"/>
        <v>58.153914276549301</v>
      </c>
      <c r="E16" s="42">
        <f t="shared" si="2"/>
        <v>288.9867769887444</v>
      </c>
      <c r="F16" s="97">
        <f t="shared" si="3"/>
        <v>13003.336486222524</v>
      </c>
      <c r="H16" s="6">
        <v>7</v>
      </c>
      <c r="I16" s="74">
        <f t="shared" si="4"/>
        <v>45108</v>
      </c>
      <c r="J16" s="42">
        <f t="shared" si="5"/>
        <v>58.153914276549301</v>
      </c>
      <c r="K16" s="42">
        <f t="shared" si="6"/>
        <v>288.9867769887444</v>
      </c>
      <c r="L16" s="97">
        <f t="shared" si="7"/>
        <v>13003.336486222524</v>
      </c>
    </row>
    <row r="17" spans="2:12" x14ac:dyDescent="0.25">
      <c r="B17" s="6">
        <v>8</v>
      </c>
      <c r="C17" s="74">
        <f t="shared" si="0"/>
        <v>45139</v>
      </c>
      <c r="D17" s="42">
        <f t="shared" si="1"/>
        <v>56.889597127223539</v>
      </c>
      <c r="E17" s="42">
        <f t="shared" si="2"/>
        <v>290.25109413807013</v>
      </c>
      <c r="F17" s="97">
        <f t="shared" si="3"/>
        <v>12713.085392084455</v>
      </c>
      <c r="H17" s="6">
        <v>8</v>
      </c>
      <c r="I17" s="74">
        <f t="shared" si="4"/>
        <v>45139</v>
      </c>
      <c r="J17" s="42">
        <f t="shared" si="5"/>
        <v>56.889597127223539</v>
      </c>
      <c r="K17" s="42">
        <f t="shared" si="6"/>
        <v>290.25109413807013</v>
      </c>
      <c r="L17" s="97">
        <f t="shared" si="7"/>
        <v>12713.085392084455</v>
      </c>
    </row>
    <row r="18" spans="2:12" x14ac:dyDescent="0.25">
      <c r="B18" s="6">
        <v>9</v>
      </c>
      <c r="C18" s="74">
        <f t="shared" si="0"/>
        <v>45170</v>
      </c>
      <c r="D18" s="42">
        <f t="shared" si="1"/>
        <v>55.61974859036949</v>
      </c>
      <c r="E18" s="42">
        <f t="shared" si="2"/>
        <v>291.52094267492419</v>
      </c>
      <c r="F18" s="97">
        <f t="shared" si="3"/>
        <v>12421.56444940953</v>
      </c>
      <c r="H18" s="6">
        <v>9</v>
      </c>
      <c r="I18" s="74">
        <f t="shared" si="4"/>
        <v>45170</v>
      </c>
      <c r="J18" s="42">
        <f t="shared" si="5"/>
        <v>55.61974859036949</v>
      </c>
      <c r="K18" s="42">
        <f t="shared" si="6"/>
        <v>291.52094267492419</v>
      </c>
      <c r="L18" s="97">
        <f t="shared" si="7"/>
        <v>12421.56444940953</v>
      </c>
    </row>
    <row r="19" spans="2:12" x14ac:dyDescent="0.25">
      <c r="B19" s="6">
        <v>10</v>
      </c>
      <c r="C19" s="74">
        <f t="shared" si="0"/>
        <v>45200</v>
      </c>
      <c r="D19" s="42">
        <f t="shared" si="1"/>
        <v>54.344344466166696</v>
      </c>
      <c r="E19" s="42">
        <f t="shared" si="2"/>
        <v>292.79634679912698</v>
      </c>
      <c r="F19" s="97">
        <f t="shared" si="3"/>
        <v>12128.768102610404</v>
      </c>
      <c r="H19" s="6">
        <v>10</v>
      </c>
      <c r="I19" s="74">
        <f t="shared" si="4"/>
        <v>45200</v>
      </c>
      <c r="J19" s="42">
        <f t="shared" si="5"/>
        <v>54.344344466166696</v>
      </c>
      <c r="K19" s="42">
        <f t="shared" si="6"/>
        <v>292.79634679912698</v>
      </c>
      <c r="L19" s="97">
        <f t="shared" si="7"/>
        <v>12128.768102610404</v>
      </c>
    </row>
    <row r="20" spans="2:12" x14ac:dyDescent="0.25">
      <c r="B20" s="6">
        <v>11</v>
      </c>
      <c r="C20" s="74">
        <f t="shared" si="0"/>
        <v>45231</v>
      </c>
      <c r="D20" s="42">
        <f t="shared" si="1"/>
        <v>53.063360448920513</v>
      </c>
      <c r="E20" s="42">
        <f t="shared" si="2"/>
        <v>294.07733081637321</v>
      </c>
      <c r="F20" s="97">
        <f t="shared" si="3"/>
        <v>11834.69077179403</v>
      </c>
      <c r="H20" s="6">
        <v>11</v>
      </c>
      <c r="I20" s="74">
        <f t="shared" si="4"/>
        <v>45231</v>
      </c>
      <c r="J20" s="42">
        <f t="shared" si="5"/>
        <v>53.063360448920513</v>
      </c>
      <c r="K20" s="42">
        <f t="shared" si="6"/>
        <v>294.07733081637321</v>
      </c>
      <c r="L20" s="97">
        <f t="shared" si="7"/>
        <v>11834.69077179403</v>
      </c>
    </row>
    <row r="21" spans="2:12" x14ac:dyDescent="0.25">
      <c r="B21" s="6">
        <v>12</v>
      </c>
      <c r="C21" s="74">
        <f t="shared" si="0"/>
        <v>45261</v>
      </c>
      <c r="D21" s="42">
        <f t="shared" si="1"/>
        <v>51.776772126598878</v>
      </c>
      <c r="E21" s="42">
        <f t="shared" si="2"/>
        <v>295.36391913869483</v>
      </c>
      <c r="F21" s="97">
        <f t="shared" si="3"/>
        <v>11539.326852655335</v>
      </c>
      <c r="H21" s="6">
        <v>12</v>
      </c>
      <c r="I21" s="74">
        <f t="shared" si="4"/>
        <v>45261</v>
      </c>
      <c r="J21" s="42">
        <f t="shared" si="5"/>
        <v>51.776772126598878</v>
      </c>
      <c r="K21" s="42">
        <f t="shared" si="6"/>
        <v>295.36391913869483</v>
      </c>
      <c r="L21" s="97">
        <f t="shared" si="7"/>
        <v>11539.326852655335</v>
      </c>
    </row>
    <row r="22" spans="2:12" x14ac:dyDescent="0.25">
      <c r="B22" s="6">
        <v>13</v>
      </c>
      <c r="C22" s="74">
        <f t="shared" si="0"/>
        <v>45292</v>
      </c>
      <c r="D22" s="42">
        <f t="shared" si="1"/>
        <v>50.484554980367086</v>
      </c>
      <c r="E22" s="42">
        <f t="shared" si="2"/>
        <v>296.65613628492662</v>
      </c>
      <c r="F22" s="97">
        <f t="shared" si="3"/>
        <v>11242.670716370409</v>
      </c>
      <c r="H22" s="6">
        <v>13</v>
      </c>
      <c r="I22" s="74">
        <f t="shared" si="4"/>
        <v>45292</v>
      </c>
      <c r="J22" s="42">
        <f t="shared" si="5"/>
        <v>50.484554980367086</v>
      </c>
      <c r="K22" s="42">
        <f t="shared" si="6"/>
        <v>296.65613628492662</v>
      </c>
      <c r="L22" s="97">
        <f t="shared" si="7"/>
        <v>11242.670716370409</v>
      </c>
    </row>
    <row r="23" spans="2:12" x14ac:dyDescent="0.25">
      <c r="B23" s="6">
        <v>14</v>
      </c>
      <c r="C23" s="74">
        <f t="shared" si="0"/>
        <v>45323</v>
      </c>
      <c r="D23" s="42">
        <f t="shared" si="1"/>
        <v>49.186684384120532</v>
      </c>
      <c r="E23" s="42">
        <f t="shared" si="2"/>
        <v>297.95400688117314</v>
      </c>
      <c r="F23" s="97">
        <f t="shared" si="3"/>
        <v>10944.716709489236</v>
      </c>
      <c r="H23" s="6">
        <v>14</v>
      </c>
      <c r="I23" s="74">
        <f t="shared" si="4"/>
        <v>45323</v>
      </c>
      <c r="J23" s="42">
        <f t="shared" si="5"/>
        <v>49.186684384120532</v>
      </c>
      <c r="K23" s="42">
        <f t="shared" si="6"/>
        <v>297.95400688117314</v>
      </c>
      <c r="L23" s="97">
        <f t="shared" si="7"/>
        <v>10944.716709489236</v>
      </c>
    </row>
    <row r="24" spans="2:12" x14ac:dyDescent="0.25">
      <c r="B24" s="6">
        <v>15</v>
      </c>
      <c r="C24" s="74">
        <f t="shared" si="0"/>
        <v>45352</v>
      </c>
      <c r="D24" s="42">
        <f t="shared" si="1"/>
        <v>47.883135604015401</v>
      </c>
      <c r="E24" s="42">
        <f t="shared" si="2"/>
        <v>299.25755566127827</v>
      </c>
      <c r="F24" s="97">
        <f t="shared" si="3"/>
        <v>10645.459153827956</v>
      </c>
      <c r="H24" s="6">
        <v>15</v>
      </c>
      <c r="I24" s="74">
        <f t="shared" si="4"/>
        <v>45352</v>
      </c>
      <c r="J24" s="42">
        <f t="shared" si="5"/>
        <v>47.883135604015401</v>
      </c>
      <c r="K24" s="42">
        <f t="shared" si="6"/>
        <v>299.25755566127827</v>
      </c>
      <c r="L24" s="97">
        <f t="shared" si="7"/>
        <v>10645.459153827956</v>
      </c>
    </row>
    <row r="25" spans="2:12" x14ac:dyDescent="0.25">
      <c r="B25" s="6">
        <v>16</v>
      </c>
      <c r="C25" s="74">
        <f t="shared" si="0"/>
        <v>45383</v>
      </c>
      <c r="D25" s="42">
        <f t="shared" si="1"/>
        <v>46.573883797997304</v>
      </c>
      <c r="E25" s="42">
        <f t="shared" si="2"/>
        <v>300.56680746729637</v>
      </c>
      <c r="F25" s="97">
        <f t="shared" si="3"/>
        <v>10344.892346360661</v>
      </c>
      <c r="H25" s="6">
        <v>16</v>
      </c>
      <c r="I25" s="74">
        <f t="shared" si="4"/>
        <v>45383</v>
      </c>
      <c r="J25" s="42">
        <f t="shared" si="5"/>
        <v>46.573883797997304</v>
      </c>
      <c r="K25" s="42">
        <f t="shared" si="6"/>
        <v>300.56680746729637</v>
      </c>
      <c r="L25" s="97">
        <f t="shared" si="7"/>
        <v>10344.892346360661</v>
      </c>
    </row>
    <row r="26" spans="2:12" x14ac:dyDescent="0.25">
      <c r="B26" s="6">
        <v>17</v>
      </c>
      <c r="C26" s="74">
        <f t="shared" si="0"/>
        <v>45413</v>
      </c>
      <c r="D26" s="42">
        <f t="shared" si="1"/>
        <v>45.258904015327886</v>
      </c>
      <c r="E26" s="42">
        <f t="shared" si="2"/>
        <v>301.88178724996578</v>
      </c>
      <c r="F26" s="97">
        <f t="shared" si="3"/>
        <v>10043.010559110695</v>
      </c>
      <c r="H26" s="6">
        <v>17</v>
      </c>
      <c r="I26" s="74">
        <f t="shared" si="4"/>
        <v>45413</v>
      </c>
      <c r="J26" s="42">
        <f t="shared" si="5"/>
        <v>45.258904015327886</v>
      </c>
      <c r="K26" s="42">
        <f t="shared" si="6"/>
        <v>301.88178724996578</v>
      </c>
      <c r="L26" s="97">
        <f t="shared" si="7"/>
        <v>10043.010559110695</v>
      </c>
    </row>
    <row r="27" spans="2:12" x14ac:dyDescent="0.25">
      <c r="B27" s="6">
        <v>18</v>
      </c>
      <c r="C27" s="74">
        <f t="shared" si="0"/>
        <v>45444</v>
      </c>
      <c r="D27" s="42">
        <f t="shared" si="1"/>
        <v>43.938171196109288</v>
      </c>
      <c r="E27" s="42">
        <f t="shared" si="2"/>
        <v>303.2025200691844</v>
      </c>
      <c r="F27" s="97">
        <f t="shared" si="3"/>
        <v>9739.8080390415107</v>
      </c>
      <c r="H27" s="6">
        <v>18</v>
      </c>
      <c r="I27" s="74">
        <f t="shared" si="4"/>
        <v>45444</v>
      </c>
      <c r="J27" s="42">
        <f t="shared" si="5"/>
        <v>43.938171196109288</v>
      </c>
      <c r="K27" s="42">
        <f t="shared" si="6"/>
        <v>303.2025200691844</v>
      </c>
      <c r="L27" s="97">
        <f t="shared" si="7"/>
        <v>9739.8080390415107</v>
      </c>
    </row>
    <row r="28" spans="2:12" x14ac:dyDescent="0.25">
      <c r="B28" s="6">
        <v>19</v>
      </c>
      <c r="C28" s="74">
        <f t="shared" si="0"/>
        <v>45474</v>
      </c>
      <c r="D28" s="42">
        <f t="shared" si="1"/>
        <v>42.611660170806609</v>
      </c>
      <c r="E28" s="42">
        <f t="shared" si="2"/>
        <v>304.5290310944871</v>
      </c>
      <c r="F28" s="97">
        <f t="shared" si="3"/>
        <v>9435.2790079470233</v>
      </c>
      <c r="H28" s="6">
        <v>19</v>
      </c>
      <c r="I28" s="74">
        <f t="shared" si="4"/>
        <v>45474</v>
      </c>
      <c r="J28" s="42">
        <f t="shared" si="5"/>
        <v>42.611660170806609</v>
      </c>
      <c r="K28" s="42">
        <f t="shared" si="6"/>
        <v>304.5290310944871</v>
      </c>
      <c r="L28" s="97">
        <f t="shared" si="7"/>
        <v>9435.2790079470233</v>
      </c>
    </row>
    <row r="29" spans="2:12" x14ac:dyDescent="0.25">
      <c r="B29" s="6">
        <v>20</v>
      </c>
      <c r="C29" s="74">
        <f t="shared" si="0"/>
        <v>45505</v>
      </c>
      <c r="D29" s="42">
        <f t="shared" si="1"/>
        <v>41.279345659768225</v>
      </c>
      <c r="E29" s="42">
        <f t="shared" si="2"/>
        <v>305.86134560552546</v>
      </c>
      <c r="F29" s="97">
        <f t="shared" si="3"/>
        <v>9129.4176623414969</v>
      </c>
      <c r="H29" s="6">
        <v>20</v>
      </c>
      <c r="I29" s="74">
        <f t="shared" si="4"/>
        <v>45505</v>
      </c>
      <c r="J29" s="42">
        <f t="shared" si="5"/>
        <v>41.279345659768225</v>
      </c>
      <c r="K29" s="42">
        <f t="shared" si="6"/>
        <v>305.86134560552546</v>
      </c>
      <c r="L29" s="97">
        <f t="shared" si="7"/>
        <v>9129.4176623414969</v>
      </c>
    </row>
    <row r="30" spans="2:12" x14ac:dyDescent="0.25">
      <c r="B30" s="6">
        <v>21</v>
      </c>
      <c r="C30" s="74">
        <f t="shared" si="0"/>
        <v>45536</v>
      </c>
      <c r="D30" s="42">
        <f t="shared" si="1"/>
        <v>39.941202272744043</v>
      </c>
      <c r="E30" s="42">
        <f t="shared" si="2"/>
        <v>307.19948899254968</v>
      </c>
      <c r="F30" s="97">
        <f t="shared" si="3"/>
        <v>8822.2181733489469</v>
      </c>
      <c r="H30" s="6">
        <v>21</v>
      </c>
      <c r="I30" s="74">
        <f t="shared" si="4"/>
        <v>45536</v>
      </c>
      <c r="J30" s="42">
        <f t="shared" si="5"/>
        <v>39.941202272744043</v>
      </c>
      <c r="K30" s="42">
        <f t="shared" si="6"/>
        <v>307.19948899254968</v>
      </c>
      <c r="L30" s="97">
        <f t="shared" si="7"/>
        <v>8822.2181733489469</v>
      </c>
    </row>
    <row r="31" spans="2:12" x14ac:dyDescent="0.25">
      <c r="B31" s="6">
        <v>22</v>
      </c>
      <c r="C31" s="74">
        <f t="shared" si="0"/>
        <v>45566</v>
      </c>
      <c r="D31" s="42">
        <f t="shared" si="1"/>
        <v>38.597204508401639</v>
      </c>
      <c r="E31" s="42">
        <f t="shared" si="2"/>
        <v>308.54348675689204</v>
      </c>
      <c r="F31" s="97">
        <f t="shared" si="3"/>
        <v>8513.6746865920541</v>
      </c>
      <c r="H31" s="6">
        <v>22</v>
      </c>
      <c r="I31" s="74">
        <f t="shared" si="4"/>
        <v>45566</v>
      </c>
      <c r="J31" s="42">
        <f t="shared" si="5"/>
        <v>38.597204508401639</v>
      </c>
      <c r="K31" s="42">
        <f t="shared" si="6"/>
        <v>308.54348675689204</v>
      </c>
      <c r="L31" s="97">
        <f t="shared" si="7"/>
        <v>8513.6746865920541</v>
      </c>
    </row>
    <row r="32" spans="2:12" x14ac:dyDescent="0.25">
      <c r="B32" s="6">
        <v>23</v>
      </c>
      <c r="C32" s="74">
        <f t="shared" si="0"/>
        <v>45597</v>
      </c>
      <c r="D32" s="42">
        <f t="shared" si="1"/>
        <v>37.247326753840234</v>
      </c>
      <c r="E32" s="42">
        <f t="shared" si="2"/>
        <v>309.89336451145346</v>
      </c>
      <c r="F32" s="97">
        <f t="shared" si="3"/>
        <v>8203.7813220806001</v>
      </c>
      <c r="H32" s="6">
        <v>23</v>
      </c>
      <c r="I32" s="74">
        <f t="shared" si="4"/>
        <v>45597</v>
      </c>
      <c r="J32" s="42">
        <f t="shared" si="5"/>
        <v>37.247326753840234</v>
      </c>
      <c r="K32" s="42">
        <f t="shared" si="6"/>
        <v>309.89336451145346</v>
      </c>
      <c r="L32" s="97">
        <f t="shared" si="7"/>
        <v>8203.7813220806001</v>
      </c>
    </row>
    <row r="33" spans="2:12" x14ac:dyDescent="0.25">
      <c r="B33" s="6">
        <v>24</v>
      </c>
      <c r="C33" s="74">
        <f t="shared" si="0"/>
        <v>45627</v>
      </c>
      <c r="D33" s="42">
        <f t="shared" si="1"/>
        <v>35.891543284102625</v>
      </c>
      <c r="E33" s="42">
        <f t="shared" si="2"/>
        <v>311.24914798119107</v>
      </c>
      <c r="F33" s="97">
        <f t="shared" si="3"/>
        <v>7892.5321740994095</v>
      </c>
      <c r="H33" s="6">
        <v>24</v>
      </c>
      <c r="I33" s="74">
        <f t="shared" si="4"/>
        <v>45627</v>
      </c>
      <c r="J33" s="42">
        <f t="shared" si="5"/>
        <v>35.891543284102625</v>
      </c>
      <c r="K33" s="42">
        <f t="shared" si="6"/>
        <v>311.24914798119107</v>
      </c>
      <c r="L33" s="97">
        <f t="shared" si="7"/>
        <v>7892.5321740994095</v>
      </c>
    </row>
    <row r="34" spans="2:12" x14ac:dyDescent="0.25">
      <c r="B34" s="6">
        <v>25</v>
      </c>
      <c r="C34" s="74">
        <f t="shared" si="0"/>
        <v>45658</v>
      </c>
      <c r="D34" s="42">
        <f t="shared" si="1"/>
        <v>34.529828261684919</v>
      </c>
      <c r="E34" s="42">
        <f t="shared" si="2"/>
        <v>312.61086300360876</v>
      </c>
      <c r="F34" s="97">
        <f t="shared" si="3"/>
        <v>7579.9213110958008</v>
      </c>
      <c r="H34" s="6">
        <v>25</v>
      </c>
      <c r="I34" s="74">
        <f t="shared" si="4"/>
        <v>45658</v>
      </c>
      <c r="J34" s="42">
        <f t="shared" si="5"/>
        <v>34.529828261684919</v>
      </c>
      <c r="K34" s="42">
        <f t="shared" si="6"/>
        <v>312.61086300360876</v>
      </c>
      <c r="L34" s="97">
        <f t="shared" si="7"/>
        <v>7579.9213110958008</v>
      </c>
    </row>
    <row r="35" spans="2:12" x14ac:dyDescent="0.25">
      <c r="B35" s="6">
        <v>26</v>
      </c>
      <c r="C35" s="74">
        <f t="shared" si="0"/>
        <v>45689</v>
      </c>
      <c r="D35" s="42">
        <f t="shared" si="1"/>
        <v>33.162155736044127</v>
      </c>
      <c r="E35" s="42">
        <f t="shared" si="2"/>
        <v>313.9785355292496</v>
      </c>
      <c r="F35" s="97">
        <f t="shared" si="3"/>
        <v>7265.9427755665511</v>
      </c>
      <c r="H35" s="6">
        <v>26</v>
      </c>
      <c r="I35" s="74">
        <f t="shared" si="4"/>
        <v>45689</v>
      </c>
      <c r="J35" s="42">
        <f t="shared" si="5"/>
        <v>33.162155736044127</v>
      </c>
      <c r="K35" s="42">
        <f t="shared" si="6"/>
        <v>313.9785355292496</v>
      </c>
      <c r="L35" s="97">
        <f t="shared" si="7"/>
        <v>7265.9427755665511</v>
      </c>
    </row>
    <row r="36" spans="2:12" x14ac:dyDescent="0.25">
      <c r="B36" s="6">
        <v>27</v>
      </c>
      <c r="C36" s="74">
        <f t="shared" si="0"/>
        <v>45717</v>
      </c>
      <c r="D36" s="42">
        <f t="shared" si="1"/>
        <v>31.788499643103659</v>
      </c>
      <c r="E36" s="42">
        <f t="shared" si="2"/>
        <v>315.35219162219005</v>
      </c>
      <c r="F36" s="97">
        <f t="shared" si="3"/>
        <v>6950.5905839443612</v>
      </c>
      <c r="H36" s="6">
        <v>27</v>
      </c>
      <c r="I36" s="74">
        <f t="shared" si="4"/>
        <v>45717</v>
      </c>
      <c r="J36" s="42">
        <f t="shared" si="5"/>
        <v>31.788499643103659</v>
      </c>
      <c r="K36" s="42">
        <f t="shared" si="6"/>
        <v>315.35219162219005</v>
      </c>
      <c r="L36" s="97">
        <f t="shared" si="7"/>
        <v>6950.5905839443612</v>
      </c>
    </row>
    <row r="37" spans="2:12" x14ac:dyDescent="0.25">
      <c r="B37" s="6">
        <v>28</v>
      </c>
      <c r="C37" s="74">
        <f t="shared" si="0"/>
        <v>45748</v>
      </c>
      <c r="D37" s="42">
        <f t="shared" si="1"/>
        <v>30.408833804756579</v>
      </c>
      <c r="E37" s="42">
        <f t="shared" si="2"/>
        <v>316.73185746053713</v>
      </c>
      <c r="F37" s="97">
        <f t="shared" si="3"/>
        <v>6633.8587264838243</v>
      </c>
      <c r="H37" s="6">
        <v>28</v>
      </c>
      <c r="I37" s="74">
        <f t="shared" si="4"/>
        <v>45748</v>
      </c>
      <c r="J37" s="42">
        <f t="shared" si="5"/>
        <v>30.408833804756579</v>
      </c>
      <c r="K37" s="42">
        <f t="shared" si="6"/>
        <v>316.73185746053713</v>
      </c>
      <c r="L37" s="97">
        <f t="shared" si="7"/>
        <v>6633.8587264838243</v>
      </c>
    </row>
    <row r="38" spans="2:12" x14ac:dyDescent="0.25">
      <c r="B38" s="6">
        <v>29</v>
      </c>
      <c r="C38" s="74">
        <f t="shared" si="0"/>
        <v>45778</v>
      </c>
      <c r="D38" s="42">
        <f t="shared" si="1"/>
        <v>29.023131928366727</v>
      </c>
      <c r="E38" s="42">
        <f t="shared" si="2"/>
        <v>318.11755933692694</v>
      </c>
      <c r="F38" s="97">
        <f t="shared" si="3"/>
        <v>6315.7411671468972</v>
      </c>
      <c r="H38" s="6">
        <v>29</v>
      </c>
      <c r="I38" s="74">
        <f t="shared" si="4"/>
        <v>45778</v>
      </c>
      <c r="J38" s="42">
        <f t="shared" si="5"/>
        <v>29.023131928366727</v>
      </c>
      <c r="K38" s="42">
        <f t="shared" si="6"/>
        <v>318.11755933692694</v>
      </c>
      <c r="L38" s="97">
        <f t="shared" si="7"/>
        <v>6315.7411671468972</v>
      </c>
    </row>
    <row r="39" spans="2:12" x14ac:dyDescent="0.25">
      <c r="B39" s="6">
        <v>30</v>
      </c>
      <c r="C39" s="74">
        <f t="shared" si="0"/>
        <v>45809</v>
      </c>
      <c r="D39" s="42">
        <f t="shared" si="1"/>
        <v>27.631367606267673</v>
      </c>
      <c r="E39" s="42">
        <f t="shared" si="2"/>
        <v>319.50932365902599</v>
      </c>
      <c r="F39" s="97">
        <f t="shared" si="3"/>
        <v>5996.2318434878707</v>
      </c>
      <c r="H39" s="6">
        <v>30</v>
      </c>
      <c r="I39" s="74">
        <f t="shared" si="4"/>
        <v>45809</v>
      </c>
      <c r="J39" s="42">
        <f t="shared" si="5"/>
        <v>27.631367606267673</v>
      </c>
      <c r="K39" s="42">
        <f t="shared" si="6"/>
        <v>319.50932365902599</v>
      </c>
      <c r="L39" s="97">
        <f t="shared" si="7"/>
        <v>5996.2318434878707</v>
      </c>
    </row>
    <row r="40" spans="2:12" x14ac:dyDescent="0.25">
      <c r="B40" s="6">
        <v>31</v>
      </c>
      <c r="C40" s="74">
        <f t="shared" si="0"/>
        <v>45839</v>
      </c>
      <c r="D40" s="42">
        <f t="shared" si="1"/>
        <v>26.233514315259431</v>
      </c>
      <c r="E40" s="42">
        <f t="shared" si="2"/>
        <v>320.90717695003428</v>
      </c>
      <c r="F40" s="97">
        <f t="shared" si="3"/>
        <v>5675.3246665378365</v>
      </c>
      <c r="H40" s="6">
        <v>31</v>
      </c>
      <c r="I40" s="74">
        <f t="shared" si="4"/>
        <v>45839</v>
      </c>
      <c r="J40" s="42">
        <f t="shared" si="5"/>
        <v>26.233514315259431</v>
      </c>
      <c r="K40" s="42">
        <f t="shared" si="6"/>
        <v>320.90717695003428</v>
      </c>
      <c r="L40" s="97">
        <f t="shared" si="7"/>
        <v>5675.3246665378365</v>
      </c>
    </row>
    <row r="41" spans="2:12" x14ac:dyDescent="0.25">
      <c r="B41" s="6">
        <v>32</v>
      </c>
      <c r="C41" s="74">
        <f t="shared" si="0"/>
        <v>45870</v>
      </c>
      <c r="D41" s="42">
        <f t="shared" si="1"/>
        <v>24.829545416103034</v>
      </c>
      <c r="E41" s="42">
        <f t="shared" si="2"/>
        <v>322.31114584919067</v>
      </c>
      <c r="F41" s="97">
        <f t="shared" si="3"/>
        <v>5353.0135206886462</v>
      </c>
      <c r="H41" s="6">
        <v>32</v>
      </c>
      <c r="I41" s="74">
        <f t="shared" si="4"/>
        <v>45870</v>
      </c>
      <c r="J41" s="42">
        <f t="shared" si="5"/>
        <v>24.829545416103034</v>
      </c>
      <c r="K41" s="42">
        <f t="shared" si="6"/>
        <v>322.31114584919067</v>
      </c>
      <c r="L41" s="97">
        <f t="shared" si="7"/>
        <v>5353.0135206886462</v>
      </c>
    </row>
    <row r="42" spans="2:12" x14ac:dyDescent="0.25">
      <c r="B42" s="6">
        <v>33</v>
      </c>
      <c r="C42" s="74">
        <f t="shared" si="0"/>
        <v>45901</v>
      </c>
      <c r="D42" s="42">
        <f t="shared" si="1"/>
        <v>23.419434153012826</v>
      </c>
      <c r="E42" s="42">
        <f t="shared" si="2"/>
        <v>323.72125711228085</v>
      </c>
      <c r="F42" s="97">
        <f t="shared" si="3"/>
        <v>5029.2922635763653</v>
      </c>
      <c r="H42" s="6">
        <v>33</v>
      </c>
      <c r="I42" s="74">
        <f t="shared" si="4"/>
        <v>45901</v>
      </c>
      <c r="J42" s="42">
        <f t="shared" si="5"/>
        <v>23.419434153012826</v>
      </c>
      <c r="K42" s="42">
        <f t="shared" si="6"/>
        <v>323.72125711228085</v>
      </c>
      <c r="L42" s="97">
        <f t="shared" si="7"/>
        <v>5029.2922635763653</v>
      </c>
    </row>
    <row r="43" spans="2:12" x14ac:dyDescent="0.25">
      <c r="B43" s="6">
        <v>34</v>
      </c>
      <c r="C43" s="74">
        <f t="shared" si="0"/>
        <v>45931</v>
      </c>
      <c r="D43" s="42">
        <f t="shared" si="1"/>
        <v>22.003153653146597</v>
      </c>
      <c r="E43" s="42">
        <f t="shared" si="2"/>
        <v>325.13753761214707</v>
      </c>
      <c r="F43" s="97">
        <f t="shared" si="3"/>
        <v>4704.1547259642184</v>
      </c>
      <c r="H43" s="6">
        <v>34</v>
      </c>
      <c r="I43" s="74">
        <f t="shared" si="4"/>
        <v>45931</v>
      </c>
      <c r="J43" s="42">
        <f t="shared" si="5"/>
        <v>22.003153653146597</v>
      </c>
      <c r="K43" s="42">
        <f t="shared" si="6"/>
        <v>325.13753761214707</v>
      </c>
      <c r="L43" s="97">
        <f t="shared" si="7"/>
        <v>4704.1547259642184</v>
      </c>
    </row>
    <row r="44" spans="2:12" x14ac:dyDescent="0.25">
      <c r="B44" s="6">
        <v>35</v>
      </c>
      <c r="C44" s="74">
        <f t="shared" si="0"/>
        <v>45962</v>
      </c>
      <c r="D44" s="42">
        <f t="shared" si="1"/>
        <v>20.580676926093457</v>
      </c>
      <c r="E44" s="42">
        <f t="shared" si="2"/>
        <v>326.56001433920022</v>
      </c>
      <c r="F44" s="97">
        <f t="shared" si="3"/>
        <v>4377.5947116250181</v>
      </c>
      <c r="H44" s="6">
        <v>35</v>
      </c>
      <c r="I44" s="74">
        <f t="shared" si="4"/>
        <v>45962</v>
      </c>
      <c r="J44" s="42">
        <f t="shared" si="5"/>
        <v>20.580676926093457</v>
      </c>
      <c r="K44" s="42">
        <f t="shared" si="6"/>
        <v>326.56001433920022</v>
      </c>
      <c r="L44" s="97">
        <f t="shared" si="7"/>
        <v>4377.5947116250181</v>
      </c>
    </row>
    <row r="45" spans="2:12" x14ac:dyDescent="0.25">
      <c r="B45" s="6">
        <v>36</v>
      </c>
      <c r="C45" s="74">
        <f t="shared" si="0"/>
        <v>45992</v>
      </c>
      <c r="D45" s="42">
        <f t="shared" si="1"/>
        <v>19.151976863359454</v>
      </c>
      <c r="E45" s="42">
        <f t="shared" si="2"/>
        <v>327.98871440193426</v>
      </c>
      <c r="F45" s="97">
        <f t="shared" si="3"/>
        <v>4049.6059972230837</v>
      </c>
      <c r="H45" s="6">
        <v>36</v>
      </c>
      <c r="I45" s="74">
        <f t="shared" si="4"/>
        <v>45992</v>
      </c>
      <c r="J45" s="42">
        <f t="shared" si="5"/>
        <v>19.151976863359454</v>
      </c>
      <c r="K45" s="42">
        <f t="shared" si="6"/>
        <v>327.98871440193426</v>
      </c>
      <c r="L45" s="97">
        <f t="shared" si="7"/>
        <v>4049.6059972230837</v>
      </c>
    </row>
    <row r="46" spans="2:12" x14ac:dyDescent="0.25">
      <c r="B46" s="6">
        <v>37</v>
      </c>
      <c r="C46" s="74">
        <f t="shared" si="0"/>
        <v>46023</v>
      </c>
      <c r="D46" s="42">
        <f t="shared" si="1"/>
        <v>17.717026237850991</v>
      </c>
      <c r="E46" s="42">
        <f t="shared" si="2"/>
        <v>329.42366502744272</v>
      </c>
      <c r="F46" s="97">
        <f t="shared" si="3"/>
        <v>3720.1823321956408</v>
      </c>
      <c r="H46" s="6">
        <v>37</v>
      </c>
      <c r="I46" s="74">
        <f t="shared" si="4"/>
        <v>46023</v>
      </c>
      <c r="J46" s="42">
        <f t="shared" si="5"/>
        <v>17.717026237850991</v>
      </c>
      <c r="K46" s="42">
        <f t="shared" si="6"/>
        <v>329.42366502744272</v>
      </c>
      <c r="L46" s="97">
        <f t="shared" si="7"/>
        <v>3720.1823321956408</v>
      </c>
    </row>
    <row r="47" spans="2:12" x14ac:dyDescent="0.25">
      <c r="B47" s="6">
        <v>38</v>
      </c>
      <c r="C47" s="74">
        <f t="shared" si="0"/>
        <v>46054</v>
      </c>
      <c r="D47" s="42">
        <f t="shared" si="1"/>
        <v>16.275797703355927</v>
      </c>
      <c r="E47" s="42">
        <f t="shared" si="2"/>
        <v>330.86489356193778</v>
      </c>
      <c r="F47" s="97">
        <f t="shared" si="3"/>
        <v>3389.3174386337032</v>
      </c>
      <c r="H47" s="6">
        <v>38</v>
      </c>
      <c r="I47" s="74">
        <f t="shared" si="4"/>
        <v>46054</v>
      </c>
      <c r="J47" s="42">
        <f t="shared" si="5"/>
        <v>16.275797703355927</v>
      </c>
      <c r="K47" s="42">
        <f t="shared" si="6"/>
        <v>330.86489356193778</v>
      </c>
      <c r="L47" s="97">
        <f t="shared" si="7"/>
        <v>3389.3174386337032</v>
      </c>
    </row>
    <row r="48" spans="2:12" x14ac:dyDescent="0.25">
      <c r="B48" s="6">
        <v>39</v>
      </c>
      <c r="C48" s="74">
        <f t="shared" si="0"/>
        <v>46082</v>
      </c>
      <c r="D48" s="42">
        <f t="shared" si="1"/>
        <v>14.828263794022449</v>
      </c>
      <c r="E48" s="42">
        <f t="shared" si="2"/>
        <v>332.31242747127123</v>
      </c>
      <c r="F48" s="97">
        <f t="shared" si="3"/>
        <v>3057.0050111624319</v>
      </c>
      <c r="H48" s="6">
        <v>39</v>
      </c>
      <c r="I48" s="74">
        <f t="shared" si="4"/>
        <v>46082</v>
      </c>
      <c r="J48" s="42">
        <f t="shared" si="5"/>
        <v>14.828263794022449</v>
      </c>
      <c r="K48" s="42">
        <f t="shared" si="6"/>
        <v>332.31242747127123</v>
      </c>
      <c r="L48" s="97">
        <f t="shared" si="7"/>
        <v>3057.0050111624319</v>
      </c>
    </row>
    <row r="49" spans="2:12" x14ac:dyDescent="0.25">
      <c r="B49" s="6">
        <v>40</v>
      </c>
      <c r="C49" s="74">
        <f t="shared" si="0"/>
        <v>46113</v>
      </c>
      <c r="D49" s="42">
        <f t="shared" si="1"/>
        <v>13.37439692383564</v>
      </c>
      <c r="E49" s="42">
        <f t="shared" si="2"/>
        <v>333.76629434145804</v>
      </c>
      <c r="F49" s="97">
        <f t="shared" si="3"/>
        <v>2723.2387168209739</v>
      </c>
      <c r="H49" s="6">
        <v>40</v>
      </c>
      <c r="I49" s="74">
        <f t="shared" si="4"/>
        <v>46113</v>
      </c>
      <c r="J49" s="42">
        <f t="shared" si="5"/>
        <v>13.37439692383564</v>
      </c>
      <c r="K49" s="42">
        <f t="shared" si="6"/>
        <v>333.76629434145804</v>
      </c>
      <c r="L49" s="97">
        <f t="shared" si="7"/>
        <v>2723.2387168209739</v>
      </c>
    </row>
    <row r="50" spans="2:12" x14ac:dyDescent="0.25">
      <c r="B50" s="6">
        <v>41</v>
      </c>
      <c r="C50" s="74">
        <f t="shared" si="0"/>
        <v>46143</v>
      </c>
      <c r="D50" s="42">
        <f t="shared" si="1"/>
        <v>11.914169386091759</v>
      </c>
      <c r="E50" s="42">
        <f t="shared" si="2"/>
        <v>335.22652187920193</v>
      </c>
      <c r="F50" s="97">
        <f t="shared" si="3"/>
        <v>2388.0121949417721</v>
      </c>
      <c r="H50" s="6">
        <v>41</v>
      </c>
      <c r="I50" s="74">
        <f t="shared" si="4"/>
        <v>46143</v>
      </c>
      <c r="J50" s="42">
        <f t="shared" si="5"/>
        <v>11.914169386091759</v>
      </c>
      <c r="K50" s="42">
        <f t="shared" si="6"/>
        <v>335.22652187920193</v>
      </c>
      <c r="L50" s="97">
        <f t="shared" si="7"/>
        <v>2388.0121949417721</v>
      </c>
    </row>
    <row r="51" spans="2:12" x14ac:dyDescent="0.25">
      <c r="B51" s="6">
        <v>42</v>
      </c>
      <c r="C51" s="74">
        <f t="shared" si="0"/>
        <v>46174</v>
      </c>
      <c r="D51" s="42">
        <f t="shared" si="1"/>
        <v>10.447553352870253</v>
      </c>
      <c r="E51" s="42">
        <f t="shared" si="2"/>
        <v>336.69313791242342</v>
      </c>
      <c r="F51" s="97">
        <f t="shared" si="3"/>
        <v>2051.3190570293486</v>
      </c>
      <c r="H51" s="6">
        <v>42</v>
      </c>
      <c r="I51" s="74">
        <f t="shared" si="4"/>
        <v>46174</v>
      </c>
      <c r="J51" s="42">
        <f t="shared" si="5"/>
        <v>10.447553352870253</v>
      </c>
      <c r="K51" s="42">
        <f t="shared" si="6"/>
        <v>336.69313791242342</v>
      </c>
      <c r="L51" s="97">
        <f t="shared" si="7"/>
        <v>2051.3190570293486</v>
      </c>
    </row>
    <row r="52" spans="2:12" x14ac:dyDescent="0.25">
      <c r="B52" s="6">
        <v>43</v>
      </c>
      <c r="C52" s="74">
        <f t="shared" si="0"/>
        <v>46204</v>
      </c>
      <c r="D52" s="42">
        <f t="shared" si="1"/>
        <v>8.9745208745033995</v>
      </c>
      <c r="E52" s="42">
        <f t="shared" si="2"/>
        <v>338.16617039079028</v>
      </c>
      <c r="F52" s="97">
        <f t="shared" si="3"/>
        <v>1713.1528866385584</v>
      </c>
      <c r="H52" s="6">
        <v>43</v>
      </c>
      <c r="I52" s="74">
        <f t="shared" si="4"/>
        <v>46204</v>
      </c>
      <c r="J52" s="42">
        <f t="shared" si="5"/>
        <v>8.9745208745033995</v>
      </c>
      <c r="K52" s="42">
        <f t="shared" si="6"/>
        <v>338.16617039079028</v>
      </c>
      <c r="L52" s="97">
        <f t="shared" si="7"/>
        <v>1713.1528866385584</v>
      </c>
    </row>
    <row r="53" spans="2:12" x14ac:dyDescent="0.25">
      <c r="B53" s="6">
        <v>44</v>
      </c>
      <c r="C53" s="74">
        <f t="shared" si="0"/>
        <v>46235</v>
      </c>
      <c r="D53" s="42">
        <f t="shared" si="1"/>
        <v>7.495043879043692</v>
      </c>
      <c r="E53" s="42">
        <f t="shared" si="2"/>
        <v>339.64564738625</v>
      </c>
      <c r="F53" s="97">
        <f t="shared" si="3"/>
        <v>1373.5072392523084</v>
      </c>
      <c r="H53" s="6">
        <v>44</v>
      </c>
      <c r="I53" s="74">
        <f t="shared" si="4"/>
        <v>46235</v>
      </c>
      <c r="J53" s="42">
        <f t="shared" si="5"/>
        <v>7.495043879043692</v>
      </c>
      <c r="K53" s="42">
        <f t="shared" si="6"/>
        <v>339.64564738625</v>
      </c>
      <c r="L53" s="97">
        <f t="shared" si="7"/>
        <v>1373.5072392523084</v>
      </c>
    </row>
    <row r="54" spans="2:12" x14ac:dyDescent="0.25">
      <c r="B54" s="6">
        <v>45</v>
      </c>
      <c r="C54" s="74">
        <f t="shared" si="0"/>
        <v>46266</v>
      </c>
      <c r="D54" s="42">
        <f t="shared" si="1"/>
        <v>6.0090941717288482</v>
      </c>
      <c r="E54" s="42">
        <f t="shared" si="2"/>
        <v>341.13159709356484</v>
      </c>
      <c r="F54" s="97">
        <f t="shared" si="3"/>
        <v>1032.3756421587436</v>
      </c>
      <c r="H54" s="6">
        <v>45</v>
      </c>
      <c r="I54" s="74">
        <f t="shared" si="4"/>
        <v>46266</v>
      </c>
      <c r="J54" s="42">
        <f t="shared" si="5"/>
        <v>6.0090941717288482</v>
      </c>
      <c r="K54" s="42">
        <f t="shared" si="6"/>
        <v>341.13159709356484</v>
      </c>
      <c r="L54" s="97">
        <f t="shared" si="7"/>
        <v>1032.3756421587436</v>
      </c>
    </row>
    <row r="55" spans="2:12" x14ac:dyDescent="0.25">
      <c r="B55" s="6">
        <v>46</v>
      </c>
      <c r="C55" s="74">
        <f t="shared" si="0"/>
        <v>46296</v>
      </c>
      <c r="D55" s="42">
        <f t="shared" si="1"/>
        <v>4.5166434344445028</v>
      </c>
      <c r="E55" s="42">
        <f t="shared" si="2"/>
        <v>342.62404783084918</v>
      </c>
      <c r="F55" s="97">
        <f t="shared" si="3"/>
        <v>689.75159432789451</v>
      </c>
      <c r="H55" s="6">
        <v>46</v>
      </c>
      <c r="I55" s="74">
        <f t="shared" si="4"/>
        <v>46296</v>
      </c>
      <c r="J55" s="42">
        <f t="shared" si="5"/>
        <v>4.5166434344445028</v>
      </c>
      <c r="K55" s="42">
        <f t="shared" si="6"/>
        <v>342.62404783084918</v>
      </c>
      <c r="L55" s="97">
        <f t="shared" si="7"/>
        <v>689.75159432789451</v>
      </c>
    </row>
    <row r="56" spans="2:12" x14ac:dyDescent="0.25">
      <c r="B56" s="6">
        <v>47</v>
      </c>
      <c r="C56" s="74">
        <f t="shared" si="0"/>
        <v>46327</v>
      </c>
      <c r="D56" s="42">
        <f t="shared" si="1"/>
        <v>3.0176632251845383</v>
      </c>
      <c r="E56" s="42">
        <f t="shared" si="2"/>
        <v>344.12302804010915</v>
      </c>
      <c r="F56" s="97">
        <f t="shared" si="3"/>
        <v>345.62856628778536</v>
      </c>
      <c r="H56" s="6">
        <v>47</v>
      </c>
      <c r="I56" s="74">
        <f t="shared" si="4"/>
        <v>46327</v>
      </c>
      <c r="J56" s="42">
        <f t="shared" si="5"/>
        <v>3.0176632251845383</v>
      </c>
      <c r="K56" s="42">
        <f t="shared" si="6"/>
        <v>344.12302804010915</v>
      </c>
      <c r="L56" s="97">
        <f t="shared" si="7"/>
        <v>345.62856628778536</v>
      </c>
    </row>
    <row r="57" spans="2:12" ht="15.75" thickBot="1" x14ac:dyDescent="0.3">
      <c r="B57" s="3">
        <v>48</v>
      </c>
      <c r="C57" s="43">
        <f t="shared" si="0"/>
        <v>46357</v>
      </c>
      <c r="D57" s="44">
        <f t="shared" si="1"/>
        <v>1.5121249775090611</v>
      </c>
      <c r="E57" s="44">
        <f t="shared" si="2"/>
        <v>345.62856628778462</v>
      </c>
      <c r="F57" s="98">
        <f t="shared" si="3"/>
        <v>7.3896444519050419E-13</v>
      </c>
      <c r="H57" s="3">
        <v>48</v>
      </c>
      <c r="I57" s="43">
        <f t="shared" si="4"/>
        <v>46357</v>
      </c>
      <c r="J57" s="44">
        <f t="shared" si="5"/>
        <v>1.5121249775090611</v>
      </c>
      <c r="K57" s="44">
        <f t="shared" si="6"/>
        <v>345.62856628778462</v>
      </c>
      <c r="L57" s="98">
        <f t="shared" si="7"/>
        <v>7.3896444519050419E-13</v>
      </c>
    </row>
  </sheetData>
  <conditionalFormatting sqref="A1:F57">
    <cfRule type="expression" dxfId="2" priority="4">
      <formula>CELL("protect",A1)=0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46AA-3879-48B6-AF87-6711E14950A6}">
  <dimension ref="B1:H15"/>
  <sheetViews>
    <sheetView tabSelected="1" topLeftCell="E1" workbookViewId="0">
      <selection activeCell="F6" sqref="F6:H15"/>
    </sheetView>
  </sheetViews>
  <sheetFormatPr defaultRowHeight="15" x14ac:dyDescent="0.25"/>
  <cols>
    <col min="1" max="1" width="2.7109375" customWidth="1"/>
    <col min="2" max="2" width="13.42578125" customWidth="1"/>
    <col min="3" max="3" width="14.140625" customWidth="1"/>
    <col min="4" max="4" width="15.5703125" bestFit="1" customWidth="1"/>
    <col min="5" max="5" width="2.7109375" customWidth="1"/>
    <col min="6" max="6" width="13.42578125" customWidth="1"/>
    <col min="7" max="7" width="14.140625" customWidth="1"/>
    <col min="8" max="8" width="15.5703125" bestFit="1" customWidth="1"/>
  </cols>
  <sheetData>
    <row r="1" spans="2:8" ht="39" customHeight="1" thickBot="1" x14ac:dyDescent="0.35">
      <c r="B1" s="85" t="s">
        <v>114</v>
      </c>
      <c r="C1" s="85"/>
      <c r="D1" s="85"/>
      <c r="F1" s="2" t="s">
        <v>111</v>
      </c>
      <c r="G1" s="2"/>
      <c r="H1" s="2"/>
    </row>
    <row r="2" spans="2:8" x14ac:dyDescent="0.25">
      <c r="B2" s="33"/>
      <c r="C2" s="34"/>
      <c r="D2" s="35"/>
      <c r="F2" s="33"/>
      <c r="G2" s="34"/>
      <c r="H2" s="35"/>
    </row>
    <row r="3" spans="2:8" x14ac:dyDescent="0.25">
      <c r="B3" s="36" t="s">
        <v>72</v>
      </c>
      <c r="D3" s="101">
        <v>7500</v>
      </c>
      <c r="F3" s="36" t="s">
        <v>72</v>
      </c>
      <c r="H3" s="77">
        <v>7500</v>
      </c>
    </row>
    <row r="4" spans="2:8" x14ac:dyDescent="0.25">
      <c r="B4" s="6"/>
      <c r="D4" s="26"/>
      <c r="F4" s="6"/>
      <c r="H4" s="26"/>
    </row>
    <row r="5" spans="2:8" x14ac:dyDescent="0.25">
      <c r="B5" s="37" t="s">
        <v>73</v>
      </c>
      <c r="C5" s="72" t="s">
        <v>74</v>
      </c>
      <c r="D5" s="41" t="s">
        <v>75</v>
      </c>
      <c r="F5" s="37" t="s">
        <v>73</v>
      </c>
      <c r="G5" s="72" t="s">
        <v>74</v>
      </c>
      <c r="H5" s="41" t="s">
        <v>75</v>
      </c>
    </row>
    <row r="6" spans="2:8" x14ac:dyDescent="0.25">
      <c r="B6" s="6">
        <v>707409</v>
      </c>
      <c r="C6" t="s">
        <v>82</v>
      </c>
      <c r="D6" s="88">
        <v>4132</v>
      </c>
      <c r="F6" s="6">
        <v>707409</v>
      </c>
      <c r="G6" t="s">
        <v>82</v>
      </c>
      <c r="H6" s="88">
        <v>4132</v>
      </c>
    </row>
    <row r="7" spans="2:8" x14ac:dyDescent="0.25">
      <c r="B7" s="6">
        <v>737986</v>
      </c>
      <c r="C7" t="s">
        <v>85</v>
      </c>
      <c r="D7" s="88">
        <v>8956</v>
      </c>
      <c r="F7" s="6">
        <v>737986</v>
      </c>
      <c r="G7" t="s">
        <v>85</v>
      </c>
      <c r="H7" s="88">
        <v>8956</v>
      </c>
    </row>
    <row r="8" spans="2:8" x14ac:dyDescent="0.25">
      <c r="B8" s="6">
        <v>538548</v>
      </c>
      <c r="C8" t="s">
        <v>83</v>
      </c>
      <c r="D8" s="88">
        <v>7520</v>
      </c>
      <c r="F8" s="6">
        <v>538548</v>
      </c>
      <c r="G8" t="s">
        <v>83</v>
      </c>
      <c r="H8" s="88">
        <v>7520</v>
      </c>
    </row>
    <row r="9" spans="2:8" x14ac:dyDescent="0.25">
      <c r="B9" s="6">
        <v>916417</v>
      </c>
      <c r="C9" t="s">
        <v>84</v>
      </c>
      <c r="D9" s="88">
        <v>9349</v>
      </c>
      <c r="F9" s="6">
        <v>916417</v>
      </c>
      <c r="G9" t="s">
        <v>84</v>
      </c>
      <c r="H9" s="88">
        <v>9349</v>
      </c>
    </row>
    <row r="10" spans="2:8" x14ac:dyDescent="0.25">
      <c r="B10" s="6">
        <v>401645</v>
      </c>
      <c r="C10" t="s">
        <v>76</v>
      </c>
      <c r="D10" s="88">
        <v>6653</v>
      </c>
      <c r="F10" s="6">
        <v>401645</v>
      </c>
      <c r="G10" t="s">
        <v>76</v>
      </c>
      <c r="H10" s="88">
        <v>6653</v>
      </c>
    </row>
    <row r="11" spans="2:8" x14ac:dyDescent="0.25">
      <c r="B11" s="6">
        <v>233372</v>
      </c>
      <c r="C11" t="s">
        <v>77</v>
      </c>
      <c r="D11" s="88">
        <v>3302</v>
      </c>
      <c r="F11" s="6">
        <v>233372</v>
      </c>
      <c r="G11" t="s">
        <v>77</v>
      </c>
      <c r="H11" s="88">
        <v>3302</v>
      </c>
    </row>
    <row r="12" spans="2:8" x14ac:dyDescent="0.25">
      <c r="B12" s="6">
        <v>675466</v>
      </c>
      <c r="C12" t="s">
        <v>78</v>
      </c>
      <c r="D12" s="88">
        <v>2750</v>
      </c>
      <c r="F12" s="6">
        <v>675466</v>
      </c>
      <c r="G12" t="s">
        <v>78</v>
      </c>
      <c r="H12" s="88">
        <v>2750</v>
      </c>
    </row>
    <row r="13" spans="2:8" x14ac:dyDescent="0.25">
      <c r="B13" s="6">
        <v>858003</v>
      </c>
      <c r="C13" t="s">
        <v>79</v>
      </c>
      <c r="D13" s="88">
        <v>6975</v>
      </c>
      <c r="F13" s="6">
        <v>858003</v>
      </c>
      <c r="G13" t="s">
        <v>79</v>
      </c>
      <c r="H13" s="88">
        <v>6975</v>
      </c>
    </row>
    <row r="14" spans="2:8" x14ac:dyDescent="0.25">
      <c r="B14" s="6">
        <v>110092</v>
      </c>
      <c r="C14" t="s">
        <v>80</v>
      </c>
      <c r="D14" s="88">
        <v>8064</v>
      </c>
      <c r="F14" s="6">
        <v>110092</v>
      </c>
      <c r="G14" t="s">
        <v>80</v>
      </c>
      <c r="H14" s="88">
        <v>8064</v>
      </c>
    </row>
    <row r="15" spans="2:8" ht="15.75" thickBot="1" x14ac:dyDescent="0.3">
      <c r="B15" s="3">
        <v>784870</v>
      </c>
      <c r="C15" s="4" t="s">
        <v>81</v>
      </c>
      <c r="D15" s="89">
        <v>2898</v>
      </c>
      <c r="F15" s="3">
        <v>784870</v>
      </c>
      <c r="G15" s="4" t="s">
        <v>81</v>
      </c>
      <c r="H15" s="89">
        <v>2898</v>
      </c>
    </row>
  </sheetData>
  <conditionalFormatting sqref="B6:D15">
    <cfRule type="expression" dxfId="23" priority="4">
      <formula>$D6&gt;=$D$3</formula>
    </cfRule>
  </conditionalFormatting>
  <conditionalFormatting sqref="F6:H15">
    <cfRule type="expression" dxfId="1" priority="2">
      <formula>$H6&gt;$H$3</formula>
    </cfRule>
    <cfRule type="expression" dxfId="0" priority="1">
      <formula>$H6&gt;$H$3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9459-2939-41D6-919C-1C34C67D23E0}">
  <dimension ref="B1:K25"/>
  <sheetViews>
    <sheetView topLeftCell="B1" zoomScaleNormal="100" workbookViewId="0">
      <selection activeCell="D6" sqref="D6"/>
    </sheetView>
  </sheetViews>
  <sheetFormatPr defaultColWidth="12.5703125" defaultRowHeight="15.75" outlineLevelCol="1" x14ac:dyDescent="0.25"/>
  <cols>
    <col min="1" max="1" width="2.85546875" style="11" customWidth="1"/>
    <col min="2" max="2" width="30.85546875" style="11" bestFit="1" customWidth="1"/>
    <col min="3" max="3" width="12.85546875" style="11" bestFit="1" customWidth="1"/>
    <col min="4" max="4" width="10.5703125" style="11" bestFit="1" customWidth="1"/>
    <col min="5" max="5" width="11.5703125" style="11" bestFit="1" customWidth="1"/>
    <col min="6" max="6" width="40.85546875" style="11" hidden="1" customWidth="1" outlineLevel="1"/>
    <col min="7" max="7" width="51.28515625" style="11" hidden="1" customWidth="1" outlineLevel="1"/>
    <col min="8" max="8" width="2.7109375" style="11" customWidth="1" collapsed="1"/>
    <col min="9" max="9" width="23.5703125" style="11" bestFit="1" customWidth="1"/>
    <col min="10" max="10" width="13.85546875" style="11" customWidth="1"/>
    <col min="11" max="11" width="15.85546875" style="11" customWidth="1"/>
    <col min="12" max="16384" width="12.5703125" style="11"/>
  </cols>
  <sheetData>
    <row r="1" spans="2:11" ht="19.5" thickBot="1" x14ac:dyDescent="0.35">
      <c r="B1" s="104" t="s">
        <v>120</v>
      </c>
      <c r="C1" s="105"/>
      <c r="D1" s="105"/>
      <c r="E1" s="106"/>
      <c r="F1" s="5"/>
      <c r="G1" s="5"/>
      <c r="I1" s="102" t="s">
        <v>111</v>
      </c>
      <c r="J1" s="103"/>
      <c r="K1" s="103"/>
    </row>
    <row r="2" spans="2:11" customFormat="1" ht="15" customHeight="1" x14ac:dyDescent="0.25">
      <c r="B2" s="109" t="s">
        <v>151</v>
      </c>
      <c r="C2" s="109"/>
      <c r="D2" s="109"/>
      <c r="E2" s="109"/>
    </row>
    <row r="3" spans="2:11" customFormat="1" ht="15" customHeight="1" x14ac:dyDescent="0.25">
      <c r="B3" s="110" t="s">
        <v>152</v>
      </c>
      <c r="C3" s="110"/>
      <c r="D3" s="110"/>
      <c r="E3" s="110"/>
    </row>
    <row r="4" spans="2:11" customFormat="1" ht="15" customHeight="1" thickBot="1" x14ac:dyDescent="0.3">
      <c r="B4" s="111" t="s">
        <v>153</v>
      </c>
      <c r="C4" s="111"/>
      <c r="D4" s="111"/>
      <c r="E4" s="111"/>
    </row>
    <row r="5" spans="2:11" x14ac:dyDescent="0.25">
      <c r="B5" s="29" t="s">
        <v>59</v>
      </c>
      <c r="C5" s="30" t="s">
        <v>55</v>
      </c>
      <c r="D5" s="30" t="s">
        <v>57</v>
      </c>
      <c r="E5" s="30" t="s">
        <v>56</v>
      </c>
      <c r="F5" s="30" t="s">
        <v>54</v>
      </c>
      <c r="G5" s="31" t="s">
        <v>53</v>
      </c>
      <c r="H5" s="60"/>
      <c r="I5" s="29" t="s">
        <v>59</v>
      </c>
      <c r="J5" s="30" t="s">
        <v>57</v>
      </c>
      <c r="K5" s="31" t="s">
        <v>56</v>
      </c>
    </row>
    <row r="6" spans="2:11" x14ac:dyDescent="0.25">
      <c r="B6" s="6" t="s">
        <v>52</v>
      </c>
      <c r="C6" s="16" t="s">
        <v>51</v>
      </c>
      <c r="D6" s="24">
        <v>19000</v>
      </c>
      <c r="E6" s="80">
        <v>30000</v>
      </c>
      <c r="F6" s="17" t="s">
        <v>90</v>
      </c>
      <c r="G6" s="18" t="s">
        <v>91</v>
      </c>
      <c r="H6" s="60"/>
      <c r="I6" s="6" t="s">
        <v>52</v>
      </c>
      <c r="J6" s="24">
        <v>19000</v>
      </c>
      <c r="K6" s="77">
        <v>30000</v>
      </c>
    </row>
    <row r="7" spans="2:11" x14ac:dyDescent="0.25">
      <c r="B7" s="6" t="s">
        <v>50</v>
      </c>
      <c r="C7" s="16" t="s">
        <v>30</v>
      </c>
      <c r="D7" s="24">
        <v>12774</v>
      </c>
      <c r="E7" s="24">
        <v>20557</v>
      </c>
      <c r="F7" s="17" t="s">
        <v>92</v>
      </c>
      <c r="G7" s="18" t="s">
        <v>93</v>
      </c>
      <c r="H7" s="61"/>
      <c r="I7" s="6" t="s">
        <v>50</v>
      </c>
      <c r="J7" s="24">
        <v>12774</v>
      </c>
      <c r="K7" s="78">
        <v>20557</v>
      </c>
    </row>
    <row r="8" spans="2:11" x14ac:dyDescent="0.25">
      <c r="B8" s="6" t="s">
        <v>49</v>
      </c>
      <c r="C8" s="16" t="s">
        <v>48</v>
      </c>
      <c r="D8" s="24">
        <v>9000</v>
      </c>
      <c r="E8" s="24">
        <v>14500</v>
      </c>
      <c r="F8" s="17" t="s">
        <v>15</v>
      </c>
      <c r="G8" s="18" t="s">
        <v>47</v>
      </c>
      <c r="H8" s="61"/>
      <c r="I8" s="6" t="s">
        <v>49</v>
      </c>
      <c r="J8" s="24">
        <v>9000</v>
      </c>
      <c r="K8" s="78">
        <v>14500</v>
      </c>
    </row>
    <row r="9" spans="2:11" x14ac:dyDescent="0.25">
      <c r="B9" s="6" t="s">
        <v>46</v>
      </c>
      <c r="C9" s="16" t="s">
        <v>22</v>
      </c>
      <c r="D9" s="24">
        <v>8188</v>
      </c>
      <c r="E9" s="24">
        <v>13177</v>
      </c>
      <c r="F9" s="17" t="s">
        <v>94</v>
      </c>
      <c r="G9" t="s">
        <v>45</v>
      </c>
      <c r="H9" s="60"/>
      <c r="I9" s="6" t="s">
        <v>46</v>
      </c>
      <c r="J9" s="24">
        <v>8188</v>
      </c>
      <c r="K9" s="78">
        <v>13177</v>
      </c>
    </row>
    <row r="10" spans="2:11" x14ac:dyDescent="0.25">
      <c r="B10" s="6" t="s">
        <v>44</v>
      </c>
      <c r="C10" s="16" t="s">
        <v>43</v>
      </c>
      <c r="D10" s="24">
        <v>6800</v>
      </c>
      <c r="E10" s="24">
        <v>11000</v>
      </c>
      <c r="F10" t="s">
        <v>42</v>
      </c>
      <c r="G10" t="s">
        <v>41</v>
      </c>
      <c r="H10" s="60"/>
      <c r="I10" s="6" t="s">
        <v>44</v>
      </c>
      <c r="J10" s="24">
        <v>6800</v>
      </c>
      <c r="K10" s="78">
        <v>11000</v>
      </c>
    </row>
    <row r="11" spans="2:11" x14ac:dyDescent="0.25">
      <c r="B11" s="6" t="s">
        <v>40</v>
      </c>
      <c r="C11" s="16" t="s">
        <v>30</v>
      </c>
      <c r="D11" s="24">
        <v>6509</v>
      </c>
      <c r="E11" s="24">
        <v>10475</v>
      </c>
      <c r="F11" s="17" t="s">
        <v>95</v>
      </c>
      <c r="G11" t="s">
        <v>39</v>
      </c>
      <c r="H11" s="60"/>
      <c r="I11" s="6" t="s">
        <v>40</v>
      </c>
      <c r="J11" s="24">
        <v>6509</v>
      </c>
      <c r="K11" s="78">
        <v>10475</v>
      </c>
    </row>
    <row r="12" spans="2:11" x14ac:dyDescent="0.25">
      <c r="B12" s="6" t="s">
        <v>38</v>
      </c>
      <c r="C12" s="16" t="s">
        <v>30</v>
      </c>
      <c r="D12" s="24">
        <v>6450</v>
      </c>
      <c r="E12" s="24">
        <v>10380</v>
      </c>
      <c r="F12" s="17" t="s">
        <v>96</v>
      </c>
      <c r="G12" t="s">
        <v>37</v>
      </c>
      <c r="H12" s="60"/>
      <c r="I12" s="6" t="s">
        <v>38</v>
      </c>
      <c r="J12" s="24">
        <v>6450</v>
      </c>
      <c r="K12" s="78">
        <v>10380</v>
      </c>
    </row>
    <row r="13" spans="2:11" x14ac:dyDescent="0.25">
      <c r="B13" s="6" t="s">
        <v>36</v>
      </c>
      <c r="C13" s="16" t="s">
        <v>28</v>
      </c>
      <c r="D13" s="24">
        <v>6200</v>
      </c>
      <c r="E13" s="24">
        <v>10000</v>
      </c>
      <c r="F13" s="17" t="s">
        <v>97</v>
      </c>
      <c r="G13" s="18" t="s">
        <v>98</v>
      </c>
      <c r="H13" s="60"/>
      <c r="I13" s="6" t="s">
        <v>36</v>
      </c>
      <c r="J13" s="24">
        <v>6200</v>
      </c>
      <c r="K13" s="78">
        <v>10000</v>
      </c>
    </row>
    <row r="14" spans="2:11" x14ac:dyDescent="0.25">
      <c r="B14" s="6" t="s">
        <v>35</v>
      </c>
      <c r="C14" s="16" t="s">
        <v>30</v>
      </c>
      <c r="D14" s="24">
        <v>6200</v>
      </c>
      <c r="E14" s="24">
        <v>10000</v>
      </c>
      <c r="F14" s="17" t="s">
        <v>99</v>
      </c>
      <c r="G14" t="s">
        <v>34</v>
      </c>
      <c r="H14" s="60"/>
      <c r="I14" s="6" t="s">
        <v>35</v>
      </c>
      <c r="J14" s="24">
        <v>6200</v>
      </c>
      <c r="K14" s="78">
        <v>10000</v>
      </c>
    </row>
    <row r="15" spans="2:11" x14ac:dyDescent="0.25">
      <c r="B15" s="6" t="s">
        <v>33</v>
      </c>
      <c r="C15" s="16" t="s">
        <v>28</v>
      </c>
      <c r="D15" s="24">
        <v>5700</v>
      </c>
      <c r="E15" s="24">
        <v>9200</v>
      </c>
      <c r="F15" s="17" t="s">
        <v>100</v>
      </c>
      <c r="G15" s="18" t="s">
        <v>101</v>
      </c>
      <c r="H15" s="60"/>
      <c r="I15" s="6" t="s">
        <v>33</v>
      </c>
      <c r="J15" s="24">
        <v>5700</v>
      </c>
      <c r="K15" s="78">
        <v>9200</v>
      </c>
    </row>
    <row r="16" spans="2:11" x14ac:dyDescent="0.25">
      <c r="B16" s="6" t="s">
        <v>32</v>
      </c>
      <c r="C16" s="16" t="s">
        <v>30</v>
      </c>
      <c r="D16" s="24">
        <v>5400</v>
      </c>
      <c r="E16" s="24">
        <v>8690</v>
      </c>
      <c r="F16" s="17" t="s">
        <v>102</v>
      </c>
      <c r="G16" s="18" t="s">
        <v>103</v>
      </c>
      <c r="H16" s="60"/>
      <c r="I16" s="6" t="s">
        <v>32</v>
      </c>
      <c r="J16" s="24">
        <v>5400</v>
      </c>
      <c r="K16" s="78">
        <v>8690</v>
      </c>
    </row>
    <row r="17" spans="2:11" x14ac:dyDescent="0.25">
      <c r="B17" s="6" t="s">
        <v>31</v>
      </c>
      <c r="C17" s="16" t="s">
        <v>30</v>
      </c>
      <c r="D17" s="24">
        <v>5100</v>
      </c>
      <c r="E17" s="24">
        <v>8200</v>
      </c>
      <c r="F17" s="17" t="s">
        <v>104</v>
      </c>
      <c r="G17" s="18" t="s">
        <v>105</v>
      </c>
      <c r="H17" s="60"/>
      <c r="I17" s="6" t="s">
        <v>31</v>
      </c>
      <c r="J17" s="24">
        <v>5100</v>
      </c>
      <c r="K17" s="78">
        <v>8200</v>
      </c>
    </row>
    <row r="18" spans="2:11" x14ac:dyDescent="0.25">
      <c r="B18" s="6" t="s">
        <v>29</v>
      </c>
      <c r="C18" s="16" t="s">
        <v>28</v>
      </c>
      <c r="D18" s="24">
        <v>4800</v>
      </c>
      <c r="E18" s="80">
        <v>7800</v>
      </c>
      <c r="F18" s="17" t="s">
        <v>100</v>
      </c>
      <c r="G18" t="s">
        <v>27</v>
      </c>
      <c r="H18" s="60"/>
      <c r="I18" s="6" t="s">
        <v>29</v>
      </c>
      <c r="J18" s="24">
        <v>4800</v>
      </c>
      <c r="K18" s="77">
        <v>7800</v>
      </c>
    </row>
    <row r="19" spans="2:11" x14ac:dyDescent="0.25">
      <c r="B19" s="6" t="s">
        <v>26</v>
      </c>
      <c r="C19" s="16" t="s">
        <v>25</v>
      </c>
      <c r="D19" s="24">
        <v>4645</v>
      </c>
      <c r="E19" s="24">
        <v>7476</v>
      </c>
      <c r="F19" s="17" t="s">
        <v>106</v>
      </c>
      <c r="G19" t="s">
        <v>24</v>
      </c>
      <c r="H19" s="60"/>
      <c r="I19" s="6" t="s">
        <v>26</v>
      </c>
      <c r="J19" s="24">
        <v>4645</v>
      </c>
      <c r="K19" s="78">
        <v>7476</v>
      </c>
    </row>
    <row r="20" spans="2:11" x14ac:dyDescent="0.25">
      <c r="B20" s="6" t="s">
        <v>23</v>
      </c>
      <c r="C20" s="16" t="s">
        <v>22</v>
      </c>
      <c r="D20" s="24">
        <v>4555</v>
      </c>
      <c r="E20" s="24">
        <v>7331</v>
      </c>
      <c r="F20" t="s">
        <v>21</v>
      </c>
      <c r="G20" t="s">
        <v>20</v>
      </c>
      <c r="H20" s="60"/>
      <c r="I20" s="6" t="s">
        <v>23</v>
      </c>
      <c r="J20" s="24">
        <v>4555</v>
      </c>
      <c r="K20" s="78">
        <v>7331</v>
      </c>
    </row>
    <row r="21" spans="2:11" x14ac:dyDescent="0.25">
      <c r="B21" s="6" t="s">
        <v>19</v>
      </c>
      <c r="C21" s="16" t="s">
        <v>18</v>
      </c>
      <c r="D21" s="24">
        <v>3220</v>
      </c>
      <c r="E21" s="24">
        <v>5190</v>
      </c>
      <c r="F21" s="17" t="s">
        <v>107</v>
      </c>
      <c r="G21" s="18" t="s">
        <v>108</v>
      </c>
      <c r="H21" s="60"/>
      <c r="I21" s="6" t="s">
        <v>19</v>
      </c>
      <c r="J21" s="24">
        <v>3220</v>
      </c>
      <c r="K21" s="78">
        <v>5190</v>
      </c>
    </row>
    <row r="22" spans="2:11" x14ac:dyDescent="0.25">
      <c r="B22" s="6" t="s">
        <v>17</v>
      </c>
      <c r="C22" s="16" t="s">
        <v>16</v>
      </c>
      <c r="D22" s="24">
        <v>3633</v>
      </c>
      <c r="E22" s="24">
        <v>5846</v>
      </c>
      <c r="F22" s="17" t="s">
        <v>15</v>
      </c>
      <c r="G22" s="18" t="s">
        <v>14</v>
      </c>
      <c r="H22" s="60"/>
      <c r="I22" s="6" t="s">
        <v>17</v>
      </c>
      <c r="J22" s="24">
        <v>3633</v>
      </c>
      <c r="K22" s="78">
        <v>5846</v>
      </c>
    </row>
    <row r="23" spans="2:11" x14ac:dyDescent="0.25">
      <c r="B23" s="6" t="s">
        <v>13</v>
      </c>
      <c r="C23" s="16" t="s">
        <v>9</v>
      </c>
      <c r="D23" s="24">
        <v>3365</v>
      </c>
      <c r="E23" s="24">
        <v>5415</v>
      </c>
      <c r="F23" t="s">
        <v>12</v>
      </c>
      <c r="G23" t="s">
        <v>11</v>
      </c>
      <c r="H23" s="60"/>
      <c r="I23" s="6" t="s">
        <v>13</v>
      </c>
      <c r="J23" s="24">
        <v>3365</v>
      </c>
      <c r="K23" s="78">
        <v>5415</v>
      </c>
    </row>
    <row r="24" spans="2:11" x14ac:dyDescent="0.25">
      <c r="B24" s="6" t="s">
        <v>10</v>
      </c>
      <c r="C24" s="16" t="s">
        <v>9</v>
      </c>
      <c r="D24" s="24">
        <v>3020</v>
      </c>
      <c r="E24" s="24">
        <v>4861</v>
      </c>
      <c r="F24" t="s">
        <v>8</v>
      </c>
      <c r="G24" t="s">
        <v>7</v>
      </c>
      <c r="H24" s="60"/>
      <c r="I24" s="6" t="s">
        <v>10</v>
      </c>
      <c r="J24" s="24">
        <v>3020</v>
      </c>
      <c r="K24" s="78">
        <v>4861</v>
      </c>
    </row>
    <row r="25" spans="2:11" ht="16.5" thickBot="1" x14ac:dyDescent="0.3">
      <c r="B25" s="3" t="s">
        <v>6</v>
      </c>
      <c r="C25" s="21" t="s">
        <v>5</v>
      </c>
      <c r="D25" s="25">
        <v>2894</v>
      </c>
      <c r="E25" s="25">
        <v>4658</v>
      </c>
      <c r="F25" s="22" t="s">
        <v>109</v>
      </c>
      <c r="G25" s="23" t="s">
        <v>110</v>
      </c>
      <c r="H25" s="60"/>
      <c r="I25" s="3" t="s">
        <v>6</v>
      </c>
      <c r="J25" s="25">
        <v>2894</v>
      </c>
      <c r="K25" s="79">
        <v>4658</v>
      </c>
    </row>
  </sheetData>
  <mergeCells count="5">
    <mergeCell ref="B1:E1"/>
    <mergeCell ref="I1:K1"/>
    <mergeCell ref="B2:E2"/>
    <mergeCell ref="B3:E3"/>
    <mergeCell ref="B4:E4"/>
  </mergeCells>
  <conditionalFormatting sqref="D6:D25">
    <cfRule type="cellIs" dxfId="27" priority="3" operator="greaterThan">
      <formula>8000</formula>
    </cfRule>
    <cfRule type="cellIs" dxfId="26" priority="4" operator="between">
      <formula>4000</formula>
      <formula>8000</formula>
    </cfRule>
    <cfRule type="cellIs" dxfId="25" priority="5" operator="lessThan">
      <formula>4000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BD1E2D0-1A77-4BD3-B2A9-D107D718A4B6}">
            <x14:iconSet iconSet="4TrafficLights" custom="1">
              <x14:cfvo type="percent">
                <xm:f>0</xm:f>
              </x14:cfvo>
              <x14:cfvo type="num">
                <xm:f>0</xm:f>
              </x14:cfvo>
              <x14:cfvo type="num">
                <xm:f>4000</xm:f>
              </x14:cfvo>
              <x14:cfvo type="num">
                <xm:f>8000</xm:f>
              </x14:cfvo>
              <x14:cfIcon iconSet="3TrafficLights1" iconId="2"/>
              <x14:cfIcon iconSet="3TrafficLights1" iconId="2"/>
              <x14:cfIcon iconSet="3Signs" iconId="1"/>
              <x14:cfIcon iconSet="3Signs" iconId="0"/>
            </x14:iconSet>
          </x14:cfRule>
          <xm:sqref>D6:D25</xm:sqref>
        </x14:conditionalFormatting>
        <x14:conditionalFormatting xmlns:xm="http://schemas.microsoft.com/office/excel/2006/main">
          <x14:cfRule type="iconSet" priority="1" id="{3B9C8BB9-998B-45F4-B7AD-8A29D2C354DC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formula" gte="0">
                <xm:f>"Greater than 8,000"</xm:f>
              </x14:cfvo>
              <x14:cfIcon iconSet="3Arrows" iconId="0"/>
              <x14:cfIcon iconSet="3Arrows" iconId="1"/>
              <x14:cfIcon iconSet="3Signs" iconId="0"/>
            </x14:iconSet>
          </x14:cfRule>
          <xm:sqref>B2:E2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682F-CF28-4F43-A779-711098D702E7}">
  <dimension ref="B1:K25"/>
  <sheetViews>
    <sheetView zoomScaleNormal="100" workbookViewId="0">
      <selection activeCell="B1" sqref="B1:E1"/>
    </sheetView>
  </sheetViews>
  <sheetFormatPr defaultColWidth="12.5703125" defaultRowHeight="15.75" outlineLevelCol="1" x14ac:dyDescent="0.25"/>
  <cols>
    <col min="1" max="1" width="2.85546875" style="11" customWidth="1"/>
    <col min="2" max="2" width="30.85546875" style="11" bestFit="1" customWidth="1"/>
    <col min="3" max="3" width="12.85546875" style="11" bestFit="1" customWidth="1"/>
    <col min="4" max="4" width="10.5703125" style="11" bestFit="1" customWidth="1"/>
    <col min="5" max="5" width="11.5703125" style="11" bestFit="1" customWidth="1"/>
    <col min="6" max="6" width="40.85546875" style="11" hidden="1" customWidth="1" outlineLevel="1"/>
    <col min="7" max="7" width="51.28515625" style="11" hidden="1" customWidth="1" outlineLevel="1"/>
    <col min="8" max="8" width="2.7109375" style="11" customWidth="1" collapsed="1"/>
    <col min="9" max="9" width="23.5703125" style="11" bestFit="1" customWidth="1"/>
    <col min="10" max="10" width="13.85546875" style="11" customWidth="1"/>
    <col min="11" max="11" width="15.85546875" style="11" customWidth="1"/>
    <col min="12" max="16384" width="12.5703125" style="11"/>
  </cols>
  <sheetData>
    <row r="1" spans="2:11" ht="19.5" thickBot="1" x14ac:dyDescent="0.35">
      <c r="B1" s="104" t="s">
        <v>120</v>
      </c>
      <c r="C1" s="105"/>
      <c r="D1" s="105"/>
      <c r="E1" s="106"/>
      <c r="F1" s="5"/>
      <c r="G1" s="5"/>
      <c r="I1" s="102" t="s">
        <v>111</v>
      </c>
      <c r="J1" s="103"/>
      <c r="K1" s="103"/>
    </row>
    <row r="2" spans="2:11" customFormat="1" ht="15" customHeight="1" x14ac:dyDescent="0.25">
      <c r="B2" s="109" t="s">
        <v>121</v>
      </c>
      <c r="C2" s="109"/>
      <c r="D2" s="109"/>
      <c r="E2" s="109"/>
    </row>
    <row r="3" spans="2:11" customFormat="1" ht="15" customHeight="1" x14ac:dyDescent="0.25">
      <c r="B3" s="110" t="s">
        <v>122</v>
      </c>
      <c r="C3" s="110"/>
      <c r="D3" s="110"/>
      <c r="E3" s="110"/>
    </row>
    <row r="4" spans="2:11" customFormat="1" ht="15" customHeight="1" thickBot="1" x14ac:dyDescent="0.3">
      <c r="B4" s="111" t="s">
        <v>123</v>
      </c>
      <c r="C4" s="111"/>
      <c r="D4" s="111"/>
      <c r="E4" s="111"/>
    </row>
    <row r="5" spans="2:11" x14ac:dyDescent="0.25">
      <c r="B5" s="29" t="s">
        <v>59</v>
      </c>
      <c r="C5" s="30" t="s">
        <v>55</v>
      </c>
      <c r="D5" s="30" t="s">
        <v>57</v>
      </c>
      <c r="E5" s="30" t="s">
        <v>56</v>
      </c>
      <c r="F5" s="30" t="s">
        <v>54</v>
      </c>
      <c r="G5" s="31" t="s">
        <v>53</v>
      </c>
      <c r="H5" s="60"/>
      <c r="I5" s="29" t="s">
        <v>59</v>
      </c>
      <c r="J5" s="30" t="s">
        <v>57</v>
      </c>
      <c r="K5" s="31" t="s">
        <v>56</v>
      </c>
    </row>
    <row r="6" spans="2:11" x14ac:dyDescent="0.25">
      <c r="B6" s="6" t="s">
        <v>52</v>
      </c>
      <c r="C6" s="16" t="s">
        <v>51</v>
      </c>
      <c r="D6" s="24">
        <v>19000</v>
      </c>
      <c r="E6" s="80">
        <v>30000</v>
      </c>
      <c r="F6" s="17" t="s">
        <v>90</v>
      </c>
      <c r="G6" s="18" t="s">
        <v>91</v>
      </c>
      <c r="H6" s="60"/>
      <c r="I6" s="6" t="s">
        <v>52</v>
      </c>
      <c r="J6" s="24">
        <v>19000</v>
      </c>
      <c r="K6" s="77">
        <v>30000</v>
      </c>
    </row>
    <row r="7" spans="2:11" x14ac:dyDescent="0.25">
      <c r="B7" s="6" t="s">
        <v>50</v>
      </c>
      <c r="C7" s="16" t="s">
        <v>30</v>
      </c>
      <c r="D7" s="24">
        <v>12774</v>
      </c>
      <c r="E7" s="24">
        <v>20557</v>
      </c>
      <c r="F7" s="17" t="s">
        <v>92</v>
      </c>
      <c r="G7" s="18" t="s">
        <v>93</v>
      </c>
      <c r="H7" s="61"/>
      <c r="I7" s="6" t="s">
        <v>50</v>
      </c>
      <c r="J7" s="24">
        <v>12774</v>
      </c>
      <c r="K7" s="78">
        <v>20557</v>
      </c>
    </row>
    <row r="8" spans="2:11" x14ac:dyDescent="0.25">
      <c r="B8" s="6" t="s">
        <v>49</v>
      </c>
      <c r="C8" s="16" t="s">
        <v>48</v>
      </c>
      <c r="D8" s="24">
        <v>9000</v>
      </c>
      <c r="E8" s="24">
        <v>14500</v>
      </c>
      <c r="F8" s="17" t="s">
        <v>15</v>
      </c>
      <c r="G8" s="18" t="s">
        <v>47</v>
      </c>
      <c r="H8" s="61"/>
      <c r="I8" s="6" t="s">
        <v>49</v>
      </c>
      <c r="J8" s="24">
        <v>9000</v>
      </c>
      <c r="K8" s="78">
        <v>14500</v>
      </c>
    </row>
    <row r="9" spans="2:11" x14ac:dyDescent="0.25">
      <c r="B9" s="6" t="s">
        <v>46</v>
      </c>
      <c r="C9" s="16" t="s">
        <v>22</v>
      </c>
      <c r="D9" s="24">
        <v>8188</v>
      </c>
      <c r="E9" s="24">
        <v>13177</v>
      </c>
      <c r="F9" s="17" t="s">
        <v>94</v>
      </c>
      <c r="G9" t="s">
        <v>45</v>
      </c>
      <c r="H9" s="60"/>
      <c r="I9" s="6" t="s">
        <v>46</v>
      </c>
      <c r="J9" s="24">
        <v>8188</v>
      </c>
      <c r="K9" s="78">
        <v>13177</v>
      </c>
    </row>
    <row r="10" spans="2:11" x14ac:dyDescent="0.25">
      <c r="B10" s="6" t="s">
        <v>44</v>
      </c>
      <c r="C10" s="16" t="s">
        <v>43</v>
      </c>
      <c r="D10" s="24">
        <v>6800</v>
      </c>
      <c r="E10" s="24">
        <v>11000</v>
      </c>
      <c r="F10" t="s">
        <v>42</v>
      </c>
      <c r="G10" t="s">
        <v>41</v>
      </c>
      <c r="H10" s="60"/>
      <c r="I10" s="6" t="s">
        <v>44</v>
      </c>
      <c r="J10" s="24">
        <v>6800</v>
      </c>
      <c r="K10" s="78">
        <v>11000</v>
      </c>
    </row>
    <row r="11" spans="2:11" x14ac:dyDescent="0.25">
      <c r="B11" s="6" t="s">
        <v>40</v>
      </c>
      <c r="C11" s="16" t="s">
        <v>30</v>
      </c>
      <c r="D11" s="24">
        <v>6509</v>
      </c>
      <c r="E11" s="24">
        <v>10475</v>
      </c>
      <c r="F11" s="17" t="s">
        <v>95</v>
      </c>
      <c r="G11" t="s">
        <v>39</v>
      </c>
      <c r="H11" s="60"/>
      <c r="I11" s="6" t="s">
        <v>40</v>
      </c>
      <c r="J11" s="24">
        <v>6509</v>
      </c>
      <c r="K11" s="78">
        <v>10475</v>
      </c>
    </row>
    <row r="12" spans="2:11" x14ac:dyDescent="0.25">
      <c r="B12" s="6" t="s">
        <v>38</v>
      </c>
      <c r="C12" s="16" t="s">
        <v>30</v>
      </c>
      <c r="D12" s="24">
        <v>6450</v>
      </c>
      <c r="E12" s="24">
        <v>10380</v>
      </c>
      <c r="F12" s="17" t="s">
        <v>96</v>
      </c>
      <c r="G12" t="s">
        <v>37</v>
      </c>
      <c r="H12" s="60"/>
      <c r="I12" s="6" t="s">
        <v>38</v>
      </c>
      <c r="J12" s="24">
        <v>6450</v>
      </c>
      <c r="K12" s="78">
        <v>10380</v>
      </c>
    </row>
    <row r="13" spans="2:11" x14ac:dyDescent="0.25">
      <c r="B13" s="6" t="s">
        <v>36</v>
      </c>
      <c r="C13" s="16" t="s">
        <v>28</v>
      </c>
      <c r="D13" s="24">
        <v>6200</v>
      </c>
      <c r="E13" s="24">
        <v>10000</v>
      </c>
      <c r="F13" s="17" t="s">
        <v>97</v>
      </c>
      <c r="G13" s="18" t="s">
        <v>98</v>
      </c>
      <c r="H13" s="60"/>
      <c r="I13" s="6" t="s">
        <v>36</v>
      </c>
      <c r="J13" s="24">
        <v>6200</v>
      </c>
      <c r="K13" s="78">
        <v>10000</v>
      </c>
    </row>
    <row r="14" spans="2:11" x14ac:dyDescent="0.25">
      <c r="B14" s="6" t="s">
        <v>35</v>
      </c>
      <c r="C14" s="16" t="s">
        <v>30</v>
      </c>
      <c r="D14" s="24">
        <v>6200</v>
      </c>
      <c r="E14" s="24">
        <v>10000</v>
      </c>
      <c r="F14" s="17" t="s">
        <v>99</v>
      </c>
      <c r="G14" t="s">
        <v>34</v>
      </c>
      <c r="H14" s="60"/>
      <c r="I14" s="6" t="s">
        <v>35</v>
      </c>
      <c r="J14" s="24">
        <v>6200</v>
      </c>
      <c r="K14" s="78">
        <v>10000</v>
      </c>
    </row>
    <row r="15" spans="2:11" x14ac:dyDescent="0.25">
      <c r="B15" s="6" t="s">
        <v>33</v>
      </c>
      <c r="C15" s="16" t="s">
        <v>28</v>
      </c>
      <c r="D15" s="24">
        <v>5700</v>
      </c>
      <c r="E15" s="24">
        <v>9200</v>
      </c>
      <c r="F15" s="17" t="s">
        <v>100</v>
      </c>
      <c r="G15" s="18" t="s">
        <v>101</v>
      </c>
      <c r="H15" s="60"/>
      <c r="I15" s="6" t="s">
        <v>33</v>
      </c>
      <c r="J15" s="24">
        <v>5700</v>
      </c>
      <c r="K15" s="78">
        <v>9200</v>
      </c>
    </row>
    <row r="16" spans="2:11" x14ac:dyDescent="0.25">
      <c r="B16" s="6" t="s">
        <v>32</v>
      </c>
      <c r="C16" s="16" t="s">
        <v>30</v>
      </c>
      <c r="D16" s="24">
        <v>5400</v>
      </c>
      <c r="E16" s="24">
        <v>8690</v>
      </c>
      <c r="F16" s="17" t="s">
        <v>102</v>
      </c>
      <c r="G16" s="18" t="s">
        <v>103</v>
      </c>
      <c r="H16" s="60"/>
      <c r="I16" s="6" t="s">
        <v>32</v>
      </c>
      <c r="J16" s="24">
        <v>5400</v>
      </c>
      <c r="K16" s="78">
        <v>8690</v>
      </c>
    </row>
    <row r="17" spans="2:11" x14ac:dyDescent="0.25">
      <c r="B17" s="6" t="s">
        <v>31</v>
      </c>
      <c r="C17" s="16" t="s">
        <v>30</v>
      </c>
      <c r="D17" s="24">
        <v>5100</v>
      </c>
      <c r="E17" s="24">
        <v>8200</v>
      </c>
      <c r="F17" s="17" t="s">
        <v>104</v>
      </c>
      <c r="G17" s="18" t="s">
        <v>105</v>
      </c>
      <c r="H17" s="60"/>
      <c r="I17" s="6" t="s">
        <v>31</v>
      </c>
      <c r="J17" s="24">
        <v>5100</v>
      </c>
      <c r="K17" s="78">
        <v>8200</v>
      </c>
    </row>
    <row r="18" spans="2:11" x14ac:dyDescent="0.25">
      <c r="B18" s="6" t="s">
        <v>29</v>
      </c>
      <c r="C18" s="16" t="s">
        <v>28</v>
      </c>
      <c r="D18" s="24">
        <v>4800</v>
      </c>
      <c r="E18" s="80">
        <v>7800</v>
      </c>
      <c r="F18" s="17" t="s">
        <v>100</v>
      </c>
      <c r="G18" t="s">
        <v>27</v>
      </c>
      <c r="H18" s="60"/>
      <c r="I18" s="6" t="s">
        <v>29</v>
      </c>
      <c r="J18" s="24">
        <v>4800</v>
      </c>
      <c r="K18" s="77">
        <v>7800</v>
      </c>
    </row>
    <row r="19" spans="2:11" x14ac:dyDescent="0.25">
      <c r="B19" s="6" t="s">
        <v>26</v>
      </c>
      <c r="C19" s="16" t="s">
        <v>25</v>
      </c>
      <c r="D19" s="24">
        <v>4645</v>
      </c>
      <c r="E19" s="24">
        <v>7476</v>
      </c>
      <c r="F19" s="17" t="s">
        <v>106</v>
      </c>
      <c r="G19" t="s">
        <v>24</v>
      </c>
      <c r="H19" s="60"/>
      <c r="I19" s="6" t="s">
        <v>26</v>
      </c>
      <c r="J19" s="24">
        <v>4645</v>
      </c>
      <c r="K19" s="78">
        <v>7476</v>
      </c>
    </row>
    <row r="20" spans="2:11" x14ac:dyDescent="0.25">
      <c r="B20" s="6" t="s">
        <v>23</v>
      </c>
      <c r="C20" s="16" t="s">
        <v>22</v>
      </c>
      <c r="D20" s="24">
        <v>4555</v>
      </c>
      <c r="E20" s="24">
        <v>7331</v>
      </c>
      <c r="F20" t="s">
        <v>21</v>
      </c>
      <c r="G20" t="s">
        <v>20</v>
      </c>
      <c r="H20" s="60"/>
      <c r="I20" s="6" t="s">
        <v>23</v>
      </c>
      <c r="J20" s="24">
        <v>4555</v>
      </c>
      <c r="K20" s="78">
        <v>7331</v>
      </c>
    </row>
    <row r="21" spans="2:11" x14ac:dyDescent="0.25">
      <c r="B21" s="6" t="s">
        <v>19</v>
      </c>
      <c r="C21" s="16" t="s">
        <v>18</v>
      </c>
      <c r="D21" s="24">
        <v>3220</v>
      </c>
      <c r="E21" s="24">
        <v>5190</v>
      </c>
      <c r="F21" s="17" t="s">
        <v>107</v>
      </c>
      <c r="G21" s="18" t="s">
        <v>108</v>
      </c>
      <c r="H21" s="60"/>
      <c r="I21" s="6" t="s">
        <v>19</v>
      </c>
      <c r="J21" s="24">
        <v>3220</v>
      </c>
      <c r="K21" s="78">
        <v>5190</v>
      </c>
    </row>
    <row r="22" spans="2:11" x14ac:dyDescent="0.25">
      <c r="B22" s="6" t="s">
        <v>17</v>
      </c>
      <c r="C22" s="16" t="s">
        <v>16</v>
      </c>
      <c r="D22" s="24">
        <v>3633</v>
      </c>
      <c r="E22" s="24">
        <v>5846</v>
      </c>
      <c r="F22" s="17" t="s">
        <v>15</v>
      </c>
      <c r="G22" s="18" t="s">
        <v>14</v>
      </c>
      <c r="H22" s="60"/>
      <c r="I22" s="6" t="s">
        <v>17</v>
      </c>
      <c r="J22" s="24">
        <v>3633</v>
      </c>
      <c r="K22" s="78">
        <v>5846</v>
      </c>
    </row>
    <row r="23" spans="2:11" x14ac:dyDescent="0.25">
      <c r="B23" s="6" t="s">
        <v>13</v>
      </c>
      <c r="C23" s="16" t="s">
        <v>9</v>
      </c>
      <c r="D23" s="24">
        <v>3365</v>
      </c>
      <c r="E23" s="24">
        <v>5415</v>
      </c>
      <c r="F23" t="s">
        <v>12</v>
      </c>
      <c r="G23" t="s">
        <v>11</v>
      </c>
      <c r="H23" s="60"/>
      <c r="I23" s="6" t="s">
        <v>13</v>
      </c>
      <c r="J23" s="24">
        <v>3365</v>
      </c>
      <c r="K23" s="78">
        <v>5415</v>
      </c>
    </row>
    <row r="24" spans="2:11" x14ac:dyDescent="0.25">
      <c r="B24" s="6" t="s">
        <v>10</v>
      </c>
      <c r="C24" s="16" t="s">
        <v>9</v>
      </c>
      <c r="D24" s="24">
        <v>3020</v>
      </c>
      <c r="E24" s="24">
        <v>4861</v>
      </c>
      <c r="F24" t="s">
        <v>8</v>
      </c>
      <c r="G24" t="s">
        <v>7</v>
      </c>
      <c r="H24" s="60"/>
      <c r="I24" s="6" t="s">
        <v>10</v>
      </c>
      <c r="J24" s="24">
        <v>3020</v>
      </c>
      <c r="K24" s="78">
        <v>4861</v>
      </c>
    </row>
    <row r="25" spans="2:11" ht="16.5" thickBot="1" x14ac:dyDescent="0.3">
      <c r="B25" s="3" t="s">
        <v>6</v>
      </c>
      <c r="C25" s="21" t="s">
        <v>5</v>
      </c>
      <c r="D25" s="25">
        <v>2894</v>
      </c>
      <c r="E25" s="25">
        <v>4658</v>
      </c>
      <c r="F25" s="22" t="s">
        <v>109</v>
      </c>
      <c r="G25" s="23" t="s">
        <v>110</v>
      </c>
      <c r="H25" s="60"/>
      <c r="I25" s="3" t="s">
        <v>6</v>
      </c>
      <c r="J25" s="25">
        <v>2894</v>
      </c>
      <c r="K25" s="79">
        <v>4658</v>
      </c>
    </row>
  </sheetData>
  <mergeCells count="5">
    <mergeCell ref="B1:E1"/>
    <mergeCell ref="I1:K1"/>
    <mergeCell ref="B2:E2"/>
    <mergeCell ref="B3:E3"/>
    <mergeCell ref="B4:E4"/>
  </mergeCells>
  <conditionalFormatting sqref="D6:D25">
    <cfRule type="cellIs" dxfId="22" priority="2" operator="between">
      <formula>4000</formula>
      <formula>8000</formula>
    </cfRule>
    <cfRule type="cellIs" dxfId="21" priority="3" operator="lessThan">
      <formula>4000</formula>
    </cfRule>
    <cfRule type="cellIs" dxfId="20" priority="4" operator="greaterThan">
      <formula>8000</formula>
    </cfRule>
  </conditionalFormatting>
  <conditionalFormatting sqref="J6:J25">
    <cfRule type="cellIs" dxfId="19" priority="1" operator="greaterThan">
      <formula>8000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CC1D-E0A1-4DF3-87D9-2F607C6E3181}">
  <dimension ref="B1:K25"/>
  <sheetViews>
    <sheetView topLeftCell="A7" zoomScaleNormal="100" workbookViewId="0">
      <selection activeCell="J11" sqref="J11"/>
    </sheetView>
  </sheetViews>
  <sheetFormatPr defaultColWidth="12.5703125" defaultRowHeight="15.75" outlineLevelCol="1" x14ac:dyDescent="0.25"/>
  <cols>
    <col min="1" max="1" width="2.85546875" style="11" customWidth="1"/>
    <col min="2" max="2" width="30.85546875" style="11" bestFit="1" customWidth="1"/>
    <col min="3" max="3" width="12.85546875" style="11" bestFit="1" customWidth="1"/>
    <col min="4" max="4" width="10.5703125" style="11" bestFit="1" customWidth="1"/>
    <col min="5" max="5" width="11.5703125" style="11" bestFit="1" customWidth="1"/>
    <col min="6" max="6" width="40.85546875" style="11" hidden="1" customWidth="1" outlineLevel="1"/>
    <col min="7" max="7" width="51.28515625" style="11" hidden="1" customWidth="1" outlineLevel="1"/>
    <col min="8" max="8" width="2.7109375" style="11" customWidth="1" collapsed="1"/>
    <col min="9" max="9" width="23.5703125" style="11" bestFit="1" customWidth="1"/>
    <col min="10" max="10" width="13.85546875" style="11" customWidth="1"/>
    <col min="11" max="11" width="15.85546875" style="11" customWidth="1"/>
    <col min="12" max="16384" width="12.5703125" style="11"/>
  </cols>
  <sheetData>
    <row r="1" spans="2:11" ht="19.5" thickBot="1" x14ac:dyDescent="0.35">
      <c r="B1" s="104" t="s">
        <v>120</v>
      </c>
      <c r="C1" s="105"/>
      <c r="D1" s="105"/>
      <c r="E1" s="106"/>
      <c r="F1" s="5"/>
      <c r="G1" s="5"/>
      <c r="I1" s="102" t="s">
        <v>111</v>
      </c>
      <c r="J1" s="103"/>
      <c r="K1" s="103"/>
    </row>
    <row r="2" spans="2:11" customFormat="1" ht="15" customHeight="1" x14ac:dyDescent="0.25">
      <c r="B2" s="109" t="s">
        <v>121</v>
      </c>
      <c r="C2" s="109"/>
      <c r="D2" s="109"/>
      <c r="E2" s="109"/>
    </row>
    <row r="3" spans="2:11" customFormat="1" ht="15" customHeight="1" x14ac:dyDescent="0.25">
      <c r="B3" s="110" t="s">
        <v>122</v>
      </c>
      <c r="C3" s="110"/>
      <c r="D3" s="110"/>
      <c r="E3" s="110"/>
    </row>
    <row r="4" spans="2:11" customFormat="1" ht="15" customHeight="1" thickBot="1" x14ac:dyDescent="0.3">
      <c r="B4" s="111" t="s">
        <v>123</v>
      </c>
      <c r="C4" s="111"/>
      <c r="D4" s="111"/>
      <c r="E4" s="111"/>
    </row>
    <row r="5" spans="2:11" x14ac:dyDescent="0.25">
      <c r="B5" s="29" t="s">
        <v>59</v>
      </c>
      <c r="C5" s="30" t="s">
        <v>55</v>
      </c>
      <c r="D5" s="30" t="s">
        <v>57</v>
      </c>
      <c r="E5" s="30" t="s">
        <v>56</v>
      </c>
      <c r="F5" s="30" t="s">
        <v>54</v>
      </c>
      <c r="G5" s="31" t="s">
        <v>53</v>
      </c>
      <c r="H5" s="60"/>
      <c r="I5" s="29" t="s">
        <v>59</v>
      </c>
      <c r="J5" s="30" t="s">
        <v>57</v>
      </c>
      <c r="K5" s="31" t="s">
        <v>56</v>
      </c>
    </row>
    <row r="6" spans="2:11" x14ac:dyDescent="0.25">
      <c r="B6" s="6" t="s">
        <v>52</v>
      </c>
      <c r="C6" s="16" t="s">
        <v>51</v>
      </c>
      <c r="D6" s="24">
        <v>19000</v>
      </c>
      <c r="E6" s="80">
        <v>30000</v>
      </c>
      <c r="F6" s="17" t="s">
        <v>90</v>
      </c>
      <c r="G6" s="18" t="s">
        <v>91</v>
      </c>
      <c r="H6" s="60"/>
      <c r="I6" s="6" t="s">
        <v>52</v>
      </c>
      <c r="J6" s="24">
        <v>19000</v>
      </c>
      <c r="K6" s="77">
        <v>30000</v>
      </c>
    </row>
    <row r="7" spans="2:11" x14ac:dyDescent="0.25">
      <c r="B7" s="6" t="s">
        <v>50</v>
      </c>
      <c r="C7" s="16" t="s">
        <v>30</v>
      </c>
      <c r="D7" s="24">
        <v>12774</v>
      </c>
      <c r="E7" s="24">
        <v>20557</v>
      </c>
      <c r="F7" s="17" t="s">
        <v>92</v>
      </c>
      <c r="G7" s="18" t="s">
        <v>93</v>
      </c>
      <c r="H7" s="61"/>
      <c r="I7" s="6" t="s">
        <v>50</v>
      </c>
      <c r="J7" s="24">
        <v>12774</v>
      </c>
      <c r="K7" s="78">
        <v>20557</v>
      </c>
    </row>
    <row r="8" spans="2:11" x14ac:dyDescent="0.25">
      <c r="B8" s="6" t="s">
        <v>49</v>
      </c>
      <c r="C8" s="16" t="s">
        <v>48</v>
      </c>
      <c r="D8" s="24">
        <v>9000</v>
      </c>
      <c r="E8" s="24">
        <v>14500</v>
      </c>
      <c r="F8" s="17" t="s">
        <v>15</v>
      </c>
      <c r="G8" s="18" t="s">
        <v>47</v>
      </c>
      <c r="H8" s="61"/>
      <c r="I8" s="6" t="s">
        <v>49</v>
      </c>
      <c r="J8" s="24">
        <v>9000</v>
      </c>
      <c r="K8" s="78">
        <v>14500</v>
      </c>
    </row>
    <row r="9" spans="2:11" x14ac:dyDescent="0.25">
      <c r="B9" s="6" t="s">
        <v>46</v>
      </c>
      <c r="C9" s="16" t="s">
        <v>22</v>
      </c>
      <c r="D9" s="24">
        <v>8188</v>
      </c>
      <c r="E9" s="24">
        <v>13177</v>
      </c>
      <c r="F9" s="17" t="s">
        <v>94</v>
      </c>
      <c r="G9" t="s">
        <v>45</v>
      </c>
      <c r="H9" s="60"/>
      <c r="I9" s="6" t="s">
        <v>46</v>
      </c>
      <c r="J9" s="24">
        <v>8188</v>
      </c>
      <c r="K9" s="78">
        <v>13177</v>
      </c>
    </row>
    <row r="10" spans="2:11" x14ac:dyDescent="0.25">
      <c r="B10" s="6" t="s">
        <v>44</v>
      </c>
      <c r="C10" s="16" t="s">
        <v>43</v>
      </c>
      <c r="D10" s="24">
        <v>6800</v>
      </c>
      <c r="E10" s="24">
        <v>11000</v>
      </c>
      <c r="F10" t="s">
        <v>42</v>
      </c>
      <c r="G10" t="s">
        <v>41</v>
      </c>
      <c r="H10" s="60"/>
      <c r="I10" s="6" t="s">
        <v>44</v>
      </c>
      <c r="J10" s="24">
        <v>6800</v>
      </c>
      <c r="K10" s="78">
        <v>11000</v>
      </c>
    </row>
    <row r="11" spans="2:11" x14ac:dyDescent="0.25">
      <c r="B11" s="6" t="s">
        <v>40</v>
      </c>
      <c r="C11" s="16" t="s">
        <v>30</v>
      </c>
      <c r="D11" s="24">
        <v>6509</v>
      </c>
      <c r="E11" s="24">
        <v>10475</v>
      </c>
      <c r="F11" s="17" t="s">
        <v>95</v>
      </c>
      <c r="G11" t="s">
        <v>39</v>
      </c>
      <c r="H11" s="60"/>
      <c r="I11" s="6" t="s">
        <v>40</v>
      </c>
      <c r="J11" s="24">
        <v>6509</v>
      </c>
      <c r="K11" s="78">
        <v>10475</v>
      </c>
    </row>
    <row r="12" spans="2:11" x14ac:dyDescent="0.25">
      <c r="B12" s="6" t="s">
        <v>38</v>
      </c>
      <c r="C12" s="16" t="s">
        <v>30</v>
      </c>
      <c r="D12" s="24">
        <v>6450</v>
      </c>
      <c r="E12" s="24">
        <v>10380</v>
      </c>
      <c r="F12" s="17" t="s">
        <v>96</v>
      </c>
      <c r="G12" t="s">
        <v>37</v>
      </c>
      <c r="H12" s="60"/>
      <c r="I12" s="6" t="s">
        <v>38</v>
      </c>
      <c r="J12" s="24">
        <v>6450</v>
      </c>
      <c r="K12" s="78">
        <v>10380</v>
      </c>
    </row>
    <row r="13" spans="2:11" x14ac:dyDescent="0.25">
      <c r="B13" s="6" t="s">
        <v>36</v>
      </c>
      <c r="C13" s="16" t="s">
        <v>28</v>
      </c>
      <c r="D13" s="24">
        <v>6200</v>
      </c>
      <c r="E13" s="24">
        <v>10000</v>
      </c>
      <c r="F13" s="17" t="s">
        <v>97</v>
      </c>
      <c r="G13" s="18" t="s">
        <v>98</v>
      </c>
      <c r="H13" s="60"/>
      <c r="I13" s="6" t="s">
        <v>36</v>
      </c>
      <c r="J13" s="24">
        <v>6200</v>
      </c>
      <c r="K13" s="78">
        <v>10000</v>
      </c>
    </row>
    <row r="14" spans="2:11" x14ac:dyDescent="0.25">
      <c r="B14" s="6" t="s">
        <v>35</v>
      </c>
      <c r="C14" s="16" t="s">
        <v>30</v>
      </c>
      <c r="D14" s="24">
        <v>6200</v>
      </c>
      <c r="E14" s="24">
        <v>10000</v>
      </c>
      <c r="F14" s="17" t="s">
        <v>99</v>
      </c>
      <c r="G14" t="s">
        <v>34</v>
      </c>
      <c r="H14" s="60"/>
      <c r="I14" s="6" t="s">
        <v>35</v>
      </c>
      <c r="J14" s="24">
        <v>6200</v>
      </c>
      <c r="K14" s="78">
        <v>10000</v>
      </c>
    </row>
    <row r="15" spans="2:11" x14ac:dyDescent="0.25">
      <c r="B15" s="6" t="s">
        <v>33</v>
      </c>
      <c r="C15" s="16" t="s">
        <v>28</v>
      </c>
      <c r="D15" s="24">
        <v>5700</v>
      </c>
      <c r="E15" s="24">
        <v>9200</v>
      </c>
      <c r="F15" s="17" t="s">
        <v>100</v>
      </c>
      <c r="G15" s="18" t="s">
        <v>101</v>
      </c>
      <c r="H15" s="60"/>
      <c r="I15" s="6" t="s">
        <v>33</v>
      </c>
      <c r="J15" s="24">
        <v>5700</v>
      </c>
      <c r="K15" s="78">
        <v>9200</v>
      </c>
    </row>
    <row r="16" spans="2:11" x14ac:dyDescent="0.25">
      <c r="B16" s="6" t="s">
        <v>32</v>
      </c>
      <c r="C16" s="16" t="s">
        <v>30</v>
      </c>
      <c r="D16" s="24">
        <v>5400</v>
      </c>
      <c r="E16" s="24">
        <v>8690</v>
      </c>
      <c r="F16" s="17" t="s">
        <v>102</v>
      </c>
      <c r="G16" s="18" t="s">
        <v>103</v>
      </c>
      <c r="H16" s="60"/>
      <c r="I16" s="6" t="s">
        <v>32</v>
      </c>
      <c r="J16" s="24">
        <v>5400</v>
      </c>
      <c r="K16" s="78">
        <v>8690</v>
      </c>
    </row>
    <row r="17" spans="2:11" x14ac:dyDescent="0.25">
      <c r="B17" s="6" t="s">
        <v>31</v>
      </c>
      <c r="C17" s="16" t="s">
        <v>30</v>
      </c>
      <c r="D17" s="24">
        <v>5100</v>
      </c>
      <c r="E17" s="24">
        <v>8200</v>
      </c>
      <c r="F17" s="17" t="s">
        <v>104</v>
      </c>
      <c r="G17" s="18" t="s">
        <v>105</v>
      </c>
      <c r="H17" s="60"/>
      <c r="I17" s="6" t="s">
        <v>31</v>
      </c>
      <c r="J17" s="24">
        <v>5100</v>
      </c>
      <c r="K17" s="78">
        <v>8200</v>
      </c>
    </row>
    <row r="18" spans="2:11" x14ac:dyDescent="0.25">
      <c r="B18" s="6" t="s">
        <v>29</v>
      </c>
      <c r="C18" s="16" t="s">
        <v>28</v>
      </c>
      <c r="D18" s="24">
        <v>4800</v>
      </c>
      <c r="E18" s="80">
        <v>7800</v>
      </c>
      <c r="F18" s="17" t="s">
        <v>100</v>
      </c>
      <c r="G18" t="s">
        <v>27</v>
      </c>
      <c r="H18" s="60"/>
      <c r="I18" s="6" t="s">
        <v>29</v>
      </c>
      <c r="J18" s="24">
        <v>4800</v>
      </c>
      <c r="K18" s="77">
        <v>7800</v>
      </c>
    </row>
    <row r="19" spans="2:11" x14ac:dyDescent="0.25">
      <c r="B19" s="6" t="s">
        <v>26</v>
      </c>
      <c r="C19" s="16" t="s">
        <v>25</v>
      </c>
      <c r="D19" s="24">
        <v>4645</v>
      </c>
      <c r="E19" s="24">
        <v>7476</v>
      </c>
      <c r="F19" s="17" t="s">
        <v>106</v>
      </c>
      <c r="G19" t="s">
        <v>24</v>
      </c>
      <c r="H19" s="60"/>
      <c r="I19" s="6" t="s">
        <v>26</v>
      </c>
      <c r="J19" s="24">
        <v>4645</v>
      </c>
      <c r="K19" s="78">
        <v>7476</v>
      </c>
    </row>
    <row r="20" spans="2:11" x14ac:dyDescent="0.25">
      <c r="B20" s="6" t="s">
        <v>23</v>
      </c>
      <c r="C20" s="16" t="s">
        <v>22</v>
      </c>
      <c r="D20" s="24">
        <v>4555</v>
      </c>
      <c r="E20" s="24">
        <v>7331</v>
      </c>
      <c r="F20" t="s">
        <v>21</v>
      </c>
      <c r="G20" t="s">
        <v>20</v>
      </c>
      <c r="H20" s="60"/>
      <c r="I20" s="6" t="s">
        <v>23</v>
      </c>
      <c r="J20" s="24">
        <v>4555</v>
      </c>
      <c r="K20" s="78">
        <v>7331</v>
      </c>
    </row>
    <row r="21" spans="2:11" x14ac:dyDescent="0.25">
      <c r="B21" s="6" t="s">
        <v>19</v>
      </c>
      <c r="C21" s="16" t="s">
        <v>18</v>
      </c>
      <c r="D21" s="24">
        <v>3220</v>
      </c>
      <c r="E21" s="24">
        <v>5190</v>
      </c>
      <c r="F21" s="17" t="s">
        <v>107</v>
      </c>
      <c r="G21" s="18" t="s">
        <v>108</v>
      </c>
      <c r="H21" s="60"/>
      <c r="I21" s="6" t="s">
        <v>19</v>
      </c>
      <c r="J21" s="24">
        <v>3220</v>
      </c>
      <c r="K21" s="78">
        <v>5190</v>
      </c>
    </row>
    <row r="22" spans="2:11" x14ac:dyDescent="0.25">
      <c r="B22" s="6" t="s">
        <v>17</v>
      </c>
      <c r="C22" s="16" t="s">
        <v>16</v>
      </c>
      <c r="D22" s="24">
        <v>3633</v>
      </c>
      <c r="E22" s="24">
        <v>5846</v>
      </c>
      <c r="F22" s="17" t="s">
        <v>15</v>
      </c>
      <c r="G22" s="18" t="s">
        <v>14</v>
      </c>
      <c r="H22" s="60"/>
      <c r="I22" s="6" t="s">
        <v>17</v>
      </c>
      <c r="J22" s="24">
        <v>3633</v>
      </c>
      <c r="K22" s="78">
        <v>5846</v>
      </c>
    </row>
    <row r="23" spans="2:11" x14ac:dyDescent="0.25">
      <c r="B23" s="6" t="s">
        <v>13</v>
      </c>
      <c r="C23" s="16" t="s">
        <v>9</v>
      </c>
      <c r="D23" s="24">
        <v>3365</v>
      </c>
      <c r="E23" s="24">
        <v>5415</v>
      </c>
      <c r="F23" t="s">
        <v>12</v>
      </c>
      <c r="G23" t="s">
        <v>11</v>
      </c>
      <c r="H23" s="60"/>
      <c r="I23" s="6" t="s">
        <v>13</v>
      </c>
      <c r="J23" s="24">
        <v>3365</v>
      </c>
      <c r="K23" s="78">
        <v>5415</v>
      </c>
    </row>
    <row r="24" spans="2:11" x14ac:dyDescent="0.25">
      <c r="B24" s="6" t="s">
        <v>10</v>
      </c>
      <c r="C24" s="16" t="s">
        <v>9</v>
      </c>
      <c r="D24" s="24">
        <v>3020</v>
      </c>
      <c r="E24" s="24">
        <v>4861</v>
      </c>
      <c r="F24" t="s">
        <v>8</v>
      </c>
      <c r="G24" t="s">
        <v>7</v>
      </c>
      <c r="H24" s="60"/>
      <c r="I24" s="6" t="s">
        <v>10</v>
      </c>
      <c r="J24" s="24">
        <v>3020</v>
      </c>
      <c r="K24" s="78">
        <v>4861</v>
      </c>
    </row>
    <row r="25" spans="2:11" ht="16.5" thickBot="1" x14ac:dyDescent="0.3">
      <c r="B25" s="3" t="s">
        <v>6</v>
      </c>
      <c r="C25" s="21" t="s">
        <v>5</v>
      </c>
      <c r="D25" s="25">
        <v>2894</v>
      </c>
      <c r="E25" s="25">
        <v>4658</v>
      </c>
      <c r="F25" s="22" t="s">
        <v>109</v>
      </c>
      <c r="G25" s="23" t="s">
        <v>110</v>
      </c>
      <c r="H25" s="60"/>
      <c r="I25" s="3" t="s">
        <v>6</v>
      </c>
      <c r="J25" s="25">
        <v>2894</v>
      </c>
      <c r="K25" s="79">
        <v>4658</v>
      </c>
    </row>
  </sheetData>
  <mergeCells count="5">
    <mergeCell ref="B1:E1"/>
    <mergeCell ref="I1:K1"/>
    <mergeCell ref="B2:E2"/>
    <mergeCell ref="B3:E3"/>
    <mergeCell ref="B4:E4"/>
  </mergeCells>
  <conditionalFormatting sqref="D6:D25">
    <cfRule type="cellIs" dxfId="18" priority="2" operator="between">
      <formula>4000</formula>
      <formula>8000</formula>
    </cfRule>
    <cfRule type="cellIs" dxfId="17" priority="3" operator="lessThan">
      <formula>4000</formula>
    </cfRule>
    <cfRule type="cellIs" dxfId="16" priority="4" operator="greaterThan">
      <formula>8000</formula>
    </cfRule>
  </conditionalFormatting>
  <conditionalFormatting sqref="J6:J25">
    <cfRule type="cellIs" dxfId="15" priority="1" operator="greaterThan">
      <formula>8000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A08E-579F-4321-9517-13EDDA218E6F}">
  <dimension ref="B1:K25"/>
  <sheetViews>
    <sheetView zoomScaleNormal="100" workbookViewId="0">
      <selection activeCell="B1" sqref="B1:E1"/>
    </sheetView>
  </sheetViews>
  <sheetFormatPr defaultColWidth="12.5703125" defaultRowHeight="15.75" outlineLevelCol="1" x14ac:dyDescent="0.25"/>
  <cols>
    <col min="1" max="1" width="2.85546875" style="11" customWidth="1"/>
    <col min="2" max="2" width="30.85546875" style="11" bestFit="1" customWidth="1"/>
    <col min="3" max="3" width="12.85546875" style="11" bestFit="1" customWidth="1"/>
    <col min="4" max="4" width="10.5703125" style="11" bestFit="1" customWidth="1"/>
    <col min="5" max="5" width="11.5703125" style="11" bestFit="1" customWidth="1"/>
    <col min="6" max="6" width="40.85546875" style="11" hidden="1" customWidth="1" outlineLevel="1"/>
    <col min="7" max="7" width="51.28515625" style="11" hidden="1" customWidth="1" outlineLevel="1"/>
    <col min="8" max="8" width="2.7109375" style="11" customWidth="1" collapsed="1"/>
    <col min="9" max="9" width="23.5703125" style="11" bestFit="1" customWidth="1"/>
    <col min="10" max="10" width="13.85546875" style="11" customWidth="1"/>
    <col min="11" max="11" width="15.85546875" style="11" customWidth="1"/>
    <col min="12" max="16384" width="12.5703125" style="11"/>
  </cols>
  <sheetData>
    <row r="1" spans="2:11" ht="19.5" thickBot="1" x14ac:dyDescent="0.35">
      <c r="B1" s="104" t="s">
        <v>120</v>
      </c>
      <c r="C1" s="105"/>
      <c r="D1" s="105"/>
      <c r="E1" s="106"/>
      <c r="F1" s="5"/>
      <c r="G1" s="5"/>
      <c r="I1" s="102" t="s">
        <v>111</v>
      </c>
      <c r="J1" s="103"/>
      <c r="K1" s="103"/>
    </row>
    <row r="2" spans="2:11" customFormat="1" ht="15" customHeight="1" x14ac:dyDescent="0.25">
      <c r="B2" s="109" t="s">
        <v>121</v>
      </c>
      <c r="C2" s="109"/>
      <c r="D2" s="109"/>
      <c r="E2" s="109"/>
    </row>
    <row r="3" spans="2:11" customFormat="1" ht="15" customHeight="1" x14ac:dyDescent="0.25">
      <c r="B3" s="110" t="s">
        <v>122</v>
      </c>
      <c r="C3" s="110"/>
      <c r="D3" s="110"/>
      <c r="E3" s="110"/>
    </row>
    <row r="4" spans="2:11" customFormat="1" ht="15" customHeight="1" thickBot="1" x14ac:dyDescent="0.3">
      <c r="B4" s="111" t="s">
        <v>123</v>
      </c>
      <c r="C4" s="111"/>
      <c r="D4" s="111"/>
      <c r="E4" s="111"/>
    </row>
    <row r="5" spans="2:11" x14ac:dyDescent="0.25">
      <c r="B5" s="29" t="s">
        <v>59</v>
      </c>
      <c r="C5" s="30" t="s">
        <v>55</v>
      </c>
      <c r="D5" s="30" t="s">
        <v>57</v>
      </c>
      <c r="E5" s="30" t="s">
        <v>56</v>
      </c>
      <c r="F5" s="30" t="s">
        <v>54</v>
      </c>
      <c r="G5" s="31" t="s">
        <v>53</v>
      </c>
      <c r="H5" s="60"/>
      <c r="I5" s="29" t="s">
        <v>59</v>
      </c>
      <c r="J5" s="30" t="s">
        <v>57</v>
      </c>
      <c r="K5" s="31" t="s">
        <v>56</v>
      </c>
    </row>
    <row r="6" spans="2:11" x14ac:dyDescent="0.25">
      <c r="B6" s="6" t="s">
        <v>52</v>
      </c>
      <c r="C6" s="16" t="s">
        <v>51</v>
      </c>
      <c r="D6" s="24">
        <v>19000</v>
      </c>
      <c r="E6" s="80">
        <v>30000</v>
      </c>
      <c r="F6" s="17" t="s">
        <v>90</v>
      </c>
      <c r="G6" s="18" t="s">
        <v>91</v>
      </c>
      <c r="H6" s="60"/>
      <c r="I6" s="6" t="s">
        <v>52</v>
      </c>
      <c r="J6" s="24">
        <v>19000</v>
      </c>
      <c r="K6" s="77">
        <v>30000</v>
      </c>
    </row>
    <row r="7" spans="2:11" x14ac:dyDescent="0.25">
      <c r="B7" s="6" t="s">
        <v>50</v>
      </c>
      <c r="C7" s="16" t="s">
        <v>30</v>
      </c>
      <c r="D7" s="24">
        <v>12774</v>
      </c>
      <c r="E7" s="24">
        <v>20557</v>
      </c>
      <c r="F7" s="17" t="s">
        <v>92</v>
      </c>
      <c r="G7" s="18" t="s">
        <v>93</v>
      </c>
      <c r="H7" s="61"/>
      <c r="I7" s="6" t="s">
        <v>50</v>
      </c>
      <c r="J7" s="24">
        <v>12774</v>
      </c>
      <c r="K7" s="78">
        <v>20557</v>
      </c>
    </row>
    <row r="8" spans="2:11" x14ac:dyDescent="0.25">
      <c r="B8" s="6" t="s">
        <v>49</v>
      </c>
      <c r="C8" s="16" t="s">
        <v>48</v>
      </c>
      <c r="D8" s="24">
        <v>9000</v>
      </c>
      <c r="E8" s="24">
        <v>14500</v>
      </c>
      <c r="F8" s="17" t="s">
        <v>15</v>
      </c>
      <c r="G8" s="18" t="s">
        <v>47</v>
      </c>
      <c r="H8" s="61"/>
      <c r="I8" s="6" t="s">
        <v>49</v>
      </c>
      <c r="J8" s="24">
        <v>9000</v>
      </c>
      <c r="K8" s="78">
        <v>14500</v>
      </c>
    </row>
    <row r="9" spans="2:11" x14ac:dyDescent="0.25">
      <c r="B9" s="6" t="s">
        <v>46</v>
      </c>
      <c r="C9" s="16" t="s">
        <v>22</v>
      </c>
      <c r="D9" s="24">
        <v>8188</v>
      </c>
      <c r="E9" s="24">
        <v>13177</v>
      </c>
      <c r="F9" s="17" t="s">
        <v>94</v>
      </c>
      <c r="G9" t="s">
        <v>45</v>
      </c>
      <c r="H9" s="60"/>
      <c r="I9" s="6" t="s">
        <v>46</v>
      </c>
      <c r="J9" s="24">
        <v>8188</v>
      </c>
      <c r="K9" s="78">
        <v>13177</v>
      </c>
    </row>
    <row r="10" spans="2:11" x14ac:dyDescent="0.25">
      <c r="B10" s="6" t="s">
        <v>44</v>
      </c>
      <c r="C10" s="16" t="s">
        <v>43</v>
      </c>
      <c r="D10" s="24">
        <v>6800</v>
      </c>
      <c r="E10" s="24">
        <v>11000</v>
      </c>
      <c r="F10" t="s">
        <v>42</v>
      </c>
      <c r="G10" t="s">
        <v>41</v>
      </c>
      <c r="H10" s="60"/>
      <c r="I10" s="6" t="s">
        <v>44</v>
      </c>
      <c r="J10" s="24">
        <v>6800</v>
      </c>
      <c r="K10" s="78">
        <v>11000</v>
      </c>
    </row>
    <row r="11" spans="2:11" x14ac:dyDescent="0.25">
      <c r="B11" s="6" t="s">
        <v>40</v>
      </c>
      <c r="C11" s="16" t="s">
        <v>30</v>
      </c>
      <c r="D11" s="24">
        <v>6509</v>
      </c>
      <c r="E11" s="24">
        <v>10475</v>
      </c>
      <c r="F11" s="17" t="s">
        <v>95</v>
      </c>
      <c r="G11" t="s">
        <v>39</v>
      </c>
      <c r="H11" s="60"/>
      <c r="I11" s="6" t="s">
        <v>40</v>
      </c>
      <c r="J11" s="24">
        <v>6509</v>
      </c>
      <c r="K11" s="78">
        <v>10475</v>
      </c>
    </row>
    <row r="12" spans="2:11" x14ac:dyDescent="0.25">
      <c r="B12" s="6" t="s">
        <v>38</v>
      </c>
      <c r="C12" s="16" t="s">
        <v>30</v>
      </c>
      <c r="D12" s="24">
        <v>6450</v>
      </c>
      <c r="E12" s="24">
        <v>10380</v>
      </c>
      <c r="F12" s="17" t="s">
        <v>96</v>
      </c>
      <c r="G12" t="s">
        <v>37</v>
      </c>
      <c r="H12" s="60"/>
      <c r="I12" s="6" t="s">
        <v>38</v>
      </c>
      <c r="J12" s="24">
        <v>6450</v>
      </c>
      <c r="K12" s="78">
        <v>10380</v>
      </c>
    </row>
    <row r="13" spans="2:11" x14ac:dyDescent="0.25">
      <c r="B13" s="6" t="s">
        <v>36</v>
      </c>
      <c r="C13" s="16" t="s">
        <v>28</v>
      </c>
      <c r="D13" s="24">
        <v>6200</v>
      </c>
      <c r="E13" s="24">
        <v>10000</v>
      </c>
      <c r="F13" s="17" t="s">
        <v>97</v>
      </c>
      <c r="G13" s="18" t="s">
        <v>98</v>
      </c>
      <c r="H13" s="60"/>
      <c r="I13" s="6" t="s">
        <v>36</v>
      </c>
      <c r="J13" s="24">
        <v>6200</v>
      </c>
      <c r="K13" s="78">
        <v>10000</v>
      </c>
    </row>
    <row r="14" spans="2:11" x14ac:dyDescent="0.25">
      <c r="B14" s="6" t="s">
        <v>35</v>
      </c>
      <c r="C14" s="16" t="s">
        <v>30</v>
      </c>
      <c r="D14" s="24">
        <v>6200</v>
      </c>
      <c r="E14" s="24">
        <v>10000</v>
      </c>
      <c r="F14" s="17" t="s">
        <v>99</v>
      </c>
      <c r="G14" t="s">
        <v>34</v>
      </c>
      <c r="H14" s="60"/>
      <c r="I14" s="6" t="s">
        <v>35</v>
      </c>
      <c r="J14" s="24">
        <v>6200</v>
      </c>
      <c r="K14" s="78">
        <v>10000</v>
      </c>
    </row>
    <row r="15" spans="2:11" x14ac:dyDescent="0.25">
      <c r="B15" s="6" t="s">
        <v>33</v>
      </c>
      <c r="C15" s="16" t="s">
        <v>28</v>
      </c>
      <c r="D15" s="24">
        <v>5700</v>
      </c>
      <c r="E15" s="24">
        <v>9200</v>
      </c>
      <c r="F15" s="17" t="s">
        <v>100</v>
      </c>
      <c r="G15" s="18" t="s">
        <v>101</v>
      </c>
      <c r="H15" s="60"/>
      <c r="I15" s="6" t="s">
        <v>33</v>
      </c>
      <c r="J15" s="24">
        <v>5700</v>
      </c>
      <c r="K15" s="78">
        <v>9200</v>
      </c>
    </row>
    <row r="16" spans="2:11" x14ac:dyDescent="0.25">
      <c r="B16" s="6" t="s">
        <v>32</v>
      </c>
      <c r="C16" s="16" t="s">
        <v>30</v>
      </c>
      <c r="D16" s="24">
        <v>5400</v>
      </c>
      <c r="E16" s="24">
        <v>8690</v>
      </c>
      <c r="F16" s="17" t="s">
        <v>102</v>
      </c>
      <c r="G16" s="18" t="s">
        <v>103</v>
      </c>
      <c r="H16" s="60"/>
      <c r="I16" s="6" t="s">
        <v>32</v>
      </c>
      <c r="J16" s="24">
        <v>5400</v>
      </c>
      <c r="K16" s="78">
        <v>8690</v>
      </c>
    </row>
    <row r="17" spans="2:11" x14ac:dyDescent="0.25">
      <c r="B17" s="6" t="s">
        <v>31</v>
      </c>
      <c r="C17" s="16" t="s">
        <v>30</v>
      </c>
      <c r="D17" s="24">
        <v>5100</v>
      </c>
      <c r="E17" s="24">
        <v>8200</v>
      </c>
      <c r="F17" s="17" t="s">
        <v>104</v>
      </c>
      <c r="G17" s="18" t="s">
        <v>105</v>
      </c>
      <c r="H17" s="60"/>
      <c r="I17" s="6" t="s">
        <v>31</v>
      </c>
      <c r="J17" s="24">
        <v>5100</v>
      </c>
      <c r="K17" s="78">
        <v>8200</v>
      </c>
    </row>
    <row r="18" spans="2:11" x14ac:dyDescent="0.25">
      <c r="B18" s="6" t="s">
        <v>29</v>
      </c>
      <c r="C18" s="16" t="s">
        <v>28</v>
      </c>
      <c r="D18" s="24">
        <v>4800</v>
      </c>
      <c r="E18" s="80">
        <v>7800</v>
      </c>
      <c r="F18" s="17" t="s">
        <v>100</v>
      </c>
      <c r="G18" t="s">
        <v>27</v>
      </c>
      <c r="H18" s="60"/>
      <c r="I18" s="6" t="s">
        <v>29</v>
      </c>
      <c r="J18" s="24">
        <v>4800</v>
      </c>
      <c r="K18" s="77">
        <v>7800</v>
      </c>
    </row>
    <row r="19" spans="2:11" x14ac:dyDescent="0.25">
      <c r="B19" s="6" t="s">
        <v>26</v>
      </c>
      <c r="C19" s="16" t="s">
        <v>25</v>
      </c>
      <c r="D19" s="24">
        <v>4645</v>
      </c>
      <c r="E19" s="24">
        <v>7476</v>
      </c>
      <c r="F19" s="17" t="s">
        <v>106</v>
      </c>
      <c r="G19" t="s">
        <v>24</v>
      </c>
      <c r="H19" s="60"/>
      <c r="I19" s="6" t="s">
        <v>26</v>
      </c>
      <c r="J19" s="24">
        <v>4645</v>
      </c>
      <c r="K19" s="78">
        <v>7476</v>
      </c>
    </row>
    <row r="20" spans="2:11" x14ac:dyDescent="0.25">
      <c r="B20" s="6" t="s">
        <v>23</v>
      </c>
      <c r="C20" s="16" t="s">
        <v>22</v>
      </c>
      <c r="D20" s="24">
        <v>4555</v>
      </c>
      <c r="E20" s="24">
        <v>7331</v>
      </c>
      <c r="F20" t="s">
        <v>21</v>
      </c>
      <c r="G20" t="s">
        <v>20</v>
      </c>
      <c r="H20" s="60"/>
      <c r="I20" s="6" t="s">
        <v>23</v>
      </c>
      <c r="J20" s="24">
        <v>4555</v>
      </c>
      <c r="K20" s="78">
        <v>7331</v>
      </c>
    </row>
    <row r="21" spans="2:11" x14ac:dyDescent="0.25">
      <c r="B21" s="6" t="s">
        <v>19</v>
      </c>
      <c r="C21" s="16" t="s">
        <v>18</v>
      </c>
      <c r="D21" s="24">
        <v>3220</v>
      </c>
      <c r="E21" s="24">
        <v>5190</v>
      </c>
      <c r="F21" s="17" t="s">
        <v>107</v>
      </c>
      <c r="G21" s="18" t="s">
        <v>108</v>
      </c>
      <c r="H21" s="60"/>
      <c r="I21" s="6" t="s">
        <v>19</v>
      </c>
      <c r="J21" s="24">
        <v>3220</v>
      </c>
      <c r="K21" s="78">
        <v>5190</v>
      </c>
    </row>
    <row r="22" spans="2:11" x14ac:dyDescent="0.25">
      <c r="B22" s="6" t="s">
        <v>17</v>
      </c>
      <c r="C22" s="16" t="s">
        <v>16</v>
      </c>
      <c r="D22" s="24">
        <v>3633</v>
      </c>
      <c r="E22" s="24">
        <v>5846</v>
      </c>
      <c r="F22" s="17" t="s">
        <v>15</v>
      </c>
      <c r="G22" s="18" t="s">
        <v>14</v>
      </c>
      <c r="H22" s="60"/>
      <c r="I22" s="6" t="s">
        <v>17</v>
      </c>
      <c r="J22" s="24">
        <v>3633</v>
      </c>
      <c r="K22" s="78">
        <v>5846</v>
      </c>
    </row>
    <row r="23" spans="2:11" x14ac:dyDescent="0.25">
      <c r="B23" s="6" t="s">
        <v>13</v>
      </c>
      <c r="C23" s="16" t="s">
        <v>9</v>
      </c>
      <c r="D23" s="24">
        <v>3365</v>
      </c>
      <c r="E23" s="24">
        <v>5415</v>
      </c>
      <c r="F23" t="s">
        <v>12</v>
      </c>
      <c r="G23" t="s">
        <v>11</v>
      </c>
      <c r="H23" s="60"/>
      <c r="I23" s="6" t="s">
        <v>13</v>
      </c>
      <c r="J23" s="24">
        <v>3365</v>
      </c>
      <c r="K23" s="78">
        <v>5415</v>
      </c>
    </row>
    <row r="24" spans="2:11" x14ac:dyDescent="0.25">
      <c r="B24" s="6" t="s">
        <v>10</v>
      </c>
      <c r="C24" s="16" t="s">
        <v>9</v>
      </c>
      <c r="D24" s="24">
        <v>3020</v>
      </c>
      <c r="E24" s="24">
        <v>4861</v>
      </c>
      <c r="F24" t="s">
        <v>8</v>
      </c>
      <c r="G24" t="s">
        <v>7</v>
      </c>
      <c r="H24" s="60"/>
      <c r="I24" s="6" t="s">
        <v>10</v>
      </c>
      <c r="J24" s="24">
        <v>3020</v>
      </c>
      <c r="K24" s="78">
        <v>4861</v>
      </c>
    </row>
    <row r="25" spans="2:11" ht="16.5" thickBot="1" x14ac:dyDescent="0.3">
      <c r="B25" s="3" t="s">
        <v>6</v>
      </c>
      <c r="C25" s="21" t="s">
        <v>5</v>
      </c>
      <c r="D25" s="25">
        <v>2894</v>
      </c>
      <c r="E25" s="25">
        <v>4658</v>
      </c>
      <c r="F25" s="22" t="s">
        <v>109</v>
      </c>
      <c r="G25" s="23" t="s">
        <v>110</v>
      </c>
      <c r="H25" s="60"/>
      <c r="I25" s="3" t="s">
        <v>6</v>
      </c>
      <c r="J25" s="25">
        <v>2894</v>
      </c>
      <c r="K25" s="79">
        <v>4658</v>
      </c>
    </row>
  </sheetData>
  <mergeCells count="5">
    <mergeCell ref="B1:E1"/>
    <mergeCell ref="I1:K1"/>
    <mergeCell ref="B2:E2"/>
    <mergeCell ref="B3:E3"/>
    <mergeCell ref="B4:E4"/>
  </mergeCells>
  <conditionalFormatting sqref="D6:D25">
    <cfRule type="cellIs" dxfId="14" priority="2" operator="between">
      <formula>4000</formula>
      <formula>8000</formula>
    </cfRule>
    <cfRule type="cellIs" dxfId="13" priority="3" operator="lessThan">
      <formula>4000</formula>
    </cfRule>
    <cfRule type="cellIs" dxfId="12" priority="4" operator="greaterThan">
      <formula>8000</formula>
    </cfRule>
  </conditionalFormatting>
  <conditionalFormatting sqref="J6:J25">
    <cfRule type="cellIs" dxfId="11" priority="1" operator="greaterThan">
      <formula>8000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BEDB0-FD5B-461E-B395-3AEC4A82CAE1}">
  <dimension ref="B1:G4"/>
  <sheetViews>
    <sheetView zoomScaleNormal="100" workbookViewId="0">
      <selection activeCell="J12" sqref="J12"/>
    </sheetView>
  </sheetViews>
  <sheetFormatPr defaultRowHeight="15" x14ac:dyDescent="0.25"/>
  <cols>
    <col min="1" max="1" width="2.7109375" customWidth="1"/>
    <col min="2" max="2" width="17.28515625" customWidth="1"/>
    <col min="3" max="3" width="12" customWidth="1"/>
    <col min="4" max="4" width="12.140625" customWidth="1"/>
  </cols>
  <sheetData>
    <row r="1" spans="2:7" ht="18.75" x14ac:dyDescent="0.3">
      <c r="B1" s="2" t="s">
        <v>1</v>
      </c>
      <c r="C1" s="2"/>
      <c r="D1" s="2"/>
      <c r="F1" s="32" t="s">
        <v>88</v>
      </c>
      <c r="G1" s="32"/>
    </row>
    <row r="2" spans="2:7" x14ac:dyDescent="0.25">
      <c r="B2" s="7" t="s">
        <v>2</v>
      </c>
      <c r="C2" s="8" t="s">
        <v>3</v>
      </c>
      <c r="D2" s="9" t="s">
        <v>4</v>
      </c>
      <c r="F2" s="32" t="s">
        <v>89</v>
      </c>
      <c r="G2" s="32"/>
    </row>
    <row r="3" spans="2:7" ht="22.5" x14ac:dyDescent="0.3">
      <c r="B3" s="6" t="s">
        <v>87</v>
      </c>
      <c r="C3" s="57" t="s">
        <v>86</v>
      </c>
      <c r="D3" s="10" t="str">
        <f>IF(ISBLANK(C3),"ý","þ")</f>
        <v>þ</v>
      </c>
      <c r="E3" s="1"/>
    </row>
    <row r="4" spans="2:7" ht="23.25" thickBot="1" x14ac:dyDescent="0.35">
      <c r="B4" s="3" t="s">
        <v>0</v>
      </c>
      <c r="C4" s="58"/>
      <c r="D4" s="45" t="str">
        <f>IF(C4="","ý","þ")</f>
        <v>ý</v>
      </c>
      <c r="E4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63BC-669E-4080-A945-36F36CEE50EF}">
  <dimension ref="B1:J22"/>
  <sheetViews>
    <sheetView zoomScaleNormal="100" workbookViewId="0">
      <pane ySplit="2" topLeftCell="A3" activePane="bottomLeft" state="frozen"/>
      <selection pane="bottomLeft" activeCell="H2" sqref="H2"/>
    </sheetView>
  </sheetViews>
  <sheetFormatPr defaultColWidth="12.5703125" defaultRowHeight="15.75" x14ac:dyDescent="0.25"/>
  <cols>
    <col min="1" max="1" width="2.85546875" style="11" customWidth="1"/>
    <col min="2" max="2" width="30.85546875" style="11" customWidth="1"/>
    <col min="3" max="3" width="12.85546875" style="11" bestFit="1" customWidth="1"/>
    <col min="4" max="4" width="10.5703125" style="11" bestFit="1" customWidth="1"/>
    <col min="5" max="5" width="11.5703125" style="11" bestFit="1" customWidth="1"/>
    <col min="6" max="6" width="2.7109375" style="11" customWidth="1"/>
    <col min="7" max="7" width="30.85546875" style="11" customWidth="1"/>
    <col min="8" max="8" width="12.85546875" style="11" bestFit="1" customWidth="1"/>
    <col min="9" max="9" width="10.5703125" style="11" bestFit="1" customWidth="1"/>
    <col min="10" max="10" width="11.5703125" style="11" bestFit="1" customWidth="1"/>
    <col min="11" max="16384" width="12.5703125" style="11"/>
  </cols>
  <sheetData>
    <row r="1" spans="2:10" ht="38.25" thickBot="1" x14ac:dyDescent="0.35">
      <c r="B1" s="59" t="s">
        <v>118</v>
      </c>
      <c r="C1" s="59"/>
      <c r="D1" s="59"/>
      <c r="E1" s="59"/>
      <c r="F1" s="47"/>
      <c r="G1" s="59" t="s">
        <v>118</v>
      </c>
      <c r="H1" s="59"/>
      <c r="I1" s="59"/>
      <c r="J1" s="59"/>
    </row>
    <row r="2" spans="2:10" x14ac:dyDescent="0.25">
      <c r="B2" s="29" t="s">
        <v>59</v>
      </c>
      <c r="C2" s="30" t="s">
        <v>55</v>
      </c>
      <c r="D2" s="30" t="s">
        <v>57</v>
      </c>
      <c r="E2" s="30" t="s">
        <v>56</v>
      </c>
      <c r="F2" s="60"/>
      <c r="G2" s="29" t="s">
        <v>59</v>
      </c>
      <c r="H2" s="30" t="s">
        <v>55</v>
      </c>
      <c r="I2" s="30" t="s">
        <v>57</v>
      </c>
      <c r="J2" s="31" t="s">
        <v>56</v>
      </c>
    </row>
    <row r="3" spans="2:10" x14ac:dyDescent="0.25">
      <c r="B3" s="6" t="s">
        <v>52</v>
      </c>
      <c r="C3" s="16" t="s">
        <v>51</v>
      </c>
      <c r="D3" s="24">
        <v>19000</v>
      </c>
      <c r="E3" s="80">
        <v>30000</v>
      </c>
      <c r="F3" s="47"/>
      <c r="G3" s="6" t="s">
        <v>52</v>
      </c>
      <c r="H3" s="16" t="s">
        <v>51</v>
      </c>
      <c r="I3" s="24">
        <v>19000</v>
      </c>
      <c r="J3" s="77">
        <v>30000</v>
      </c>
    </row>
    <row r="4" spans="2:10" x14ac:dyDescent="0.25">
      <c r="B4" s="6" t="s">
        <v>50</v>
      </c>
      <c r="C4" s="16" t="s">
        <v>30</v>
      </c>
      <c r="D4" s="24">
        <v>12774</v>
      </c>
      <c r="E4" s="24">
        <v>20557</v>
      </c>
      <c r="F4" s="62"/>
      <c r="G4" s="6" t="s">
        <v>50</v>
      </c>
      <c r="H4" s="16" t="s">
        <v>30</v>
      </c>
      <c r="I4" s="24">
        <v>12774</v>
      </c>
      <c r="J4" s="78">
        <v>20557</v>
      </c>
    </row>
    <row r="5" spans="2:10" x14ac:dyDescent="0.25">
      <c r="B5" s="6" t="s">
        <v>49</v>
      </c>
      <c r="C5" s="16" t="s">
        <v>48</v>
      </c>
      <c r="D5" s="24">
        <v>9000</v>
      </c>
      <c r="E5" s="24">
        <v>14500</v>
      </c>
      <c r="F5" s="62"/>
      <c r="G5" s="6" t="s">
        <v>49</v>
      </c>
      <c r="H5" s="16" t="s">
        <v>48</v>
      </c>
      <c r="I5" s="24">
        <v>9000</v>
      </c>
      <c r="J5" s="78">
        <v>14500</v>
      </c>
    </row>
    <row r="6" spans="2:10" x14ac:dyDescent="0.25">
      <c r="B6" s="6" t="s">
        <v>46</v>
      </c>
      <c r="C6" s="16" t="s">
        <v>22</v>
      </c>
      <c r="D6" s="24">
        <v>8188</v>
      </c>
      <c r="E6" s="24">
        <v>13177</v>
      </c>
      <c r="F6" s="47"/>
      <c r="G6" s="6" t="s">
        <v>46</v>
      </c>
      <c r="H6" s="16" t="s">
        <v>22</v>
      </c>
      <c r="I6" s="24">
        <v>8188</v>
      </c>
      <c r="J6" s="78">
        <v>13177</v>
      </c>
    </row>
    <row r="7" spans="2:10" x14ac:dyDescent="0.25">
      <c r="B7" s="6" t="s">
        <v>44</v>
      </c>
      <c r="C7" s="16" t="s">
        <v>43</v>
      </c>
      <c r="D7" s="24">
        <v>6800</v>
      </c>
      <c r="E7" s="24">
        <v>11000</v>
      </c>
      <c r="F7" s="47"/>
      <c r="G7" s="6" t="s">
        <v>44</v>
      </c>
      <c r="H7" s="16" t="s">
        <v>43</v>
      </c>
      <c r="I7" s="24">
        <v>6800</v>
      </c>
      <c r="J7" s="78">
        <v>11000</v>
      </c>
    </row>
    <row r="8" spans="2:10" x14ac:dyDescent="0.25">
      <c r="B8" s="6" t="s">
        <v>40</v>
      </c>
      <c r="C8" s="16" t="s">
        <v>30</v>
      </c>
      <c r="D8" s="24">
        <v>6509</v>
      </c>
      <c r="E8" s="24">
        <v>10475</v>
      </c>
      <c r="F8" s="47"/>
      <c r="G8" s="6" t="s">
        <v>40</v>
      </c>
      <c r="H8" s="16" t="s">
        <v>30</v>
      </c>
      <c r="I8" s="24">
        <v>6509</v>
      </c>
      <c r="J8" s="78">
        <v>10475</v>
      </c>
    </row>
    <row r="9" spans="2:10" x14ac:dyDescent="0.25">
      <c r="B9" s="6" t="s">
        <v>38</v>
      </c>
      <c r="C9" s="16" t="s">
        <v>30</v>
      </c>
      <c r="D9" s="24">
        <v>6450</v>
      </c>
      <c r="E9" s="24">
        <v>10380</v>
      </c>
      <c r="F9" s="47"/>
      <c r="G9" s="6" t="s">
        <v>38</v>
      </c>
      <c r="H9" s="16" t="s">
        <v>30</v>
      </c>
      <c r="I9" s="24">
        <v>6450</v>
      </c>
      <c r="J9" s="78">
        <v>10380</v>
      </c>
    </row>
    <row r="10" spans="2:10" x14ac:dyDescent="0.25">
      <c r="B10" s="6" t="s">
        <v>36</v>
      </c>
      <c r="C10" s="16" t="s">
        <v>28</v>
      </c>
      <c r="D10" s="24">
        <v>6200</v>
      </c>
      <c r="E10" s="24">
        <v>10000</v>
      </c>
      <c r="F10" s="47"/>
      <c r="G10" s="6" t="s">
        <v>36</v>
      </c>
      <c r="H10" s="16" t="s">
        <v>28</v>
      </c>
      <c r="I10" s="24">
        <v>6200</v>
      </c>
      <c r="J10" s="78">
        <v>10000</v>
      </c>
    </row>
    <row r="11" spans="2:10" x14ac:dyDescent="0.25">
      <c r="B11" s="6" t="s">
        <v>35</v>
      </c>
      <c r="C11" s="16" t="s">
        <v>30</v>
      </c>
      <c r="D11" s="24">
        <v>6200</v>
      </c>
      <c r="E11" s="24">
        <v>10000</v>
      </c>
      <c r="F11" s="47"/>
      <c r="G11" s="6" t="s">
        <v>35</v>
      </c>
      <c r="H11" s="16" t="s">
        <v>30</v>
      </c>
      <c r="I11" s="24">
        <v>6200</v>
      </c>
      <c r="J11" s="78">
        <v>10000</v>
      </c>
    </row>
    <row r="12" spans="2:10" x14ac:dyDescent="0.25">
      <c r="B12" s="6" t="s">
        <v>33</v>
      </c>
      <c r="C12" s="16" t="s">
        <v>28</v>
      </c>
      <c r="D12" s="24">
        <v>5700</v>
      </c>
      <c r="E12" s="24">
        <v>9200</v>
      </c>
      <c r="F12" s="47"/>
      <c r="G12" s="6" t="s">
        <v>33</v>
      </c>
      <c r="H12" s="16" t="s">
        <v>28</v>
      </c>
      <c r="I12" s="24">
        <v>5700</v>
      </c>
      <c r="J12" s="78">
        <v>9200</v>
      </c>
    </row>
    <row r="13" spans="2:10" x14ac:dyDescent="0.25">
      <c r="B13" s="6" t="s">
        <v>32</v>
      </c>
      <c r="C13" s="16" t="s">
        <v>30</v>
      </c>
      <c r="D13" s="24">
        <v>5400</v>
      </c>
      <c r="E13" s="24">
        <v>8690</v>
      </c>
      <c r="F13" s="47"/>
      <c r="G13" s="6" t="s">
        <v>32</v>
      </c>
      <c r="H13" s="16" t="s">
        <v>30</v>
      </c>
      <c r="I13" s="24">
        <v>5400</v>
      </c>
      <c r="J13" s="78">
        <v>8690</v>
      </c>
    </row>
    <row r="14" spans="2:10" x14ac:dyDescent="0.25">
      <c r="B14" s="6" t="s">
        <v>31</v>
      </c>
      <c r="C14" s="16" t="s">
        <v>30</v>
      </c>
      <c r="D14" s="24">
        <v>5100</v>
      </c>
      <c r="E14" s="24">
        <v>8200</v>
      </c>
      <c r="F14" s="47"/>
      <c r="G14" s="6" t="s">
        <v>31</v>
      </c>
      <c r="H14" s="16" t="s">
        <v>30</v>
      </c>
      <c r="I14" s="24">
        <v>5100</v>
      </c>
      <c r="J14" s="78">
        <v>8200</v>
      </c>
    </row>
    <row r="15" spans="2:10" x14ac:dyDescent="0.25">
      <c r="B15" s="6" t="s">
        <v>29</v>
      </c>
      <c r="C15" s="16" t="s">
        <v>28</v>
      </c>
      <c r="D15" s="24">
        <v>4800</v>
      </c>
      <c r="E15" s="80">
        <v>7800</v>
      </c>
      <c r="F15" s="47"/>
      <c r="G15" s="6" t="s">
        <v>29</v>
      </c>
      <c r="H15" s="16" t="s">
        <v>28</v>
      </c>
      <c r="I15" s="24">
        <v>4800</v>
      </c>
      <c r="J15" s="77">
        <v>7800</v>
      </c>
    </row>
    <row r="16" spans="2:10" x14ac:dyDescent="0.25">
      <c r="B16" s="6" t="s">
        <v>26</v>
      </c>
      <c r="C16" s="16" t="s">
        <v>25</v>
      </c>
      <c r="D16" s="24">
        <v>4645</v>
      </c>
      <c r="E16" s="24">
        <v>7476</v>
      </c>
      <c r="F16" s="47"/>
      <c r="G16" s="6" t="s">
        <v>26</v>
      </c>
      <c r="H16" s="16" t="s">
        <v>25</v>
      </c>
      <c r="I16" s="24">
        <v>4645</v>
      </c>
      <c r="J16" s="78">
        <v>7476</v>
      </c>
    </row>
    <row r="17" spans="2:10" x14ac:dyDescent="0.25">
      <c r="B17" s="6" t="s">
        <v>23</v>
      </c>
      <c r="C17" s="16" t="s">
        <v>22</v>
      </c>
      <c r="D17" s="24">
        <v>4555</v>
      </c>
      <c r="E17" s="24">
        <v>7331</v>
      </c>
      <c r="F17" s="47"/>
      <c r="G17" s="6" t="s">
        <v>23</v>
      </c>
      <c r="H17" s="16" t="s">
        <v>22</v>
      </c>
      <c r="I17" s="24">
        <v>4555</v>
      </c>
      <c r="J17" s="78">
        <v>7331</v>
      </c>
    </row>
    <row r="18" spans="2:10" x14ac:dyDescent="0.25">
      <c r="B18" s="6" t="s">
        <v>19</v>
      </c>
      <c r="C18" s="16" t="s">
        <v>18</v>
      </c>
      <c r="D18" s="24">
        <v>3220</v>
      </c>
      <c r="E18" s="24">
        <v>5190</v>
      </c>
      <c r="F18" s="47"/>
      <c r="G18" s="6" t="s">
        <v>19</v>
      </c>
      <c r="H18" s="16" t="s">
        <v>18</v>
      </c>
      <c r="I18" s="24">
        <v>3220</v>
      </c>
      <c r="J18" s="78">
        <v>5190</v>
      </c>
    </row>
    <row r="19" spans="2:10" x14ac:dyDescent="0.25">
      <c r="B19" s="6" t="s">
        <v>17</v>
      </c>
      <c r="C19" s="16" t="s">
        <v>16</v>
      </c>
      <c r="D19" s="24">
        <v>3633</v>
      </c>
      <c r="E19" s="24">
        <v>5846</v>
      </c>
      <c r="F19" s="47"/>
      <c r="G19" s="6" t="s">
        <v>17</v>
      </c>
      <c r="H19" s="16" t="s">
        <v>16</v>
      </c>
      <c r="I19" s="24">
        <v>3633</v>
      </c>
      <c r="J19" s="78">
        <v>5846</v>
      </c>
    </row>
    <row r="20" spans="2:10" x14ac:dyDescent="0.25">
      <c r="B20" s="6" t="s">
        <v>13</v>
      </c>
      <c r="C20" s="16" t="s">
        <v>9</v>
      </c>
      <c r="D20" s="24">
        <v>3365</v>
      </c>
      <c r="E20" s="24">
        <v>5415</v>
      </c>
      <c r="F20" s="47"/>
      <c r="G20" s="6" t="s">
        <v>13</v>
      </c>
      <c r="H20" s="16" t="s">
        <v>9</v>
      </c>
      <c r="I20" s="24">
        <v>3365</v>
      </c>
      <c r="J20" s="78">
        <v>5415</v>
      </c>
    </row>
    <row r="21" spans="2:10" x14ac:dyDescent="0.25">
      <c r="B21" s="6" t="s">
        <v>10</v>
      </c>
      <c r="C21" s="16" t="s">
        <v>9</v>
      </c>
      <c r="D21" s="81">
        <v>3020</v>
      </c>
      <c r="E21" s="24">
        <v>4861</v>
      </c>
      <c r="F21" s="47"/>
      <c r="G21" s="6" t="s">
        <v>10</v>
      </c>
      <c r="H21" s="16" t="s">
        <v>9</v>
      </c>
      <c r="I21" s="81">
        <v>3020</v>
      </c>
      <c r="J21" s="78">
        <v>4861</v>
      </c>
    </row>
    <row r="22" spans="2:10" ht="16.5" thickBot="1" x14ac:dyDescent="0.3">
      <c r="B22" s="3" t="s">
        <v>6</v>
      </c>
      <c r="C22" s="21" t="s">
        <v>5</v>
      </c>
      <c r="D22" s="82">
        <v>2894</v>
      </c>
      <c r="E22" s="25">
        <v>4658</v>
      </c>
      <c r="F22" s="47"/>
      <c r="G22" s="3" t="s">
        <v>6</v>
      </c>
      <c r="H22" s="21" t="s">
        <v>5</v>
      </c>
      <c r="I22" s="82">
        <v>2894</v>
      </c>
      <c r="J22" s="79">
        <v>4658</v>
      </c>
    </row>
  </sheetData>
  <conditionalFormatting sqref="C3:C22">
    <cfRule type="cellIs" dxfId="33" priority="5" stopIfTrue="1" operator="equal">
      <formula>"Asia"</formula>
    </cfRule>
    <cfRule type="containsText" dxfId="32" priority="6" operator="containsText" text="Asia">
      <formula>NOT(ISERROR(SEARCH("Asia",C3)))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B1BB-8C53-443C-88CB-0DB56E1870E9}">
  <dimension ref="B1:L6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2.5703125" defaultRowHeight="15.75" x14ac:dyDescent="0.25"/>
  <cols>
    <col min="1" max="1" width="2.7109375" style="11" customWidth="1"/>
    <col min="2" max="2" width="14.140625" style="11" customWidth="1"/>
    <col min="3" max="6" width="12.5703125" style="11"/>
    <col min="7" max="7" width="2.7109375" style="11" customWidth="1"/>
    <col min="8" max="16384" width="12.5703125" style="11"/>
  </cols>
  <sheetData>
    <row r="1" spans="2:12" ht="37.5" x14ac:dyDescent="0.3">
      <c r="B1" s="84" t="s">
        <v>119</v>
      </c>
      <c r="C1" s="28"/>
      <c r="D1" s="28"/>
      <c r="E1" s="28"/>
      <c r="F1" s="46"/>
      <c r="H1" s="28" t="s">
        <v>111</v>
      </c>
      <c r="I1" s="28"/>
      <c r="J1" s="28"/>
      <c r="K1" s="28"/>
      <c r="L1" s="46"/>
    </row>
    <row r="2" spans="2:12" x14ac:dyDescent="0.25">
      <c r="B2" s="54">
        <f t="shared" ref="B2:B31" ca="1" si="0">B3-1</f>
        <v>44712</v>
      </c>
      <c r="F2" s="48"/>
      <c r="H2" s="54">
        <f t="shared" ref="H2:H31" ca="1" si="1">H3-1</f>
        <v>44712</v>
      </c>
      <c r="L2" s="48"/>
    </row>
    <row r="3" spans="2:12" x14ac:dyDescent="0.25">
      <c r="B3" s="54">
        <f t="shared" ca="1" si="0"/>
        <v>44713</v>
      </c>
      <c r="F3" s="48"/>
      <c r="H3" s="54">
        <f t="shared" ca="1" si="1"/>
        <v>44713</v>
      </c>
      <c r="L3" s="48"/>
    </row>
    <row r="4" spans="2:12" x14ac:dyDescent="0.25">
      <c r="B4" s="54">
        <f t="shared" ca="1" si="0"/>
        <v>44714</v>
      </c>
      <c r="F4" s="48"/>
      <c r="H4" s="54">
        <f t="shared" ca="1" si="1"/>
        <v>44714</v>
      </c>
      <c r="L4" s="48"/>
    </row>
    <row r="5" spans="2:12" x14ac:dyDescent="0.25">
      <c r="B5" s="54">
        <f t="shared" ca="1" si="0"/>
        <v>44715</v>
      </c>
      <c r="F5" s="48"/>
      <c r="H5" s="54">
        <f t="shared" ca="1" si="1"/>
        <v>44715</v>
      </c>
      <c r="L5" s="48"/>
    </row>
    <row r="6" spans="2:12" x14ac:dyDescent="0.25">
      <c r="B6" s="54">
        <f t="shared" ca="1" si="0"/>
        <v>44716</v>
      </c>
      <c r="F6" s="48"/>
      <c r="H6" s="54">
        <f t="shared" ca="1" si="1"/>
        <v>44716</v>
      </c>
      <c r="L6" s="48"/>
    </row>
    <row r="7" spans="2:12" x14ac:dyDescent="0.25">
      <c r="B7" s="54">
        <f t="shared" ca="1" si="0"/>
        <v>44717</v>
      </c>
      <c r="F7" s="48"/>
      <c r="H7" s="54">
        <f t="shared" ca="1" si="1"/>
        <v>44717</v>
      </c>
      <c r="L7" s="48"/>
    </row>
    <row r="8" spans="2:12" x14ac:dyDescent="0.25">
      <c r="B8" s="54">
        <f t="shared" ca="1" si="0"/>
        <v>44718</v>
      </c>
      <c r="F8" s="48"/>
      <c r="H8" s="54">
        <f t="shared" ca="1" si="1"/>
        <v>44718</v>
      </c>
      <c r="L8" s="48"/>
    </row>
    <row r="9" spans="2:12" x14ac:dyDescent="0.25">
      <c r="B9" s="54">
        <f t="shared" ca="1" si="0"/>
        <v>44719</v>
      </c>
      <c r="F9" s="48"/>
      <c r="H9" s="54">
        <f t="shared" ca="1" si="1"/>
        <v>44719</v>
      </c>
      <c r="L9" s="48"/>
    </row>
    <row r="10" spans="2:12" x14ac:dyDescent="0.25">
      <c r="B10" s="54">
        <f t="shared" ca="1" si="0"/>
        <v>44720</v>
      </c>
      <c r="F10" s="48"/>
      <c r="H10" s="54">
        <f t="shared" ca="1" si="1"/>
        <v>44720</v>
      </c>
      <c r="L10" s="48"/>
    </row>
    <row r="11" spans="2:12" x14ac:dyDescent="0.25">
      <c r="B11" s="54">
        <f t="shared" ca="1" si="0"/>
        <v>44721</v>
      </c>
      <c r="F11" s="48"/>
      <c r="H11" s="54">
        <f t="shared" ca="1" si="1"/>
        <v>44721</v>
      </c>
      <c r="L11" s="48"/>
    </row>
    <row r="12" spans="2:12" x14ac:dyDescent="0.25">
      <c r="B12" s="54">
        <f t="shared" ca="1" si="0"/>
        <v>44722</v>
      </c>
      <c r="F12" s="48"/>
      <c r="H12" s="54">
        <f t="shared" ca="1" si="1"/>
        <v>44722</v>
      </c>
      <c r="L12" s="48"/>
    </row>
    <row r="13" spans="2:12" x14ac:dyDescent="0.25">
      <c r="B13" s="54">
        <f t="shared" ca="1" si="0"/>
        <v>44723</v>
      </c>
      <c r="F13" s="48"/>
      <c r="H13" s="54">
        <f t="shared" ca="1" si="1"/>
        <v>44723</v>
      </c>
      <c r="L13" s="48"/>
    </row>
    <row r="14" spans="2:12" x14ac:dyDescent="0.25">
      <c r="B14" s="54">
        <f t="shared" ca="1" si="0"/>
        <v>44724</v>
      </c>
      <c r="F14" s="48"/>
      <c r="H14" s="54">
        <f t="shared" ca="1" si="1"/>
        <v>44724</v>
      </c>
      <c r="L14" s="48"/>
    </row>
    <row r="15" spans="2:12" x14ac:dyDescent="0.25">
      <c r="B15" s="54">
        <f t="shared" ca="1" si="0"/>
        <v>44725</v>
      </c>
      <c r="F15" s="48"/>
      <c r="H15" s="54">
        <f t="shared" ca="1" si="1"/>
        <v>44725</v>
      </c>
      <c r="L15" s="48"/>
    </row>
    <row r="16" spans="2:12" x14ac:dyDescent="0.25">
      <c r="B16" s="54">
        <f t="shared" ca="1" si="0"/>
        <v>44726</v>
      </c>
      <c r="F16" s="48"/>
      <c r="H16" s="54">
        <f t="shared" ca="1" si="1"/>
        <v>44726</v>
      </c>
      <c r="L16" s="48"/>
    </row>
    <row r="17" spans="2:12" x14ac:dyDescent="0.25">
      <c r="B17" s="54">
        <f t="shared" ca="1" si="0"/>
        <v>44727</v>
      </c>
      <c r="F17" s="48"/>
      <c r="H17" s="54">
        <f t="shared" ca="1" si="1"/>
        <v>44727</v>
      </c>
      <c r="L17" s="48"/>
    </row>
    <row r="18" spans="2:12" x14ac:dyDescent="0.25">
      <c r="B18" s="54">
        <f t="shared" ca="1" si="0"/>
        <v>44728</v>
      </c>
      <c r="F18" s="48"/>
      <c r="H18" s="54">
        <f t="shared" ca="1" si="1"/>
        <v>44728</v>
      </c>
      <c r="L18" s="48"/>
    </row>
    <row r="19" spans="2:12" x14ac:dyDescent="0.25">
      <c r="B19" s="54">
        <f t="shared" ca="1" si="0"/>
        <v>44729</v>
      </c>
      <c r="F19" s="48"/>
      <c r="H19" s="54">
        <f t="shared" ca="1" si="1"/>
        <v>44729</v>
      </c>
      <c r="L19" s="48"/>
    </row>
    <row r="20" spans="2:12" x14ac:dyDescent="0.25">
      <c r="B20" s="54">
        <f t="shared" ca="1" si="0"/>
        <v>44730</v>
      </c>
      <c r="F20" s="48"/>
      <c r="H20" s="54">
        <f t="shared" ca="1" si="1"/>
        <v>44730</v>
      </c>
      <c r="L20" s="48"/>
    </row>
    <row r="21" spans="2:12" x14ac:dyDescent="0.25">
      <c r="B21" s="54">
        <f t="shared" ca="1" si="0"/>
        <v>44731</v>
      </c>
      <c r="F21" s="48"/>
      <c r="H21" s="54">
        <f t="shared" ca="1" si="1"/>
        <v>44731</v>
      </c>
      <c r="L21" s="48"/>
    </row>
    <row r="22" spans="2:12" x14ac:dyDescent="0.25">
      <c r="B22" s="54">
        <f t="shared" ca="1" si="0"/>
        <v>44732</v>
      </c>
      <c r="F22" s="48"/>
      <c r="H22" s="54">
        <f t="shared" ca="1" si="1"/>
        <v>44732</v>
      </c>
      <c r="L22" s="48"/>
    </row>
    <row r="23" spans="2:12" x14ac:dyDescent="0.25">
      <c r="B23" s="54">
        <f t="shared" ca="1" si="0"/>
        <v>44733</v>
      </c>
      <c r="F23" s="48"/>
      <c r="H23" s="54">
        <f t="shared" ca="1" si="1"/>
        <v>44733</v>
      </c>
      <c r="L23" s="48"/>
    </row>
    <row r="24" spans="2:12" x14ac:dyDescent="0.25">
      <c r="B24" s="54">
        <f t="shared" ca="1" si="0"/>
        <v>44734</v>
      </c>
      <c r="F24" s="48"/>
      <c r="H24" s="54">
        <f t="shared" ca="1" si="1"/>
        <v>44734</v>
      </c>
      <c r="L24" s="48"/>
    </row>
    <row r="25" spans="2:12" x14ac:dyDescent="0.25">
      <c r="B25" s="54">
        <f t="shared" ca="1" si="0"/>
        <v>44735</v>
      </c>
      <c r="F25" s="48"/>
      <c r="H25" s="54">
        <f t="shared" ca="1" si="1"/>
        <v>44735</v>
      </c>
      <c r="L25" s="48"/>
    </row>
    <row r="26" spans="2:12" x14ac:dyDescent="0.25">
      <c r="B26" s="54">
        <f t="shared" ca="1" si="0"/>
        <v>44736</v>
      </c>
      <c r="F26" s="48"/>
      <c r="H26" s="54">
        <f t="shared" ca="1" si="1"/>
        <v>44736</v>
      </c>
      <c r="L26" s="48"/>
    </row>
    <row r="27" spans="2:12" x14ac:dyDescent="0.25">
      <c r="B27" s="54">
        <f t="shared" ca="1" si="0"/>
        <v>44737</v>
      </c>
      <c r="F27" s="48"/>
      <c r="H27" s="54">
        <f t="shared" ca="1" si="1"/>
        <v>44737</v>
      </c>
      <c r="L27" s="48"/>
    </row>
    <row r="28" spans="2:12" x14ac:dyDescent="0.25">
      <c r="B28" s="54">
        <f t="shared" ca="1" si="0"/>
        <v>44738</v>
      </c>
      <c r="F28" s="48"/>
      <c r="H28" s="54">
        <f t="shared" ca="1" si="1"/>
        <v>44738</v>
      </c>
      <c r="L28" s="48"/>
    </row>
    <row r="29" spans="2:12" x14ac:dyDescent="0.25">
      <c r="B29" s="54">
        <f t="shared" ca="1" si="0"/>
        <v>44739</v>
      </c>
      <c r="F29" s="48"/>
      <c r="H29" s="54">
        <f t="shared" ca="1" si="1"/>
        <v>44739</v>
      </c>
      <c r="L29" s="48"/>
    </row>
    <row r="30" spans="2:12" x14ac:dyDescent="0.25">
      <c r="B30" s="54">
        <f t="shared" ca="1" si="0"/>
        <v>44740</v>
      </c>
      <c r="F30" s="48"/>
      <c r="H30" s="54">
        <f t="shared" ca="1" si="1"/>
        <v>44740</v>
      </c>
      <c r="L30" s="48"/>
    </row>
    <row r="31" spans="2:12" x14ac:dyDescent="0.25">
      <c r="B31" s="54">
        <f t="shared" ca="1" si="0"/>
        <v>44741</v>
      </c>
      <c r="F31" s="48"/>
      <c r="H31" s="54">
        <f t="shared" ca="1" si="1"/>
        <v>44741</v>
      </c>
      <c r="L31" s="48"/>
    </row>
    <row r="32" spans="2:12" x14ac:dyDescent="0.25">
      <c r="B32" s="54">
        <f ca="1">EOMONTH(NOW(),IF(DAY(NOW())&lt;15,-1,0))</f>
        <v>44742</v>
      </c>
      <c r="F32" s="48"/>
      <c r="H32" s="54">
        <f ca="1">EOMONTH(NOW()+16,IF(DAY(NOW())&lt;15,-1,0))</f>
        <v>44742</v>
      </c>
      <c r="L32" s="48"/>
    </row>
    <row r="33" spans="2:12" x14ac:dyDescent="0.25">
      <c r="B33" s="54">
        <f t="shared" ref="B33:B63" ca="1" si="2">B32+1</f>
        <v>44743</v>
      </c>
      <c r="F33" s="48"/>
      <c r="H33" s="54">
        <f t="shared" ref="H33:H63" ca="1" si="3">H32+1</f>
        <v>44743</v>
      </c>
      <c r="L33" s="48"/>
    </row>
    <row r="34" spans="2:12" x14ac:dyDescent="0.25">
      <c r="B34" s="54">
        <f t="shared" ca="1" si="2"/>
        <v>44744</v>
      </c>
      <c r="F34" s="48"/>
      <c r="H34" s="54">
        <f t="shared" ca="1" si="3"/>
        <v>44744</v>
      </c>
      <c r="L34" s="48"/>
    </row>
    <row r="35" spans="2:12" x14ac:dyDescent="0.25">
      <c r="B35" s="54">
        <f t="shared" ca="1" si="2"/>
        <v>44745</v>
      </c>
      <c r="F35" s="48"/>
      <c r="H35" s="54">
        <f t="shared" ca="1" si="3"/>
        <v>44745</v>
      </c>
      <c r="L35" s="48"/>
    </row>
    <row r="36" spans="2:12" x14ac:dyDescent="0.25">
      <c r="B36" s="54">
        <f t="shared" ca="1" si="2"/>
        <v>44746</v>
      </c>
      <c r="F36" s="48"/>
      <c r="H36" s="54">
        <f t="shared" ca="1" si="3"/>
        <v>44746</v>
      </c>
      <c r="L36" s="48"/>
    </row>
    <row r="37" spans="2:12" x14ac:dyDescent="0.25">
      <c r="B37" s="54">
        <f t="shared" ca="1" si="2"/>
        <v>44747</v>
      </c>
      <c r="F37" s="48"/>
      <c r="H37" s="54">
        <f t="shared" ca="1" si="3"/>
        <v>44747</v>
      </c>
      <c r="L37" s="48"/>
    </row>
    <row r="38" spans="2:12" x14ac:dyDescent="0.25">
      <c r="B38" s="54">
        <f t="shared" ca="1" si="2"/>
        <v>44748</v>
      </c>
      <c r="F38" s="48"/>
      <c r="H38" s="54">
        <f t="shared" ca="1" si="3"/>
        <v>44748</v>
      </c>
      <c r="L38" s="48"/>
    </row>
    <row r="39" spans="2:12" x14ac:dyDescent="0.25">
      <c r="B39" s="54">
        <f t="shared" ca="1" si="2"/>
        <v>44749</v>
      </c>
      <c r="F39" s="48"/>
      <c r="H39" s="54">
        <f t="shared" ca="1" si="3"/>
        <v>44749</v>
      </c>
      <c r="L39" s="48"/>
    </row>
    <row r="40" spans="2:12" x14ac:dyDescent="0.25">
      <c r="B40" s="54">
        <f t="shared" ca="1" si="2"/>
        <v>44750</v>
      </c>
      <c r="F40" s="48"/>
      <c r="H40" s="54">
        <f t="shared" ca="1" si="3"/>
        <v>44750</v>
      </c>
      <c r="L40" s="48"/>
    </row>
    <row r="41" spans="2:12" x14ac:dyDescent="0.25">
      <c r="B41" s="54">
        <f t="shared" ca="1" si="2"/>
        <v>44751</v>
      </c>
      <c r="F41" s="48"/>
      <c r="H41" s="54">
        <f t="shared" ca="1" si="3"/>
        <v>44751</v>
      </c>
      <c r="L41" s="48"/>
    </row>
    <row r="42" spans="2:12" x14ac:dyDescent="0.25">
      <c r="B42" s="54">
        <f t="shared" ca="1" si="2"/>
        <v>44752</v>
      </c>
      <c r="F42" s="48"/>
      <c r="H42" s="54">
        <f t="shared" ca="1" si="3"/>
        <v>44752</v>
      </c>
      <c r="L42" s="48"/>
    </row>
    <row r="43" spans="2:12" x14ac:dyDescent="0.25">
      <c r="B43" s="54">
        <f t="shared" ca="1" si="2"/>
        <v>44753</v>
      </c>
      <c r="F43" s="48"/>
      <c r="H43" s="54">
        <f t="shared" ca="1" si="3"/>
        <v>44753</v>
      </c>
      <c r="L43" s="48"/>
    </row>
    <row r="44" spans="2:12" x14ac:dyDescent="0.25">
      <c r="B44" s="54">
        <f t="shared" ca="1" si="2"/>
        <v>44754</v>
      </c>
      <c r="F44" s="48"/>
      <c r="H44" s="54">
        <f t="shared" ca="1" si="3"/>
        <v>44754</v>
      </c>
      <c r="L44" s="48"/>
    </row>
    <row r="45" spans="2:12" x14ac:dyDescent="0.25">
      <c r="B45" s="54">
        <f t="shared" ca="1" si="2"/>
        <v>44755</v>
      </c>
      <c r="F45" s="48"/>
      <c r="H45" s="54">
        <f t="shared" ca="1" si="3"/>
        <v>44755</v>
      </c>
      <c r="L45" s="48"/>
    </row>
    <row r="46" spans="2:12" x14ac:dyDescent="0.25">
      <c r="B46" s="54">
        <f t="shared" ca="1" si="2"/>
        <v>44756</v>
      </c>
      <c r="F46" s="48"/>
      <c r="H46" s="54">
        <f t="shared" ca="1" si="3"/>
        <v>44756</v>
      </c>
      <c r="L46" s="48"/>
    </row>
    <row r="47" spans="2:12" x14ac:dyDescent="0.25">
      <c r="B47" s="54">
        <f t="shared" ca="1" si="2"/>
        <v>44757</v>
      </c>
      <c r="F47" s="48"/>
      <c r="H47" s="54">
        <f t="shared" ca="1" si="3"/>
        <v>44757</v>
      </c>
      <c r="L47" s="48"/>
    </row>
    <row r="48" spans="2:12" x14ac:dyDescent="0.25">
      <c r="B48" s="54">
        <f t="shared" ca="1" si="2"/>
        <v>44758</v>
      </c>
      <c r="F48" s="48"/>
      <c r="H48" s="54">
        <f t="shared" ca="1" si="3"/>
        <v>44758</v>
      </c>
      <c r="L48" s="48"/>
    </row>
    <row r="49" spans="2:12" x14ac:dyDescent="0.25">
      <c r="B49" s="54">
        <f t="shared" ca="1" si="2"/>
        <v>44759</v>
      </c>
      <c r="F49" s="48"/>
      <c r="H49" s="54">
        <f t="shared" ca="1" si="3"/>
        <v>44759</v>
      </c>
      <c r="L49" s="48"/>
    </row>
    <row r="50" spans="2:12" x14ac:dyDescent="0.25">
      <c r="B50" s="54">
        <f t="shared" ca="1" si="2"/>
        <v>44760</v>
      </c>
      <c r="F50" s="48"/>
      <c r="H50" s="54">
        <f t="shared" ca="1" si="3"/>
        <v>44760</v>
      </c>
      <c r="L50" s="48"/>
    </row>
    <row r="51" spans="2:12" x14ac:dyDescent="0.25">
      <c r="B51" s="54">
        <f t="shared" ca="1" si="2"/>
        <v>44761</v>
      </c>
      <c r="F51" s="48"/>
      <c r="H51" s="54">
        <f t="shared" ca="1" si="3"/>
        <v>44761</v>
      </c>
      <c r="L51" s="48"/>
    </row>
    <row r="52" spans="2:12" x14ac:dyDescent="0.25">
      <c r="B52" s="54">
        <f t="shared" ca="1" si="2"/>
        <v>44762</v>
      </c>
      <c r="F52" s="48"/>
      <c r="H52" s="54">
        <f t="shared" ca="1" si="3"/>
        <v>44762</v>
      </c>
      <c r="L52" s="48"/>
    </row>
    <row r="53" spans="2:12" x14ac:dyDescent="0.25">
      <c r="B53" s="54">
        <f t="shared" ca="1" si="2"/>
        <v>44763</v>
      </c>
      <c r="F53" s="48"/>
      <c r="H53" s="54">
        <f t="shared" ca="1" si="3"/>
        <v>44763</v>
      </c>
      <c r="L53" s="48"/>
    </row>
    <row r="54" spans="2:12" x14ac:dyDescent="0.25">
      <c r="B54" s="54">
        <f t="shared" ca="1" si="2"/>
        <v>44764</v>
      </c>
      <c r="F54" s="48"/>
      <c r="H54" s="54">
        <f t="shared" ca="1" si="3"/>
        <v>44764</v>
      </c>
      <c r="L54" s="48"/>
    </row>
    <row r="55" spans="2:12" x14ac:dyDescent="0.25">
      <c r="B55" s="54">
        <f t="shared" ca="1" si="2"/>
        <v>44765</v>
      </c>
      <c r="F55" s="48"/>
      <c r="H55" s="54">
        <f t="shared" ca="1" si="3"/>
        <v>44765</v>
      </c>
      <c r="L55" s="48"/>
    </row>
    <row r="56" spans="2:12" x14ac:dyDescent="0.25">
      <c r="B56" s="54">
        <f t="shared" ca="1" si="2"/>
        <v>44766</v>
      </c>
      <c r="F56" s="48"/>
      <c r="H56" s="54">
        <f t="shared" ca="1" si="3"/>
        <v>44766</v>
      </c>
      <c r="L56" s="48"/>
    </row>
    <row r="57" spans="2:12" x14ac:dyDescent="0.25">
      <c r="B57" s="54">
        <f t="shared" ca="1" si="2"/>
        <v>44767</v>
      </c>
      <c r="F57" s="48"/>
      <c r="H57" s="54">
        <f t="shared" ca="1" si="3"/>
        <v>44767</v>
      </c>
      <c r="L57" s="48"/>
    </row>
    <row r="58" spans="2:12" x14ac:dyDescent="0.25">
      <c r="B58" s="54">
        <f t="shared" ca="1" si="2"/>
        <v>44768</v>
      </c>
      <c r="F58" s="48"/>
      <c r="H58" s="54">
        <f t="shared" ca="1" si="3"/>
        <v>44768</v>
      </c>
      <c r="L58" s="48"/>
    </row>
    <row r="59" spans="2:12" x14ac:dyDescent="0.25">
      <c r="B59" s="54">
        <f t="shared" ca="1" si="2"/>
        <v>44769</v>
      </c>
      <c r="F59" s="48"/>
      <c r="H59" s="54">
        <f t="shared" ca="1" si="3"/>
        <v>44769</v>
      </c>
      <c r="L59" s="48"/>
    </row>
    <row r="60" spans="2:12" x14ac:dyDescent="0.25">
      <c r="B60" s="54">
        <f t="shared" ca="1" si="2"/>
        <v>44770</v>
      </c>
      <c r="F60" s="48"/>
      <c r="H60" s="54">
        <f t="shared" ca="1" si="3"/>
        <v>44770</v>
      </c>
      <c r="L60" s="48"/>
    </row>
    <row r="61" spans="2:12" x14ac:dyDescent="0.25">
      <c r="B61" s="54">
        <f t="shared" ca="1" si="2"/>
        <v>44771</v>
      </c>
      <c r="F61" s="48"/>
      <c r="H61" s="54">
        <f t="shared" ca="1" si="3"/>
        <v>44771</v>
      </c>
      <c r="L61" s="48"/>
    </row>
    <row r="62" spans="2:12" x14ac:dyDescent="0.25">
      <c r="B62" s="54">
        <f t="shared" ca="1" si="2"/>
        <v>44772</v>
      </c>
      <c r="F62" s="48"/>
      <c r="H62" s="54">
        <f t="shared" ca="1" si="3"/>
        <v>44772</v>
      </c>
      <c r="L62" s="48"/>
    </row>
    <row r="63" spans="2:12" ht="16.5" thickBot="1" x14ac:dyDescent="0.3">
      <c r="B63" s="55">
        <f t="shared" ca="1" si="2"/>
        <v>44773</v>
      </c>
      <c r="C63" s="51"/>
      <c r="D63" s="51"/>
      <c r="E63" s="51"/>
      <c r="F63" s="52"/>
      <c r="H63" s="55">
        <f t="shared" ca="1" si="3"/>
        <v>44773</v>
      </c>
      <c r="I63" s="51"/>
      <c r="J63" s="51"/>
      <c r="K63" s="51"/>
      <c r="L63" s="52"/>
    </row>
  </sheetData>
  <conditionalFormatting sqref="B2:B63">
    <cfRule type="timePeriod" dxfId="10" priority="5" timePeriod="lastWeek">
      <formula>AND(TODAY()-ROUNDDOWN(B2,0)&gt;=(WEEKDAY(TODAY())),TODAY()-ROUNDDOWN(B2,0)&lt;(WEEKDAY(TODAY())+7))</formula>
    </cfRule>
  </conditionalFormatting>
  <conditionalFormatting sqref="B3:B63">
    <cfRule type="timePeriod" dxfId="9" priority="3" timePeriod="nextWeek">
      <formula>AND(ROUNDDOWN(B3,0)-TODAY()&gt;(7-WEEKDAY(TODAY())),ROUNDDOWN(B3,0)-TODAY()&lt;(15-WEEKDAY(TODAY())))</formula>
    </cfRule>
    <cfRule type="timePeriod" dxfId="8" priority="4" timePeriod="thisWeek">
      <formula>AND(TODAY()-ROUNDDOWN(B3,0)&lt;=WEEKDAY(TODAY())-1,ROUNDDOWN(B3,0)-TODAY()&lt;=7-WEEKDAY(TODAY()))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D063-4FD0-48AA-92E9-2B3659FD6139}">
  <dimension ref="B1:I5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E3" sqref="E3:E17"/>
    </sheetView>
  </sheetViews>
  <sheetFormatPr defaultColWidth="12.5703125" defaultRowHeight="15.75" x14ac:dyDescent="0.25"/>
  <cols>
    <col min="1" max="1" width="2.7109375" style="11" customWidth="1"/>
    <col min="2" max="2" width="19.5703125" style="11" customWidth="1"/>
    <col min="3" max="3" width="12.5703125" style="11"/>
    <col min="4" max="4" width="2.7109375" style="11" customWidth="1"/>
    <col min="5" max="5" width="20.140625" style="11" customWidth="1"/>
    <col min="6" max="6" width="12.5703125" style="11"/>
    <col min="7" max="7" width="2.7109375" style="11" customWidth="1"/>
    <col min="8" max="8" width="28.28515625" style="11" bestFit="1" customWidth="1"/>
    <col min="9" max="16384" width="12.5703125" style="11"/>
  </cols>
  <sheetData>
    <row r="1" spans="2:9" ht="38.25" thickBot="1" x14ac:dyDescent="0.35">
      <c r="B1" s="84" t="s">
        <v>112</v>
      </c>
      <c r="C1" s="46"/>
      <c r="E1" s="28" t="s">
        <v>111</v>
      </c>
      <c r="F1" s="46"/>
      <c r="H1" s="28" t="s">
        <v>132</v>
      </c>
    </row>
    <row r="2" spans="2:9" x14ac:dyDescent="0.25">
      <c r="B2" s="49" t="s">
        <v>60</v>
      </c>
      <c r="C2" s="50" t="s">
        <v>61</v>
      </c>
      <c r="E2" s="49" t="s">
        <v>60</v>
      </c>
      <c r="F2" s="50" t="s">
        <v>61</v>
      </c>
      <c r="H2" s="95" t="s">
        <v>133</v>
      </c>
    </row>
    <row r="3" spans="2:9" x14ac:dyDescent="0.25">
      <c r="B3" s="56">
        <v>14090</v>
      </c>
      <c r="C3" s="63">
        <v>849</v>
      </c>
      <c r="D3" s="16"/>
      <c r="E3" s="56">
        <v>14090</v>
      </c>
      <c r="F3" s="63">
        <v>849</v>
      </c>
      <c r="H3" s="60" t="s">
        <v>137</v>
      </c>
      <c r="I3" s="11" t="s">
        <v>148</v>
      </c>
    </row>
    <row r="4" spans="2:9" x14ac:dyDescent="0.25">
      <c r="B4" s="64">
        <v>13566</v>
      </c>
      <c r="C4" s="63">
        <v>1926</v>
      </c>
      <c r="D4" s="16"/>
      <c r="E4" s="64">
        <v>13566</v>
      </c>
      <c r="F4" s="63">
        <v>1926</v>
      </c>
      <c r="H4" s="60" t="s">
        <v>135</v>
      </c>
    </row>
    <row r="5" spans="2:9" x14ac:dyDescent="0.25">
      <c r="B5" s="64">
        <v>14210</v>
      </c>
      <c r="C5" s="63">
        <v>4092</v>
      </c>
      <c r="D5" s="16"/>
      <c r="E5" s="64">
        <v>14210</v>
      </c>
      <c r="F5" s="63">
        <v>4092</v>
      </c>
      <c r="H5" s="60" t="s">
        <v>134</v>
      </c>
    </row>
    <row r="6" spans="2:9" x14ac:dyDescent="0.25">
      <c r="B6" s="64">
        <v>14472</v>
      </c>
      <c r="C6" s="63">
        <v>987</v>
      </c>
      <c r="D6" s="16"/>
      <c r="E6" s="64">
        <v>14472</v>
      </c>
      <c r="F6" s="63">
        <v>987</v>
      </c>
      <c r="H6" s="60" t="s">
        <v>137</v>
      </c>
      <c r="I6" s="11" t="s">
        <v>148</v>
      </c>
    </row>
    <row r="7" spans="2:9" x14ac:dyDescent="0.25">
      <c r="B7" s="64">
        <v>14015</v>
      </c>
      <c r="C7" s="63">
        <v>2162</v>
      </c>
      <c r="D7" s="16"/>
      <c r="E7" s="64">
        <v>14015</v>
      </c>
      <c r="F7" s="63">
        <v>2162</v>
      </c>
      <c r="H7" s="60" t="s">
        <v>138</v>
      </c>
    </row>
    <row r="8" spans="2:9" x14ac:dyDescent="0.25">
      <c r="B8" s="64">
        <v>13566</v>
      </c>
      <c r="C8" s="63">
        <v>170</v>
      </c>
      <c r="D8" s="16"/>
      <c r="E8" s="64">
        <v>13566</v>
      </c>
      <c r="F8" s="63">
        <v>170</v>
      </c>
      <c r="H8" s="60" t="s">
        <v>139</v>
      </c>
    </row>
    <row r="9" spans="2:9" x14ac:dyDescent="0.25">
      <c r="B9" s="64">
        <v>14276</v>
      </c>
      <c r="C9" s="63">
        <v>2420</v>
      </c>
      <c r="D9" s="16"/>
      <c r="E9" s="64">
        <v>14276</v>
      </c>
      <c r="F9" s="63">
        <v>2420</v>
      </c>
      <c r="H9" s="60" t="s">
        <v>136</v>
      </c>
    </row>
    <row r="10" spans="2:9" x14ac:dyDescent="0.25">
      <c r="B10" s="64">
        <v>11332</v>
      </c>
      <c r="C10" s="63">
        <v>2540</v>
      </c>
      <c r="D10" s="16"/>
      <c r="E10" s="64">
        <v>11332</v>
      </c>
      <c r="F10" s="63">
        <v>2540</v>
      </c>
      <c r="H10" s="60" t="s">
        <v>147</v>
      </c>
      <c r="I10" s="11" t="s">
        <v>149</v>
      </c>
    </row>
    <row r="11" spans="2:9" x14ac:dyDescent="0.25">
      <c r="B11" s="64">
        <v>14206</v>
      </c>
      <c r="C11" s="63">
        <v>3064</v>
      </c>
      <c r="D11" s="16"/>
      <c r="E11" s="64">
        <v>14206</v>
      </c>
      <c r="F11" s="63">
        <v>3064</v>
      </c>
      <c r="H11" s="60" t="s">
        <v>140</v>
      </c>
    </row>
    <row r="12" spans="2:9" x14ac:dyDescent="0.25">
      <c r="B12" s="64">
        <v>14412</v>
      </c>
      <c r="C12" s="63">
        <v>1749</v>
      </c>
      <c r="D12" s="16"/>
      <c r="E12" s="64">
        <v>14412</v>
      </c>
      <c r="F12" s="63">
        <v>1749</v>
      </c>
      <c r="H12" s="60" t="s">
        <v>141</v>
      </c>
    </row>
    <row r="13" spans="2:9" x14ac:dyDescent="0.25">
      <c r="B13" s="64">
        <v>14472</v>
      </c>
      <c r="C13" s="63">
        <v>3549</v>
      </c>
      <c r="D13" s="16"/>
      <c r="E13" s="64">
        <v>14472</v>
      </c>
      <c r="F13" s="63">
        <v>3549</v>
      </c>
      <c r="H13" s="60" t="s">
        <v>142</v>
      </c>
    </row>
    <row r="14" spans="2:9" x14ac:dyDescent="0.25">
      <c r="B14" s="64">
        <v>11208</v>
      </c>
      <c r="C14" s="63">
        <v>525</v>
      </c>
      <c r="D14" s="16"/>
      <c r="E14" s="64">
        <v>11208</v>
      </c>
      <c r="F14" s="63">
        <v>525</v>
      </c>
      <c r="H14" s="60" t="s">
        <v>143</v>
      </c>
    </row>
    <row r="15" spans="2:9" x14ac:dyDescent="0.25">
      <c r="B15" s="64">
        <v>11098</v>
      </c>
      <c r="C15" s="63">
        <v>3660</v>
      </c>
      <c r="D15" s="16"/>
      <c r="E15" s="64">
        <v>11098</v>
      </c>
      <c r="F15" s="63">
        <v>3660</v>
      </c>
      <c r="H15" s="60" t="s">
        <v>144</v>
      </c>
    </row>
    <row r="16" spans="2:9" x14ac:dyDescent="0.25">
      <c r="B16" s="64">
        <v>14492</v>
      </c>
      <c r="C16" s="63">
        <v>1018</v>
      </c>
      <c r="D16" s="16"/>
      <c r="E16" s="64">
        <v>14492</v>
      </c>
      <c r="F16" s="63">
        <v>1018</v>
      </c>
      <c r="H16" s="60" t="s">
        <v>145</v>
      </c>
    </row>
    <row r="17" spans="2:8" ht="16.5" thickBot="1" x14ac:dyDescent="0.3">
      <c r="B17" s="65">
        <v>14366</v>
      </c>
      <c r="C17" s="66">
        <v>543</v>
      </c>
      <c r="D17" s="16"/>
      <c r="E17" s="65">
        <v>14366</v>
      </c>
      <c r="F17" s="66">
        <v>543</v>
      </c>
      <c r="H17" s="76" t="s">
        <v>146</v>
      </c>
    </row>
    <row r="18" spans="2:8" x14ac:dyDescent="0.25">
      <c r="B18" s="27"/>
    </row>
    <row r="19" spans="2:8" x14ac:dyDescent="0.25">
      <c r="B19" s="27"/>
    </row>
    <row r="20" spans="2:8" x14ac:dyDescent="0.25">
      <c r="B20" s="27"/>
    </row>
    <row r="21" spans="2:8" x14ac:dyDescent="0.25">
      <c r="B21" s="27"/>
    </row>
    <row r="22" spans="2:8" x14ac:dyDescent="0.25">
      <c r="B22" s="27"/>
    </row>
    <row r="23" spans="2:8" x14ac:dyDescent="0.25">
      <c r="B23" s="27"/>
    </row>
    <row r="24" spans="2:8" x14ac:dyDescent="0.25">
      <c r="B24" s="27"/>
    </row>
    <row r="25" spans="2:8" x14ac:dyDescent="0.25">
      <c r="B25" s="27"/>
    </row>
    <row r="26" spans="2:8" x14ac:dyDescent="0.25">
      <c r="B26" s="27"/>
    </row>
    <row r="27" spans="2:8" x14ac:dyDescent="0.25">
      <c r="B27" s="27"/>
    </row>
    <row r="28" spans="2:8" x14ac:dyDescent="0.25">
      <c r="B28" s="27"/>
    </row>
    <row r="29" spans="2:8" x14ac:dyDescent="0.25">
      <c r="B29" s="27"/>
    </row>
    <row r="30" spans="2:8" x14ac:dyDescent="0.25">
      <c r="B30" s="27"/>
    </row>
    <row r="31" spans="2:8" x14ac:dyDescent="0.25">
      <c r="B31" s="27"/>
    </row>
    <row r="32" spans="2:8" x14ac:dyDescent="0.25">
      <c r="B32" s="27"/>
    </row>
    <row r="33" spans="2:2" x14ac:dyDescent="0.25">
      <c r="B33" s="27"/>
    </row>
    <row r="34" spans="2:2" x14ac:dyDescent="0.25">
      <c r="B34" s="27"/>
    </row>
    <row r="35" spans="2:2" x14ac:dyDescent="0.25">
      <c r="B35" s="27"/>
    </row>
    <row r="36" spans="2:2" x14ac:dyDescent="0.25">
      <c r="B36" s="27"/>
    </row>
    <row r="37" spans="2:2" x14ac:dyDescent="0.25">
      <c r="B37" s="27"/>
    </row>
    <row r="38" spans="2:2" x14ac:dyDescent="0.25">
      <c r="B38" s="27"/>
    </row>
    <row r="39" spans="2:2" x14ac:dyDescent="0.25">
      <c r="B39" s="27"/>
    </row>
    <row r="40" spans="2:2" x14ac:dyDescent="0.25">
      <c r="B40" s="27"/>
    </row>
    <row r="41" spans="2:2" x14ac:dyDescent="0.25">
      <c r="B41" s="27"/>
    </row>
    <row r="42" spans="2:2" x14ac:dyDescent="0.25">
      <c r="B42" s="27"/>
    </row>
    <row r="43" spans="2:2" x14ac:dyDescent="0.25">
      <c r="B43" s="27"/>
    </row>
    <row r="44" spans="2:2" x14ac:dyDescent="0.25">
      <c r="B44" s="27"/>
    </row>
    <row r="45" spans="2:2" x14ac:dyDescent="0.25">
      <c r="B45" s="27"/>
    </row>
    <row r="46" spans="2:2" x14ac:dyDescent="0.25">
      <c r="B46" s="27"/>
    </row>
    <row r="47" spans="2:2" x14ac:dyDescent="0.25">
      <c r="B47" s="27"/>
    </row>
    <row r="48" spans="2:2" x14ac:dyDescent="0.25">
      <c r="B48" s="27"/>
    </row>
    <row r="49" spans="2:2" x14ac:dyDescent="0.25">
      <c r="B49" s="27"/>
    </row>
    <row r="50" spans="2:2" x14ac:dyDescent="0.25">
      <c r="B50" s="27"/>
    </row>
    <row r="51" spans="2:2" x14ac:dyDescent="0.25">
      <c r="B51" s="27"/>
    </row>
    <row r="52" spans="2:2" x14ac:dyDescent="0.25">
      <c r="B52" s="27"/>
    </row>
    <row r="53" spans="2:2" x14ac:dyDescent="0.25">
      <c r="B53" s="27"/>
    </row>
    <row r="54" spans="2:2" x14ac:dyDescent="0.25">
      <c r="B54" s="27"/>
    </row>
    <row r="55" spans="2:2" x14ac:dyDescent="0.25">
      <c r="B55" s="27"/>
    </row>
  </sheetData>
  <autoFilter ref="B2:C17" xr:uid="{5E00D063-4FD0-48AA-92E9-2B3659FD6139}"/>
  <conditionalFormatting sqref="B3:B17">
    <cfRule type="duplicateValues" dxfId="6" priority="9"/>
  </conditionalFormatting>
  <conditionalFormatting sqref="H3:H17">
    <cfRule type="duplicateValues" dxfId="5" priority="3"/>
  </conditionalFormatting>
  <conditionalFormatting sqref="E3:E17">
    <cfRule type="duplicateValues" dxfId="3" priority="2"/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FE6E-2257-4676-BB45-8CDB47C96903}">
  <dimension ref="A1:I2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0.85546875" bestFit="1" customWidth="1"/>
    <col min="2" max="2" width="12.85546875" bestFit="1" customWidth="1"/>
    <col min="3" max="3" width="10.5703125" bestFit="1" customWidth="1"/>
    <col min="4" max="4" width="11.5703125" bestFit="1" customWidth="1"/>
    <col min="5" max="5" width="2.7109375" customWidth="1"/>
    <col min="6" max="6" width="30.85546875" bestFit="1" customWidth="1"/>
    <col min="7" max="7" width="12.85546875" bestFit="1" customWidth="1"/>
    <col min="8" max="8" width="10.5703125" bestFit="1" customWidth="1"/>
    <col min="9" max="9" width="11.5703125" bestFit="1" customWidth="1"/>
  </cols>
  <sheetData>
    <row r="1" spans="1:9" ht="38.25" thickBot="1" x14ac:dyDescent="0.35">
      <c r="A1" s="59" t="s">
        <v>124</v>
      </c>
      <c r="B1" s="59"/>
      <c r="C1" s="59"/>
      <c r="D1" s="59"/>
      <c r="E1" s="47"/>
      <c r="F1" s="59" t="s">
        <v>111</v>
      </c>
      <c r="G1" s="59"/>
      <c r="H1" s="59"/>
      <c r="I1" s="59"/>
    </row>
    <row r="2" spans="1:9" ht="15.75" x14ac:dyDescent="0.25">
      <c r="A2" s="29" t="s">
        <v>59</v>
      </c>
      <c r="B2" s="30" t="s">
        <v>55</v>
      </c>
      <c r="C2" s="30" t="s">
        <v>57</v>
      </c>
      <c r="D2" s="30" t="s">
        <v>56</v>
      </c>
      <c r="E2" s="60"/>
      <c r="F2" s="29" t="s">
        <v>59</v>
      </c>
      <c r="G2" s="30" t="s">
        <v>55</v>
      </c>
      <c r="H2" s="30" t="s">
        <v>57</v>
      </c>
      <c r="I2" s="31" t="s">
        <v>56</v>
      </c>
    </row>
    <row r="3" spans="1:9" ht="15.75" x14ac:dyDescent="0.25">
      <c r="A3" s="6" t="s">
        <v>52</v>
      </c>
      <c r="B3" s="16" t="s">
        <v>51</v>
      </c>
      <c r="C3" s="24">
        <v>19000</v>
      </c>
      <c r="D3" s="80">
        <v>30000</v>
      </c>
      <c r="E3" s="47"/>
      <c r="F3" s="6" t="s">
        <v>52</v>
      </c>
      <c r="G3" s="16" t="s">
        <v>51</v>
      </c>
      <c r="H3" s="24">
        <v>19000</v>
      </c>
      <c r="I3" s="77">
        <v>30000</v>
      </c>
    </row>
    <row r="4" spans="1:9" ht="15.75" x14ac:dyDescent="0.25">
      <c r="A4" s="6" t="s">
        <v>50</v>
      </c>
      <c r="B4" s="16" t="s">
        <v>30</v>
      </c>
      <c r="C4" s="24">
        <v>12774</v>
      </c>
      <c r="D4" s="24">
        <v>20557</v>
      </c>
      <c r="E4" s="62"/>
      <c r="F4" s="6" t="s">
        <v>50</v>
      </c>
      <c r="G4" s="16" t="s">
        <v>30</v>
      </c>
      <c r="H4" s="24">
        <v>12774</v>
      </c>
      <c r="I4" s="78">
        <v>20557</v>
      </c>
    </row>
    <row r="5" spans="1:9" ht="15.75" x14ac:dyDescent="0.25">
      <c r="A5" s="6" t="s">
        <v>49</v>
      </c>
      <c r="B5" s="16" t="s">
        <v>48</v>
      </c>
      <c r="C5" s="24">
        <v>9000</v>
      </c>
      <c r="D5" s="24">
        <v>14500</v>
      </c>
      <c r="E5" s="62"/>
      <c r="F5" s="6" t="s">
        <v>49</v>
      </c>
      <c r="G5" s="16" t="s">
        <v>48</v>
      </c>
      <c r="H5" s="24">
        <v>9000</v>
      </c>
      <c r="I5" s="78">
        <v>14500</v>
      </c>
    </row>
    <row r="6" spans="1:9" ht="15.75" x14ac:dyDescent="0.25">
      <c r="A6" s="6" t="s">
        <v>46</v>
      </c>
      <c r="B6" s="16" t="s">
        <v>22</v>
      </c>
      <c r="C6" s="24">
        <v>8188</v>
      </c>
      <c r="D6" s="24">
        <v>13177</v>
      </c>
      <c r="E6" s="47"/>
      <c r="F6" s="6" t="s">
        <v>46</v>
      </c>
      <c r="G6" s="16" t="s">
        <v>22</v>
      </c>
      <c r="H6" s="24">
        <v>8188</v>
      </c>
      <c r="I6" s="78">
        <v>13177</v>
      </c>
    </row>
    <row r="7" spans="1:9" ht="15.75" x14ac:dyDescent="0.25">
      <c r="A7" s="6" t="s">
        <v>44</v>
      </c>
      <c r="B7" s="16" t="s">
        <v>43</v>
      </c>
      <c r="C7" s="24">
        <v>6800</v>
      </c>
      <c r="D7" s="24">
        <v>11000</v>
      </c>
      <c r="E7" s="47"/>
      <c r="F7" s="6" t="s">
        <v>44</v>
      </c>
      <c r="G7" s="16" t="s">
        <v>43</v>
      </c>
      <c r="H7" s="24">
        <v>6800</v>
      </c>
      <c r="I7" s="78">
        <v>11000</v>
      </c>
    </row>
    <row r="8" spans="1:9" ht="15.75" x14ac:dyDescent="0.25">
      <c r="A8" s="6" t="s">
        <v>40</v>
      </c>
      <c r="B8" s="16" t="s">
        <v>30</v>
      </c>
      <c r="C8" s="24">
        <v>6509</v>
      </c>
      <c r="D8" s="24">
        <v>10475</v>
      </c>
      <c r="E8" s="47"/>
      <c r="F8" s="6" t="s">
        <v>40</v>
      </c>
      <c r="G8" s="16" t="s">
        <v>30</v>
      </c>
      <c r="H8" s="24">
        <v>6509</v>
      </c>
      <c r="I8" s="78">
        <v>10475</v>
      </c>
    </row>
    <row r="9" spans="1:9" ht="15.75" x14ac:dyDescent="0.25">
      <c r="A9" s="6" t="s">
        <v>38</v>
      </c>
      <c r="B9" s="16" t="s">
        <v>30</v>
      </c>
      <c r="C9" s="24">
        <v>6450</v>
      </c>
      <c r="D9" s="24">
        <v>10380</v>
      </c>
      <c r="E9" s="47"/>
      <c r="F9" s="6" t="s">
        <v>38</v>
      </c>
      <c r="G9" s="16" t="s">
        <v>30</v>
      </c>
      <c r="H9" s="24">
        <v>6450</v>
      </c>
      <c r="I9" s="78">
        <v>10380</v>
      </c>
    </row>
    <row r="10" spans="1:9" ht="15.75" x14ac:dyDescent="0.25">
      <c r="A10" s="6" t="s">
        <v>36</v>
      </c>
      <c r="B10" s="16" t="s">
        <v>28</v>
      </c>
      <c r="C10" s="24">
        <v>6200</v>
      </c>
      <c r="D10" s="24">
        <v>10000</v>
      </c>
      <c r="E10" s="47"/>
      <c r="F10" s="6" t="s">
        <v>36</v>
      </c>
      <c r="G10" s="16" t="s">
        <v>28</v>
      </c>
      <c r="H10" s="24">
        <v>6200</v>
      </c>
      <c r="I10" s="78">
        <v>10000</v>
      </c>
    </row>
    <row r="11" spans="1:9" ht="15.75" x14ac:dyDescent="0.25">
      <c r="A11" s="6" t="s">
        <v>35</v>
      </c>
      <c r="B11" s="16" t="s">
        <v>30</v>
      </c>
      <c r="C11" s="24">
        <v>6200</v>
      </c>
      <c r="D11" s="24">
        <v>10000</v>
      </c>
      <c r="E11" s="47"/>
      <c r="F11" s="6" t="s">
        <v>35</v>
      </c>
      <c r="G11" s="16" t="s">
        <v>30</v>
      </c>
      <c r="H11" s="24">
        <v>6200</v>
      </c>
      <c r="I11" s="78">
        <v>10000</v>
      </c>
    </row>
    <row r="12" spans="1:9" ht="15.75" x14ac:dyDescent="0.25">
      <c r="A12" s="6" t="s">
        <v>33</v>
      </c>
      <c r="B12" s="16" t="s">
        <v>28</v>
      </c>
      <c r="C12" s="24">
        <v>5700</v>
      </c>
      <c r="D12" s="24">
        <v>9200</v>
      </c>
      <c r="E12" s="47"/>
      <c r="F12" s="6" t="s">
        <v>33</v>
      </c>
      <c r="G12" s="16" t="s">
        <v>28</v>
      </c>
      <c r="H12" s="24">
        <v>5700</v>
      </c>
      <c r="I12" s="78">
        <v>9200</v>
      </c>
    </row>
    <row r="13" spans="1:9" ht="15.75" x14ac:dyDescent="0.25">
      <c r="A13" s="6" t="s">
        <v>32</v>
      </c>
      <c r="B13" s="16" t="s">
        <v>30</v>
      </c>
      <c r="C13" s="24">
        <v>5400</v>
      </c>
      <c r="D13" s="24">
        <v>8690</v>
      </c>
      <c r="E13" s="47"/>
      <c r="F13" s="6" t="s">
        <v>32</v>
      </c>
      <c r="G13" s="16" t="s">
        <v>30</v>
      </c>
      <c r="H13" s="24">
        <v>5400</v>
      </c>
      <c r="I13" s="78">
        <v>8690</v>
      </c>
    </row>
    <row r="14" spans="1:9" ht="15.75" x14ac:dyDescent="0.25">
      <c r="A14" s="6" t="s">
        <v>31</v>
      </c>
      <c r="B14" s="16" t="s">
        <v>30</v>
      </c>
      <c r="C14" s="24">
        <v>5100</v>
      </c>
      <c r="D14" s="24">
        <v>8200</v>
      </c>
      <c r="E14" s="47"/>
      <c r="F14" s="6" t="s">
        <v>31</v>
      </c>
      <c r="G14" s="16" t="s">
        <v>30</v>
      </c>
      <c r="H14" s="24">
        <v>5100</v>
      </c>
      <c r="I14" s="78">
        <v>8200</v>
      </c>
    </row>
    <row r="15" spans="1:9" ht="15.75" x14ac:dyDescent="0.25">
      <c r="A15" s="6" t="s">
        <v>29</v>
      </c>
      <c r="B15" s="16" t="s">
        <v>28</v>
      </c>
      <c r="C15" s="24">
        <v>4800</v>
      </c>
      <c r="D15" s="80">
        <v>7800</v>
      </c>
      <c r="E15" s="47"/>
      <c r="F15" s="6" t="s">
        <v>29</v>
      </c>
      <c r="G15" s="16" t="s">
        <v>28</v>
      </c>
      <c r="H15" s="24">
        <v>4800</v>
      </c>
      <c r="I15" s="77">
        <v>7800</v>
      </c>
    </row>
    <row r="16" spans="1:9" ht="15.75" x14ac:dyDescent="0.25">
      <c r="A16" s="6" t="s">
        <v>26</v>
      </c>
      <c r="B16" s="16" t="s">
        <v>25</v>
      </c>
      <c r="C16" s="24">
        <v>4645</v>
      </c>
      <c r="D16" s="24">
        <v>7476</v>
      </c>
      <c r="E16" s="47"/>
      <c r="F16" s="6" t="s">
        <v>26</v>
      </c>
      <c r="G16" s="16" t="s">
        <v>25</v>
      </c>
      <c r="H16" s="24">
        <v>4645</v>
      </c>
      <c r="I16" s="78">
        <v>7476</v>
      </c>
    </row>
    <row r="17" spans="1:9" ht="15.75" x14ac:dyDescent="0.25">
      <c r="A17" s="6" t="s">
        <v>23</v>
      </c>
      <c r="B17" s="16" t="s">
        <v>22</v>
      </c>
      <c r="C17" s="24">
        <v>4555</v>
      </c>
      <c r="D17" s="24">
        <v>7331</v>
      </c>
      <c r="E17" s="47"/>
      <c r="F17" s="6" t="s">
        <v>23</v>
      </c>
      <c r="G17" s="16" t="s">
        <v>22</v>
      </c>
      <c r="H17" s="24">
        <v>4555</v>
      </c>
      <c r="I17" s="78">
        <v>7331</v>
      </c>
    </row>
    <row r="18" spans="1:9" ht="15.75" x14ac:dyDescent="0.25">
      <c r="A18" s="6" t="s">
        <v>19</v>
      </c>
      <c r="B18" s="16" t="s">
        <v>18</v>
      </c>
      <c r="C18" s="24">
        <v>3220</v>
      </c>
      <c r="D18" s="24">
        <v>5190</v>
      </c>
      <c r="E18" s="47"/>
      <c r="F18" s="6" t="s">
        <v>19</v>
      </c>
      <c r="G18" s="16" t="s">
        <v>18</v>
      </c>
      <c r="H18" s="24">
        <v>3220</v>
      </c>
      <c r="I18" s="78">
        <v>5190</v>
      </c>
    </row>
    <row r="19" spans="1:9" ht="15.75" x14ac:dyDescent="0.25">
      <c r="A19" s="6" t="s">
        <v>17</v>
      </c>
      <c r="B19" s="16" t="s">
        <v>16</v>
      </c>
      <c r="C19" s="24">
        <v>3633</v>
      </c>
      <c r="D19" s="24">
        <v>5846</v>
      </c>
      <c r="E19" s="47"/>
      <c r="F19" s="6" t="s">
        <v>17</v>
      </c>
      <c r="G19" s="16" t="s">
        <v>16</v>
      </c>
      <c r="H19" s="24">
        <v>3633</v>
      </c>
      <c r="I19" s="78">
        <v>5846</v>
      </c>
    </row>
    <row r="20" spans="1:9" ht="15.75" x14ac:dyDescent="0.25">
      <c r="A20" s="6" t="s">
        <v>13</v>
      </c>
      <c r="B20" s="16" t="s">
        <v>9</v>
      </c>
      <c r="C20" s="24">
        <v>3365</v>
      </c>
      <c r="D20" s="24">
        <v>5415</v>
      </c>
      <c r="E20" s="47"/>
      <c r="F20" s="6" t="s">
        <v>13</v>
      </c>
      <c r="G20" s="16" t="s">
        <v>9</v>
      </c>
      <c r="H20" s="24">
        <v>3365</v>
      </c>
      <c r="I20" s="78">
        <v>5415</v>
      </c>
    </row>
    <row r="21" spans="1:9" ht="15.75" x14ac:dyDescent="0.25">
      <c r="A21" s="6" t="s">
        <v>10</v>
      </c>
      <c r="B21" s="16" t="s">
        <v>9</v>
      </c>
      <c r="C21" s="81">
        <v>3020</v>
      </c>
      <c r="D21" s="24">
        <v>4861</v>
      </c>
      <c r="E21" s="47"/>
      <c r="F21" s="6" t="s">
        <v>10</v>
      </c>
      <c r="G21" s="16" t="s">
        <v>9</v>
      </c>
      <c r="H21" s="81">
        <v>3020</v>
      </c>
      <c r="I21" s="78">
        <v>4861</v>
      </c>
    </row>
    <row r="22" spans="1:9" ht="16.5" thickBot="1" x14ac:dyDescent="0.3">
      <c r="A22" s="3" t="s">
        <v>6</v>
      </c>
      <c r="B22" s="21" t="s">
        <v>5</v>
      </c>
      <c r="C22" s="82">
        <v>2894</v>
      </c>
      <c r="D22" s="25">
        <v>4658</v>
      </c>
      <c r="E22" s="47"/>
      <c r="F22" s="3" t="s">
        <v>6</v>
      </c>
      <c r="G22" s="21" t="s">
        <v>5</v>
      </c>
      <c r="H22" s="82">
        <v>2894</v>
      </c>
      <c r="I22" s="79">
        <v>4658</v>
      </c>
    </row>
  </sheetData>
  <conditionalFormatting sqref="C3:C22">
    <cfRule type="top10" dxfId="29" priority="6" bottom="1" rank="5"/>
    <cfRule type="top10" dxfId="28" priority="7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F4424-D22B-43EB-8DB7-29130597CE8E}">
  <dimension ref="B1:S22"/>
  <sheetViews>
    <sheetView topLeftCell="N1" zoomScaleNormal="100" workbookViewId="0">
      <pane ySplit="2" topLeftCell="A3" activePane="bottomLeft" state="frozen"/>
      <selection pane="bottomLeft" activeCell="N1" sqref="N1"/>
    </sheetView>
  </sheetViews>
  <sheetFormatPr defaultColWidth="12.5703125" defaultRowHeight="15.75" x14ac:dyDescent="0.25"/>
  <cols>
    <col min="1" max="1" width="2.85546875" style="11" customWidth="1"/>
    <col min="2" max="2" width="30.85546875" style="11" bestFit="1" customWidth="1"/>
    <col min="3" max="3" width="12.85546875" style="11" bestFit="1" customWidth="1"/>
    <col min="4" max="5" width="15.7109375" style="11" customWidth="1"/>
    <col min="6" max="6" width="11.42578125" style="11" bestFit="1" customWidth="1"/>
    <col min="7" max="8" width="2.7109375" style="11" customWidth="1"/>
    <col min="9" max="9" width="23.5703125" style="11" bestFit="1" customWidth="1"/>
    <col min="10" max="10" width="12.85546875" style="11" bestFit="1" customWidth="1"/>
    <col min="11" max="12" width="15.7109375" style="11" customWidth="1"/>
    <col min="13" max="13" width="12.5703125" style="11"/>
    <col min="14" max="14" width="2.7109375" style="11" customWidth="1"/>
    <col min="15" max="16" width="12.5703125" style="11"/>
    <col min="17" max="17" width="2.7109375" style="11" customWidth="1"/>
    <col min="18" max="16384" width="12.5703125" style="11"/>
  </cols>
  <sheetData>
    <row r="1" spans="2:19" ht="38.25" thickBot="1" x14ac:dyDescent="0.35">
      <c r="B1" s="59" t="s">
        <v>125</v>
      </c>
      <c r="C1" s="59"/>
      <c r="D1" s="59"/>
      <c r="E1" s="59"/>
      <c r="F1" s="59"/>
      <c r="G1" s="47"/>
      <c r="H1" s="47"/>
      <c r="I1" s="5" t="s">
        <v>111</v>
      </c>
      <c r="J1" s="5"/>
      <c r="K1" s="5"/>
      <c r="L1" s="5"/>
      <c r="M1" s="5"/>
      <c r="N1" s="47"/>
      <c r="O1" s="107" t="s">
        <v>127</v>
      </c>
      <c r="P1" s="108"/>
      <c r="R1" s="107" t="s">
        <v>111</v>
      </c>
      <c r="S1" s="108"/>
    </row>
    <row r="2" spans="2:19" x14ac:dyDescent="0.25">
      <c r="B2" s="29" t="s">
        <v>59</v>
      </c>
      <c r="C2" s="30" t="s">
        <v>55</v>
      </c>
      <c r="D2" s="30" t="s">
        <v>57</v>
      </c>
      <c r="E2" s="30" t="s">
        <v>126</v>
      </c>
      <c r="F2" s="30" t="s">
        <v>56</v>
      </c>
      <c r="G2" s="47"/>
      <c r="H2" s="47"/>
      <c r="I2" s="29" t="s">
        <v>59</v>
      </c>
      <c r="J2" s="30" t="s">
        <v>55</v>
      </c>
      <c r="K2" s="30" t="s">
        <v>57</v>
      </c>
      <c r="L2" s="30" t="s">
        <v>126</v>
      </c>
      <c r="M2" s="30" t="s">
        <v>56</v>
      </c>
      <c r="N2" s="47"/>
      <c r="O2" s="90" t="s">
        <v>61</v>
      </c>
      <c r="P2" s="91" t="s">
        <v>113</v>
      </c>
      <c r="R2" s="90" t="s">
        <v>61</v>
      </c>
      <c r="S2" s="91" t="s">
        <v>113</v>
      </c>
    </row>
    <row r="3" spans="2:19" x14ac:dyDescent="0.25">
      <c r="B3" s="6" t="s">
        <v>52</v>
      </c>
      <c r="C3" s="16" t="s">
        <v>51</v>
      </c>
      <c r="D3" s="67">
        <v>19000</v>
      </c>
      <c r="E3" s="24">
        <v>19000</v>
      </c>
      <c r="F3" s="53">
        <v>30000</v>
      </c>
      <c r="G3" s="47"/>
      <c r="H3" s="47"/>
      <c r="I3" s="6" t="s">
        <v>52</v>
      </c>
      <c r="J3" s="16" t="s">
        <v>51</v>
      </c>
      <c r="K3" s="24">
        <v>19000</v>
      </c>
      <c r="L3" s="24">
        <v>19000</v>
      </c>
      <c r="M3" s="53">
        <v>30000</v>
      </c>
      <c r="N3" s="47"/>
      <c r="O3" s="6">
        <v>-5</v>
      </c>
      <c r="P3" s="48">
        <v>-5</v>
      </c>
      <c r="R3" s="6">
        <v>-5</v>
      </c>
      <c r="S3" s="48">
        <v>-5</v>
      </c>
    </row>
    <row r="4" spans="2:19" x14ac:dyDescent="0.25">
      <c r="B4" s="6" t="s">
        <v>50</v>
      </c>
      <c r="C4" s="16" t="s">
        <v>30</v>
      </c>
      <c r="D4" s="67">
        <v>12774</v>
      </c>
      <c r="E4" s="24">
        <v>12774</v>
      </c>
      <c r="F4" s="24">
        <v>20557</v>
      </c>
      <c r="G4" s="62"/>
      <c r="H4" s="47"/>
      <c r="I4" s="6" t="s">
        <v>50</v>
      </c>
      <c r="J4" s="16" t="s">
        <v>30</v>
      </c>
      <c r="K4" s="24">
        <v>12774</v>
      </c>
      <c r="L4" s="24">
        <v>12774</v>
      </c>
      <c r="M4" s="24">
        <v>20557</v>
      </c>
      <c r="N4" s="47"/>
      <c r="O4" s="6">
        <v>-4</v>
      </c>
      <c r="P4" s="48">
        <v>-4</v>
      </c>
      <c r="R4" s="6">
        <v>-4</v>
      </c>
      <c r="S4" s="48">
        <v>-4</v>
      </c>
    </row>
    <row r="5" spans="2:19" x14ac:dyDescent="0.25">
      <c r="B5" s="6" t="s">
        <v>49</v>
      </c>
      <c r="C5" s="16" t="s">
        <v>48</v>
      </c>
      <c r="D5" s="67">
        <v>9000</v>
      </c>
      <c r="E5" s="24">
        <v>9000</v>
      </c>
      <c r="F5" s="24">
        <v>14500</v>
      </c>
      <c r="G5" s="62"/>
      <c r="H5" s="47"/>
      <c r="I5" s="6" t="s">
        <v>49</v>
      </c>
      <c r="J5" s="16" t="s">
        <v>48</v>
      </c>
      <c r="K5" s="24">
        <v>9000</v>
      </c>
      <c r="L5" s="24">
        <v>9000</v>
      </c>
      <c r="M5" s="24">
        <v>14500</v>
      </c>
      <c r="N5" s="47"/>
      <c r="O5" s="6">
        <v>-3</v>
      </c>
      <c r="P5" s="48">
        <v>-3</v>
      </c>
      <c r="R5" s="6">
        <v>-3</v>
      </c>
      <c r="S5" s="48">
        <v>-3</v>
      </c>
    </row>
    <row r="6" spans="2:19" x14ac:dyDescent="0.25">
      <c r="B6" s="6" t="s">
        <v>46</v>
      </c>
      <c r="C6" s="16" t="s">
        <v>22</v>
      </c>
      <c r="D6" s="67">
        <v>8188</v>
      </c>
      <c r="E6" s="24">
        <v>8188</v>
      </c>
      <c r="F6" s="24">
        <v>13177</v>
      </c>
      <c r="G6" s="47"/>
      <c r="H6" s="47"/>
      <c r="I6" s="6" t="s">
        <v>46</v>
      </c>
      <c r="J6" s="16" t="s">
        <v>22</v>
      </c>
      <c r="K6" s="24">
        <v>8188</v>
      </c>
      <c r="L6" s="24">
        <v>8188</v>
      </c>
      <c r="M6" s="24">
        <v>13177</v>
      </c>
      <c r="N6" s="47"/>
      <c r="O6" s="6">
        <v>-2</v>
      </c>
      <c r="P6" s="48">
        <v>-2</v>
      </c>
      <c r="R6" s="6">
        <v>-2</v>
      </c>
      <c r="S6" s="48">
        <v>-2</v>
      </c>
    </row>
    <row r="7" spans="2:19" x14ac:dyDescent="0.25">
      <c r="B7" s="6" t="s">
        <v>44</v>
      </c>
      <c r="C7" s="16" t="s">
        <v>43</v>
      </c>
      <c r="D7" s="67">
        <v>6800</v>
      </c>
      <c r="E7" s="24">
        <v>6800</v>
      </c>
      <c r="F7" s="24">
        <v>11000</v>
      </c>
      <c r="G7" s="47"/>
      <c r="H7" s="47"/>
      <c r="I7" s="6" t="s">
        <v>44</v>
      </c>
      <c r="J7" s="16" t="s">
        <v>43</v>
      </c>
      <c r="K7" s="24">
        <v>6800</v>
      </c>
      <c r="L7" s="24">
        <v>6800</v>
      </c>
      <c r="M7" s="24">
        <v>11000</v>
      </c>
      <c r="N7" s="47"/>
      <c r="O7" s="6">
        <v>-1</v>
      </c>
      <c r="P7" s="48">
        <v>-1</v>
      </c>
      <c r="R7" s="6">
        <v>-1</v>
      </c>
      <c r="S7" s="48">
        <v>-1</v>
      </c>
    </row>
    <row r="8" spans="2:19" x14ac:dyDescent="0.25">
      <c r="B8" s="6" t="s">
        <v>40</v>
      </c>
      <c r="C8" s="16" t="s">
        <v>30</v>
      </c>
      <c r="D8" s="67">
        <v>6509</v>
      </c>
      <c r="E8" s="24">
        <v>6509</v>
      </c>
      <c r="F8" s="24">
        <v>10475</v>
      </c>
      <c r="G8" s="47"/>
      <c r="H8" s="47"/>
      <c r="I8" s="6" t="s">
        <v>40</v>
      </c>
      <c r="J8" s="16" t="s">
        <v>30</v>
      </c>
      <c r="K8" s="24">
        <v>6509</v>
      </c>
      <c r="L8" s="24">
        <v>6509</v>
      </c>
      <c r="M8" s="24">
        <v>10475</v>
      </c>
      <c r="N8" s="47"/>
      <c r="O8" s="6">
        <v>1</v>
      </c>
      <c r="P8" s="48">
        <v>1</v>
      </c>
      <c r="R8" s="6">
        <v>1</v>
      </c>
      <c r="S8" s="48">
        <v>1</v>
      </c>
    </row>
    <row r="9" spans="2:19" x14ac:dyDescent="0.25">
      <c r="B9" s="6" t="s">
        <v>38</v>
      </c>
      <c r="C9" s="16" t="s">
        <v>30</v>
      </c>
      <c r="D9" s="67">
        <v>6450</v>
      </c>
      <c r="E9" s="24">
        <v>6450</v>
      </c>
      <c r="F9" s="24">
        <v>10380</v>
      </c>
      <c r="G9" s="47"/>
      <c r="H9" s="47"/>
      <c r="I9" s="6" t="s">
        <v>38</v>
      </c>
      <c r="J9" s="16" t="s">
        <v>30</v>
      </c>
      <c r="K9" s="24">
        <v>6450</v>
      </c>
      <c r="L9" s="24">
        <v>6450</v>
      </c>
      <c r="M9" s="24">
        <v>10380</v>
      </c>
      <c r="N9" s="47"/>
      <c r="O9" s="6">
        <v>2</v>
      </c>
      <c r="P9" s="48">
        <v>2</v>
      </c>
      <c r="R9" s="6">
        <v>2</v>
      </c>
      <c r="S9" s="48">
        <v>2</v>
      </c>
    </row>
    <row r="10" spans="2:19" x14ac:dyDescent="0.25">
      <c r="B10" s="6" t="s">
        <v>36</v>
      </c>
      <c r="C10" s="16" t="s">
        <v>28</v>
      </c>
      <c r="D10" s="67">
        <v>6200</v>
      </c>
      <c r="E10" s="24">
        <v>6200</v>
      </c>
      <c r="F10" s="24">
        <v>10000</v>
      </c>
      <c r="G10" s="47"/>
      <c r="H10" s="47"/>
      <c r="I10" s="6" t="s">
        <v>36</v>
      </c>
      <c r="J10" s="16" t="s">
        <v>28</v>
      </c>
      <c r="K10" s="24">
        <v>6200</v>
      </c>
      <c r="L10" s="24">
        <v>6200</v>
      </c>
      <c r="M10" s="24">
        <v>10000</v>
      </c>
      <c r="N10" s="47"/>
      <c r="O10" s="6">
        <v>3</v>
      </c>
      <c r="P10" s="48">
        <v>3</v>
      </c>
      <c r="R10" s="6">
        <v>3</v>
      </c>
      <c r="S10" s="48">
        <v>3</v>
      </c>
    </row>
    <row r="11" spans="2:19" x14ac:dyDescent="0.25">
      <c r="B11" s="6" t="s">
        <v>35</v>
      </c>
      <c r="C11" s="16" t="s">
        <v>30</v>
      </c>
      <c r="D11" s="67">
        <v>6200</v>
      </c>
      <c r="E11" s="24">
        <v>6200</v>
      </c>
      <c r="F11" s="24">
        <v>10000</v>
      </c>
      <c r="G11" s="47"/>
      <c r="H11" s="47"/>
      <c r="I11" s="6" t="s">
        <v>35</v>
      </c>
      <c r="J11" s="16" t="s">
        <v>30</v>
      </c>
      <c r="K11" s="24">
        <v>6200</v>
      </c>
      <c r="L11" s="24">
        <v>6200</v>
      </c>
      <c r="M11" s="24">
        <v>10000</v>
      </c>
      <c r="N11" s="47"/>
      <c r="O11" s="6">
        <v>4</v>
      </c>
      <c r="P11" s="48">
        <v>4</v>
      </c>
      <c r="R11" s="6">
        <v>4</v>
      </c>
      <c r="S11" s="48">
        <v>4</v>
      </c>
    </row>
    <row r="12" spans="2:19" ht="16.5" thickBot="1" x14ac:dyDescent="0.3">
      <c r="B12" s="6" t="s">
        <v>33</v>
      </c>
      <c r="C12" s="16" t="s">
        <v>28</v>
      </c>
      <c r="D12" s="67">
        <v>5700</v>
      </c>
      <c r="E12" s="24">
        <v>5700</v>
      </c>
      <c r="F12" s="24">
        <v>9200</v>
      </c>
      <c r="G12" s="47"/>
      <c r="H12" s="47"/>
      <c r="I12" s="6" t="s">
        <v>33</v>
      </c>
      <c r="J12" s="16" t="s">
        <v>28</v>
      </c>
      <c r="K12" s="24">
        <v>5700</v>
      </c>
      <c r="L12" s="24">
        <v>5700</v>
      </c>
      <c r="M12" s="24">
        <v>9200</v>
      </c>
      <c r="N12" s="47"/>
      <c r="O12" s="3">
        <v>5</v>
      </c>
      <c r="P12" s="52">
        <v>5</v>
      </c>
      <c r="R12" s="3">
        <v>5</v>
      </c>
      <c r="S12" s="52">
        <v>5</v>
      </c>
    </row>
    <row r="13" spans="2:19" x14ac:dyDescent="0.25">
      <c r="B13" s="6" t="s">
        <v>32</v>
      </c>
      <c r="C13" s="16" t="s">
        <v>30</v>
      </c>
      <c r="D13" s="67">
        <v>5400</v>
      </c>
      <c r="E13" s="24">
        <v>5400</v>
      </c>
      <c r="F13" s="24">
        <v>8690</v>
      </c>
      <c r="G13" s="47"/>
      <c r="H13" s="47"/>
      <c r="I13" s="6" t="s">
        <v>32</v>
      </c>
      <c r="J13" s="16" t="s">
        <v>30</v>
      </c>
      <c r="K13" s="24">
        <v>5400</v>
      </c>
      <c r="L13" s="24">
        <v>5400</v>
      </c>
      <c r="M13" s="24">
        <v>8690</v>
      </c>
      <c r="N13" s="47"/>
    </row>
    <row r="14" spans="2:19" x14ac:dyDescent="0.25">
      <c r="B14" s="6" t="s">
        <v>31</v>
      </c>
      <c r="C14" s="16" t="s">
        <v>30</v>
      </c>
      <c r="D14" s="67">
        <v>5100</v>
      </c>
      <c r="E14" s="24">
        <v>5100</v>
      </c>
      <c r="F14" s="24">
        <v>8200</v>
      </c>
      <c r="G14" s="47"/>
      <c r="H14" s="47"/>
      <c r="I14" s="6" t="s">
        <v>31</v>
      </c>
      <c r="J14" s="16" t="s">
        <v>30</v>
      </c>
      <c r="K14" s="24">
        <v>5100</v>
      </c>
      <c r="L14" s="24">
        <v>5100</v>
      </c>
      <c r="M14" s="24">
        <v>8200</v>
      </c>
      <c r="N14" s="47"/>
    </row>
    <row r="15" spans="2:19" x14ac:dyDescent="0.25">
      <c r="B15" s="6" t="s">
        <v>29</v>
      </c>
      <c r="C15" s="16" t="s">
        <v>28</v>
      </c>
      <c r="D15" s="67">
        <v>4800</v>
      </c>
      <c r="E15" s="24">
        <v>4800</v>
      </c>
      <c r="F15" s="53">
        <v>7800</v>
      </c>
      <c r="G15" s="47"/>
      <c r="H15" s="47"/>
      <c r="I15" s="6" t="s">
        <v>29</v>
      </c>
      <c r="J15" s="16" t="s">
        <v>28</v>
      </c>
      <c r="K15" s="24">
        <v>4800</v>
      </c>
      <c r="L15" s="24">
        <v>4800</v>
      </c>
      <c r="M15" s="53">
        <v>7800</v>
      </c>
      <c r="N15" s="47"/>
    </row>
    <row r="16" spans="2:19" x14ac:dyDescent="0.25">
      <c r="B16" s="6" t="s">
        <v>26</v>
      </c>
      <c r="C16" s="16" t="s">
        <v>25</v>
      </c>
      <c r="D16" s="67">
        <v>4645</v>
      </c>
      <c r="E16" s="24">
        <v>4645</v>
      </c>
      <c r="F16" s="24">
        <v>7476</v>
      </c>
      <c r="G16" s="47"/>
      <c r="H16" s="47"/>
      <c r="I16" s="6" t="s">
        <v>26</v>
      </c>
      <c r="J16" s="16" t="s">
        <v>25</v>
      </c>
      <c r="K16" s="24">
        <v>4645</v>
      </c>
      <c r="L16" s="24">
        <v>4645</v>
      </c>
      <c r="M16" s="24">
        <v>7476</v>
      </c>
      <c r="N16" s="47"/>
    </row>
    <row r="17" spans="2:14" x14ac:dyDescent="0.25">
      <c r="B17" s="6" t="s">
        <v>23</v>
      </c>
      <c r="C17" s="16" t="s">
        <v>22</v>
      </c>
      <c r="D17" s="67">
        <v>4555</v>
      </c>
      <c r="E17" s="24">
        <v>4555</v>
      </c>
      <c r="F17" s="24">
        <v>7331</v>
      </c>
      <c r="G17" s="47"/>
      <c r="H17" s="47"/>
      <c r="I17" s="6" t="s">
        <v>23</v>
      </c>
      <c r="J17" s="16" t="s">
        <v>22</v>
      </c>
      <c r="K17" s="24">
        <v>4555</v>
      </c>
      <c r="L17" s="24">
        <v>4555</v>
      </c>
      <c r="M17" s="24">
        <v>7331</v>
      </c>
      <c r="N17" s="47"/>
    </row>
    <row r="18" spans="2:14" x14ac:dyDescent="0.25">
      <c r="B18" s="6" t="s">
        <v>19</v>
      </c>
      <c r="C18" s="16" t="s">
        <v>18</v>
      </c>
      <c r="D18" s="67">
        <v>3220</v>
      </c>
      <c r="E18" s="24">
        <v>3220</v>
      </c>
      <c r="F18" s="24">
        <v>5190</v>
      </c>
      <c r="G18" s="47"/>
      <c r="H18" s="47"/>
      <c r="I18" s="6" t="s">
        <v>19</v>
      </c>
      <c r="J18" s="16" t="s">
        <v>18</v>
      </c>
      <c r="K18" s="24">
        <v>3220</v>
      </c>
      <c r="L18" s="24">
        <v>3220</v>
      </c>
      <c r="M18" s="24">
        <v>5190</v>
      </c>
      <c r="N18" s="47"/>
    </row>
    <row r="19" spans="2:14" x14ac:dyDescent="0.25">
      <c r="B19" s="6" t="s">
        <v>17</v>
      </c>
      <c r="C19" s="16" t="s">
        <v>16</v>
      </c>
      <c r="D19" s="67">
        <v>3633</v>
      </c>
      <c r="E19" s="24">
        <v>3633</v>
      </c>
      <c r="F19" s="24">
        <v>5846</v>
      </c>
      <c r="G19" s="47"/>
      <c r="H19" s="47"/>
      <c r="I19" s="6" t="s">
        <v>17</v>
      </c>
      <c r="J19" s="16" t="s">
        <v>16</v>
      </c>
      <c r="K19" s="24">
        <v>3633</v>
      </c>
      <c r="L19" s="24">
        <v>3633</v>
      </c>
      <c r="M19" s="24">
        <v>5846</v>
      </c>
      <c r="N19" s="47"/>
    </row>
    <row r="20" spans="2:14" x14ac:dyDescent="0.25">
      <c r="B20" s="6" t="s">
        <v>13</v>
      </c>
      <c r="C20" s="16" t="s">
        <v>9</v>
      </c>
      <c r="D20" s="67">
        <v>3365</v>
      </c>
      <c r="E20" s="24">
        <v>3365</v>
      </c>
      <c r="F20" s="24">
        <v>5415</v>
      </c>
      <c r="G20" s="47"/>
      <c r="H20" s="47"/>
      <c r="I20" s="6" t="s">
        <v>13</v>
      </c>
      <c r="J20" s="16" t="s">
        <v>9</v>
      </c>
      <c r="K20" s="24">
        <v>3365</v>
      </c>
      <c r="L20" s="24">
        <v>3365</v>
      </c>
      <c r="M20" s="24">
        <v>5415</v>
      </c>
      <c r="N20" s="47"/>
    </row>
    <row r="21" spans="2:14" x14ac:dyDescent="0.25">
      <c r="B21" s="6" t="s">
        <v>10</v>
      </c>
      <c r="C21" s="16" t="s">
        <v>9</v>
      </c>
      <c r="D21" s="67">
        <v>3020</v>
      </c>
      <c r="E21" s="24">
        <v>3020</v>
      </c>
      <c r="F21" s="24">
        <v>4861</v>
      </c>
      <c r="G21" s="47"/>
      <c r="H21" s="47"/>
      <c r="I21" s="6" t="s">
        <v>10</v>
      </c>
      <c r="J21" s="16" t="s">
        <v>9</v>
      </c>
      <c r="K21" s="24">
        <v>3020</v>
      </c>
      <c r="L21" s="24">
        <v>3020</v>
      </c>
      <c r="M21" s="24">
        <v>4861</v>
      </c>
      <c r="N21" s="47"/>
    </row>
    <row r="22" spans="2:14" ht="16.5" thickBot="1" x14ac:dyDescent="0.3">
      <c r="B22" s="3" t="s">
        <v>6</v>
      </c>
      <c r="C22" s="21" t="s">
        <v>5</v>
      </c>
      <c r="D22" s="20">
        <v>2894</v>
      </c>
      <c r="E22" s="25">
        <v>2894</v>
      </c>
      <c r="F22" s="25">
        <v>4658</v>
      </c>
      <c r="G22" s="47"/>
      <c r="H22" s="47"/>
      <c r="I22" s="3" t="s">
        <v>6</v>
      </c>
      <c r="J22" s="21" t="s">
        <v>5</v>
      </c>
      <c r="K22" s="25">
        <v>2894</v>
      </c>
      <c r="L22" s="25">
        <v>2894</v>
      </c>
      <c r="M22" s="25">
        <v>4658</v>
      </c>
      <c r="N22" s="47"/>
    </row>
  </sheetData>
  <mergeCells count="2">
    <mergeCell ref="O1:P1"/>
    <mergeCell ref="R1:S1"/>
  </mergeCells>
  <conditionalFormatting sqref="D3:D2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{04D99C5D-5466-419B-800F-500A35330C63}</x14:id>
        </ext>
      </extLst>
    </cfRule>
  </conditionalFormatting>
  <conditionalFormatting sqref="E3:E22">
    <cfRule type="dataBar" priority="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{5AFD5931-DDBA-4BB5-873B-93EFB0EEB4B4}</x14:id>
        </ext>
      </extLst>
    </cfRule>
  </conditionalFormatting>
  <conditionalFormatting sqref="P3:P12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{F0773DBA-6C78-43C7-989F-993E03EB928C}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D99C5D-5466-419B-800F-500A35330C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D3:D22</xm:sqref>
        </x14:conditionalFormatting>
        <x14:conditionalFormatting xmlns:xm="http://schemas.microsoft.com/office/excel/2006/main">
          <x14:cfRule type="dataBar" id="{5AFD5931-DDBA-4BB5-873B-93EFB0EEB4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E3:E22</xm:sqref>
        </x14:conditionalFormatting>
        <x14:conditionalFormatting xmlns:xm="http://schemas.microsoft.com/office/excel/2006/main">
          <x14:cfRule type="dataBar" id="{F0773DBA-6C78-43C7-989F-993E03EB9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2DE0-9E50-4B96-8209-D88466A50A05}">
  <dimension ref="B1:J22"/>
  <sheetViews>
    <sheetView zoomScaleNormal="100" workbookViewId="0">
      <pane ySplit="2" topLeftCell="A3" activePane="bottomLeft" state="frozen"/>
      <selection pane="bottomLeft" activeCell="N31" sqref="N31"/>
    </sheetView>
  </sheetViews>
  <sheetFormatPr defaultColWidth="12.5703125" defaultRowHeight="15.75" x14ac:dyDescent="0.25"/>
  <cols>
    <col min="1" max="1" width="2.85546875" style="11" customWidth="1"/>
    <col min="2" max="2" width="30.85546875" style="11" bestFit="1" customWidth="1"/>
    <col min="3" max="3" width="12.85546875" style="11" bestFit="1" customWidth="1"/>
    <col min="4" max="4" width="10.5703125" style="11" bestFit="1" customWidth="1"/>
    <col min="5" max="5" width="11.5703125" style="11" bestFit="1" customWidth="1"/>
    <col min="6" max="6" width="2.7109375" style="11" customWidth="1"/>
    <col min="7" max="7" width="22.140625" style="11" bestFit="1" customWidth="1"/>
    <col min="8" max="8" width="12.85546875" style="11" bestFit="1" customWidth="1"/>
    <col min="9" max="9" width="12.5703125" style="11"/>
    <col min="10" max="10" width="11.42578125" style="11" bestFit="1" customWidth="1"/>
    <col min="11" max="16384" width="12.5703125" style="11"/>
  </cols>
  <sheetData>
    <row r="1" spans="2:10" ht="38.25" thickBot="1" x14ac:dyDescent="0.35">
      <c r="B1" s="59" t="s">
        <v>115</v>
      </c>
      <c r="C1" s="5"/>
      <c r="D1" s="5"/>
      <c r="E1" s="5"/>
      <c r="F1" s="47"/>
      <c r="G1" s="5" t="s">
        <v>111</v>
      </c>
      <c r="H1" s="5"/>
      <c r="I1" s="5"/>
      <c r="J1" s="5"/>
    </row>
    <row r="2" spans="2:10" x14ac:dyDescent="0.25">
      <c r="B2" s="12" t="s">
        <v>58</v>
      </c>
      <c r="C2" s="13" t="s">
        <v>55</v>
      </c>
      <c r="D2" s="13" t="s">
        <v>57</v>
      </c>
      <c r="E2" s="13" t="s">
        <v>56</v>
      </c>
      <c r="F2" s="47"/>
      <c r="G2" s="12" t="s">
        <v>58</v>
      </c>
      <c r="H2" s="13" t="s">
        <v>55</v>
      </c>
      <c r="I2" s="13" t="s">
        <v>57</v>
      </c>
      <c r="J2" s="14" t="s">
        <v>56</v>
      </c>
    </row>
    <row r="3" spans="2:10" x14ac:dyDescent="0.25">
      <c r="B3" s="15" t="s">
        <v>52</v>
      </c>
      <c r="C3" s="16" t="s">
        <v>51</v>
      </c>
      <c r="D3" s="83">
        <v>19000</v>
      </c>
      <c r="E3" s="53">
        <v>30000</v>
      </c>
      <c r="F3" s="47"/>
      <c r="G3" s="15" t="s">
        <v>52</v>
      </c>
      <c r="H3" s="16" t="s">
        <v>51</v>
      </c>
      <c r="I3" s="24">
        <v>19000</v>
      </c>
      <c r="J3" s="86">
        <v>30000</v>
      </c>
    </row>
    <row r="4" spans="2:10" x14ac:dyDescent="0.25">
      <c r="B4" s="15" t="s">
        <v>50</v>
      </c>
      <c r="C4" s="16" t="s">
        <v>30</v>
      </c>
      <c r="D4" s="83">
        <v>12774</v>
      </c>
      <c r="E4" s="24">
        <v>20557</v>
      </c>
      <c r="F4" s="62"/>
      <c r="G4" s="15" t="s">
        <v>50</v>
      </c>
      <c r="H4" s="16" t="s">
        <v>30</v>
      </c>
      <c r="I4" s="24">
        <v>12774</v>
      </c>
      <c r="J4" s="78">
        <v>20557</v>
      </c>
    </row>
    <row r="5" spans="2:10" x14ac:dyDescent="0.25">
      <c r="B5" s="15" t="s">
        <v>49</v>
      </c>
      <c r="C5" s="16" t="s">
        <v>48</v>
      </c>
      <c r="D5" s="83">
        <v>9000</v>
      </c>
      <c r="E5" s="24">
        <v>14500</v>
      </c>
      <c r="F5" s="62"/>
      <c r="G5" s="15" t="s">
        <v>49</v>
      </c>
      <c r="H5" s="16" t="s">
        <v>48</v>
      </c>
      <c r="I5" s="24">
        <v>9000</v>
      </c>
      <c r="J5" s="78">
        <v>14500</v>
      </c>
    </row>
    <row r="6" spans="2:10" x14ac:dyDescent="0.25">
      <c r="B6" s="15" t="s">
        <v>46</v>
      </c>
      <c r="C6" s="16" t="s">
        <v>22</v>
      </c>
      <c r="D6" s="83">
        <v>8188</v>
      </c>
      <c r="E6" s="24">
        <v>13177</v>
      </c>
      <c r="F6" s="47"/>
      <c r="G6" s="15" t="s">
        <v>46</v>
      </c>
      <c r="H6" s="16" t="s">
        <v>22</v>
      </c>
      <c r="I6" s="24">
        <v>8188</v>
      </c>
      <c r="J6" s="78">
        <v>13177</v>
      </c>
    </row>
    <row r="7" spans="2:10" x14ac:dyDescent="0.25">
      <c r="B7" s="15" t="s">
        <v>44</v>
      </c>
      <c r="C7" s="16" t="s">
        <v>43</v>
      </c>
      <c r="D7" s="83">
        <v>6800</v>
      </c>
      <c r="E7" s="24">
        <v>11000</v>
      </c>
      <c r="F7" s="47"/>
      <c r="G7" s="15" t="s">
        <v>44</v>
      </c>
      <c r="H7" s="16" t="s">
        <v>43</v>
      </c>
      <c r="I7" s="24">
        <v>6800</v>
      </c>
      <c r="J7" s="78">
        <v>11000</v>
      </c>
    </row>
    <row r="8" spans="2:10" x14ac:dyDescent="0.25">
      <c r="B8" s="15" t="s">
        <v>40</v>
      </c>
      <c r="C8" s="16" t="s">
        <v>30</v>
      </c>
      <c r="D8" s="83">
        <v>6509</v>
      </c>
      <c r="E8" s="24">
        <v>10475</v>
      </c>
      <c r="F8" s="47"/>
      <c r="G8" s="15" t="s">
        <v>40</v>
      </c>
      <c r="H8" s="16" t="s">
        <v>30</v>
      </c>
      <c r="I8" s="24">
        <v>6509</v>
      </c>
      <c r="J8" s="78">
        <v>10475</v>
      </c>
    </row>
    <row r="9" spans="2:10" x14ac:dyDescent="0.25">
      <c r="B9" s="15" t="s">
        <v>38</v>
      </c>
      <c r="C9" s="16" t="s">
        <v>30</v>
      </c>
      <c r="D9" s="83">
        <v>6450</v>
      </c>
      <c r="E9" s="24">
        <v>10380</v>
      </c>
      <c r="F9" s="47"/>
      <c r="G9" s="15" t="s">
        <v>38</v>
      </c>
      <c r="H9" s="16" t="s">
        <v>30</v>
      </c>
      <c r="I9" s="24">
        <v>6450</v>
      </c>
      <c r="J9" s="78">
        <v>10380</v>
      </c>
    </row>
    <row r="10" spans="2:10" x14ac:dyDescent="0.25">
      <c r="B10" s="15" t="s">
        <v>36</v>
      </c>
      <c r="C10" s="16" t="s">
        <v>28</v>
      </c>
      <c r="D10" s="83">
        <v>6200</v>
      </c>
      <c r="E10" s="24">
        <v>10000</v>
      </c>
      <c r="F10" s="47"/>
      <c r="G10" s="15" t="s">
        <v>36</v>
      </c>
      <c r="H10" s="16" t="s">
        <v>28</v>
      </c>
      <c r="I10" s="24">
        <v>6200</v>
      </c>
      <c r="J10" s="78">
        <v>10000</v>
      </c>
    </row>
    <row r="11" spans="2:10" x14ac:dyDescent="0.25">
      <c r="B11" s="15" t="s">
        <v>35</v>
      </c>
      <c r="C11" s="16" t="s">
        <v>30</v>
      </c>
      <c r="D11" s="83">
        <v>6200</v>
      </c>
      <c r="E11" s="24">
        <v>10000</v>
      </c>
      <c r="F11" s="47"/>
      <c r="G11" s="15" t="s">
        <v>35</v>
      </c>
      <c r="H11" s="16" t="s">
        <v>30</v>
      </c>
      <c r="I11" s="24">
        <v>6200</v>
      </c>
      <c r="J11" s="78">
        <v>10000</v>
      </c>
    </row>
    <row r="12" spans="2:10" x14ac:dyDescent="0.25">
      <c r="B12" s="15" t="s">
        <v>33</v>
      </c>
      <c r="C12" s="16" t="s">
        <v>28</v>
      </c>
      <c r="D12" s="83">
        <v>5700</v>
      </c>
      <c r="E12" s="24">
        <v>9200</v>
      </c>
      <c r="F12" s="47"/>
      <c r="G12" s="15" t="s">
        <v>33</v>
      </c>
      <c r="H12" s="16" t="s">
        <v>28</v>
      </c>
      <c r="I12" s="24">
        <v>5700</v>
      </c>
      <c r="J12" s="78">
        <v>9200</v>
      </c>
    </row>
    <row r="13" spans="2:10" x14ac:dyDescent="0.25">
      <c r="B13" s="15" t="s">
        <v>32</v>
      </c>
      <c r="C13" s="16" t="s">
        <v>30</v>
      </c>
      <c r="D13" s="83">
        <v>5400</v>
      </c>
      <c r="E13" s="24">
        <v>8690</v>
      </c>
      <c r="F13" s="47"/>
      <c r="G13" s="15" t="s">
        <v>32</v>
      </c>
      <c r="H13" s="16" t="s">
        <v>30</v>
      </c>
      <c r="I13" s="24">
        <v>5400</v>
      </c>
      <c r="J13" s="78">
        <v>8690</v>
      </c>
    </row>
    <row r="14" spans="2:10" x14ac:dyDescent="0.25">
      <c r="B14" s="15" t="s">
        <v>31</v>
      </c>
      <c r="C14" s="16" t="s">
        <v>30</v>
      </c>
      <c r="D14" s="83">
        <v>5100</v>
      </c>
      <c r="E14" s="24">
        <v>8200</v>
      </c>
      <c r="F14" s="47"/>
      <c r="G14" s="15" t="s">
        <v>31</v>
      </c>
      <c r="H14" s="16" t="s">
        <v>30</v>
      </c>
      <c r="I14" s="24">
        <v>5100</v>
      </c>
      <c r="J14" s="78">
        <v>8200</v>
      </c>
    </row>
    <row r="15" spans="2:10" x14ac:dyDescent="0.25">
      <c r="B15" s="15" t="s">
        <v>29</v>
      </c>
      <c r="C15" s="16" t="s">
        <v>28</v>
      </c>
      <c r="D15" s="83">
        <v>4800</v>
      </c>
      <c r="E15" s="53">
        <v>7800</v>
      </c>
      <c r="F15" s="47"/>
      <c r="G15" s="15" t="s">
        <v>29</v>
      </c>
      <c r="H15" s="16" t="s">
        <v>28</v>
      </c>
      <c r="I15" s="24">
        <v>4800</v>
      </c>
      <c r="J15" s="86">
        <v>7800</v>
      </c>
    </row>
    <row r="16" spans="2:10" x14ac:dyDescent="0.25">
      <c r="B16" s="15" t="s">
        <v>26</v>
      </c>
      <c r="C16" s="16" t="s">
        <v>25</v>
      </c>
      <c r="D16" s="83">
        <v>4645</v>
      </c>
      <c r="E16" s="24">
        <v>7476</v>
      </c>
      <c r="F16" s="47"/>
      <c r="G16" s="15" t="s">
        <v>26</v>
      </c>
      <c r="H16" s="16" t="s">
        <v>25</v>
      </c>
      <c r="I16" s="24">
        <v>4645</v>
      </c>
      <c r="J16" s="78">
        <v>7476</v>
      </c>
    </row>
    <row r="17" spans="2:10" x14ac:dyDescent="0.25">
      <c r="B17" s="15" t="s">
        <v>23</v>
      </c>
      <c r="C17" s="16" t="s">
        <v>22</v>
      </c>
      <c r="D17" s="83">
        <v>4555</v>
      </c>
      <c r="E17" s="24">
        <v>7331</v>
      </c>
      <c r="F17" s="47"/>
      <c r="G17" s="15" t="s">
        <v>23</v>
      </c>
      <c r="H17" s="16" t="s">
        <v>22</v>
      </c>
      <c r="I17" s="24">
        <v>4555</v>
      </c>
      <c r="J17" s="78">
        <v>7331</v>
      </c>
    </row>
    <row r="18" spans="2:10" x14ac:dyDescent="0.25">
      <c r="B18" s="15" t="s">
        <v>19</v>
      </c>
      <c r="C18" s="16" t="s">
        <v>18</v>
      </c>
      <c r="D18" s="83">
        <v>3220</v>
      </c>
      <c r="E18" s="24">
        <v>5190</v>
      </c>
      <c r="F18" s="47"/>
      <c r="G18" s="15" t="s">
        <v>19</v>
      </c>
      <c r="H18" s="16" t="s">
        <v>18</v>
      </c>
      <c r="I18" s="24">
        <v>3220</v>
      </c>
      <c r="J18" s="78">
        <v>5190</v>
      </c>
    </row>
    <row r="19" spans="2:10" x14ac:dyDescent="0.25">
      <c r="B19" s="15" t="s">
        <v>17</v>
      </c>
      <c r="C19" s="16" t="s">
        <v>16</v>
      </c>
      <c r="D19" s="83">
        <v>3633</v>
      </c>
      <c r="E19" s="24">
        <v>5846</v>
      </c>
      <c r="F19" s="47"/>
      <c r="G19" s="15" t="s">
        <v>17</v>
      </c>
      <c r="H19" s="16" t="s">
        <v>16</v>
      </c>
      <c r="I19" s="24">
        <v>3633</v>
      </c>
      <c r="J19" s="78">
        <v>5846</v>
      </c>
    </row>
    <row r="20" spans="2:10" x14ac:dyDescent="0.25">
      <c r="B20" s="15" t="s">
        <v>13</v>
      </c>
      <c r="C20" s="16" t="s">
        <v>9</v>
      </c>
      <c r="D20" s="83">
        <v>3365</v>
      </c>
      <c r="E20" s="24">
        <v>5415</v>
      </c>
      <c r="F20" s="47"/>
      <c r="G20" s="15" t="s">
        <v>13</v>
      </c>
      <c r="H20" s="16" t="s">
        <v>9</v>
      </c>
      <c r="I20" s="24">
        <v>3365</v>
      </c>
      <c r="J20" s="78">
        <v>5415</v>
      </c>
    </row>
    <row r="21" spans="2:10" x14ac:dyDescent="0.25">
      <c r="B21" s="15" t="s">
        <v>10</v>
      </c>
      <c r="C21" s="16" t="s">
        <v>9</v>
      </c>
      <c r="D21" s="83">
        <v>3020</v>
      </c>
      <c r="E21" s="24">
        <v>4861</v>
      </c>
      <c r="F21" s="47"/>
      <c r="G21" s="15" t="s">
        <v>10</v>
      </c>
      <c r="H21" s="16" t="s">
        <v>9</v>
      </c>
      <c r="I21" s="24">
        <v>3020</v>
      </c>
      <c r="J21" s="78">
        <v>4861</v>
      </c>
    </row>
    <row r="22" spans="2:10" ht="16.5" thickBot="1" x14ac:dyDescent="0.3">
      <c r="B22" s="19" t="s">
        <v>6</v>
      </c>
      <c r="C22" s="21" t="s">
        <v>5</v>
      </c>
      <c r="D22" s="25">
        <v>2894</v>
      </c>
      <c r="E22" s="25">
        <v>4658</v>
      </c>
      <c r="F22" s="47"/>
      <c r="G22" s="19" t="s">
        <v>6</v>
      </c>
      <c r="H22" s="21" t="s">
        <v>5</v>
      </c>
      <c r="I22" s="25">
        <v>2894</v>
      </c>
      <c r="J22" s="79">
        <v>4658</v>
      </c>
    </row>
  </sheetData>
  <conditionalFormatting sqref="D3:D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F970D-666B-46D4-8DBE-FE849D78E642}">
  <dimension ref="B1:L27"/>
  <sheetViews>
    <sheetView zoomScaleNormal="100" workbookViewId="0">
      <pane ySplit="7" topLeftCell="A8" activePane="bottomLeft" state="frozen"/>
      <selection pane="bottomLeft" activeCell="E8" sqref="E8"/>
    </sheetView>
  </sheetViews>
  <sheetFormatPr defaultColWidth="12.5703125" defaultRowHeight="15.75" x14ac:dyDescent="0.25"/>
  <cols>
    <col min="1" max="1" width="2.85546875" style="11" customWidth="1"/>
    <col min="2" max="2" width="30.85546875" style="11" bestFit="1" customWidth="1"/>
    <col min="3" max="4" width="12.85546875" style="11" bestFit="1" customWidth="1"/>
    <col min="5" max="5" width="12.85546875" style="11" customWidth="1"/>
    <col min="6" max="6" width="2.85546875" style="11" customWidth="1"/>
    <col min="7" max="7" width="30.85546875" style="11" bestFit="1" customWidth="1"/>
    <col min="8" max="9" width="12.85546875" style="11" bestFit="1" customWidth="1"/>
    <col min="10" max="10" width="10.85546875" style="11" bestFit="1" customWidth="1"/>
    <col min="11" max="16384" width="12.5703125" style="11"/>
  </cols>
  <sheetData>
    <row r="1" spans="2:12" ht="37.5" x14ac:dyDescent="0.3">
      <c r="B1" s="59" t="s">
        <v>116</v>
      </c>
      <c r="C1" s="87"/>
      <c r="D1" s="87"/>
      <c r="E1" s="87"/>
      <c r="G1" s="5" t="s">
        <v>111</v>
      </c>
      <c r="H1" s="5"/>
      <c r="I1" s="5"/>
      <c r="J1" s="5"/>
    </row>
    <row r="2" spans="2:12" x14ac:dyDescent="0.25">
      <c r="B2" t="s">
        <v>128</v>
      </c>
      <c r="C2" s="93">
        <f>MIN(D8:D27)+0.67*(MAX(D8:D27)-MIN(D8:D27))</f>
        <v>13685.02</v>
      </c>
      <c r="D2" s="94">
        <f>C2/MAX(D8:D27)</f>
        <v>0.72026421052631584</v>
      </c>
      <c r="E2" s="112"/>
      <c r="F2"/>
      <c r="G2"/>
      <c r="H2"/>
      <c r="I2"/>
      <c r="J2"/>
    </row>
    <row r="3" spans="2:12" x14ac:dyDescent="0.25">
      <c r="B3" t="s">
        <v>129</v>
      </c>
      <c r="C3" s="93">
        <f>MIN(D8:D27)+0.33*(MAX(D8:D27)-MIN(D8:D27))</f>
        <v>8208.98</v>
      </c>
      <c r="D3" s="94">
        <f>C3/MAX(D8:D27)</f>
        <v>0.4320515789473684</v>
      </c>
      <c r="E3" s="112"/>
      <c r="F3"/>
      <c r="G3"/>
      <c r="H3"/>
      <c r="I3"/>
      <c r="J3"/>
    </row>
    <row r="4" spans="2:12" x14ac:dyDescent="0.25">
      <c r="F4"/>
      <c r="G4"/>
      <c r="H4"/>
      <c r="I4"/>
      <c r="J4"/>
    </row>
    <row r="5" spans="2:12" x14ac:dyDescent="0.25">
      <c r="B5"/>
      <c r="C5"/>
      <c r="D5"/>
      <c r="E5"/>
      <c r="F5"/>
      <c r="G5"/>
      <c r="H5"/>
      <c r="I5"/>
      <c r="J5"/>
    </row>
    <row r="6" spans="2:12" ht="16.5" thickBot="1" x14ac:dyDescent="0.3">
      <c r="B6"/>
      <c r="C6"/>
      <c r="D6"/>
      <c r="E6"/>
      <c r="F6"/>
      <c r="G6"/>
      <c r="H6"/>
      <c r="I6"/>
      <c r="J6"/>
    </row>
    <row r="7" spans="2:12" x14ac:dyDescent="0.25">
      <c r="B7" s="12" t="s">
        <v>58</v>
      </c>
      <c r="C7" s="13" t="s">
        <v>55</v>
      </c>
      <c r="D7" s="13" t="s">
        <v>130</v>
      </c>
      <c r="E7" s="14" t="s">
        <v>131</v>
      </c>
      <c r="G7" s="12" t="s">
        <v>58</v>
      </c>
      <c r="H7" s="13" t="s">
        <v>55</v>
      </c>
      <c r="I7" s="13" t="s">
        <v>130</v>
      </c>
      <c r="J7" s="14" t="s">
        <v>131</v>
      </c>
    </row>
    <row r="8" spans="2:12" x14ac:dyDescent="0.25">
      <c r="B8" s="15" t="s">
        <v>52</v>
      </c>
      <c r="C8" s="16" t="s">
        <v>51</v>
      </c>
      <c r="D8" s="24">
        <v>19000</v>
      </c>
      <c r="E8" s="78">
        <v>19000</v>
      </c>
      <c r="G8" s="15" t="s">
        <v>52</v>
      </c>
      <c r="H8" s="16" t="s">
        <v>51</v>
      </c>
      <c r="I8" s="24">
        <v>19000</v>
      </c>
      <c r="J8" s="78">
        <v>19000</v>
      </c>
      <c r="L8" s="92"/>
    </row>
    <row r="9" spans="2:12" x14ac:dyDescent="0.25">
      <c r="B9" s="15" t="s">
        <v>50</v>
      </c>
      <c r="C9" s="16" t="s">
        <v>30</v>
      </c>
      <c r="D9" s="24">
        <v>12774</v>
      </c>
      <c r="E9" s="78">
        <v>12774</v>
      </c>
      <c r="G9" s="15" t="s">
        <v>50</v>
      </c>
      <c r="H9" s="16" t="s">
        <v>30</v>
      </c>
      <c r="I9" s="24">
        <v>12774</v>
      </c>
      <c r="J9" s="78">
        <v>12774</v>
      </c>
    </row>
    <row r="10" spans="2:12" x14ac:dyDescent="0.25">
      <c r="B10" s="15" t="s">
        <v>49</v>
      </c>
      <c r="C10" s="16" t="s">
        <v>48</v>
      </c>
      <c r="D10" s="24">
        <v>9000</v>
      </c>
      <c r="E10" s="78">
        <v>9000</v>
      </c>
      <c r="G10" s="15" t="s">
        <v>49</v>
      </c>
      <c r="H10" s="16" t="s">
        <v>48</v>
      </c>
      <c r="I10" s="24">
        <v>9000</v>
      </c>
      <c r="J10" s="78">
        <v>9000</v>
      </c>
    </row>
    <row r="11" spans="2:12" x14ac:dyDescent="0.25">
      <c r="B11" s="15" t="s">
        <v>46</v>
      </c>
      <c r="C11" s="16" t="s">
        <v>22</v>
      </c>
      <c r="D11" s="24">
        <v>8188</v>
      </c>
      <c r="E11" s="78">
        <v>8188</v>
      </c>
      <c r="G11" s="15" t="s">
        <v>46</v>
      </c>
      <c r="H11" s="16" t="s">
        <v>22</v>
      </c>
      <c r="I11" s="24">
        <v>8188</v>
      </c>
      <c r="J11" s="78">
        <v>8188</v>
      </c>
    </row>
    <row r="12" spans="2:12" x14ac:dyDescent="0.25">
      <c r="B12" s="15" t="s">
        <v>44</v>
      </c>
      <c r="C12" s="16" t="s">
        <v>43</v>
      </c>
      <c r="D12" s="24">
        <v>6800</v>
      </c>
      <c r="E12" s="78">
        <v>6800</v>
      </c>
      <c r="G12" s="15" t="s">
        <v>44</v>
      </c>
      <c r="H12" s="16" t="s">
        <v>43</v>
      </c>
      <c r="I12" s="24">
        <v>6800</v>
      </c>
      <c r="J12" s="78">
        <v>6800</v>
      </c>
    </row>
    <row r="13" spans="2:12" x14ac:dyDescent="0.25">
      <c r="B13" s="15" t="s">
        <v>40</v>
      </c>
      <c r="C13" s="16" t="s">
        <v>30</v>
      </c>
      <c r="D13" s="24">
        <v>6509</v>
      </c>
      <c r="E13" s="78">
        <v>6509</v>
      </c>
      <c r="G13" s="15" t="s">
        <v>40</v>
      </c>
      <c r="H13" s="16" t="s">
        <v>30</v>
      </c>
      <c r="I13" s="24">
        <v>6509</v>
      </c>
      <c r="J13" s="78">
        <v>6509</v>
      </c>
    </row>
    <row r="14" spans="2:12" x14ac:dyDescent="0.25">
      <c r="B14" s="15" t="s">
        <v>38</v>
      </c>
      <c r="C14" s="16" t="s">
        <v>30</v>
      </c>
      <c r="D14" s="24">
        <v>6450</v>
      </c>
      <c r="E14" s="78">
        <v>6450</v>
      </c>
      <c r="G14" s="15" t="s">
        <v>38</v>
      </c>
      <c r="H14" s="16" t="s">
        <v>30</v>
      </c>
      <c r="I14" s="24">
        <v>6450</v>
      </c>
      <c r="J14" s="78">
        <v>6450</v>
      </c>
    </row>
    <row r="15" spans="2:12" x14ac:dyDescent="0.25">
      <c r="B15" s="15" t="s">
        <v>36</v>
      </c>
      <c r="C15" s="16" t="s">
        <v>28</v>
      </c>
      <c r="D15" s="24">
        <v>6200</v>
      </c>
      <c r="E15" s="78">
        <v>6200</v>
      </c>
      <c r="G15" s="15" t="s">
        <v>36</v>
      </c>
      <c r="H15" s="16" t="s">
        <v>28</v>
      </c>
      <c r="I15" s="24">
        <v>6200</v>
      </c>
      <c r="J15" s="78">
        <v>6200</v>
      </c>
    </row>
    <row r="16" spans="2:12" x14ac:dyDescent="0.25">
      <c r="B16" s="15" t="s">
        <v>35</v>
      </c>
      <c r="C16" s="16" t="s">
        <v>30</v>
      </c>
      <c r="D16" s="24">
        <v>6200</v>
      </c>
      <c r="E16" s="78">
        <v>6200</v>
      </c>
      <c r="G16" s="15" t="s">
        <v>35</v>
      </c>
      <c r="H16" s="16" t="s">
        <v>30</v>
      </c>
      <c r="I16" s="24">
        <v>6200</v>
      </c>
      <c r="J16" s="78">
        <v>6200</v>
      </c>
    </row>
    <row r="17" spans="2:10" x14ac:dyDescent="0.25">
      <c r="B17" s="15" t="s">
        <v>33</v>
      </c>
      <c r="C17" s="16" t="s">
        <v>28</v>
      </c>
      <c r="D17" s="24">
        <v>5700</v>
      </c>
      <c r="E17" s="78">
        <v>5700</v>
      </c>
      <c r="G17" s="15" t="s">
        <v>33</v>
      </c>
      <c r="H17" s="16" t="s">
        <v>28</v>
      </c>
      <c r="I17" s="24">
        <v>5700</v>
      </c>
      <c r="J17" s="78">
        <v>5700</v>
      </c>
    </row>
    <row r="18" spans="2:10" x14ac:dyDescent="0.25">
      <c r="B18" s="15" t="s">
        <v>32</v>
      </c>
      <c r="C18" s="16" t="s">
        <v>30</v>
      </c>
      <c r="D18" s="24">
        <v>5400</v>
      </c>
      <c r="E18" s="78">
        <v>5400</v>
      </c>
      <c r="G18" s="15" t="s">
        <v>32</v>
      </c>
      <c r="H18" s="16" t="s">
        <v>30</v>
      </c>
      <c r="I18" s="24">
        <v>5400</v>
      </c>
      <c r="J18" s="78">
        <v>5400</v>
      </c>
    </row>
    <row r="19" spans="2:10" x14ac:dyDescent="0.25">
      <c r="B19" s="15" t="s">
        <v>31</v>
      </c>
      <c r="C19" s="16" t="s">
        <v>30</v>
      </c>
      <c r="D19" s="24">
        <v>5100</v>
      </c>
      <c r="E19" s="78">
        <v>5100</v>
      </c>
      <c r="G19" s="15" t="s">
        <v>31</v>
      </c>
      <c r="H19" s="16" t="s">
        <v>30</v>
      </c>
      <c r="I19" s="24">
        <v>5100</v>
      </c>
      <c r="J19" s="78">
        <v>5100</v>
      </c>
    </row>
    <row r="20" spans="2:10" x14ac:dyDescent="0.25">
      <c r="B20" s="15" t="s">
        <v>29</v>
      </c>
      <c r="C20" s="16" t="s">
        <v>28</v>
      </c>
      <c r="D20" s="24">
        <v>4800</v>
      </c>
      <c r="E20" s="78">
        <v>4800</v>
      </c>
      <c r="G20" s="15" t="s">
        <v>29</v>
      </c>
      <c r="H20" s="16" t="s">
        <v>28</v>
      </c>
      <c r="I20" s="24">
        <v>4800</v>
      </c>
      <c r="J20" s="78">
        <v>4800</v>
      </c>
    </row>
    <row r="21" spans="2:10" x14ac:dyDescent="0.25">
      <c r="B21" s="15" t="s">
        <v>26</v>
      </c>
      <c r="C21" s="16" t="s">
        <v>25</v>
      </c>
      <c r="D21" s="24">
        <v>4645</v>
      </c>
      <c r="E21" s="78">
        <v>4645</v>
      </c>
      <c r="G21" s="15" t="s">
        <v>26</v>
      </c>
      <c r="H21" s="16" t="s">
        <v>25</v>
      </c>
      <c r="I21" s="24">
        <v>4645</v>
      </c>
      <c r="J21" s="78">
        <v>4645</v>
      </c>
    </row>
    <row r="22" spans="2:10" x14ac:dyDescent="0.25">
      <c r="B22" s="15" t="s">
        <v>23</v>
      </c>
      <c r="C22" s="16" t="s">
        <v>22</v>
      </c>
      <c r="D22" s="24">
        <v>4555</v>
      </c>
      <c r="E22" s="78">
        <v>4555</v>
      </c>
      <c r="G22" s="15" t="s">
        <v>23</v>
      </c>
      <c r="H22" s="16" t="s">
        <v>22</v>
      </c>
      <c r="I22" s="24">
        <v>4555</v>
      </c>
      <c r="J22" s="78">
        <v>4555</v>
      </c>
    </row>
    <row r="23" spans="2:10" x14ac:dyDescent="0.25">
      <c r="B23" s="15" t="s">
        <v>19</v>
      </c>
      <c r="C23" s="16" t="s">
        <v>18</v>
      </c>
      <c r="D23" s="24">
        <v>3220</v>
      </c>
      <c r="E23" s="78">
        <v>3220</v>
      </c>
      <c r="G23" s="15" t="s">
        <v>19</v>
      </c>
      <c r="H23" s="16" t="s">
        <v>18</v>
      </c>
      <c r="I23" s="24">
        <v>3220</v>
      </c>
      <c r="J23" s="78">
        <v>3220</v>
      </c>
    </row>
    <row r="24" spans="2:10" x14ac:dyDescent="0.25">
      <c r="B24" s="15" t="s">
        <v>17</v>
      </c>
      <c r="C24" s="16" t="s">
        <v>16</v>
      </c>
      <c r="D24" s="24">
        <v>3633</v>
      </c>
      <c r="E24" s="78">
        <v>3633</v>
      </c>
      <c r="G24" s="15" t="s">
        <v>17</v>
      </c>
      <c r="H24" s="16" t="s">
        <v>16</v>
      </c>
      <c r="I24" s="24">
        <v>3633</v>
      </c>
      <c r="J24" s="78">
        <v>3633</v>
      </c>
    </row>
    <row r="25" spans="2:10" x14ac:dyDescent="0.25">
      <c r="B25" s="15" t="s">
        <v>13</v>
      </c>
      <c r="C25" s="16" t="s">
        <v>9</v>
      </c>
      <c r="D25" s="24">
        <v>3365</v>
      </c>
      <c r="E25" s="78">
        <v>3365</v>
      </c>
      <c r="G25" s="15" t="s">
        <v>13</v>
      </c>
      <c r="H25" s="16" t="s">
        <v>9</v>
      </c>
      <c r="I25" s="24">
        <v>3365</v>
      </c>
      <c r="J25" s="78">
        <v>3365</v>
      </c>
    </row>
    <row r="26" spans="2:10" x14ac:dyDescent="0.25">
      <c r="B26" s="15" t="s">
        <v>10</v>
      </c>
      <c r="C26" s="16" t="s">
        <v>9</v>
      </c>
      <c r="D26" s="24">
        <v>3020</v>
      </c>
      <c r="E26" s="78">
        <v>3020</v>
      </c>
      <c r="G26" s="15" t="s">
        <v>10</v>
      </c>
      <c r="H26" s="16" t="s">
        <v>9</v>
      </c>
      <c r="I26" s="24">
        <v>3020</v>
      </c>
      <c r="J26" s="78">
        <v>3020</v>
      </c>
    </row>
    <row r="27" spans="2:10" ht="16.5" thickBot="1" x14ac:dyDescent="0.3">
      <c r="B27" s="19" t="s">
        <v>6</v>
      </c>
      <c r="C27" s="21" t="s">
        <v>5</v>
      </c>
      <c r="D27" s="25">
        <v>2894</v>
      </c>
      <c r="E27" s="79">
        <v>2894</v>
      </c>
      <c r="G27" s="19" t="s">
        <v>6</v>
      </c>
      <c r="H27" s="21" t="s">
        <v>5</v>
      </c>
      <c r="I27" s="25">
        <v>2894</v>
      </c>
      <c r="J27" s="79">
        <v>2894</v>
      </c>
    </row>
  </sheetData>
  <conditionalFormatting sqref="D8:D27">
    <cfRule type="iconSet" priority="6">
      <iconSet iconSet="3Signs">
        <cfvo type="percent" val="0"/>
        <cfvo type="percent" val="33"/>
        <cfvo type="percent" val="67"/>
      </iconSet>
    </cfRule>
  </conditionalFormatting>
  <conditionalFormatting sqref="E8:E27">
    <cfRule type="iconSet" priority="1">
      <iconSet>
        <cfvo type="percent" val="0"/>
        <cfvo type="percentile" val="33"/>
        <cfvo type="percentile" val="67"/>
      </iconSet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81F2-17AC-4B2B-A9C1-AECED86D45E0}">
  <dimension ref="B1:L57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E12" sqref="E12"/>
    </sheetView>
  </sheetViews>
  <sheetFormatPr defaultRowHeight="15" x14ac:dyDescent="0.25"/>
  <cols>
    <col min="1" max="1" width="2.7109375" customWidth="1"/>
    <col min="2" max="2" width="14.5703125" customWidth="1"/>
    <col min="3" max="3" width="12.7109375" bestFit="1" customWidth="1"/>
    <col min="4" max="4" width="13.7109375" bestFit="1" customWidth="1"/>
    <col min="5" max="5" width="11.28515625" bestFit="1" customWidth="1"/>
    <col min="6" max="6" width="14" bestFit="1" customWidth="1"/>
    <col min="7" max="7" width="13.7109375" bestFit="1" customWidth="1"/>
    <col min="8" max="8" width="14.5703125" customWidth="1"/>
    <col min="9" max="9" width="12.7109375" bestFit="1" customWidth="1"/>
    <col min="10" max="10" width="13.7109375" bestFit="1" customWidth="1"/>
    <col min="11" max="11" width="11.28515625" bestFit="1" customWidth="1"/>
    <col min="12" max="12" width="14" bestFit="1" customWidth="1"/>
  </cols>
  <sheetData>
    <row r="1" spans="2:12" ht="38.25" thickBot="1" x14ac:dyDescent="0.35">
      <c r="B1" s="85" t="s">
        <v>150</v>
      </c>
      <c r="C1" s="2"/>
      <c r="D1" s="2"/>
      <c r="E1" s="2"/>
      <c r="F1" s="2"/>
      <c r="H1" s="2" t="s">
        <v>111</v>
      </c>
      <c r="I1" s="2"/>
      <c r="J1" s="2"/>
      <c r="K1" s="2"/>
      <c r="L1" s="2"/>
    </row>
    <row r="2" spans="2:12" x14ac:dyDescent="0.25">
      <c r="B2" s="38" t="s">
        <v>62</v>
      </c>
      <c r="C2" s="39">
        <v>5.2499999999999998E-2</v>
      </c>
      <c r="D2" s="96"/>
      <c r="E2" s="96"/>
      <c r="F2" s="35"/>
      <c r="H2" s="38" t="s">
        <v>62</v>
      </c>
      <c r="I2" s="75">
        <v>5.2499999999999998E-2</v>
      </c>
      <c r="J2" s="34"/>
      <c r="K2" s="34"/>
      <c r="L2" s="35"/>
    </row>
    <row r="3" spans="2:12" x14ac:dyDescent="0.25">
      <c r="B3" s="36" t="s">
        <v>63</v>
      </c>
      <c r="C3" s="68">
        <v>48</v>
      </c>
      <c r="D3" s="96"/>
      <c r="E3" s="96"/>
      <c r="F3" s="26"/>
      <c r="H3" s="36" t="s">
        <v>63</v>
      </c>
      <c r="I3">
        <v>48</v>
      </c>
      <c r="L3" s="99"/>
    </row>
    <row r="4" spans="2:12" x14ac:dyDescent="0.25">
      <c r="B4" s="36" t="s">
        <v>64</v>
      </c>
      <c r="C4" s="69">
        <v>15000</v>
      </c>
      <c r="F4" s="26"/>
      <c r="H4" s="36" t="s">
        <v>64</v>
      </c>
      <c r="I4" s="100">
        <v>15000</v>
      </c>
      <c r="L4" s="99"/>
    </row>
    <row r="5" spans="2:12" x14ac:dyDescent="0.25">
      <c r="B5" s="36" t="s">
        <v>65</v>
      </c>
      <c r="C5" s="70">
        <f>-PMT(C2/12,C3,C4)</f>
        <v>347.1406912652937</v>
      </c>
      <c r="D5" s="71"/>
      <c r="F5" s="26"/>
      <c r="H5" s="36" t="s">
        <v>65</v>
      </c>
      <c r="I5" s="70">
        <f>-PMT(I2/12,I3,I4)</f>
        <v>347.1406912652937</v>
      </c>
      <c r="J5" s="71"/>
      <c r="L5" s="26"/>
    </row>
    <row r="6" spans="2:12" x14ac:dyDescent="0.25">
      <c r="B6" s="36" t="s">
        <v>66</v>
      </c>
      <c r="C6" s="70">
        <f>-CUMIPMT(C2/12,C3,C4,1,C3,0)</f>
        <v>1662.7531807340947</v>
      </c>
      <c r="D6" s="71"/>
      <c r="F6" s="26"/>
      <c r="H6" s="36" t="s">
        <v>66</v>
      </c>
      <c r="I6" s="70">
        <f>-CUMIPMT(I2/12,I3,I4,1,I3,0)</f>
        <v>1662.7531807340947</v>
      </c>
      <c r="J6" s="71"/>
      <c r="L6" s="26"/>
    </row>
    <row r="7" spans="2:12" x14ac:dyDescent="0.25">
      <c r="B7" s="36" t="s">
        <v>67</v>
      </c>
      <c r="C7" s="70">
        <f>-CUMPRINC(C2/12,C3,C4,13,24,0)</f>
        <v>3646.7946785559247</v>
      </c>
      <c r="D7" s="71"/>
      <c r="F7" s="26"/>
      <c r="H7" s="36" t="s">
        <v>67</v>
      </c>
      <c r="I7" s="70">
        <f>-CUMPRINC(I2/12,I3,I4,13,24,0)</f>
        <v>3646.7946785559247</v>
      </c>
      <c r="J7" s="71"/>
      <c r="L7" s="26"/>
    </row>
    <row r="8" spans="2:12" x14ac:dyDescent="0.25">
      <c r="B8" s="36"/>
      <c r="C8" s="40"/>
      <c r="F8" s="26"/>
      <c r="H8" s="36"/>
      <c r="I8" s="40"/>
      <c r="L8" s="26"/>
    </row>
    <row r="9" spans="2:12" x14ac:dyDescent="0.25">
      <c r="B9" s="37" t="s">
        <v>68</v>
      </c>
      <c r="C9" s="72" t="s">
        <v>69</v>
      </c>
      <c r="D9" s="72" t="s">
        <v>62</v>
      </c>
      <c r="E9" s="72" t="s">
        <v>70</v>
      </c>
      <c r="F9" s="41" t="s">
        <v>71</v>
      </c>
      <c r="H9" s="37" t="s">
        <v>68</v>
      </c>
      <c r="I9" s="72" t="s">
        <v>69</v>
      </c>
      <c r="J9" s="72" t="s">
        <v>62</v>
      </c>
      <c r="K9" s="72" t="s">
        <v>70</v>
      </c>
      <c r="L9" s="41" t="s">
        <v>71</v>
      </c>
    </row>
    <row r="10" spans="2:12" x14ac:dyDescent="0.25">
      <c r="B10" s="6">
        <v>1</v>
      </c>
      <c r="C10" s="73">
        <v>44927</v>
      </c>
      <c r="D10" s="42">
        <f>C2/12*C4</f>
        <v>65.625</v>
      </c>
      <c r="E10" s="42">
        <f>C$5-D10</f>
        <v>281.5156912652937</v>
      </c>
      <c r="F10" s="97">
        <f>C4-E10</f>
        <v>14718.484308734707</v>
      </c>
      <c r="H10" s="6">
        <v>1</v>
      </c>
      <c r="I10" s="74">
        <v>44927</v>
      </c>
      <c r="J10" s="42">
        <f>I2/12*I4</f>
        <v>65.625</v>
      </c>
      <c r="K10" s="42">
        <f>I$5-J10</f>
        <v>281.5156912652937</v>
      </c>
      <c r="L10" s="97">
        <f>I4-K10</f>
        <v>14718.484308734707</v>
      </c>
    </row>
    <row r="11" spans="2:12" x14ac:dyDescent="0.25">
      <c r="B11" s="6">
        <v>2</v>
      </c>
      <c r="C11" s="74">
        <f>EOMONTH(C10,0)+1</f>
        <v>44958</v>
      </c>
      <c r="D11" s="42">
        <f>F10*C$2/12</f>
        <v>64.393368850714339</v>
      </c>
      <c r="E11" s="42">
        <v>1</v>
      </c>
      <c r="F11" s="97">
        <f>F10-E11</f>
        <v>14717.484308734707</v>
      </c>
      <c r="H11" s="6">
        <v>2</v>
      </c>
      <c r="I11" s="74">
        <f>EOMONTH(I10,0)+1</f>
        <v>44958</v>
      </c>
      <c r="J11" s="42">
        <f>I2/12*I4</f>
        <v>65.625</v>
      </c>
      <c r="K11" s="42">
        <f>I$5-J11</f>
        <v>281.5156912652937</v>
      </c>
      <c r="L11" s="97">
        <f>L10-K11</f>
        <v>14436.968617469414</v>
      </c>
    </row>
    <row r="12" spans="2:12" x14ac:dyDescent="0.25">
      <c r="B12" s="6">
        <v>3</v>
      </c>
      <c r="C12" s="74">
        <f t="shared" ref="C12:C57" si="0">EOMONTH(C11,0)+1</f>
        <v>44986</v>
      </c>
      <c r="D12" s="42">
        <f t="shared" ref="D12:D57" si="1">F11*C$2/12</f>
        <v>64.388993850714343</v>
      </c>
      <c r="E12" s="42">
        <f t="shared" ref="E12:E57" si="2">C$5-D12</f>
        <v>282.75169741457933</v>
      </c>
      <c r="F12" s="97">
        <f t="shared" ref="F12:F57" si="3">F11-E12</f>
        <v>14434.732611320127</v>
      </c>
      <c r="H12" s="6">
        <v>3</v>
      </c>
      <c r="I12" s="74">
        <f t="shared" ref="I12:I57" si="4">EOMONTH(I11,0)+1</f>
        <v>44986</v>
      </c>
      <c r="J12" s="42">
        <f t="shared" ref="J12:J57" si="5">L11*I$2/12</f>
        <v>63.161737701428684</v>
      </c>
      <c r="K12" s="42">
        <f t="shared" ref="K12:K57" si="6">I$5-J12</f>
        <v>283.97895356386499</v>
      </c>
      <c r="L12" s="97">
        <f t="shared" ref="L12:L57" si="7">L11-K12</f>
        <v>14152.98966390555</v>
      </c>
    </row>
    <row r="13" spans="2:12" x14ac:dyDescent="0.25">
      <c r="B13" s="6">
        <v>4</v>
      </c>
      <c r="C13" s="74">
        <f t="shared" si="0"/>
        <v>45017</v>
      </c>
      <c r="D13" s="42">
        <f t="shared" si="1"/>
        <v>63.151955174525547</v>
      </c>
      <c r="E13" s="42">
        <f t="shared" si="2"/>
        <v>283.98873609076816</v>
      </c>
      <c r="F13" s="97">
        <f t="shared" si="3"/>
        <v>14150.743875229358</v>
      </c>
      <c r="H13" s="6">
        <v>4</v>
      </c>
      <c r="I13" s="74">
        <f t="shared" si="4"/>
        <v>45017</v>
      </c>
      <c r="J13" s="42">
        <f t="shared" si="5"/>
        <v>61.919329779586775</v>
      </c>
      <c r="K13" s="42">
        <f t="shared" si="6"/>
        <v>285.22136148570689</v>
      </c>
      <c r="L13" s="97">
        <f t="shared" si="7"/>
        <v>13867.768302419843</v>
      </c>
    </row>
    <row r="14" spans="2:12" x14ac:dyDescent="0.25">
      <c r="B14" s="6">
        <v>5</v>
      </c>
      <c r="C14" s="74">
        <f t="shared" si="0"/>
        <v>45047</v>
      </c>
      <c r="D14" s="42">
        <f t="shared" si="1"/>
        <v>61.909504454128438</v>
      </c>
      <c r="E14" s="42">
        <f t="shared" si="2"/>
        <v>285.23118681116523</v>
      </c>
      <c r="F14" s="97">
        <f t="shared" si="3"/>
        <v>13865.512688418194</v>
      </c>
      <c r="H14" s="6">
        <v>5</v>
      </c>
      <c r="I14" s="74">
        <f t="shared" si="4"/>
        <v>45047</v>
      </c>
      <c r="J14" s="42">
        <f t="shared" si="5"/>
        <v>60.67148632308681</v>
      </c>
      <c r="K14" s="42">
        <f t="shared" si="6"/>
        <v>286.46920494220689</v>
      </c>
      <c r="L14" s="97">
        <f t="shared" si="7"/>
        <v>13581.299097477637</v>
      </c>
    </row>
    <row r="15" spans="2:12" x14ac:dyDescent="0.25">
      <c r="B15" s="6">
        <v>6</v>
      </c>
      <c r="C15" s="74">
        <f t="shared" si="0"/>
        <v>45078</v>
      </c>
      <c r="D15" s="42">
        <f t="shared" si="1"/>
        <v>60.661618011829596</v>
      </c>
      <c r="E15" s="42">
        <f t="shared" si="2"/>
        <v>286.47907325346409</v>
      </c>
      <c r="F15" s="97">
        <f t="shared" si="3"/>
        <v>13579.03361516473</v>
      </c>
      <c r="H15" s="6">
        <v>6</v>
      </c>
      <c r="I15" s="74">
        <f t="shared" si="4"/>
        <v>45078</v>
      </c>
      <c r="J15" s="42">
        <f t="shared" si="5"/>
        <v>59.418183551464658</v>
      </c>
      <c r="K15" s="42">
        <f t="shared" si="6"/>
        <v>287.72250771382903</v>
      </c>
      <c r="L15" s="97">
        <f t="shared" si="7"/>
        <v>13293.576589763808</v>
      </c>
    </row>
    <row r="16" spans="2:12" x14ac:dyDescent="0.25">
      <c r="B16" s="6">
        <v>7</v>
      </c>
      <c r="C16" s="74">
        <f t="shared" si="0"/>
        <v>45108</v>
      </c>
      <c r="D16" s="42">
        <f t="shared" si="1"/>
        <v>59.408272066345688</v>
      </c>
      <c r="E16" s="42">
        <f t="shared" si="2"/>
        <v>287.73241919894804</v>
      </c>
      <c r="F16" s="97">
        <f t="shared" si="3"/>
        <v>13291.301195965782</v>
      </c>
      <c r="H16" s="6">
        <v>7</v>
      </c>
      <c r="I16" s="74">
        <f t="shared" si="4"/>
        <v>45108</v>
      </c>
      <c r="J16" s="42">
        <f t="shared" si="5"/>
        <v>58.159397580216655</v>
      </c>
      <c r="K16" s="42">
        <f t="shared" si="6"/>
        <v>288.98129368507705</v>
      </c>
      <c r="L16" s="97">
        <f t="shared" si="7"/>
        <v>13004.595296078731</v>
      </c>
    </row>
    <row r="17" spans="2:12" x14ac:dyDescent="0.25">
      <c r="B17" s="6">
        <v>8</v>
      </c>
      <c r="C17" s="74">
        <f t="shared" si="0"/>
        <v>45139</v>
      </c>
      <c r="D17" s="42">
        <f t="shared" si="1"/>
        <v>58.149442732350288</v>
      </c>
      <c r="E17" s="42">
        <f t="shared" si="2"/>
        <v>288.99124853294342</v>
      </c>
      <c r="F17" s="97">
        <f t="shared" si="3"/>
        <v>13002.309947432837</v>
      </c>
      <c r="H17" s="6">
        <v>8</v>
      </c>
      <c r="I17" s="74">
        <f t="shared" si="4"/>
        <v>45139</v>
      </c>
      <c r="J17" s="42">
        <f t="shared" si="5"/>
        <v>56.895104420344445</v>
      </c>
      <c r="K17" s="42">
        <f t="shared" si="6"/>
        <v>290.24558684494923</v>
      </c>
      <c r="L17" s="97">
        <f t="shared" si="7"/>
        <v>12714.349709233782</v>
      </c>
    </row>
    <row r="18" spans="2:12" x14ac:dyDescent="0.25">
      <c r="B18" s="6">
        <v>9</v>
      </c>
      <c r="C18" s="74">
        <f t="shared" si="0"/>
        <v>45170</v>
      </c>
      <c r="D18" s="42">
        <f t="shared" si="1"/>
        <v>56.885106020018661</v>
      </c>
      <c r="E18" s="42">
        <f t="shared" si="2"/>
        <v>290.25558524527503</v>
      </c>
      <c r="F18" s="97">
        <f t="shared" si="3"/>
        <v>12712.054362187562</v>
      </c>
      <c r="H18" s="6">
        <v>9</v>
      </c>
      <c r="I18" s="74">
        <f t="shared" si="4"/>
        <v>45170</v>
      </c>
      <c r="J18" s="42">
        <f t="shared" si="5"/>
        <v>55.625279977897797</v>
      </c>
      <c r="K18" s="42">
        <f t="shared" si="6"/>
        <v>291.51541128739592</v>
      </c>
      <c r="L18" s="97">
        <f t="shared" si="7"/>
        <v>12422.834297946387</v>
      </c>
    </row>
    <row r="19" spans="2:12" x14ac:dyDescent="0.25">
      <c r="B19" s="6">
        <v>10</v>
      </c>
      <c r="C19" s="74">
        <f t="shared" si="0"/>
        <v>45200</v>
      </c>
      <c r="D19" s="42">
        <f t="shared" si="1"/>
        <v>55.615237834570586</v>
      </c>
      <c r="E19" s="42">
        <f t="shared" si="2"/>
        <v>291.52545343072313</v>
      </c>
      <c r="F19" s="97">
        <f t="shared" si="3"/>
        <v>12420.52890875684</v>
      </c>
      <c r="H19" s="6">
        <v>10</v>
      </c>
      <c r="I19" s="74">
        <f t="shared" si="4"/>
        <v>45200</v>
      </c>
      <c r="J19" s="42">
        <f t="shared" si="5"/>
        <v>54.349900053515434</v>
      </c>
      <c r="K19" s="42">
        <f t="shared" si="6"/>
        <v>292.79079121177824</v>
      </c>
      <c r="L19" s="97">
        <f t="shared" si="7"/>
        <v>12130.043506734608</v>
      </c>
    </row>
    <row r="20" spans="2:12" x14ac:dyDescent="0.25">
      <c r="B20" s="6">
        <v>11</v>
      </c>
      <c r="C20" s="74">
        <f t="shared" si="0"/>
        <v>45231</v>
      </c>
      <c r="D20" s="42">
        <f t="shared" si="1"/>
        <v>54.339813975811175</v>
      </c>
      <c r="E20" s="42">
        <f t="shared" si="2"/>
        <v>292.80087728948251</v>
      </c>
      <c r="F20" s="97">
        <f t="shared" si="3"/>
        <v>12127.728031467357</v>
      </c>
      <c r="H20" s="6">
        <v>11</v>
      </c>
      <c r="I20" s="74">
        <f t="shared" si="4"/>
        <v>45231</v>
      </c>
      <c r="J20" s="42">
        <f t="shared" si="5"/>
        <v>53.068940341963902</v>
      </c>
      <c r="K20" s="42">
        <f t="shared" si="6"/>
        <v>294.07175092332977</v>
      </c>
      <c r="L20" s="97">
        <f t="shared" si="7"/>
        <v>11835.971755811279</v>
      </c>
    </row>
    <row r="21" spans="2:12" x14ac:dyDescent="0.25">
      <c r="B21" s="6">
        <v>12</v>
      </c>
      <c r="C21" s="74">
        <f t="shared" si="0"/>
        <v>45261</v>
      </c>
      <c r="D21" s="42">
        <f t="shared" si="1"/>
        <v>53.058810137669688</v>
      </c>
      <c r="E21" s="42">
        <f t="shared" si="2"/>
        <v>294.081881127624</v>
      </c>
      <c r="F21" s="97">
        <f t="shared" si="3"/>
        <v>11833.646150339733</v>
      </c>
      <c r="H21" s="6">
        <v>12</v>
      </c>
      <c r="I21" s="74">
        <f t="shared" si="4"/>
        <v>45261</v>
      </c>
      <c r="J21" s="42">
        <f t="shared" si="5"/>
        <v>51.782376431674344</v>
      </c>
      <c r="K21" s="42">
        <f t="shared" si="6"/>
        <v>295.35831483361937</v>
      </c>
      <c r="L21" s="97">
        <f t="shared" si="7"/>
        <v>11540.613440977659</v>
      </c>
    </row>
    <row r="22" spans="2:12" x14ac:dyDescent="0.25">
      <c r="B22" s="6">
        <v>13</v>
      </c>
      <c r="C22" s="74">
        <f t="shared" si="0"/>
        <v>45292</v>
      </c>
      <c r="D22" s="42">
        <f t="shared" si="1"/>
        <v>51.772201907736331</v>
      </c>
      <c r="E22" s="42">
        <f t="shared" si="2"/>
        <v>295.36848935755734</v>
      </c>
      <c r="F22" s="97">
        <f t="shared" si="3"/>
        <v>11538.277660982176</v>
      </c>
      <c r="H22" s="6">
        <v>13</v>
      </c>
      <c r="I22" s="74">
        <f t="shared" si="4"/>
        <v>45292</v>
      </c>
      <c r="J22" s="42">
        <f t="shared" si="5"/>
        <v>50.490183804277251</v>
      </c>
      <c r="K22" s="42">
        <f t="shared" si="6"/>
        <v>296.65050746101645</v>
      </c>
      <c r="L22" s="97">
        <f t="shared" si="7"/>
        <v>11243.962933516643</v>
      </c>
    </row>
    <row r="23" spans="2:12" x14ac:dyDescent="0.25">
      <c r="B23" s="6">
        <v>14</v>
      </c>
      <c r="C23" s="74">
        <f t="shared" si="0"/>
        <v>45323</v>
      </c>
      <c r="D23" s="42">
        <f t="shared" si="1"/>
        <v>50.479964766797018</v>
      </c>
      <c r="E23" s="42">
        <f t="shared" si="2"/>
        <v>296.66072649849667</v>
      </c>
      <c r="F23" s="97">
        <f t="shared" si="3"/>
        <v>11241.61693448368</v>
      </c>
      <c r="H23" s="6">
        <v>14</v>
      </c>
      <c r="I23" s="74">
        <f t="shared" si="4"/>
        <v>45323</v>
      </c>
      <c r="J23" s="42">
        <f t="shared" si="5"/>
        <v>49.192337834135309</v>
      </c>
      <c r="K23" s="42">
        <f t="shared" si="6"/>
        <v>297.94835343115841</v>
      </c>
      <c r="L23" s="97">
        <f t="shared" si="7"/>
        <v>10946.014580085484</v>
      </c>
    </row>
    <row r="24" spans="2:12" x14ac:dyDescent="0.25">
      <c r="B24" s="6">
        <v>15</v>
      </c>
      <c r="C24" s="74">
        <f t="shared" si="0"/>
        <v>45352</v>
      </c>
      <c r="D24" s="42">
        <f t="shared" si="1"/>
        <v>49.1820740883661</v>
      </c>
      <c r="E24" s="42">
        <f t="shared" si="2"/>
        <v>297.95861717692759</v>
      </c>
      <c r="F24" s="97">
        <f t="shared" si="3"/>
        <v>10943.658317306752</v>
      </c>
      <c r="H24" s="6">
        <v>15</v>
      </c>
      <c r="I24" s="74">
        <f t="shared" si="4"/>
        <v>45352</v>
      </c>
      <c r="J24" s="42">
        <f t="shared" si="5"/>
        <v>47.888813787873993</v>
      </c>
      <c r="K24" s="42">
        <f t="shared" si="6"/>
        <v>299.25187747741973</v>
      </c>
      <c r="L24" s="97">
        <f t="shared" si="7"/>
        <v>10646.762702608065</v>
      </c>
    </row>
    <row r="25" spans="2:12" x14ac:dyDescent="0.25">
      <c r="B25" s="6">
        <v>16</v>
      </c>
      <c r="C25" s="74">
        <f t="shared" si="0"/>
        <v>45383</v>
      </c>
      <c r="D25" s="42">
        <f t="shared" si="1"/>
        <v>47.878505138217037</v>
      </c>
      <c r="E25" s="42">
        <f t="shared" si="2"/>
        <v>299.26218612707669</v>
      </c>
      <c r="F25" s="97">
        <f t="shared" si="3"/>
        <v>10644.396131179676</v>
      </c>
      <c r="H25" s="6">
        <v>16</v>
      </c>
      <c r="I25" s="74">
        <f t="shared" si="4"/>
        <v>45383</v>
      </c>
      <c r="J25" s="42">
        <f t="shared" si="5"/>
        <v>46.579586823910283</v>
      </c>
      <c r="K25" s="42">
        <f t="shared" si="6"/>
        <v>300.56110444138341</v>
      </c>
      <c r="L25" s="97">
        <f t="shared" si="7"/>
        <v>10346.201598166681</v>
      </c>
    </row>
    <row r="26" spans="2:12" x14ac:dyDescent="0.25">
      <c r="B26" s="6">
        <v>17</v>
      </c>
      <c r="C26" s="74">
        <f t="shared" si="0"/>
        <v>45413</v>
      </c>
      <c r="D26" s="42">
        <f t="shared" si="1"/>
        <v>46.569233073911079</v>
      </c>
      <c r="E26" s="42">
        <f t="shared" si="2"/>
        <v>300.57145819138259</v>
      </c>
      <c r="F26" s="97">
        <f t="shared" si="3"/>
        <v>10343.824672988292</v>
      </c>
      <c r="H26" s="6">
        <v>17</v>
      </c>
      <c r="I26" s="74">
        <f t="shared" si="4"/>
        <v>45413</v>
      </c>
      <c r="J26" s="42">
        <f t="shared" si="5"/>
        <v>45.264631991979229</v>
      </c>
      <c r="K26" s="42">
        <f t="shared" si="6"/>
        <v>301.87605927331447</v>
      </c>
      <c r="L26" s="97">
        <f t="shared" si="7"/>
        <v>10044.325538893367</v>
      </c>
    </row>
    <row r="27" spans="2:12" x14ac:dyDescent="0.25">
      <c r="B27" s="6">
        <v>18</v>
      </c>
      <c r="C27" s="74">
        <f t="shared" si="0"/>
        <v>45444</v>
      </c>
      <c r="D27" s="42">
        <f t="shared" si="1"/>
        <v>45.254232944323775</v>
      </c>
      <c r="E27" s="42">
        <f t="shared" si="2"/>
        <v>301.88645832096995</v>
      </c>
      <c r="F27" s="97">
        <f t="shared" si="3"/>
        <v>10041.938214667322</v>
      </c>
      <c r="H27" s="6">
        <v>18</v>
      </c>
      <c r="I27" s="74">
        <f t="shared" si="4"/>
        <v>45444</v>
      </c>
      <c r="J27" s="42">
        <f t="shared" si="5"/>
        <v>43.943924232658475</v>
      </c>
      <c r="K27" s="42">
        <f t="shared" si="6"/>
        <v>303.19676703263519</v>
      </c>
      <c r="L27" s="97">
        <f t="shared" si="7"/>
        <v>9741.1287718607309</v>
      </c>
    </row>
    <row r="28" spans="2:12" x14ac:dyDescent="0.25">
      <c r="B28" s="6">
        <v>19</v>
      </c>
      <c r="C28" s="74">
        <f t="shared" si="0"/>
        <v>45474</v>
      </c>
      <c r="D28" s="42">
        <f t="shared" si="1"/>
        <v>43.933479689169531</v>
      </c>
      <c r="E28" s="42">
        <f t="shared" si="2"/>
        <v>303.20721157612417</v>
      </c>
      <c r="F28" s="97">
        <f t="shared" si="3"/>
        <v>9738.7310030911976</v>
      </c>
      <c r="H28" s="6">
        <v>19</v>
      </c>
      <c r="I28" s="74">
        <f t="shared" si="4"/>
        <v>45474</v>
      </c>
      <c r="J28" s="42">
        <f t="shared" si="5"/>
        <v>42.617438376890696</v>
      </c>
      <c r="K28" s="42">
        <f t="shared" si="6"/>
        <v>304.52325288840302</v>
      </c>
      <c r="L28" s="97">
        <f t="shared" si="7"/>
        <v>9436.6055189723284</v>
      </c>
    </row>
    <row r="29" spans="2:12" x14ac:dyDescent="0.25">
      <c r="B29" s="6">
        <v>20</v>
      </c>
      <c r="C29" s="74">
        <f t="shared" si="0"/>
        <v>45505</v>
      </c>
      <c r="D29" s="42">
        <f t="shared" si="1"/>
        <v>42.60694813852399</v>
      </c>
      <c r="E29" s="42">
        <f t="shared" si="2"/>
        <v>304.53374312676971</v>
      </c>
      <c r="F29" s="97">
        <f t="shared" si="3"/>
        <v>9434.1972599644287</v>
      </c>
      <c r="H29" s="6">
        <v>20</v>
      </c>
      <c r="I29" s="74">
        <f t="shared" si="4"/>
        <v>45505</v>
      </c>
      <c r="J29" s="42">
        <f t="shared" si="5"/>
        <v>41.285149145503937</v>
      </c>
      <c r="K29" s="42">
        <f t="shared" si="6"/>
        <v>305.85554211978979</v>
      </c>
      <c r="L29" s="97">
        <f t="shared" si="7"/>
        <v>9130.7499768525377</v>
      </c>
    </row>
    <row r="30" spans="2:12" x14ac:dyDescent="0.25">
      <c r="B30" s="6">
        <v>21</v>
      </c>
      <c r="C30" s="74">
        <f t="shared" si="0"/>
        <v>45536</v>
      </c>
      <c r="D30" s="42">
        <f t="shared" si="1"/>
        <v>41.274613012344375</v>
      </c>
      <c r="E30" s="42">
        <f t="shared" si="2"/>
        <v>305.86607825294931</v>
      </c>
      <c r="F30" s="97">
        <f t="shared" si="3"/>
        <v>9128.3311817114791</v>
      </c>
      <c r="H30" s="6">
        <v>21</v>
      </c>
      <c r="I30" s="74">
        <f t="shared" si="4"/>
        <v>45536</v>
      </c>
      <c r="J30" s="42">
        <f t="shared" si="5"/>
        <v>39.947031148729849</v>
      </c>
      <c r="K30" s="42">
        <f t="shared" si="6"/>
        <v>307.19366011656382</v>
      </c>
      <c r="L30" s="97">
        <f t="shared" si="7"/>
        <v>8823.5563167359742</v>
      </c>
    </row>
    <row r="31" spans="2:12" x14ac:dyDescent="0.25">
      <c r="B31" s="6">
        <v>22</v>
      </c>
      <c r="C31" s="74">
        <f t="shared" si="0"/>
        <v>45566</v>
      </c>
      <c r="D31" s="42">
        <f t="shared" si="1"/>
        <v>39.936448919987718</v>
      </c>
      <c r="E31" s="42">
        <f t="shared" si="2"/>
        <v>307.204242345306</v>
      </c>
      <c r="F31" s="97">
        <f t="shared" si="3"/>
        <v>8821.1269393661732</v>
      </c>
      <c r="H31" s="6">
        <v>22</v>
      </c>
      <c r="I31" s="74">
        <f t="shared" si="4"/>
        <v>45566</v>
      </c>
      <c r="J31" s="42">
        <f t="shared" si="5"/>
        <v>38.603058885719882</v>
      </c>
      <c r="K31" s="42">
        <f t="shared" si="6"/>
        <v>308.53763237957384</v>
      </c>
      <c r="L31" s="97">
        <f t="shared" si="7"/>
        <v>8515.0186843564006</v>
      </c>
    </row>
    <row r="32" spans="2:12" x14ac:dyDescent="0.25">
      <c r="B32" s="6">
        <v>23</v>
      </c>
      <c r="C32" s="74">
        <f t="shared" si="0"/>
        <v>45597</v>
      </c>
      <c r="D32" s="42">
        <f t="shared" si="1"/>
        <v>38.592430359727011</v>
      </c>
      <c r="E32" s="42">
        <f t="shared" si="2"/>
        <v>308.54826090556668</v>
      </c>
      <c r="F32" s="97">
        <f t="shared" si="3"/>
        <v>8512.5786784606062</v>
      </c>
      <c r="H32" s="6">
        <v>23</v>
      </c>
      <c r="I32" s="74">
        <f t="shared" si="4"/>
        <v>45597</v>
      </c>
      <c r="J32" s="42">
        <f t="shared" si="5"/>
        <v>37.253206744059248</v>
      </c>
      <c r="K32" s="42">
        <f t="shared" si="6"/>
        <v>309.88748452123446</v>
      </c>
      <c r="L32" s="97">
        <f t="shared" si="7"/>
        <v>8205.1311998351666</v>
      </c>
    </row>
    <row r="33" spans="2:12" x14ac:dyDescent="0.25">
      <c r="B33" s="6">
        <v>24</v>
      </c>
      <c r="C33" s="74">
        <f t="shared" si="0"/>
        <v>45627</v>
      </c>
      <c r="D33" s="42">
        <f t="shared" si="1"/>
        <v>37.242531718265148</v>
      </c>
      <c r="E33" s="42">
        <f t="shared" si="2"/>
        <v>309.89815954702857</v>
      </c>
      <c r="F33" s="97">
        <f t="shared" si="3"/>
        <v>8202.6805189135775</v>
      </c>
      <c r="H33" s="6">
        <v>24</v>
      </c>
      <c r="I33" s="74">
        <f t="shared" si="4"/>
        <v>45627</v>
      </c>
      <c r="J33" s="42">
        <f t="shared" si="5"/>
        <v>35.897448999278851</v>
      </c>
      <c r="K33" s="42">
        <f t="shared" si="6"/>
        <v>311.24324226601482</v>
      </c>
      <c r="L33" s="97">
        <f t="shared" si="7"/>
        <v>7893.8879575691517</v>
      </c>
    </row>
    <row r="34" spans="2:12" x14ac:dyDescent="0.25">
      <c r="B34" s="6">
        <v>25</v>
      </c>
      <c r="C34" s="74">
        <f t="shared" si="0"/>
        <v>45658</v>
      </c>
      <c r="D34" s="42">
        <f t="shared" si="1"/>
        <v>35.886727270246901</v>
      </c>
      <c r="E34" s="42">
        <f t="shared" si="2"/>
        <v>311.25396399504677</v>
      </c>
      <c r="F34" s="97">
        <f t="shared" si="3"/>
        <v>7891.4265549185311</v>
      </c>
      <c r="H34" s="6">
        <v>25</v>
      </c>
      <c r="I34" s="74">
        <f t="shared" si="4"/>
        <v>45658</v>
      </c>
      <c r="J34" s="42">
        <f t="shared" si="5"/>
        <v>34.535759814365036</v>
      </c>
      <c r="K34" s="42">
        <f t="shared" si="6"/>
        <v>312.60493145092869</v>
      </c>
      <c r="L34" s="97">
        <f t="shared" si="7"/>
        <v>7581.2830261182226</v>
      </c>
    </row>
    <row r="35" spans="2:12" x14ac:dyDescent="0.25">
      <c r="B35" s="6">
        <v>26</v>
      </c>
      <c r="C35" s="74">
        <f t="shared" si="0"/>
        <v>45689</v>
      </c>
      <c r="D35" s="42">
        <f t="shared" si="1"/>
        <v>34.524991177768577</v>
      </c>
      <c r="E35" s="42">
        <f t="shared" si="2"/>
        <v>312.61570008752511</v>
      </c>
      <c r="F35" s="97">
        <f t="shared" si="3"/>
        <v>7578.8108548310056</v>
      </c>
      <c r="H35" s="6">
        <v>26</v>
      </c>
      <c r="I35" s="74">
        <f t="shared" si="4"/>
        <v>45689</v>
      </c>
      <c r="J35" s="42">
        <f t="shared" si="5"/>
        <v>33.168113239267221</v>
      </c>
      <c r="K35" s="42">
        <f t="shared" si="6"/>
        <v>313.9725780260265</v>
      </c>
      <c r="L35" s="97">
        <f t="shared" si="7"/>
        <v>7267.3104480921957</v>
      </c>
    </row>
    <row r="36" spans="2:12" x14ac:dyDescent="0.25">
      <c r="B36" s="6">
        <v>27</v>
      </c>
      <c r="C36" s="74">
        <f t="shared" si="0"/>
        <v>45717</v>
      </c>
      <c r="D36" s="42">
        <f t="shared" si="1"/>
        <v>33.15729748988565</v>
      </c>
      <c r="E36" s="42">
        <f t="shared" si="2"/>
        <v>313.98339377540805</v>
      </c>
      <c r="F36" s="97">
        <f t="shared" si="3"/>
        <v>7264.8274610555973</v>
      </c>
      <c r="H36" s="6">
        <v>27</v>
      </c>
      <c r="I36" s="74">
        <f t="shared" si="4"/>
        <v>45717</v>
      </c>
      <c r="J36" s="42">
        <f t="shared" si="5"/>
        <v>31.794483210403357</v>
      </c>
      <c r="K36" s="42">
        <f t="shared" si="6"/>
        <v>315.34620805489033</v>
      </c>
      <c r="L36" s="97">
        <f t="shared" si="7"/>
        <v>6951.964240037305</v>
      </c>
    </row>
    <row r="37" spans="2:12" x14ac:dyDescent="0.25">
      <c r="B37" s="6">
        <v>28</v>
      </c>
      <c r="C37" s="74">
        <f t="shared" si="0"/>
        <v>45748</v>
      </c>
      <c r="D37" s="42">
        <f t="shared" si="1"/>
        <v>31.783620142118238</v>
      </c>
      <c r="E37" s="42">
        <f t="shared" si="2"/>
        <v>315.35707112317544</v>
      </c>
      <c r="F37" s="97">
        <f t="shared" si="3"/>
        <v>6949.4703899324222</v>
      </c>
      <c r="H37" s="6">
        <v>28</v>
      </c>
      <c r="I37" s="74">
        <f t="shared" si="4"/>
        <v>45748</v>
      </c>
      <c r="J37" s="42">
        <f t="shared" si="5"/>
        <v>30.414843550163209</v>
      </c>
      <c r="K37" s="42">
        <f t="shared" si="6"/>
        <v>316.7258477151305</v>
      </c>
      <c r="L37" s="97">
        <f t="shared" si="7"/>
        <v>6635.2383923221741</v>
      </c>
    </row>
    <row r="38" spans="2:12" x14ac:dyDescent="0.25">
      <c r="B38" s="6">
        <v>29</v>
      </c>
      <c r="C38" s="74">
        <f t="shared" si="0"/>
        <v>45778</v>
      </c>
      <c r="D38" s="42">
        <f t="shared" si="1"/>
        <v>30.403932955954346</v>
      </c>
      <c r="E38" s="42">
        <f t="shared" si="2"/>
        <v>316.73675830933934</v>
      </c>
      <c r="F38" s="97">
        <f t="shared" si="3"/>
        <v>6632.7336316230831</v>
      </c>
      <c r="H38" s="6">
        <v>29</v>
      </c>
      <c r="I38" s="74">
        <f t="shared" si="4"/>
        <v>45778</v>
      </c>
      <c r="J38" s="42">
        <f t="shared" si="5"/>
        <v>29.029167966409513</v>
      </c>
      <c r="K38" s="42">
        <f t="shared" si="6"/>
        <v>318.11152329888421</v>
      </c>
      <c r="L38" s="97">
        <f t="shared" si="7"/>
        <v>6317.1268690232901</v>
      </c>
    </row>
    <row r="39" spans="2:12" x14ac:dyDescent="0.25">
      <c r="B39" s="6">
        <v>30</v>
      </c>
      <c r="C39" s="74">
        <f t="shared" si="0"/>
        <v>45809</v>
      </c>
      <c r="D39" s="42">
        <f t="shared" si="1"/>
        <v>29.018209638350985</v>
      </c>
      <c r="E39" s="42">
        <f t="shared" si="2"/>
        <v>318.12248162694272</v>
      </c>
      <c r="F39" s="97">
        <f t="shared" si="3"/>
        <v>6314.6111499961407</v>
      </c>
      <c r="H39" s="6">
        <v>30</v>
      </c>
      <c r="I39" s="74">
        <f t="shared" si="4"/>
        <v>45809</v>
      </c>
      <c r="J39" s="42">
        <f t="shared" si="5"/>
        <v>27.637430051976892</v>
      </c>
      <c r="K39" s="42">
        <f t="shared" si="6"/>
        <v>319.50326121331682</v>
      </c>
      <c r="L39" s="97">
        <f t="shared" si="7"/>
        <v>5997.6236078099737</v>
      </c>
    </row>
    <row r="40" spans="2:12" x14ac:dyDescent="0.25">
      <c r="B40" s="6">
        <v>31</v>
      </c>
      <c r="C40" s="74">
        <f t="shared" si="0"/>
        <v>45839</v>
      </c>
      <c r="D40" s="42">
        <f t="shared" si="1"/>
        <v>27.626423781233115</v>
      </c>
      <c r="E40" s="42">
        <f t="shared" si="2"/>
        <v>319.51426748406061</v>
      </c>
      <c r="F40" s="97">
        <f t="shared" si="3"/>
        <v>5995.0968825120799</v>
      </c>
      <c r="H40" s="6">
        <v>31</v>
      </c>
      <c r="I40" s="74">
        <f t="shared" si="4"/>
        <v>45839</v>
      </c>
      <c r="J40" s="42">
        <f t="shared" si="5"/>
        <v>26.239603284168634</v>
      </c>
      <c r="K40" s="42">
        <f t="shared" si="6"/>
        <v>320.90108798112504</v>
      </c>
      <c r="L40" s="97">
        <f t="shared" si="7"/>
        <v>5676.7225198288488</v>
      </c>
    </row>
    <row r="41" spans="2:12" x14ac:dyDescent="0.25">
      <c r="B41" s="6">
        <v>32</v>
      </c>
      <c r="C41" s="74">
        <f t="shared" si="0"/>
        <v>45870</v>
      </c>
      <c r="D41" s="42">
        <f t="shared" si="1"/>
        <v>26.228548860990347</v>
      </c>
      <c r="E41" s="42">
        <f t="shared" si="2"/>
        <v>320.91214240430332</v>
      </c>
      <c r="F41" s="97">
        <f t="shared" si="3"/>
        <v>5674.1847401077766</v>
      </c>
      <c r="H41" s="6">
        <v>32</v>
      </c>
      <c r="I41" s="74">
        <f t="shared" si="4"/>
        <v>45870</v>
      </c>
      <c r="J41" s="42">
        <f t="shared" si="5"/>
        <v>24.835661024251213</v>
      </c>
      <c r="K41" s="42">
        <f t="shared" si="6"/>
        <v>322.30503024104246</v>
      </c>
      <c r="L41" s="97">
        <f t="shared" si="7"/>
        <v>5354.4174895878059</v>
      </c>
    </row>
    <row r="42" spans="2:12" x14ac:dyDescent="0.25">
      <c r="B42" s="6">
        <v>33</v>
      </c>
      <c r="C42" s="74">
        <f t="shared" si="0"/>
        <v>45901</v>
      </c>
      <c r="D42" s="42">
        <f t="shared" si="1"/>
        <v>24.82455823797152</v>
      </c>
      <c r="E42" s="42">
        <f t="shared" si="2"/>
        <v>322.31613302732217</v>
      </c>
      <c r="F42" s="97">
        <f t="shared" si="3"/>
        <v>5351.8686070804542</v>
      </c>
      <c r="H42" s="6">
        <v>33</v>
      </c>
      <c r="I42" s="74">
        <f t="shared" si="4"/>
        <v>45901</v>
      </c>
      <c r="J42" s="42">
        <f t="shared" si="5"/>
        <v>23.425576516946649</v>
      </c>
      <c r="K42" s="42">
        <f t="shared" si="6"/>
        <v>323.71511474834705</v>
      </c>
      <c r="L42" s="97">
        <f t="shared" si="7"/>
        <v>5030.7023748394586</v>
      </c>
    </row>
    <row r="43" spans="2:12" x14ac:dyDescent="0.25">
      <c r="B43" s="6">
        <v>34</v>
      </c>
      <c r="C43" s="74">
        <f t="shared" si="0"/>
        <v>45931</v>
      </c>
      <c r="D43" s="42">
        <f t="shared" si="1"/>
        <v>23.414425155976986</v>
      </c>
      <c r="E43" s="42">
        <f t="shared" si="2"/>
        <v>323.72626610931673</v>
      </c>
      <c r="F43" s="97">
        <f t="shared" si="3"/>
        <v>5028.1423409711379</v>
      </c>
      <c r="H43" s="6">
        <v>34</v>
      </c>
      <c r="I43" s="74">
        <f t="shared" si="4"/>
        <v>45931</v>
      </c>
      <c r="J43" s="42">
        <f t="shared" si="5"/>
        <v>22.009322889922629</v>
      </c>
      <c r="K43" s="42">
        <f t="shared" si="6"/>
        <v>325.13136837537104</v>
      </c>
      <c r="L43" s="97">
        <f t="shared" si="7"/>
        <v>4705.571006464088</v>
      </c>
    </row>
    <row r="44" spans="2:12" x14ac:dyDescent="0.25">
      <c r="B44" s="6">
        <v>35</v>
      </c>
      <c r="C44" s="74">
        <f t="shared" si="0"/>
        <v>45962</v>
      </c>
      <c r="D44" s="42">
        <f t="shared" si="1"/>
        <v>21.998122741748727</v>
      </c>
      <c r="E44" s="42">
        <f t="shared" si="2"/>
        <v>325.14256852354498</v>
      </c>
      <c r="F44" s="97">
        <f t="shared" si="3"/>
        <v>4702.9997724475925</v>
      </c>
      <c r="H44" s="6">
        <v>35</v>
      </c>
      <c r="I44" s="74">
        <f t="shared" si="4"/>
        <v>45962</v>
      </c>
      <c r="J44" s="42">
        <f t="shared" si="5"/>
        <v>20.586873153280383</v>
      </c>
      <c r="K44" s="42">
        <f t="shared" si="6"/>
        <v>326.55381811201329</v>
      </c>
      <c r="L44" s="97">
        <f t="shared" si="7"/>
        <v>4379.0171883520743</v>
      </c>
    </row>
    <row r="45" spans="2:12" x14ac:dyDescent="0.25">
      <c r="B45" s="6">
        <v>36</v>
      </c>
      <c r="C45" s="74">
        <f t="shared" si="0"/>
        <v>45992</v>
      </c>
      <c r="D45" s="42">
        <f t="shared" si="1"/>
        <v>20.575624004458216</v>
      </c>
      <c r="E45" s="42">
        <f t="shared" si="2"/>
        <v>326.56506726083546</v>
      </c>
      <c r="F45" s="97">
        <f t="shared" si="3"/>
        <v>4376.4347051867571</v>
      </c>
      <c r="H45" s="6">
        <v>36</v>
      </c>
      <c r="I45" s="74">
        <f t="shared" si="4"/>
        <v>45992</v>
      </c>
      <c r="J45" s="42">
        <f t="shared" si="5"/>
        <v>19.158200199040326</v>
      </c>
      <c r="K45" s="42">
        <f t="shared" si="6"/>
        <v>327.98249106625337</v>
      </c>
      <c r="L45" s="97">
        <f t="shared" si="7"/>
        <v>4051.034697285821</v>
      </c>
    </row>
    <row r="46" spans="2:12" x14ac:dyDescent="0.25">
      <c r="B46" s="6">
        <v>37</v>
      </c>
      <c r="C46" s="74">
        <f t="shared" si="0"/>
        <v>46023</v>
      </c>
      <c r="D46" s="42">
        <f t="shared" si="1"/>
        <v>19.146901835192061</v>
      </c>
      <c r="E46" s="42">
        <f t="shared" si="2"/>
        <v>327.99378943010163</v>
      </c>
      <c r="F46" s="97">
        <f t="shared" si="3"/>
        <v>4048.4409157566556</v>
      </c>
      <c r="H46" s="6">
        <v>37</v>
      </c>
      <c r="I46" s="74">
        <f t="shared" si="4"/>
        <v>46023</v>
      </c>
      <c r="J46" s="42">
        <f t="shared" si="5"/>
        <v>17.723276800625467</v>
      </c>
      <c r="K46" s="42">
        <f t="shared" si="6"/>
        <v>329.41741446466824</v>
      </c>
      <c r="L46" s="97">
        <f t="shared" si="7"/>
        <v>3721.6172828211529</v>
      </c>
    </row>
    <row r="47" spans="2:12" x14ac:dyDescent="0.25">
      <c r="B47" s="6">
        <v>38</v>
      </c>
      <c r="C47" s="74">
        <f t="shared" si="0"/>
        <v>46054</v>
      </c>
      <c r="D47" s="42">
        <f t="shared" si="1"/>
        <v>17.711929006435366</v>
      </c>
      <c r="E47" s="42">
        <f t="shared" si="2"/>
        <v>329.42876225885834</v>
      </c>
      <c r="F47" s="97">
        <f t="shared" si="3"/>
        <v>3719.012153497797</v>
      </c>
      <c r="H47" s="6">
        <v>38</v>
      </c>
      <c r="I47" s="74">
        <f t="shared" si="4"/>
        <v>46054</v>
      </c>
      <c r="J47" s="42">
        <f t="shared" si="5"/>
        <v>16.282075612342542</v>
      </c>
      <c r="K47" s="42">
        <f t="shared" si="6"/>
        <v>330.85861565295113</v>
      </c>
      <c r="L47" s="97">
        <f t="shared" si="7"/>
        <v>3390.758667168202</v>
      </c>
    </row>
    <row r="48" spans="2:12" x14ac:dyDescent="0.25">
      <c r="B48" s="6">
        <v>39</v>
      </c>
      <c r="C48" s="74">
        <f t="shared" si="0"/>
        <v>46082</v>
      </c>
      <c r="D48" s="42">
        <f t="shared" si="1"/>
        <v>16.270678171552863</v>
      </c>
      <c r="E48" s="42">
        <f t="shared" si="2"/>
        <v>330.87001309374085</v>
      </c>
      <c r="F48" s="97">
        <f t="shared" si="3"/>
        <v>3388.1421404040561</v>
      </c>
      <c r="H48" s="6">
        <v>39</v>
      </c>
      <c r="I48" s="74">
        <f t="shared" si="4"/>
        <v>46082</v>
      </c>
      <c r="J48" s="42">
        <f t="shared" si="5"/>
        <v>14.834569168860883</v>
      </c>
      <c r="K48" s="42">
        <f t="shared" si="6"/>
        <v>332.30612209643283</v>
      </c>
      <c r="L48" s="97">
        <f t="shared" si="7"/>
        <v>3058.4525450717692</v>
      </c>
    </row>
    <row r="49" spans="2:12" x14ac:dyDescent="0.25">
      <c r="B49" s="6">
        <v>40</v>
      </c>
      <c r="C49" s="74">
        <f t="shared" si="0"/>
        <v>46113</v>
      </c>
      <c r="D49" s="42">
        <f t="shared" si="1"/>
        <v>14.823121864267746</v>
      </c>
      <c r="E49" s="42">
        <f t="shared" si="2"/>
        <v>332.31756940102593</v>
      </c>
      <c r="F49" s="97">
        <f t="shared" si="3"/>
        <v>3055.8245710030301</v>
      </c>
      <c r="H49" s="6">
        <v>40</v>
      </c>
      <c r="I49" s="74">
        <f t="shared" si="4"/>
        <v>46113</v>
      </c>
      <c r="J49" s="42">
        <f t="shared" si="5"/>
        <v>13.380729884688989</v>
      </c>
      <c r="K49" s="42">
        <f t="shared" si="6"/>
        <v>333.75996138060469</v>
      </c>
      <c r="L49" s="97">
        <f t="shared" si="7"/>
        <v>2724.6925836911646</v>
      </c>
    </row>
    <row r="50" spans="2:12" x14ac:dyDescent="0.25">
      <c r="B50" s="6">
        <v>41</v>
      </c>
      <c r="C50" s="74">
        <f t="shared" si="0"/>
        <v>46143</v>
      </c>
      <c r="D50" s="42">
        <f t="shared" si="1"/>
        <v>13.369232498138254</v>
      </c>
      <c r="E50" s="42">
        <f t="shared" si="2"/>
        <v>333.77145876715542</v>
      </c>
      <c r="F50" s="97">
        <f t="shared" si="3"/>
        <v>2722.0531122358748</v>
      </c>
      <c r="H50" s="6">
        <v>41</v>
      </c>
      <c r="I50" s="74">
        <f t="shared" si="4"/>
        <v>46143</v>
      </c>
      <c r="J50" s="42">
        <f t="shared" si="5"/>
        <v>11.920530053648845</v>
      </c>
      <c r="K50" s="42">
        <f t="shared" si="6"/>
        <v>335.22016121164484</v>
      </c>
      <c r="L50" s="97">
        <f t="shared" si="7"/>
        <v>2389.47242247952</v>
      </c>
    </row>
    <row r="51" spans="2:12" x14ac:dyDescent="0.25">
      <c r="B51" s="6">
        <v>42</v>
      </c>
      <c r="C51" s="74">
        <f t="shared" si="0"/>
        <v>46174</v>
      </c>
      <c r="D51" s="42">
        <f t="shared" si="1"/>
        <v>11.908982366031951</v>
      </c>
      <c r="E51" s="42">
        <f t="shared" si="2"/>
        <v>335.23170889926172</v>
      </c>
      <c r="F51" s="97">
        <f t="shared" si="3"/>
        <v>2386.821403336613</v>
      </c>
      <c r="H51" s="6">
        <v>42</v>
      </c>
      <c r="I51" s="74">
        <f t="shared" si="4"/>
        <v>46174</v>
      </c>
      <c r="J51" s="42">
        <f t="shared" si="5"/>
        <v>10.453941848347901</v>
      </c>
      <c r="K51" s="42">
        <f t="shared" si="6"/>
        <v>336.68674941694582</v>
      </c>
      <c r="L51" s="97">
        <f t="shared" si="7"/>
        <v>2052.785673062574</v>
      </c>
    </row>
    <row r="52" spans="2:12" x14ac:dyDescent="0.25">
      <c r="B52" s="6">
        <v>43</v>
      </c>
      <c r="C52" s="74">
        <f t="shared" si="0"/>
        <v>46204</v>
      </c>
      <c r="D52" s="42">
        <f t="shared" si="1"/>
        <v>10.442343639597683</v>
      </c>
      <c r="E52" s="42">
        <f t="shared" si="2"/>
        <v>336.69834762569599</v>
      </c>
      <c r="F52" s="97">
        <f t="shared" si="3"/>
        <v>2050.123055710917</v>
      </c>
      <c r="H52" s="6">
        <v>43</v>
      </c>
      <c r="I52" s="74">
        <f t="shared" si="4"/>
        <v>46204</v>
      </c>
      <c r="J52" s="42">
        <f t="shared" si="5"/>
        <v>8.9809373196487616</v>
      </c>
      <c r="K52" s="42">
        <f t="shared" si="6"/>
        <v>338.15975394564492</v>
      </c>
      <c r="L52" s="97">
        <f t="shared" si="7"/>
        <v>1714.625919116929</v>
      </c>
    </row>
    <row r="53" spans="2:12" x14ac:dyDescent="0.25">
      <c r="B53" s="6">
        <v>44</v>
      </c>
      <c r="C53" s="74">
        <f t="shared" si="0"/>
        <v>46235</v>
      </c>
      <c r="D53" s="42">
        <f t="shared" si="1"/>
        <v>8.9692883687352616</v>
      </c>
      <c r="E53" s="42">
        <f t="shared" si="2"/>
        <v>338.17140289655845</v>
      </c>
      <c r="F53" s="97">
        <f t="shared" si="3"/>
        <v>1711.9516528143586</v>
      </c>
      <c r="H53" s="6">
        <v>44</v>
      </c>
      <c r="I53" s="74">
        <f t="shared" si="4"/>
        <v>46235</v>
      </c>
      <c r="J53" s="42">
        <f t="shared" si="5"/>
        <v>7.5014883961365646</v>
      </c>
      <c r="K53" s="42">
        <f t="shared" si="6"/>
        <v>339.63920286915715</v>
      </c>
      <c r="L53" s="97">
        <f t="shared" si="7"/>
        <v>1374.9867162477719</v>
      </c>
    </row>
    <row r="54" spans="2:12" x14ac:dyDescent="0.25">
      <c r="B54" s="6">
        <v>45</v>
      </c>
      <c r="C54" s="74">
        <f t="shared" si="0"/>
        <v>46266</v>
      </c>
      <c r="D54" s="42">
        <f t="shared" si="1"/>
        <v>7.4897884810628179</v>
      </c>
      <c r="E54" s="42">
        <f t="shared" si="2"/>
        <v>339.65090278423088</v>
      </c>
      <c r="F54" s="97">
        <f t="shared" si="3"/>
        <v>1372.3007500301278</v>
      </c>
      <c r="H54" s="6">
        <v>45</v>
      </c>
      <c r="I54" s="74">
        <f t="shared" si="4"/>
        <v>46266</v>
      </c>
      <c r="J54" s="42">
        <f t="shared" si="5"/>
        <v>6.0155668835840013</v>
      </c>
      <c r="K54" s="42">
        <f t="shared" si="6"/>
        <v>341.12512438170967</v>
      </c>
      <c r="L54" s="97">
        <f t="shared" si="7"/>
        <v>1033.8615918660623</v>
      </c>
    </row>
    <row r="55" spans="2:12" x14ac:dyDescent="0.25">
      <c r="B55" s="6">
        <v>46</v>
      </c>
      <c r="C55" s="74">
        <f t="shared" si="0"/>
        <v>46296</v>
      </c>
      <c r="D55" s="42">
        <f t="shared" si="1"/>
        <v>6.0038157813818094</v>
      </c>
      <c r="E55" s="42">
        <f t="shared" si="2"/>
        <v>341.13687548391187</v>
      </c>
      <c r="F55" s="97">
        <f t="shared" si="3"/>
        <v>1031.163874546216</v>
      </c>
      <c r="H55" s="6">
        <v>46</v>
      </c>
      <c r="I55" s="74">
        <f t="shared" si="4"/>
        <v>46296</v>
      </c>
      <c r="J55" s="42">
        <f t="shared" si="5"/>
        <v>4.5231444644140231</v>
      </c>
      <c r="K55" s="42">
        <f t="shared" si="6"/>
        <v>342.61754680087967</v>
      </c>
      <c r="L55" s="97">
        <f t="shared" si="7"/>
        <v>691.24404506518272</v>
      </c>
    </row>
    <row r="56" spans="2:12" x14ac:dyDescent="0.25">
      <c r="B56" s="6">
        <v>47</v>
      </c>
      <c r="C56" s="74">
        <f t="shared" si="0"/>
        <v>46327</v>
      </c>
      <c r="D56" s="42">
        <f t="shared" si="1"/>
        <v>4.5113419511396948</v>
      </c>
      <c r="E56" s="42">
        <f t="shared" si="2"/>
        <v>342.62934931415401</v>
      </c>
      <c r="F56" s="97">
        <f t="shared" si="3"/>
        <v>688.53452523206192</v>
      </c>
      <c r="H56" s="6">
        <v>47</v>
      </c>
      <c r="I56" s="74">
        <f t="shared" si="4"/>
        <v>46327</v>
      </c>
      <c r="J56" s="42">
        <f t="shared" si="5"/>
        <v>3.0241926971601742</v>
      </c>
      <c r="K56" s="42">
        <f t="shared" si="6"/>
        <v>344.11649856813352</v>
      </c>
      <c r="L56" s="97">
        <f t="shared" si="7"/>
        <v>347.1275464970492</v>
      </c>
    </row>
    <row r="57" spans="2:12" ht="15.75" thickBot="1" x14ac:dyDescent="0.3">
      <c r="B57" s="3">
        <v>48</v>
      </c>
      <c r="C57" s="43">
        <f t="shared" si="0"/>
        <v>46357</v>
      </c>
      <c r="D57" s="44">
        <f t="shared" si="1"/>
        <v>3.0123385478902711</v>
      </c>
      <c r="E57" s="44">
        <f t="shared" si="2"/>
        <v>344.1283527174034</v>
      </c>
      <c r="F57" s="98">
        <f t="shared" si="3"/>
        <v>344.40617251465852</v>
      </c>
      <c r="H57" s="3">
        <v>48</v>
      </c>
      <c r="I57" s="43">
        <f t="shared" si="4"/>
        <v>46357</v>
      </c>
      <c r="J57" s="44">
        <f t="shared" si="5"/>
        <v>1.5186830159245901</v>
      </c>
      <c r="K57" s="44">
        <f t="shared" si="6"/>
        <v>345.62200824936912</v>
      </c>
      <c r="L57" s="98">
        <f t="shared" si="7"/>
        <v>1.5055382476800787</v>
      </c>
    </row>
  </sheetData>
  <conditionalFormatting sqref="D10:F57">
    <cfRule type="expression" dxfId="24" priority="1">
      <formula>_xlfn.ISFORMULA(D10)=FALSE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Greater Than-Less Than-Between</vt:lpstr>
      <vt:lpstr>Equal To-Text That Contains</vt:lpstr>
      <vt:lpstr>A Date Occuring</vt:lpstr>
      <vt:lpstr>Duplicate Values</vt:lpstr>
      <vt:lpstr>Top and Bottom Rules</vt:lpstr>
      <vt:lpstr>Data Bars</vt:lpstr>
      <vt:lpstr>Color Scales</vt:lpstr>
      <vt:lpstr>Cell Icons</vt:lpstr>
      <vt:lpstr>Custom Rule-Formulas</vt:lpstr>
      <vt:lpstr>Custom Rule-Unlocked Cells</vt:lpstr>
      <vt:lpstr>Custom Rule-Based on Input Cell</vt:lpstr>
      <vt:lpstr>Accessibility</vt:lpstr>
      <vt:lpstr>Remove Individual Rules</vt:lpstr>
      <vt:lpstr>Remove From Selection</vt:lpstr>
      <vt:lpstr>Remove From Entire Sheet</vt:lpstr>
      <vt:lpstr>IF Function-Wingdings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Ringstrom</dc:creator>
  <cp:lastModifiedBy>David Ringstrom</cp:lastModifiedBy>
  <dcterms:created xsi:type="dcterms:W3CDTF">2022-04-11T16:15:53Z</dcterms:created>
  <dcterms:modified xsi:type="dcterms:W3CDTF">2022-07-05T17:23:54Z</dcterms:modified>
</cp:coreProperties>
</file>