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6\"/>
    </mc:Choice>
  </mc:AlternateContent>
  <xr:revisionPtr revIDLastSave="0" documentId="8_{2100CD38-0E99-482D-9BFE-77AA88EE4363}" xr6:coauthVersionLast="47" xr6:coauthVersionMax="47" xr10:uidLastSave="{00000000-0000-0000-0000-000000000000}"/>
  <bookViews>
    <workbookView showHorizontalScroll="0" showVerticalScroll="0" xWindow="-120" yWindow="-120" windowWidth="20730" windowHeight="11310" xr2:uid="{1A615C33-8F68-064E-8D9A-BECD13936FCC}"/>
  </bookViews>
  <sheets>
    <sheet name="PMT-CUMIPMT Functions" sheetId="1" r:id="rId1"/>
    <sheet name="Goal Seek" sheetId="5" r:id="rId2"/>
    <sheet name="Data Table  - Two Inputs" sheetId="6" r:id="rId3"/>
    <sheet name="Data Table - One Input" sheetId="7" r:id="rId4"/>
    <sheet name="Data Table - Three Inputs" sheetId="8" r:id="rId5"/>
    <sheet name="Forecast Sheet" sheetId="4" r:id="rId6"/>
    <sheet name="Scenario Manager" sheetId="2" r:id="rId7"/>
  </sheets>
  <definedNames>
    <definedName name="solver_adj" localSheetId="1" hidden="1">'Goal Seek'!$B$3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ng" localSheetId="6" hidden="1">1</definedName>
    <definedName name="solver_est" localSheetId="1" hidden="1">1</definedName>
    <definedName name="solver_itr" localSheetId="1" hidden="1">2147483647</definedName>
    <definedName name="solver_lin" localSheetId="6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6" hidden="1">1</definedName>
    <definedName name="solver_nod" localSheetId="1" hidden="1">2147483647</definedName>
    <definedName name="solver_num" localSheetId="1" hidden="1">0</definedName>
    <definedName name="solver_num" localSheetId="6" hidden="1">0</definedName>
    <definedName name="solver_nwt" localSheetId="1" hidden="1">1</definedName>
    <definedName name="solver_opt" localSheetId="1" hidden="1">'Goal Seek'!$B$4</definedName>
    <definedName name="solver_opt" localSheetId="6" hidden="1">'Scenario Manager'!$B$5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typ" localSheetId="6" hidden="1">1</definedName>
    <definedName name="solver_val" localSheetId="1" hidden="1">350</definedName>
    <definedName name="solver_val" localSheetId="6" hidden="1">0</definedName>
    <definedName name="solver_ver" localSheetId="1" hidden="1">3</definedName>
    <definedName name="solver_ver" localSheetId="6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8" l="1"/>
  <c r="A6" i="8" s="1"/>
  <c r="B4" i="8"/>
  <c r="A7" i="8"/>
  <c r="A8" i="8"/>
  <c r="A9" i="8" s="1"/>
  <c r="A10" i="8" s="1"/>
  <c r="B5" i="7"/>
  <c r="A6" i="7"/>
  <c r="A7" i="7"/>
  <c r="A8" i="7" s="1"/>
  <c r="A9" i="7" s="1"/>
  <c r="A10" i="7" s="1"/>
  <c r="A5" i="6"/>
  <c r="B5" i="6"/>
  <c r="C5" i="6"/>
  <c r="D5" i="6"/>
  <c r="E5" i="6"/>
  <c r="F5" i="6" s="1"/>
  <c r="A6" i="6"/>
  <c r="A7" i="6"/>
  <c r="A8" i="6"/>
  <c r="A9" i="6"/>
  <c r="B4" i="5"/>
  <c r="N9" i="5" a="1"/>
  <c r="N9" i="5" s="1"/>
  <c r="B5" i="2"/>
  <c r="B5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 Lummus</author>
  </authors>
  <commentList>
    <comment ref="B5" authorId="0" shapeId="0" xr:uid="{14E6D503-CDDF-4178-B53C-60958C11A6F9}">
      <text/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<sst xmlns="http://schemas.openxmlformats.org/spreadsheetml/2006/main" count="32" uniqueCount="16">
  <si>
    <t>Interest</t>
  </si>
  <si>
    <t>Term</t>
  </si>
  <si>
    <t>Principal</t>
  </si>
  <si>
    <t>Payment</t>
  </si>
  <si>
    <t>Total Interest</t>
  </si>
  <si>
    <t>678 Oak Street</t>
  </si>
  <si>
    <t>Location</t>
  </si>
  <si>
    <t>360/600,000</t>
  </si>
  <si>
    <t>300/550,000</t>
  </si>
  <si>
    <t>240/500,000</t>
  </si>
  <si>
    <t>180/450,000</t>
  </si>
  <si>
    <t>120/400,000</t>
  </si>
  <si>
    <t>120/375,000</t>
  </si>
  <si>
    <t>Sales</t>
  </si>
  <si>
    <t>Date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</si>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</sst>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B4067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E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1" applyNumberFormat="1" applyFont="1"/>
    <xf numFmtId="164" fontId="0" fillId="0" borderId="0" xfId="2" applyNumberFormat="1" applyFont="1"/>
    <xf numFmtId="8" fontId="4" fillId="0" borderId="0" xfId="0" applyNumberFormat="1" applyFont="1" applyFill="1"/>
    <xf numFmtId="43" fontId="3" fillId="2" borderId="0" xfId="2" applyFont="1" applyFill="1"/>
    <xf numFmtId="8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0" xfId="3"/>
    <xf numFmtId="164" fontId="0" fillId="0" borderId="0" xfId="4" applyNumberFormat="1" applyFont="1"/>
    <xf numFmtId="14" fontId="1" fillId="0" borderId="0" xfId="3" applyNumberFormat="1"/>
    <xf numFmtId="8" fontId="4" fillId="0" borderId="0" xfId="0" applyNumberFormat="1" applyFont="1"/>
    <xf numFmtId="3" fontId="4" fillId="0" borderId="0" xfId="0" applyNumberFormat="1" applyFont="1"/>
    <xf numFmtId="10" fontId="4" fillId="0" borderId="0" xfId="1" applyNumberFormat="1" applyFont="1" applyFill="1"/>
    <xf numFmtId="43" fontId="0" fillId="0" borderId="0" xfId="2" applyFont="1"/>
    <xf numFmtId="0" fontId="0" fillId="0" borderId="0" xfId="0" applyAlignment="1">
      <alignment horizontal="right"/>
    </xf>
    <xf numFmtId="8" fontId="5" fillId="0" borderId="0" xfId="0" applyNumberFormat="1" applyFont="1"/>
    <xf numFmtId="0" fontId="5" fillId="0" borderId="0" xfId="0" applyFont="1" applyAlignment="1">
      <alignment horizontal="right"/>
    </xf>
  </cellXfs>
  <cellStyles count="5">
    <cellStyle name="Comma" xfId="2" builtinId="3"/>
    <cellStyle name="Comma 2" xfId="4" xr:uid="{6CED6BE8-F702-4302-A75A-637EA9FADB12}"/>
    <cellStyle name="Normal" xfId="0" builtinId="0"/>
    <cellStyle name="Normal 2" xfId="3" xr:uid="{C415C331-D1F4-4F54-93F1-0002B0EE6F7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544A-FF9D-7E45-97CF-3C18417A8C01}">
  <sheetPr codeName="Sheet1"/>
  <dimension ref="A1:B5"/>
  <sheetViews>
    <sheetView tabSelected="1" zoomScale="150" zoomScaleNormal="150" workbookViewId="0">
      <selection activeCell="B8" sqref="B8"/>
    </sheetView>
  </sheetViews>
  <sheetFormatPr defaultColWidth="11" defaultRowHeight="15.75" x14ac:dyDescent="0.25"/>
  <cols>
    <col min="1" max="1" width="12.125" bestFit="1" customWidth="1"/>
    <col min="2" max="2" width="14.375" customWidth="1"/>
  </cols>
  <sheetData>
    <row r="1" spans="1:2" x14ac:dyDescent="0.25">
      <c r="A1" t="s">
        <v>0</v>
      </c>
      <c r="B1" s="1">
        <v>5.2499999999999998E-2</v>
      </c>
    </row>
    <row r="2" spans="1:2" x14ac:dyDescent="0.25">
      <c r="A2" t="s">
        <v>1</v>
      </c>
      <c r="B2">
        <v>48</v>
      </c>
    </row>
    <row r="3" spans="1:2" x14ac:dyDescent="0.25">
      <c r="A3" t="s">
        <v>2</v>
      </c>
      <c r="B3" s="2">
        <v>25000</v>
      </c>
    </row>
    <row r="4" spans="1:2" x14ac:dyDescent="0.25">
      <c r="A4" t="s">
        <v>3</v>
      </c>
      <c r="B4" s="3">
        <f>PMT(B1/12,B2,B3)</f>
        <v>-578.56781877548951</v>
      </c>
    </row>
    <row r="5" spans="1:2" x14ac:dyDescent="0.25">
      <c r="A5" t="s">
        <v>4</v>
      </c>
      <c r="B5" s="4">
        <f>-CUMIPMT(B1/12,B2,B3,1,B2,0)</f>
        <v>2771.255301223493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7858-C074-4019-B8E3-E4C1E203F0A6}">
  <dimension ref="A1:N9"/>
  <sheetViews>
    <sheetView zoomScale="150" zoomScaleNormal="150" workbookViewId="0">
      <selection activeCell="I8" sqref="I8"/>
    </sheetView>
  </sheetViews>
  <sheetFormatPr defaultColWidth="11" defaultRowHeight="15.75" x14ac:dyDescent="0.25"/>
  <cols>
    <col min="2" max="2" width="8" bestFit="1" customWidth="1"/>
  </cols>
  <sheetData>
    <row r="1" spans="1:14" x14ac:dyDescent="0.25">
      <c r="A1" t="s">
        <v>0</v>
      </c>
      <c r="B1" s="13">
        <v>5.2499999999999998E-2</v>
      </c>
    </row>
    <row r="2" spans="1:14" x14ac:dyDescent="0.25">
      <c r="A2" t="s">
        <v>1</v>
      </c>
      <c r="B2">
        <v>48</v>
      </c>
    </row>
    <row r="3" spans="1:14" x14ac:dyDescent="0.25">
      <c r="A3" t="s">
        <v>2</v>
      </c>
      <c r="B3" s="12">
        <v>15123.551191490302</v>
      </c>
    </row>
    <row r="4" spans="1:14" x14ac:dyDescent="0.25">
      <c r="A4" t="s">
        <v>3</v>
      </c>
      <c r="B4" s="11">
        <f>-PMT(B1/12,B2,B3)</f>
        <v>350.00000099999994</v>
      </c>
    </row>
    <row r="9" spans="1:14" x14ac:dyDescent="0.25">
      <c r="N9" cm="1">
        <f t="array" aca="1" ref="N9" ca="1">_xlfn.RANDARRAY()</f>
        <v>0.7813132657577726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6029-75C8-4B8A-BFDB-CAA582750E62}">
  <dimension ref="A1:F11"/>
  <sheetViews>
    <sheetView zoomScaleNormal="100" workbookViewId="0">
      <selection activeCell="D1" sqref="D1"/>
    </sheetView>
  </sheetViews>
  <sheetFormatPr defaultColWidth="11" defaultRowHeight="15.75" x14ac:dyDescent="0.25"/>
  <cols>
    <col min="2" max="2" width="14.375" customWidth="1"/>
    <col min="3" max="3" width="14" bestFit="1" customWidth="1"/>
    <col min="4" max="6" width="14.75" bestFit="1" customWidth="1"/>
  </cols>
  <sheetData>
    <row r="1" spans="1:6" x14ac:dyDescent="0.25">
      <c r="A1" t="s">
        <v>0</v>
      </c>
      <c r="B1" s="1">
        <v>3.2500000000000001E-2</v>
      </c>
    </row>
    <row r="2" spans="1:6" x14ac:dyDescent="0.25">
      <c r="A2" t="s">
        <v>1</v>
      </c>
      <c r="B2">
        <v>120</v>
      </c>
    </row>
    <row r="3" spans="1:6" x14ac:dyDescent="0.25">
      <c r="A3" t="s">
        <v>2</v>
      </c>
      <c r="B3" s="6">
        <v>500000</v>
      </c>
    </row>
    <row r="5" spans="1:6" x14ac:dyDescent="0.25">
      <c r="A5" s="5">
        <f>-PMT(B1/12,B2,B3)</f>
        <v>4885.9514482592776</v>
      </c>
      <c r="B5">
        <f>B2</f>
        <v>120</v>
      </c>
      <c r="C5">
        <f>B5+120</f>
        <v>240</v>
      </c>
      <c r="D5">
        <f>C5+120</f>
        <v>360</v>
      </c>
      <c r="E5">
        <f>D5+120</f>
        <v>480</v>
      </c>
      <c r="F5">
        <f>E5+120</f>
        <v>600</v>
      </c>
    </row>
    <row r="6" spans="1:6" x14ac:dyDescent="0.25">
      <c r="A6" s="7">
        <f>B1</f>
        <v>3.2500000000000001E-2</v>
      </c>
      <c r="B6" s="14">
        <f t="dataTable" ref="B6:F9" dt2D="1" dtr="1" r1="B1" r2="B2" ca="1"/>
        <v>66691297.662007622</v>
      </c>
      <c r="C6" s="14">
        <v>66702775.197464719</v>
      </c>
      <c r="D6" s="14">
        <v>106156765.9138837</v>
      </c>
      <c r="E6" s="14">
        <v>142051965.46358916</v>
      </c>
      <c r="F6" s="14">
        <v>175922382.30238315</v>
      </c>
    </row>
    <row r="7" spans="1:6" x14ac:dyDescent="0.25">
      <c r="A7" s="7">
        <f>A6+0.005</f>
        <v>3.7499999999999999E-2</v>
      </c>
      <c r="B7" s="14">
        <v>1862.6352177389242</v>
      </c>
      <c r="C7" s="14">
        <v>25001562.500000004</v>
      </c>
      <c r="D7" s="14">
        <v>30001562.500000004</v>
      </c>
      <c r="E7" s="14">
        <v>35001562.5</v>
      </c>
      <c r="F7" s="14">
        <v>40001562.5</v>
      </c>
    </row>
    <row r="8" spans="1:6" x14ac:dyDescent="0.25">
      <c r="A8" s="7">
        <f>A7+0.005</f>
        <v>4.2499999999999996E-2</v>
      </c>
      <c r="B8" s="14">
        <v>20001562.500000004</v>
      </c>
      <c r="C8" s="14">
        <v>45001979.166666672</v>
      </c>
      <c r="D8" s="14">
        <v>50001979.166666672</v>
      </c>
      <c r="E8" s="14">
        <v>55001979.166666672</v>
      </c>
      <c r="F8" s="14">
        <v>60001979.166666672</v>
      </c>
    </row>
    <row r="9" spans="1:6" x14ac:dyDescent="0.25">
      <c r="A9" s="7">
        <f>A8+0.005</f>
        <v>4.7499999999999994E-2</v>
      </c>
      <c r="B9" s="14">
        <v>40001979.166666664</v>
      </c>
      <c r="C9" s="14">
        <v>65002604.166666687</v>
      </c>
      <c r="D9" s="14">
        <v>70002604.166666687</v>
      </c>
      <c r="E9" s="14">
        <v>75002604.166666687</v>
      </c>
      <c r="F9" s="14">
        <v>80002604.166666687</v>
      </c>
    </row>
    <row r="10" spans="1:6" x14ac:dyDescent="0.25">
      <c r="A10" s="7"/>
      <c r="B10" s="14"/>
      <c r="C10" s="14"/>
      <c r="D10" s="14"/>
      <c r="E10" s="14"/>
      <c r="F10" s="14"/>
    </row>
    <row r="11" spans="1:6" x14ac:dyDescent="0.25">
      <c r="B11" s="14"/>
      <c r="C11" s="14"/>
      <c r="D11" s="14"/>
      <c r="E11" s="14"/>
      <c r="F1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07AD-F5CB-4AD1-898A-ED9D8087B4C7}">
  <dimension ref="A1:B10"/>
  <sheetViews>
    <sheetView zoomScaleNormal="100" workbookViewId="0">
      <selection activeCell="D1" sqref="D1"/>
    </sheetView>
  </sheetViews>
  <sheetFormatPr defaultColWidth="11" defaultRowHeight="15.75" x14ac:dyDescent="0.25"/>
  <sheetData>
    <row r="1" spans="1:2" x14ac:dyDescent="0.25">
      <c r="A1" t="s">
        <v>0</v>
      </c>
      <c r="B1" s="1">
        <v>3.2500000000000001E-2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 s="6">
        <v>500000</v>
      </c>
    </row>
    <row r="5" spans="1:2" x14ac:dyDescent="0.25">
      <c r="B5" s="5">
        <f>-PMT(B1/12,B2,B3)</f>
        <v>4885.9514482592776</v>
      </c>
    </row>
    <row r="6" spans="1:2" x14ac:dyDescent="0.25">
      <c r="A6" s="7">
        <f>B1</f>
        <v>3.2500000000000001E-2</v>
      </c>
      <c r="B6">
        <f t="dataTable" ref="B6:B10" dt2D="0" dtr="0" r1="B1" ca="1"/>
        <v>4885.9514482592776</v>
      </c>
    </row>
    <row r="7" spans="1:2" x14ac:dyDescent="0.25">
      <c r="A7" s="7">
        <f>A6+0.005</f>
        <v>3.7499999999999999E-2</v>
      </c>
      <c r="B7">
        <v>5003.0621598493835</v>
      </c>
    </row>
    <row r="8" spans="1:2" x14ac:dyDescent="0.25">
      <c r="A8" s="7">
        <f>A7+0.005</f>
        <v>4.2499999999999996E-2</v>
      </c>
      <c r="B8">
        <v>5242.3871688398185</v>
      </c>
    </row>
    <row r="9" spans="1:2" x14ac:dyDescent="0.25">
      <c r="A9" s="7">
        <f>A8+0.005</f>
        <v>4.7499999999999994E-2</v>
      </c>
      <c r="B9">
        <v>5614.0048433345073</v>
      </c>
    </row>
    <row r="10" spans="1:2" x14ac:dyDescent="0.25">
      <c r="A10" s="7">
        <f>A9+0.005</f>
        <v>5.2499999999999991E-2</v>
      </c>
      <c r="B10">
        <v>6132.6312544232078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08FB-5B81-461B-9DA1-0859D7ED63F8}">
  <dimension ref="A1:F10"/>
  <sheetViews>
    <sheetView workbookViewId="0">
      <selection activeCell="D1" sqref="D1"/>
    </sheetView>
  </sheetViews>
  <sheetFormatPr defaultColWidth="11" defaultRowHeight="15.75" x14ac:dyDescent="0.25"/>
  <cols>
    <col min="1" max="1" width="11.375" bestFit="1" customWidth="1"/>
    <col min="2" max="5" width="11.125" bestFit="1" customWidth="1"/>
  </cols>
  <sheetData>
    <row r="1" spans="1:6" x14ac:dyDescent="0.25">
      <c r="A1" t="s">
        <v>15</v>
      </c>
      <c r="B1" s="7">
        <v>3.2500000000000001E-2</v>
      </c>
      <c r="D1" s="7"/>
    </row>
    <row r="2" spans="1:6" x14ac:dyDescent="0.25">
      <c r="B2" s="17" t="s">
        <v>12</v>
      </c>
    </row>
    <row r="3" spans="1:6" x14ac:dyDescent="0.25">
      <c r="A3" t="s">
        <v>1</v>
      </c>
      <c r="B3" s="17" t="str">
        <f>LEFT(B2,3)</f>
        <v>120</v>
      </c>
    </row>
    <row r="4" spans="1:6" x14ac:dyDescent="0.25">
      <c r="A4" t="s">
        <v>2</v>
      </c>
      <c r="B4" s="15" t="str">
        <f>MID(B2,5,10)</f>
        <v>375,000</v>
      </c>
    </row>
    <row r="5" spans="1:6" x14ac:dyDescent="0.25">
      <c r="D5" s="5"/>
    </row>
    <row r="6" spans="1:6" x14ac:dyDescent="0.25">
      <c r="A6" s="16">
        <f>-PMT(B1/12,B3,B4)</f>
        <v>3664.463586194458</v>
      </c>
      <c r="B6" s="15" t="s">
        <v>11</v>
      </c>
      <c r="C6" s="15" t="s">
        <v>10</v>
      </c>
      <c r="D6" s="15" t="s">
        <v>9</v>
      </c>
      <c r="E6" s="15" t="s">
        <v>8</v>
      </c>
      <c r="F6" s="15" t="s">
        <v>7</v>
      </c>
    </row>
    <row r="7" spans="1:6" x14ac:dyDescent="0.25">
      <c r="A7" s="7">
        <f>B1</f>
        <v>3.2500000000000001E-2</v>
      </c>
      <c r="B7" s="14"/>
      <c r="C7" s="14"/>
      <c r="D7" s="14"/>
      <c r="E7" s="14"/>
    </row>
    <row r="8" spans="1:6" x14ac:dyDescent="0.25">
      <c r="A8" s="7">
        <f>A7+0.005</f>
        <v>3.7499999999999999E-2</v>
      </c>
      <c r="B8" s="14"/>
      <c r="C8" s="14"/>
      <c r="D8" s="14"/>
      <c r="E8" s="14"/>
    </row>
    <row r="9" spans="1:6" x14ac:dyDescent="0.25">
      <c r="A9" s="7">
        <f>A8+0.005</f>
        <v>4.2499999999999996E-2</v>
      </c>
      <c r="B9" s="14"/>
      <c r="C9" s="14"/>
      <c r="D9" s="14"/>
      <c r="E9" s="14"/>
    </row>
    <row r="10" spans="1:6" x14ac:dyDescent="0.25">
      <c r="A10" s="7">
        <f>A9+0.005</f>
        <v>4.7499999999999994E-2</v>
      </c>
      <c r="B10" s="14"/>
      <c r="C10" s="14"/>
      <c r="D10" s="14"/>
      <c r="E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FE09-FF9F-43F3-B8E4-D4FE17B45ED2}">
  <dimension ref="A1:B20"/>
  <sheetViews>
    <sheetView zoomScaleNormal="100" workbookViewId="0">
      <selection activeCell="G9" sqref="G9"/>
    </sheetView>
  </sheetViews>
  <sheetFormatPr defaultRowHeight="15" x14ac:dyDescent="0.25"/>
  <cols>
    <col min="1" max="1" width="8.5" style="8" bestFit="1" customWidth="1"/>
    <col min="2" max="2" width="10.125" style="8" bestFit="1" customWidth="1"/>
    <col min="3" max="16384" width="9" style="8"/>
  </cols>
  <sheetData>
    <row r="1" spans="1:2" x14ac:dyDescent="0.25">
      <c r="A1" s="8" t="s">
        <v>14</v>
      </c>
      <c r="B1" s="8" t="s">
        <v>13</v>
      </c>
    </row>
    <row r="2" spans="1:2" ht="15.75" x14ac:dyDescent="0.25">
      <c r="A2" s="10">
        <v>45292</v>
      </c>
      <c r="B2" s="9">
        <v>4354231</v>
      </c>
    </row>
    <row r="3" spans="1:2" ht="15.75" x14ac:dyDescent="0.25">
      <c r="A3" s="10">
        <v>45323</v>
      </c>
      <c r="B3" s="9">
        <v>3132885</v>
      </c>
    </row>
    <row r="4" spans="1:2" ht="15.75" x14ac:dyDescent="0.25">
      <c r="A4" s="10">
        <v>45352</v>
      </c>
      <c r="B4" s="9">
        <v>3818843</v>
      </c>
    </row>
    <row r="5" spans="1:2" ht="15.75" x14ac:dyDescent="0.25">
      <c r="A5" s="10">
        <v>45383</v>
      </c>
      <c r="B5" s="9">
        <v>2015657</v>
      </c>
    </row>
    <row r="6" spans="1:2" ht="15.75" x14ac:dyDescent="0.25">
      <c r="A6" s="10">
        <v>45413</v>
      </c>
      <c r="B6" s="9">
        <v>3732166</v>
      </c>
    </row>
    <row r="7" spans="1:2" ht="15.75" x14ac:dyDescent="0.25">
      <c r="A7" s="10">
        <v>45444</v>
      </c>
      <c r="B7" s="9">
        <v>3988677</v>
      </c>
    </row>
    <row r="8" spans="1:2" ht="15.75" x14ac:dyDescent="0.25">
      <c r="A8" s="10">
        <v>45474</v>
      </c>
      <c r="B8" s="9">
        <v>4539375</v>
      </c>
    </row>
    <row r="9" spans="1:2" ht="15.75" x14ac:dyDescent="0.25">
      <c r="A9" s="10">
        <v>45505</v>
      </c>
      <c r="B9" s="9">
        <v>2738448</v>
      </c>
    </row>
    <row r="10" spans="1:2" ht="15.75" x14ac:dyDescent="0.25">
      <c r="A10" s="10">
        <v>45536</v>
      </c>
      <c r="B10" s="9">
        <v>4713454</v>
      </c>
    </row>
    <row r="11" spans="1:2" ht="15.75" x14ac:dyDescent="0.25">
      <c r="A11" s="10"/>
      <c r="B11" s="9"/>
    </row>
    <row r="12" spans="1:2" ht="15.75" x14ac:dyDescent="0.25">
      <c r="A12" s="10"/>
      <c r="B12" s="9"/>
    </row>
    <row r="13" spans="1:2" ht="15.75" x14ac:dyDescent="0.25">
      <c r="A13" s="10"/>
      <c r="B13" s="9"/>
    </row>
    <row r="14" spans="1:2" ht="15.75" x14ac:dyDescent="0.25">
      <c r="A14" s="10"/>
      <c r="B14" s="9"/>
    </row>
    <row r="15" spans="1:2" ht="15.75" x14ac:dyDescent="0.25">
      <c r="A15" s="10"/>
      <c r="B15" s="9"/>
    </row>
    <row r="16" spans="1:2" ht="15.75" x14ac:dyDescent="0.25">
      <c r="A16" s="10"/>
      <c r="B16" s="9"/>
    </row>
    <row r="17" spans="1:2" ht="15.75" x14ac:dyDescent="0.25">
      <c r="A17" s="10"/>
      <c r="B17" s="9"/>
    </row>
    <row r="18" spans="1:2" ht="15.75" x14ac:dyDescent="0.25">
      <c r="A18" s="10"/>
      <c r="B18" s="9"/>
    </row>
    <row r="19" spans="1:2" ht="15.75" x14ac:dyDescent="0.25">
      <c r="A19" s="10"/>
      <c r="B19" s="9"/>
    </row>
    <row r="20" spans="1:2" ht="15.75" x14ac:dyDescent="0.25">
      <c r="A20" s="10"/>
      <c r="B2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1B4E-F264-42C6-93F4-02FEA2F9F9E7}">
  <dimension ref="A1:C5"/>
  <sheetViews>
    <sheetView workbookViewId="0">
      <selection activeCell="B5" sqref="B5"/>
    </sheetView>
  </sheetViews>
  <sheetFormatPr defaultColWidth="11" defaultRowHeight="15.75" x14ac:dyDescent="0.25"/>
  <cols>
    <col min="2" max="2" width="11.5" bestFit="1" customWidth="1"/>
  </cols>
  <sheetData>
    <row r="1" spans="1:3" x14ac:dyDescent="0.25">
      <c r="A1" t="s">
        <v>6</v>
      </c>
      <c r="B1" t="s">
        <v>5</v>
      </c>
    </row>
    <row r="2" spans="1:3" x14ac:dyDescent="0.25">
      <c r="A2" t="s">
        <v>0</v>
      </c>
      <c r="B2" s="7">
        <v>5.2499999999999998E-2</v>
      </c>
      <c r="C2" s="7"/>
    </row>
    <row r="3" spans="1:3" x14ac:dyDescent="0.25">
      <c r="A3" t="s">
        <v>1</v>
      </c>
      <c r="B3">
        <v>30</v>
      </c>
    </row>
    <row r="4" spans="1:3" x14ac:dyDescent="0.25">
      <c r="A4" t="s">
        <v>2</v>
      </c>
      <c r="B4" s="6">
        <v>500000</v>
      </c>
      <c r="C4" s="6"/>
    </row>
    <row r="5" spans="1:3" x14ac:dyDescent="0.25">
      <c r="A5" t="s">
        <v>3</v>
      </c>
      <c r="B5" s="5">
        <f>-PMT(B2/12,B3*12,B4)</f>
        <v>2761.0185107094917</v>
      </c>
      <c r="C5" s="5"/>
    </row>
  </sheetData>
  <scenarios current="0" show="0" sqref="B1:B5">
    <scenario name="678 Oak Street - 30 Year Loan" locked="1" hidden="1" count="4" user="Microsoft Office User" comment="Created by Microsoft Office User on 3/7/2022_x000a_Modified by Microsoft Office User on 3/7/2022">
      <inputCells r="B1" val="678 Oak Street"/>
      <inputCells r="B2" val="0.06" numFmtId="10"/>
      <inputCells r="B3" val="25"/>
      <inputCells r="B4" val="500000" numFmtId="3"/>
    </scenario>
    <scenario name="678 Oak Street - 15 Year Loan" locked="1" hidden="1" count="4" user="Microsoft Office User" comment="Created by Microsoft Office User on 3/7/2022_x000a_Modified by Microsoft Office User on 3/7/2022">
      <inputCells r="B1" val="678 Oak Street - 15 Year Loan"/>
      <inputCells r="B2" val="0.0475" numFmtId="10"/>
      <inputCells r="B3" val="15"/>
      <inputCells r="B4" val="500000" numFmtId="3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PMT-CUMIPMT Functions</vt:lpstr>
      <vt:lpstr>Goal Seek</vt:lpstr>
      <vt:lpstr>Data Table  - Two Inputs</vt:lpstr>
      <vt:lpstr>Data Table - One Input</vt:lpstr>
      <vt:lpstr>Data Table - Three Inputs</vt:lpstr>
      <vt:lpstr>Forecast Sheet</vt:lpstr>
      <vt:lpstr>Scenario 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Ringstrom</cp:lastModifiedBy>
  <dcterms:created xsi:type="dcterms:W3CDTF">2022-03-01T22:00:32Z</dcterms:created>
  <dcterms:modified xsi:type="dcterms:W3CDTF">2022-04-13T22:29:38Z</dcterms:modified>
</cp:coreProperties>
</file>