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6555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7\"/>
    </mc:Choice>
  </mc:AlternateContent>
  <xr:revisionPtr revIDLastSave="0" documentId="13_ncr:1_{A9193020-0334-4F7A-B2EB-1B7DACDD07CC}" xr6:coauthVersionLast="47" xr6:coauthVersionMax="47" xr10:uidLastSave="{00000000-0000-0000-0000-000000000000}"/>
  <bookViews>
    <workbookView showHorizontalScroll="0" showVerticalScroll="0" xWindow="-120" yWindow="-120" windowWidth="15600" windowHeight="11760" tabRatio="844" xr2:uid="{9831CE84-50EA-4E94-8153-D12FDC0424F1}"/>
  </bookViews>
  <sheets>
    <sheet name="Data Table" sheetId="12" r:id="rId1"/>
    <sheet name="PivotTable" sheetId="13" r:id="rId2"/>
    <sheet name="Table" sheetId="1" r:id="rId3"/>
    <sheet name="Format as Table " sheetId="5" r:id="rId4"/>
    <sheet name="Insert Table" sheetId="6" r:id="rId5"/>
    <sheet name="Filtering" sheetId="8" r:id="rId6"/>
    <sheet name="Slicer" sheetId="19" r:id="rId7"/>
    <sheet name="Total Row" sheetId="20" r:id="rId8"/>
    <sheet name="PivotTable Data" sheetId="10" r:id="rId9"/>
    <sheet name="Self-Resizing Charts" sheetId="15" r:id="rId10"/>
    <sheet name="Self-Resizing Formulas" sheetId="16" r:id="rId11"/>
    <sheet name="Formulas Within Tables" sheetId="17" r:id="rId12"/>
    <sheet name="Five Row Style" sheetId="9" r:id="rId13"/>
    <sheet name="AutoFormat As You Type" sheetId="18" r:id="rId14"/>
  </sheets>
  <definedNames>
    <definedName name="Bridges">Table1[]</definedName>
    <definedName name="Table8">'Self-Resizing Charts'!$B$4:$F$5</definedName>
  </definedNames>
  <calcPr calcId="191029"/>
  <pivotCaches>
    <pivotCache cacheId="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6" l="1"/>
  <c r="K4" i="17" l="1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F29" i="17"/>
  <c r="C8" i="12" l="1"/>
  <c r="C9" i="12"/>
  <c r="C10" i="12" s="1"/>
  <c r="C11" i="12" s="1"/>
  <c r="C12" i="12" s="1"/>
  <c r="D8" i="12"/>
  <c r="E8" i="12" s="1"/>
  <c r="F8" i="12" s="1"/>
  <c r="G8" i="12" s="1"/>
  <c r="H8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36890A80-AEE4-41DE-AB88-E9BB3A8FD9BD}">
      <text/>
    </comment>
    <comment ref="H12" authorId="0" shapeId="0" xr:uid="{C48C444E-B4FE-4C69-9013-FA65ECC11ADB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4" authorId="0" shapeId="0" xr:uid="{8623A169-BAD1-44B7-8B02-3420037A275E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4" authorId="0" shapeId="0" xr:uid="{B58D967A-6759-4A98-A64F-63B32EAD7314}">
      <text/>
    </comment>
    <comment ref="H4" authorId="0" shapeId="0" xr:uid="{A07478F2-92FB-4439-BCFF-6F83B93C31D3}">
      <text/>
    </comment>
    <comment ref="K4" authorId="0" shapeId="0" xr:uid="{8795CA3A-E9FA-42A5-B341-966B0D370F54}">
      <text/>
    </comment>
  </commentList>
</comments>
</file>

<file path=xl/sharedStrings.xml><?xml version="1.0" encoding="utf-8"?>
<sst xmlns="http://schemas.openxmlformats.org/spreadsheetml/2006/main" count="821" uniqueCount="93">
  <si>
    <t>Danyang–Kunshan Grand Bridge</t>
  </si>
  <si>
    <t>High-speed rail</t>
  </si>
  <si>
    <t>Weinan Weihe Grand Bridge</t>
  </si>
  <si>
    <t>Bang Na Expressway</t>
  </si>
  <si>
    <t>Expressway</t>
  </si>
  <si>
    <t>Beijing Grand Bridge</t>
  </si>
  <si>
    <t>Metro Manila Skyway System</t>
  </si>
  <si>
    <t>Lake Pontchartrain Causeway</t>
  </si>
  <si>
    <t>Highway</t>
  </si>
  <si>
    <t>Metro</t>
  </si>
  <si>
    <t>Manchac Swamp Bridge</t>
  </si>
  <si>
    <t>Sheikh Mohammed bin Zayed Skyway</t>
  </si>
  <si>
    <t>Hangzhou Bay Bridge</t>
  </si>
  <si>
    <t>Runyang Bridge</t>
  </si>
  <si>
    <t>Line 1 - Lima Metro</t>
  </si>
  <si>
    <t>Donghai Bridge</t>
  </si>
  <si>
    <t>Temburong Bridge</t>
  </si>
  <si>
    <t>Shanghai Maglev line</t>
  </si>
  <si>
    <t>Maglev</t>
  </si>
  <si>
    <t>Atchafalaya Basin Bridge</t>
  </si>
  <si>
    <t>Jiaozhou Bay Bridge</t>
  </si>
  <si>
    <t>Road</t>
  </si>
  <si>
    <t>Name</t>
  </si>
  <si>
    <t>Country</t>
  </si>
  <si>
    <t>Kita-Yaita Viaduct Tohoku Shinkansen</t>
  </si>
  <si>
    <t>Line 1, Wuhan Metro Bridge</t>
  </si>
  <si>
    <t>China</t>
  </si>
  <si>
    <t>Changhua–Kaohsiung Viaduct</t>
  </si>
  <si>
    <t xml:space="preserve">Taiwan </t>
  </si>
  <si>
    <t xml:space="preserve">Japan </t>
  </si>
  <si>
    <t>Tianjin Grand Bridge</t>
  </si>
  <si>
    <t>Cangde Grand Bridge</t>
  </si>
  <si>
    <t>Sheikh Jaber Al-Ahmad Al-Sabah Causeway</t>
  </si>
  <si>
    <t>Yangcun Bridge</t>
  </si>
  <si>
    <t>Peru</t>
  </si>
  <si>
    <t>Brunei Darussaleam</t>
  </si>
  <si>
    <t>Dwarka Sector 8 Metro Station</t>
  </si>
  <si>
    <t>India</t>
  </si>
  <si>
    <t>United States</t>
  </si>
  <si>
    <t>Yanshi Bridge</t>
  </si>
  <si>
    <t>Thailand</t>
  </si>
  <si>
    <t>Kuwait</t>
  </si>
  <si>
    <t>Length of Bridge (Feet)</t>
  </si>
  <si>
    <t>Length of Bridge (Meters)</t>
  </si>
  <si>
    <t>Type Of Bridge</t>
  </si>
  <si>
    <t>Indonesia</t>
  </si>
  <si>
    <t>Row Labels</t>
  </si>
  <si>
    <t>Grand Total</t>
  </si>
  <si>
    <t>Count of Type Of Bridge</t>
  </si>
  <si>
    <t>Column Labels</t>
  </si>
  <si>
    <t>Philippines</t>
  </si>
  <si>
    <t xml:space="preserve">     </t>
  </si>
  <si>
    <t>Interest</t>
  </si>
  <si>
    <t>Principal</t>
  </si>
  <si>
    <t>Years</t>
  </si>
  <si>
    <t>Table - World's Longest Bridges</t>
  </si>
  <si>
    <t>Data Table - Compare Mortgage Payments</t>
  </si>
  <si>
    <t>Data Tables create comparisons by swapping one or more inputs through a formula.</t>
  </si>
  <si>
    <t>PivotTable - Worlds Longest Bridges</t>
  </si>
  <si>
    <t>PivotTables summarize lists of data into reports, in this case the data from the Table worksheet.</t>
  </si>
  <si>
    <t>Total</t>
  </si>
  <si>
    <t>Self-Resizing Charts</t>
  </si>
  <si>
    <t>Fruit</t>
  </si>
  <si>
    <t>Apples</t>
  </si>
  <si>
    <t>Oranges</t>
  </si>
  <si>
    <t>January</t>
  </si>
  <si>
    <t>February</t>
  </si>
  <si>
    <t>Length In Miles</t>
  </si>
  <si>
    <t>&gt;100,000</t>
  </si>
  <si>
    <t>Length in Kilometers</t>
  </si>
  <si>
    <t>Criteria</t>
  </si>
  <si>
    <t>Bridges</t>
  </si>
  <si>
    <t>Colors</t>
  </si>
  <si>
    <t>Red</t>
  </si>
  <si>
    <t>Blue</t>
  </si>
  <si>
    <t>Green</t>
  </si>
  <si>
    <t>Orange</t>
  </si>
  <si>
    <t>Pink</t>
  </si>
  <si>
    <t>Purple</t>
  </si>
  <si>
    <t>Magenta</t>
  </si>
  <si>
    <t>Olive</t>
  </si>
  <si>
    <t>AutoFormat As You Type</t>
  </si>
  <si>
    <t>This example enables you to test the AutoFormat as you type options</t>
  </si>
  <si>
    <t>Five Row Table Style - World's Longest Bridges</t>
  </si>
  <si>
    <t>Longest Bridge</t>
  </si>
  <si>
    <t>Japan</t>
  </si>
  <si>
    <t>Taiwan</t>
  </si>
  <si>
    <t>Self-Resizing Formulas - Longest Bridges by Country</t>
  </si>
  <si>
    <t>Bridge Name</t>
  </si>
  <si>
    <t>Formulas within Tables - Worlds Longest Bridges</t>
  </si>
  <si>
    <t>Format as Table Command -  - World's Longest Bridges</t>
  </si>
  <si>
    <t>Insert Table Command  -  - World's Longest Bridges</t>
  </si>
  <si>
    <t>Filtering - World's Longest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</si>
</sst>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4">
    <xf numFmtId="0" fontId="0" fillId="0" borderId="0" xfId="0"/>
    <xf numFmtId="0" fontId="0" fillId="0" borderId="4" xfId="0" applyBorder="1"/>
    <xf numFmtId="0" fontId="0" fillId="0" borderId="5" xfId="0" applyBorder="1"/>
    <xf numFmtId="3" fontId="0" fillId="0" borderId="0" xfId="0" applyNumberFormat="1"/>
    <xf numFmtId="0" fontId="0" fillId="0" borderId="6" xfId="0" applyBorder="1"/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0" xfId="0" applyFont="1" applyFill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43" fontId="0" fillId="0" borderId="0" xfId="1" applyFont="1" applyBorder="1"/>
    <xf numFmtId="43" fontId="0" fillId="0" borderId="5" xfId="1" applyFont="1" applyBorder="1"/>
    <xf numFmtId="0" fontId="3" fillId="0" borderId="0" xfId="0" applyFont="1"/>
    <xf numFmtId="8" fontId="5" fillId="3" borderId="0" xfId="0" applyNumberFormat="1" applyFont="1" applyFill="1"/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0" xfId="0" applyFill="1"/>
    <xf numFmtId="10" fontId="0" fillId="6" borderId="0" xfId="2" applyNumberFormat="1" applyFont="1" applyFill="1" applyBorder="1"/>
    <xf numFmtId="10" fontId="0" fillId="6" borderId="0" xfId="0" applyNumberFormat="1" applyFill="1" applyAlignment="1">
      <alignment horizontal="center"/>
    </xf>
    <xf numFmtId="43" fontId="5" fillId="3" borderId="5" xfId="1" applyFont="1" applyFill="1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4" fillId="0" borderId="0" xfId="0" applyFont="1" applyAlignment="1">
      <alignment horizontal="center"/>
    </xf>
    <xf numFmtId="0" fontId="7" fillId="0" borderId="0" xfId="0" applyFont="1"/>
    <xf numFmtId="3" fontId="7" fillId="0" borderId="0" xfId="0" applyNumberFormat="1" applyFont="1"/>
    <xf numFmtId="164" fontId="0" fillId="0" borderId="0" xfId="0" applyNumberFormat="1"/>
    <xf numFmtId="165" fontId="0" fillId="0" borderId="0" xfId="1" applyNumberFormat="1" applyFont="1"/>
    <xf numFmtId="3" fontId="0" fillId="0" borderId="0" xfId="0" applyNumberFormat="1" applyAlignment="1">
      <alignment wrapText="1"/>
    </xf>
    <xf numFmtId="0" fontId="4" fillId="0" borderId="4" xfId="0" applyFont="1" applyBorder="1" applyAlignment="1">
      <alignment horizontal="center"/>
    </xf>
    <xf numFmtId="164" fontId="5" fillId="3" borderId="0" xfId="0" applyNumberFormat="1" applyFont="1" applyFill="1"/>
    <xf numFmtId="165" fontId="5" fillId="3" borderId="0" xfId="1" applyNumberFormat="1" applyFont="1" applyFill="1"/>
    <xf numFmtId="0" fontId="8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36">
    <dxf>
      <numFmt numFmtId="3" formatCode="#,##0"/>
    </dxf>
    <dxf>
      <numFmt numFmtId="3" formatCode="#,##0"/>
      <alignment horizontal="general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165" formatCode="_(* #,##0.0_);_(* \(#,##0.0\);_(* &quot;-&quot;??_);_(@_)"/>
    </dxf>
    <dxf>
      <numFmt numFmtId="164" formatCode="0.0"/>
    </dxf>
    <dxf>
      <numFmt numFmtId="3" formatCode="#,##0"/>
    </dxf>
    <dxf>
      <numFmt numFmtId="3" formatCode="#,##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vid Ringstrom" refreshedDate="44761.975655208335" missingItemsLimit="0" createdVersion="8" refreshedVersion="8" minRefreshableVersion="3" recordCount="25" xr:uid="{2DD06C0B-3D6A-4FB5-812C-C62DE23B308C}">
  <cacheSource type="worksheet">
    <worksheetSource name="Table1"/>
  </cacheSource>
  <cacheFields count="5">
    <cacheField name="Name" numFmtId="0">
      <sharedItems/>
    </cacheField>
    <cacheField name="Length of Bridge (Feet)" numFmtId="3">
      <sharedItems containsSemiMixedTypes="0" containsString="0" containsNumber="1" containsInteger="1" minValue="87621" maxValue="540700"/>
    </cacheField>
    <cacheField name="Length of Bridge (Meters)" numFmtId="3">
      <sharedItems containsSemiMixedTypes="0" containsString="0" containsNumber="1" containsInteger="1" minValue="26707" maxValue="164800"/>
    </cacheField>
    <cacheField name="Country" numFmtId="0">
      <sharedItems count="11">
        <s v="China"/>
        <s v="Taiwan "/>
        <s v="Japan "/>
        <s v="Thailand"/>
        <s v="Philippines"/>
        <s v="United States"/>
        <s v="Indonesia"/>
        <s v="Kuwait"/>
        <s v="Peru"/>
        <s v="Brunei Darussaleam"/>
        <s v="India"/>
      </sharedItems>
    </cacheField>
    <cacheField name="Type Of Bridge" numFmtId="0">
      <sharedItems count="6">
        <s v="High-speed rail"/>
        <s v="Expressway"/>
        <s v="Highway"/>
        <s v="Metro"/>
        <s v="Maglev"/>
        <s v="Ro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Danyang–Kunshan Grand Bridge"/>
    <n v="540700"/>
    <n v="164800"/>
    <x v="0"/>
    <x v="0"/>
  </r>
  <r>
    <s v="Changhua–Kaohsiung Viaduct"/>
    <n v="516132"/>
    <n v="157317"/>
    <x v="1"/>
    <x v="0"/>
  </r>
  <r>
    <s v="Kita-Yaita Viaduct Tohoku Shinkansen"/>
    <n v="375407"/>
    <n v="114424"/>
    <x v="2"/>
    <x v="0"/>
  </r>
  <r>
    <s v="Tianjin Grand Bridge"/>
    <n v="373000"/>
    <n v="113700"/>
    <x v="0"/>
    <x v="0"/>
  </r>
  <r>
    <s v="Cangde Grand Bridge"/>
    <n v="380200"/>
    <n v="115900"/>
    <x v="0"/>
    <x v="0"/>
  </r>
  <r>
    <s v="Weinan Weihe Grand Bridge"/>
    <n v="261588"/>
    <n v="79732"/>
    <x v="0"/>
    <x v="0"/>
  </r>
  <r>
    <s v="Bang Na Expressway"/>
    <n v="177000"/>
    <n v="54000"/>
    <x v="3"/>
    <x v="1"/>
  </r>
  <r>
    <s v="Beijing Grand Bridge"/>
    <n v="157982"/>
    <n v="48153"/>
    <x v="0"/>
    <x v="0"/>
  </r>
  <r>
    <s v="Metro Manila Skyway System"/>
    <n v="128600"/>
    <n v="39200"/>
    <x v="4"/>
    <x v="1"/>
  </r>
  <r>
    <s v="Lake Pontchartrain Causeway"/>
    <n v="126122"/>
    <n v="38442"/>
    <x v="5"/>
    <x v="2"/>
  </r>
  <r>
    <s v="Line 1, Wuhan Metro Bridge"/>
    <n v="123976"/>
    <n v="37788"/>
    <x v="0"/>
    <x v="3"/>
  </r>
  <r>
    <s v="Manchac Swamp Bridge"/>
    <n v="120440"/>
    <n v="36710"/>
    <x v="5"/>
    <x v="2"/>
  </r>
  <r>
    <s v="Sheikh Mohammed bin Zayed Skyway"/>
    <n v="119400"/>
    <n v="36400"/>
    <x v="6"/>
    <x v="2"/>
  </r>
  <r>
    <s v="Sheikh Jaber Al-Ahmad Al-Sabah Causeway"/>
    <n v="118570"/>
    <n v="36140"/>
    <x v="7"/>
    <x v="2"/>
  </r>
  <r>
    <s v="Yangcun Bridge"/>
    <n v="117493"/>
    <n v="35812"/>
    <x v="0"/>
    <x v="0"/>
  </r>
  <r>
    <s v="Hangzhou Bay Bridge"/>
    <n v="117037"/>
    <n v="35673"/>
    <x v="0"/>
    <x v="1"/>
  </r>
  <r>
    <s v="Runyang Bridge"/>
    <n v="116990"/>
    <n v="35660"/>
    <x v="0"/>
    <x v="1"/>
  </r>
  <r>
    <s v="Line 1 - Lima Metro"/>
    <n v="113500"/>
    <n v="34600"/>
    <x v="8"/>
    <x v="3"/>
  </r>
  <r>
    <s v="Donghai Bridge"/>
    <n v="106600"/>
    <n v="32500"/>
    <x v="0"/>
    <x v="1"/>
  </r>
  <r>
    <s v="Temburong Bridge"/>
    <n v="98000"/>
    <n v="30000"/>
    <x v="9"/>
    <x v="2"/>
  </r>
  <r>
    <s v="Shanghai Maglev line"/>
    <n v="98123"/>
    <n v="29908"/>
    <x v="0"/>
    <x v="4"/>
  </r>
  <r>
    <s v="Dwarka Sector 8 Metro Station"/>
    <n v="97795"/>
    <n v="29808"/>
    <x v="10"/>
    <x v="3"/>
  </r>
  <r>
    <s v="Atchafalaya Basin Bridge"/>
    <n v="96100"/>
    <n v="29290"/>
    <x v="5"/>
    <x v="2"/>
  </r>
  <r>
    <s v="Yanshi Bridge"/>
    <n v="93645"/>
    <n v="28543"/>
    <x v="0"/>
    <x v="0"/>
  </r>
  <r>
    <s v="Jiaozhou Bay Bridge"/>
    <n v="87621"/>
    <n v="26707"/>
    <x v="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15DEB-6B24-4A6C-922B-234E0236CE2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ustomListSort="0">
  <location ref="C3:J16" firstHeaderRow="1" firstDataRow="2" firstDataCol="1"/>
  <pivotFields count="5">
    <pivotField showAll="0"/>
    <pivotField numFmtId="3" showAll="0"/>
    <pivotField numFmtId="3" showAll="0"/>
    <pivotField axis="axisRow" showAll="0" sortType="ascending">
      <items count="12">
        <item x="9"/>
        <item x="0"/>
        <item x="10"/>
        <item x="6"/>
        <item x="2"/>
        <item x="7"/>
        <item x="8"/>
        <item x="4"/>
        <item x="1"/>
        <item x="3"/>
        <item x="5"/>
        <item t="default"/>
      </items>
    </pivotField>
    <pivotField axis="axisCol" dataField="1" showAll="0">
      <items count="7">
        <item x="1"/>
        <item x="0"/>
        <item x="2"/>
        <item x="4"/>
        <item x="3"/>
        <item x="5"/>
        <item t="default"/>
      </items>
    </pivotField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Type Of Bridge" fld="4" subtotal="count" baseField="0" baseItem="0"/>
  </dataFields>
  <formats count="10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4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3" type="button" dataOnly="0" labelOnly="1" outline="0" axis="axisRow" fieldPosition="0"/>
    </format>
    <format dxfId="29">
      <pivotArea dataOnly="0" labelOnly="1" fieldPosition="0">
        <references count="1">
          <reference field="3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4" count="0"/>
        </references>
      </pivotArea>
    </format>
    <format dxfId="2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314E0-A25A-4369-AA92-BBF0C0C3B9BC}" name="Table1" displayName="Table1" ref="B3:F28" totalsRowShown="0" headerRowDxfId="25" tableBorderDxfId="24">
  <autoFilter ref="B3:F28" xr:uid="{69D314E0-A25A-4369-AA92-BBF0C0C3B9BC}"/>
  <tableColumns count="5">
    <tableColumn id="1" xr3:uid="{8EA94423-4E44-4F83-9A41-A2C75C11BD36}" name="Name"/>
    <tableColumn id="2" xr3:uid="{441CE92F-C2F1-49AF-A44C-F314F0CB7EFF}" name="Length of Bridge (Feet)" dataDxfId="23"/>
    <tableColumn id="3" xr3:uid="{0CF29B7B-0DE7-43C7-8A90-6C8007B37A90}" name="Length of Bridge (Meters)" dataDxfId="22"/>
    <tableColumn id="4" xr3:uid="{8440CA3F-E232-4459-BCF3-98D9E5A225A0}" name="Country"/>
    <tableColumn id="5" xr3:uid="{B4D9D946-F6E3-42E9-BC25-8EEFC3B58518}" name="Type Of Brid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20F6-E151-4104-A94E-2A2E432DE4B2}" name="Table2" displayName="Table2" ref="B3:F28" headerRowDxfId="21" tableBorderDxfId="20">
  <autoFilter ref="B3:F28" xr:uid="{4AC220F6-E151-4104-A94E-2A2E432DE4B2}"/>
  <tableColumns count="5">
    <tableColumn id="1" xr3:uid="{FE573C26-F445-4A0E-9FBE-201550E1FB08}" name="Name" totalsRowLabel="Total"/>
    <tableColumn id="2" xr3:uid="{998D6F1E-C15A-40D4-BCC3-21EB645FB8C3}" name="Length of Bridge (Feet)" dataDxfId="19"/>
    <tableColumn id="3" xr3:uid="{0B4DA755-9DED-4C34-8744-4FE10CC18BE9}" name="Length of Bridge (Meters)" dataDxfId="18"/>
    <tableColumn id="4" xr3:uid="{4540AB4D-59EE-409A-B2F6-22D87A824A01}" name="Country"/>
    <tableColumn id="5" xr3:uid="{C6E85747-5923-4968-8BD2-5144C4D75F26}" name="Type Of Bridge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24B15-46D4-4DD4-85B5-C43921595761}" name="Table3" displayName="Table3" ref="B3:F28" headerRowDxfId="17" tableBorderDxfId="16">
  <autoFilter ref="B3:F28" xr:uid="{4AC220F6-E151-4104-A94E-2A2E432DE4B2}"/>
  <tableColumns count="5">
    <tableColumn id="1" xr3:uid="{3DB38332-4101-4529-991F-1F1318C84B18}" name="Name" totalsRowLabel="Total"/>
    <tableColumn id="2" xr3:uid="{36EAC668-92F1-4821-8DE2-E5D39CF36DF7}" name="Length of Bridge (Feet)" dataDxfId="15"/>
    <tableColumn id="3" xr3:uid="{120CF0D5-D54D-42BF-A180-5D68E29CD1CD}" name="Length of Bridge (Meters)" dataDxfId="14"/>
    <tableColumn id="4" xr3:uid="{AFFC41A3-A5DE-4E4E-8BBC-BD7B88A31224}" name="Country"/>
    <tableColumn id="5" xr3:uid="{FCB376E3-D012-4A3D-B1F4-2B2A57A0A93A}" name="Type Of Bridge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24354-088E-49F8-B1AF-974DAC20BCE9}" name="Table4" displayName="Table4" ref="B3:F28" headerRowDxfId="13" tableBorderDxfId="12">
  <autoFilter ref="B3:F28" xr:uid="{4AC220F6-E151-4104-A94E-2A2E432DE4B2}"/>
  <tableColumns count="5">
    <tableColumn id="1" xr3:uid="{4FD0A03E-56C6-4FB2-8AA7-2B71009C7365}" name="Name" totalsRowLabel="Total"/>
    <tableColumn id="2" xr3:uid="{0C4F9A13-99FA-4494-81D1-1B9CBBECC6B3}" name="Length of Bridge (Feet)" dataDxfId="11"/>
    <tableColumn id="3" xr3:uid="{03228ED7-111A-468B-B1D2-0E850685E085}" name="Length of Bridge (Meters)" dataDxfId="10"/>
    <tableColumn id="4" xr3:uid="{E8E72012-0423-4899-8600-2FE4E9CA2864}" name="Country"/>
    <tableColumn id="5" xr3:uid="{C3ECD3F4-9A07-496D-9282-4F654075AD63}" name="Type Of Bridge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7C34FC-13DE-477C-8003-67807C3285EB}" name="Table5" displayName="Table5" ref="B3:H29" totalsRowCount="1" headerRowDxfId="9" tableBorderDxfId="8">
  <autoFilter ref="B3:H28" xr:uid="{7E7C34FC-13DE-477C-8003-67807C3285EB}"/>
  <tableColumns count="7">
    <tableColumn id="1" xr3:uid="{216A6404-BA98-4D7E-AFD4-480A562D7716}" name="Name" totalsRowLabel="Total"/>
    <tableColumn id="2" xr3:uid="{3BCEA649-D07F-4505-8C8C-6D17FB8A270E}" name="Length of Bridge (Feet)" dataDxfId="7"/>
    <tableColumn id="3" xr3:uid="{9B34685A-2CE6-479B-B001-060224296644}" name="Length of Bridge (Meters)" dataDxfId="6"/>
    <tableColumn id="4" xr3:uid="{80A3C190-2D0C-4014-B346-C05F05BB2F3B}" name="Country"/>
    <tableColumn id="5" xr3:uid="{177EC916-1618-4FB8-B0FB-E45ABFB1EC36}" name="Type Of Bridge" totalsRowFunction="count"/>
    <tableColumn id="6" xr3:uid="{385A0E33-41E8-4867-A89F-DAF6AAC72232}" name="Length In Miles" dataDxfId="5">
      <calculatedColumnFormula>C4/5280</calculatedColumnFormula>
    </tableColumn>
    <tableColumn id="7" xr3:uid="{B4E8F44B-E973-4D20-852A-24F1C3C09C08}" name="Length in Kilometers" dataDxfId="4" dataCellStyle="Comma">
      <calculatedColumnFormula>Table5[[#This Row],[Length of Bridge (Meters)]]/1000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5DBA6-4208-4BFC-8CC6-926F4AE734ED}" name="Table6" displayName="Table6" ref="B3:F28" totalsRowShown="0" headerRowDxfId="3" tableBorderDxfId="2">
  <autoFilter ref="B3:F28" xr:uid="{4AC220F6-E151-4104-A94E-2A2E432DE4B2}"/>
  <tableColumns count="5">
    <tableColumn id="1" xr3:uid="{C6AD3B87-D348-4102-9804-87EEDF4B70EC}" name="Name"/>
    <tableColumn id="2" xr3:uid="{072C3769-5AED-4631-81F8-474EEA4ED953}" name="Length of Bridge (Feet)" dataDxfId="1"/>
    <tableColumn id="3" xr3:uid="{56B25B8F-E69A-411B-8892-6A7A11FE88B5}" name="Length of Bridge (Meters)" dataDxfId="0"/>
    <tableColumn id="4" xr3:uid="{67342E42-A32B-414E-9038-34B3A358B4E9}" name="Country"/>
    <tableColumn id="5" xr3:uid="{18CC8BF3-3EE9-4299-8BA3-7C5C1966FBD7}" name="Type Of Brid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74636E-E02A-4B20-A604-16134706752A}" name="Table7" displayName="Table7" ref="C3:C8" totalsRowShown="0">
  <autoFilter ref="C3:C8" xr:uid="{7F74636E-E02A-4B20-A604-16134706752A}"/>
  <tableColumns count="1">
    <tableColumn id="1" xr3:uid="{8EE3F30B-A52E-4F18-857C-9C10F4E7B05B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896D-913D-4212-BE4D-1C4FD7A5101C}">
  <dimension ref="B1:H15"/>
  <sheetViews>
    <sheetView tabSelected="1" zoomScaleNormal="100" workbookViewId="0"/>
  </sheetViews>
  <sheetFormatPr defaultRowHeight="15" x14ac:dyDescent="0.25"/>
  <cols>
    <col min="1" max="1" width="2.7109375" customWidth="1"/>
    <col min="2" max="2" width="4.28515625" customWidth="1"/>
    <col min="3" max="3" width="9.85546875" bestFit="1" customWidth="1"/>
    <col min="4" max="4" width="14.28515625" bestFit="1" customWidth="1"/>
    <col min="5" max="8" width="9.5703125" bestFit="1" customWidth="1"/>
  </cols>
  <sheetData>
    <row r="1" spans="2:8" ht="19.5" thickBot="1" x14ac:dyDescent="0.35">
      <c r="B1" s="57" t="s">
        <v>56</v>
      </c>
      <c r="C1" s="53"/>
      <c r="D1" s="53"/>
      <c r="E1" s="53"/>
      <c r="F1" s="53"/>
      <c r="G1" s="53"/>
      <c r="H1" s="53"/>
    </row>
    <row r="2" spans="2:8" x14ac:dyDescent="0.25">
      <c r="B2" s="10"/>
      <c r="C2" s="11"/>
      <c r="D2" s="11"/>
      <c r="E2" s="11"/>
      <c r="F2" s="11"/>
      <c r="G2" s="11"/>
      <c r="H2" s="12"/>
    </row>
    <row r="3" spans="2:8" x14ac:dyDescent="0.25">
      <c r="B3" s="1"/>
      <c r="C3" s="20" t="s">
        <v>52</v>
      </c>
      <c r="D3" s="25">
        <v>3.2500000000000001E-2</v>
      </c>
      <c r="H3" s="2"/>
    </row>
    <row r="4" spans="2:8" x14ac:dyDescent="0.25">
      <c r="B4" s="1"/>
      <c r="C4" s="20" t="s">
        <v>54</v>
      </c>
      <c r="D4" s="24">
        <v>10</v>
      </c>
      <c r="H4" s="2"/>
    </row>
    <row r="5" spans="2:8" x14ac:dyDescent="0.25">
      <c r="B5" s="1"/>
      <c r="C5" s="20" t="s">
        <v>53</v>
      </c>
      <c r="D5" s="3">
        <v>500000</v>
      </c>
      <c r="H5" s="2"/>
    </row>
    <row r="6" spans="2:8" x14ac:dyDescent="0.25">
      <c r="B6" s="1"/>
      <c r="H6" s="2"/>
    </row>
    <row r="7" spans="2:8" ht="18.75" x14ac:dyDescent="0.3">
      <c r="B7" s="1"/>
      <c r="D7" s="53" t="s">
        <v>54</v>
      </c>
      <c r="E7" s="53"/>
      <c r="F7" s="53"/>
      <c r="G7" s="53"/>
      <c r="H7" s="54"/>
    </row>
    <row r="8" spans="2:8" ht="15.75" thickBot="1" x14ac:dyDescent="0.3">
      <c r="B8" s="1"/>
      <c r="C8" s="21">
        <f>-PMT(D3/12,D4*12,D5)</f>
        <v>4885.9514482592776</v>
      </c>
      <c r="D8" s="22">
        <f>D4</f>
        <v>10</v>
      </c>
      <c r="E8" s="22">
        <f>D8+5</f>
        <v>15</v>
      </c>
      <c r="F8" s="22">
        <f t="shared" ref="F8:H8" si="0">E8+5</f>
        <v>20</v>
      </c>
      <c r="G8" s="22">
        <f t="shared" si="0"/>
        <v>25</v>
      </c>
      <c r="H8" s="23">
        <f t="shared" si="0"/>
        <v>30</v>
      </c>
    </row>
    <row r="9" spans="2:8" ht="15" customHeight="1" x14ac:dyDescent="0.25">
      <c r="B9" s="55" t="s">
        <v>52</v>
      </c>
      <c r="C9" s="26">
        <f>D3</f>
        <v>3.2500000000000001E-2</v>
      </c>
      <c r="D9" s="18">
        <f t="dataTable" ref="D9:H12" dt2D="1" dtr="1" r1="D4" r2="D3" ca="1"/>
        <v>4885.9514482592776</v>
      </c>
      <c r="E9" s="18">
        <v>3513.3438445994148</v>
      </c>
      <c r="F9" s="18">
        <v>2436.5811266999917</v>
      </c>
      <c r="G9" s="18">
        <v>1862.7061598798809</v>
      </c>
      <c r="H9" s="19">
        <v>1579.4786331067569</v>
      </c>
    </row>
    <row r="10" spans="2:8" x14ac:dyDescent="0.25">
      <c r="B10" s="56"/>
      <c r="C10" s="26">
        <f>C9+0.005</f>
        <v>3.7499999999999999E-2</v>
      </c>
      <c r="D10" s="18">
        <v>1747.3126431217197</v>
      </c>
      <c r="E10" s="18">
        <v>1712.7262277515717</v>
      </c>
      <c r="F10" s="18">
        <v>1662.7976421545836</v>
      </c>
      <c r="G10" s="18">
        <v>1618.1626343957023</v>
      </c>
      <c r="H10" s="19">
        <v>1588.3387644653635</v>
      </c>
    </row>
    <row r="11" spans="2:8" x14ac:dyDescent="0.25">
      <c r="B11" s="56"/>
      <c r="C11" s="26">
        <f t="shared" ref="C11:C12" si="1">C10+0.005</f>
        <v>4.2499999999999996E-2</v>
      </c>
      <c r="D11" s="18">
        <v>1989.9845006449136</v>
      </c>
      <c r="E11" s="18">
        <v>1987.6917437872632</v>
      </c>
      <c r="F11" s="18">
        <v>1984.4646425496078</v>
      </c>
      <c r="G11" s="18">
        <v>1981.7649993662305</v>
      </c>
      <c r="H11" s="19">
        <v>1980.1726257472199</v>
      </c>
    </row>
    <row r="12" spans="2:8" x14ac:dyDescent="0.25">
      <c r="B12" s="56"/>
      <c r="C12" s="26">
        <f t="shared" si="1"/>
        <v>4.7499999999999994E-2</v>
      </c>
      <c r="D12" s="18">
        <v>2604.2880096944332</v>
      </c>
      <c r="E12" s="18">
        <v>2604.2555140394015</v>
      </c>
      <c r="F12" s="18">
        <v>2604.2142996826237</v>
      </c>
      <c r="G12" s="18">
        <v>2604.185365254139</v>
      </c>
      <c r="H12" s="27">
        <v>2604.1720412809909</v>
      </c>
    </row>
    <row r="13" spans="2:8" x14ac:dyDescent="0.25">
      <c r="B13" s="1"/>
      <c r="H13" s="2"/>
    </row>
    <row r="14" spans="2:8" ht="15" customHeight="1" x14ac:dyDescent="0.25">
      <c r="B14" s="47" t="s">
        <v>57</v>
      </c>
      <c r="C14" s="48"/>
      <c r="D14" s="48"/>
      <c r="E14" s="48"/>
      <c r="F14" s="48"/>
      <c r="G14" s="48"/>
      <c r="H14" s="49"/>
    </row>
    <row r="15" spans="2:8" ht="15.75" customHeight="1" thickBot="1" x14ac:dyDescent="0.3">
      <c r="B15" s="50"/>
      <c r="C15" s="51"/>
      <c r="D15" s="51"/>
      <c r="E15" s="51"/>
      <c r="F15" s="51"/>
      <c r="G15" s="51"/>
      <c r="H15" s="52"/>
    </row>
  </sheetData>
  <mergeCells count="4">
    <mergeCell ref="B14:H15"/>
    <mergeCell ref="D7:H7"/>
    <mergeCell ref="B9:B12"/>
    <mergeCell ref="B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FB5-A350-402E-8ADE-89A5A04FD525}">
  <dimension ref="B1:K18"/>
  <sheetViews>
    <sheetView workbookViewId="0"/>
  </sheetViews>
  <sheetFormatPr defaultRowHeight="15" x14ac:dyDescent="0.25"/>
  <cols>
    <col min="1" max="2" width="2.7109375" customWidth="1"/>
    <col min="3" max="3" width="22.42578125" bestFit="1" customWidth="1"/>
    <col min="4" max="4" width="16.28515625" bestFit="1" customWidth="1"/>
    <col min="5" max="5" width="14.5703125" bestFit="1" customWidth="1"/>
    <col min="6" max="6" width="8.5703125" bestFit="1" customWidth="1"/>
    <col min="7" max="7" width="7.5703125" bestFit="1" customWidth="1"/>
    <col min="8" max="8" width="6.5703125" bestFit="1" customWidth="1"/>
    <col min="9" max="9" width="5.42578125" bestFit="1" customWidth="1"/>
    <col min="10" max="10" width="11.28515625" bestFit="1" customWidth="1"/>
    <col min="11" max="11" width="2.7109375" customWidth="1"/>
  </cols>
  <sheetData>
    <row r="1" spans="2:11" ht="19.5" thickBot="1" x14ac:dyDescent="0.35">
      <c r="B1" s="57" t="s">
        <v>58</v>
      </c>
      <c r="C1" s="53"/>
      <c r="D1" s="53"/>
      <c r="E1" s="53"/>
      <c r="F1" s="53"/>
      <c r="G1" s="53"/>
      <c r="H1" s="53"/>
      <c r="I1" s="53"/>
      <c r="J1" s="53"/>
      <c r="K1" s="53"/>
    </row>
    <row r="2" spans="2:11" ht="15.75" thickBot="1" x14ac:dyDescent="0.3">
      <c r="B2" s="10"/>
      <c r="C2" s="11"/>
      <c r="D2" s="11"/>
      <c r="E2" s="11"/>
      <c r="F2" s="11"/>
      <c r="G2" s="11"/>
      <c r="H2" s="11"/>
      <c r="I2" s="11"/>
      <c r="J2" s="11"/>
      <c r="K2" s="12"/>
    </row>
    <row r="3" spans="2:11" ht="15.75" thickBot="1" x14ac:dyDescent="0.3">
      <c r="B3" s="1"/>
      <c r="C3" s="28" t="s">
        <v>48</v>
      </c>
      <c r="D3" s="28" t="s">
        <v>49</v>
      </c>
      <c r="E3" s="29"/>
      <c r="F3" s="30"/>
      <c r="G3" s="30"/>
      <c r="H3" s="30"/>
      <c r="I3" s="30"/>
      <c r="J3" s="31"/>
      <c r="K3" s="2"/>
    </row>
    <row r="4" spans="2:11" ht="15.75" thickBot="1" x14ac:dyDescent="0.3">
      <c r="B4" s="1"/>
      <c r="C4" s="28" t="s">
        <v>46</v>
      </c>
      <c r="D4" s="29" t="s">
        <v>4</v>
      </c>
      <c r="E4" s="30" t="s">
        <v>1</v>
      </c>
      <c r="F4" s="30" t="s">
        <v>8</v>
      </c>
      <c r="G4" s="30" t="s">
        <v>18</v>
      </c>
      <c r="H4" s="30" t="s">
        <v>9</v>
      </c>
      <c r="I4" s="31" t="s">
        <v>21</v>
      </c>
      <c r="J4" s="36" t="s">
        <v>47</v>
      </c>
      <c r="K4" s="2"/>
    </row>
    <row r="5" spans="2:11" x14ac:dyDescent="0.25">
      <c r="B5" s="1"/>
      <c r="C5" s="32" t="s">
        <v>35</v>
      </c>
      <c r="D5" s="69"/>
      <c r="E5" s="70"/>
      <c r="F5" s="70">
        <v>1</v>
      </c>
      <c r="G5" s="70"/>
      <c r="H5" s="70"/>
      <c r="I5" s="70"/>
      <c r="J5" s="71">
        <v>1</v>
      </c>
      <c r="K5" s="2"/>
    </row>
    <row r="6" spans="2:11" x14ac:dyDescent="0.25">
      <c r="B6" s="1"/>
      <c r="C6" s="33" t="s">
        <v>26</v>
      </c>
      <c r="D6" s="72">
        <v>3</v>
      </c>
      <c r="E6" s="65">
        <v>7</v>
      </c>
      <c r="F6" s="65"/>
      <c r="G6" s="65">
        <v>1</v>
      </c>
      <c r="H6" s="65">
        <v>1</v>
      </c>
      <c r="I6" s="65">
        <v>1</v>
      </c>
      <c r="J6" s="66">
        <v>13</v>
      </c>
      <c r="K6" s="2"/>
    </row>
    <row r="7" spans="2:11" x14ac:dyDescent="0.25">
      <c r="B7" s="1"/>
      <c r="C7" s="33" t="s">
        <v>37</v>
      </c>
      <c r="D7" s="72"/>
      <c r="E7" s="65"/>
      <c r="F7" s="65"/>
      <c r="G7" s="65"/>
      <c r="H7" s="65">
        <v>1</v>
      </c>
      <c r="I7" s="65"/>
      <c r="J7" s="66">
        <v>1</v>
      </c>
      <c r="K7" s="2"/>
    </row>
    <row r="8" spans="2:11" x14ac:dyDescent="0.25">
      <c r="B8" s="1"/>
      <c r="C8" s="33" t="s">
        <v>45</v>
      </c>
      <c r="D8" s="72"/>
      <c r="E8" s="65"/>
      <c r="F8" s="65">
        <v>1</v>
      </c>
      <c r="G8" s="65"/>
      <c r="H8" s="65"/>
      <c r="I8" s="65"/>
      <c r="J8" s="66">
        <v>1</v>
      </c>
      <c r="K8" s="2"/>
    </row>
    <row r="9" spans="2:11" x14ac:dyDescent="0.25">
      <c r="B9" s="1"/>
      <c r="C9" s="33" t="s">
        <v>29</v>
      </c>
      <c r="D9" s="72"/>
      <c r="E9" s="65">
        <v>1</v>
      </c>
      <c r="F9" s="65"/>
      <c r="G9" s="65"/>
      <c r="H9" s="65"/>
      <c r="I9" s="65"/>
      <c r="J9" s="66">
        <v>1</v>
      </c>
      <c r="K9" s="2"/>
    </row>
    <row r="10" spans="2:11" x14ac:dyDescent="0.25">
      <c r="B10" s="1"/>
      <c r="C10" s="33" t="s">
        <v>41</v>
      </c>
      <c r="D10" s="72"/>
      <c r="E10" s="65"/>
      <c r="F10" s="65">
        <v>1</v>
      </c>
      <c r="G10" s="65"/>
      <c r="H10" s="65"/>
      <c r="I10" s="65"/>
      <c r="J10" s="66">
        <v>1</v>
      </c>
      <c r="K10" s="2"/>
    </row>
    <row r="11" spans="2:11" x14ac:dyDescent="0.25">
      <c r="B11" s="1"/>
      <c r="C11" s="33" t="s">
        <v>34</v>
      </c>
      <c r="D11" s="72"/>
      <c r="E11" s="65"/>
      <c r="F11" s="65"/>
      <c r="G11" s="65"/>
      <c r="H11" s="65">
        <v>1</v>
      </c>
      <c r="I11" s="65"/>
      <c r="J11" s="66">
        <v>1</v>
      </c>
      <c r="K11" s="2"/>
    </row>
    <row r="12" spans="2:11" x14ac:dyDescent="0.25">
      <c r="B12" s="1"/>
      <c r="C12" s="33" t="s">
        <v>50</v>
      </c>
      <c r="D12" s="72">
        <v>1</v>
      </c>
      <c r="E12" s="65"/>
      <c r="F12" s="65"/>
      <c r="G12" s="65"/>
      <c r="H12" s="65"/>
      <c r="I12" s="65"/>
      <c r="J12" s="66">
        <v>1</v>
      </c>
      <c r="K12" s="2"/>
    </row>
    <row r="13" spans="2:11" x14ac:dyDescent="0.25">
      <c r="B13" s="1"/>
      <c r="C13" s="33" t="s">
        <v>28</v>
      </c>
      <c r="D13" s="72"/>
      <c r="E13" s="65">
        <v>1</v>
      </c>
      <c r="F13" s="65"/>
      <c r="G13" s="65"/>
      <c r="H13" s="65"/>
      <c r="I13" s="65"/>
      <c r="J13" s="66">
        <v>1</v>
      </c>
      <c r="K13" s="2"/>
    </row>
    <row r="14" spans="2:11" x14ac:dyDescent="0.25">
      <c r="B14" s="1"/>
      <c r="C14" s="33" t="s">
        <v>40</v>
      </c>
      <c r="D14" s="72">
        <v>1</v>
      </c>
      <c r="E14" s="65"/>
      <c r="F14" s="65"/>
      <c r="G14" s="65"/>
      <c r="H14" s="65"/>
      <c r="I14" s="65"/>
      <c r="J14" s="66">
        <v>1</v>
      </c>
      <c r="K14" s="2"/>
    </row>
    <row r="15" spans="2:11" ht="15.75" thickBot="1" x14ac:dyDescent="0.3">
      <c r="B15" s="1"/>
      <c r="C15" s="34" t="s">
        <v>38</v>
      </c>
      <c r="D15" s="72"/>
      <c r="E15" s="65"/>
      <c r="F15" s="65">
        <v>3</v>
      </c>
      <c r="G15" s="65"/>
      <c r="H15" s="65"/>
      <c r="I15" s="65"/>
      <c r="J15" s="66">
        <v>3</v>
      </c>
      <c r="K15" s="2"/>
    </row>
    <row r="16" spans="2:11" ht="15.75" thickBot="1" x14ac:dyDescent="0.3">
      <c r="B16" s="1"/>
      <c r="C16" s="35" t="s">
        <v>47</v>
      </c>
      <c r="D16" s="73">
        <v>5</v>
      </c>
      <c r="E16" s="67">
        <v>9</v>
      </c>
      <c r="F16" s="67">
        <v>6</v>
      </c>
      <c r="G16" s="67">
        <v>1</v>
      </c>
      <c r="H16" s="67">
        <v>3</v>
      </c>
      <c r="I16" s="67">
        <v>1</v>
      </c>
      <c r="J16" s="68">
        <v>25</v>
      </c>
      <c r="K16" s="2"/>
    </row>
    <row r="17" spans="2:11" x14ac:dyDescent="0.25">
      <c r="B17" s="1"/>
      <c r="K17" s="2"/>
    </row>
    <row r="18" spans="2:11" ht="15.75" thickBot="1" x14ac:dyDescent="0.3">
      <c r="B18" s="58" t="s">
        <v>59</v>
      </c>
      <c r="C18" s="59"/>
      <c r="D18" s="59"/>
      <c r="E18" s="59"/>
      <c r="F18" s="59"/>
      <c r="G18" s="59"/>
      <c r="H18" s="59"/>
      <c r="I18" s="59"/>
      <c r="J18" s="59"/>
      <c r="K18" s="60"/>
    </row>
  </sheetData>
  <mergeCells count="2">
    <mergeCell ref="B1:K1"/>
    <mergeCell ref="B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F9AF-7B59-4692-A323-E2A659F2D224}">
  <dimension ref="B1:F28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12.28515625" customWidth="1"/>
    <col min="4" max="4" width="11.85546875" customWidth="1"/>
    <col min="5" max="5" width="18.85546875" bestFit="1" customWidth="1"/>
    <col min="6" max="6" width="16.140625" customWidth="1"/>
  </cols>
  <sheetData>
    <row r="1" spans="2:6" ht="18.75" x14ac:dyDescent="0.3">
      <c r="B1" s="61" t="s">
        <v>55</v>
      </c>
      <c r="C1" s="62"/>
      <c r="D1" s="63"/>
      <c r="E1" s="63"/>
      <c r="F1" s="64"/>
    </row>
    <row r="2" spans="2:6" x14ac:dyDescent="0.25">
      <c r="B2" s="1"/>
      <c r="F2" s="2"/>
    </row>
    <row r="3" spans="2:6" ht="45" x14ac:dyDescent="0.25">
      <c r="B3" s="17" t="s">
        <v>22</v>
      </c>
      <c r="C3" s="15" t="s">
        <v>42</v>
      </c>
      <c r="D3" s="15" t="s">
        <v>43</v>
      </c>
      <c r="E3" s="15" t="s">
        <v>23</v>
      </c>
      <c r="F3" s="15" t="s">
        <v>44</v>
      </c>
    </row>
    <row r="4" spans="2:6" x14ac:dyDescent="0.25">
      <c r="B4" t="s">
        <v>0</v>
      </c>
      <c r="C4" s="3">
        <v>540700</v>
      </c>
      <c r="D4" s="3">
        <v>164800</v>
      </c>
      <c r="E4" t="s">
        <v>26</v>
      </c>
      <c r="F4" t="s">
        <v>1</v>
      </c>
    </row>
    <row r="5" spans="2:6" x14ac:dyDescent="0.25">
      <c r="B5" t="s">
        <v>27</v>
      </c>
      <c r="C5" s="3">
        <v>516132</v>
      </c>
      <c r="D5" s="3">
        <v>157317</v>
      </c>
      <c r="E5" t="s">
        <v>28</v>
      </c>
      <c r="F5" t="s">
        <v>1</v>
      </c>
    </row>
    <row r="6" spans="2:6" x14ac:dyDescent="0.25">
      <c r="B6" t="s">
        <v>24</v>
      </c>
      <c r="C6" s="3">
        <v>375407</v>
      </c>
      <c r="D6" s="3">
        <v>114424</v>
      </c>
      <c r="E6" t="s">
        <v>29</v>
      </c>
      <c r="F6" t="s">
        <v>1</v>
      </c>
    </row>
    <row r="7" spans="2:6" x14ac:dyDescent="0.25">
      <c r="B7" t="s">
        <v>30</v>
      </c>
      <c r="C7" s="3">
        <v>373000</v>
      </c>
      <c r="D7" s="3">
        <v>113700</v>
      </c>
      <c r="E7" t="s">
        <v>26</v>
      </c>
      <c r="F7" t="s">
        <v>1</v>
      </c>
    </row>
    <row r="8" spans="2:6" x14ac:dyDescent="0.25">
      <c r="B8" t="s">
        <v>31</v>
      </c>
      <c r="C8" s="3">
        <v>380200</v>
      </c>
      <c r="D8" s="3">
        <v>115900</v>
      </c>
      <c r="E8" t="s">
        <v>26</v>
      </c>
      <c r="F8" t="s">
        <v>1</v>
      </c>
    </row>
    <row r="9" spans="2:6" x14ac:dyDescent="0.25">
      <c r="B9" t="s">
        <v>2</v>
      </c>
      <c r="C9" s="3">
        <v>261588</v>
      </c>
      <c r="D9" s="3">
        <v>79732</v>
      </c>
      <c r="E9" t="s">
        <v>26</v>
      </c>
      <c r="F9" t="s">
        <v>1</v>
      </c>
    </row>
    <row r="10" spans="2:6" x14ac:dyDescent="0.25">
      <c r="B10" t="s">
        <v>3</v>
      </c>
      <c r="C10" s="3">
        <v>177000</v>
      </c>
      <c r="D10" s="3">
        <v>54000</v>
      </c>
      <c r="E10" t="s">
        <v>40</v>
      </c>
      <c r="F10" t="s">
        <v>4</v>
      </c>
    </row>
    <row r="11" spans="2:6" x14ac:dyDescent="0.25">
      <c r="B11" t="s">
        <v>5</v>
      </c>
      <c r="C11" s="3">
        <v>157982</v>
      </c>
      <c r="D11" s="3">
        <v>48153</v>
      </c>
      <c r="E11" t="s">
        <v>26</v>
      </c>
      <c r="F11" t="s">
        <v>1</v>
      </c>
    </row>
    <row r="12" spans="2:6" x14ac:dyDescent="0.25">
      <c r="B12" t="s">
        <v>6</v>
      </c>
      <c r="C12" s="3">
        <v>128600</v>
      </c>
      <c r="D12" s="3">
        <v>39200</v>
      </c>
      <c r="E12" t="s">
        <v>50</v>
      </c>
      <c r="F12" t="s">
        <v>4</v>
      </c>
    </row>
    <row r="13" spans="2:6" x14ac:dyDescent="0.25">
      <c r="B13" t="s">
        <v>7</v>
      </c>
      <c r="C13" s="3">
        <v>126122</v>
      </c>
      <c r="D13" s="3">
        <v>38442</v>
      </c>
      <c r="E13" t="s">
        <v>38</v>
      </c>
      <c r="F13" t="s">
        <v>8</v>
      </c>
    </row>
    <row r="14" spans="2:6" x14ac:dyDescent="0.25">
      <c r="B14" t="s">
        <v>25</v>
      </c>
      <c r="C14" s="3">
        <v>123976</v>
      </c>
      <c r="D14" s="3">
        <v>37788</v>
      </c>
      <c r="E14" t="s">
        <v>26</v>
      </c>
      <c r="F14" t="s">
        <v>9</v>
      </c>
    </row>
    <row r="15" spans="2:6" x14ac:dyDescent="0.25">
      <c r="B15" t="s">
        <v>10</v>
      </c>
      <c r="C15" s="3">
        <v>120440</v>
      </c>
      <c r="D15" s="3">
        <v>36710</v>
      </c>
      <c r="E15" t="s">
        <v>38</v>
      </c>
      <c r="F15" t="s">
        <v>8</v>
      </c>
    </row>
    <row r="16" spans="2:6" x14ac:dyDescent="0.25">
      <c r="B16" t="s">
        <v>11</v>
      </c>
      <c r="C16" s="3">
        <v>119400</v>
      </c>
      <c r="D16" s="3">
        <v>36400</v>
      </c>
      <c r="E16" t="s">
        <v>45</v>
      </c>
      <c r="F16" t="s">
        <v>8</v>
      </c>
    </row>
    <row r="17" spans="2:6" x14ac:dyDescent="0.25">
      <c r="B17" t="s">
        <v>32</v>
      </c>
      <c r="C17" s="3">
        <v>118570</v>
      </c>
      <c r="D17" s="3">
        <v>36140</v>
      </c>
      <c r="E17" t="s">
        <v>41</v>
      </c>
      <c r="F17" t="s">
        <v>8</v>
      </c>
    </row>
    <row r="18" spans="2:6" x14ac:dyDescent="0.25">
      <c r="B18" t="s">
        <v>33</v>
      </c>
      <c r="C18" s="3">
        <v>117493</v>
      </c>
      <c r="D18" s="3">
        <v>35812</v>
      </c>
      <c r="E18" t="s">
        <v>26</v>
      </c>
      <c r="F18" t="s">
        <v>1</v>
      </c>
    </row>
    <row r="19" spans="2:6" x14ac:dyDescent="0.25">
      <c r="B19" t="s">
        <v>12</v>
      </c>
      <c r="C19" s="3">
        <v>117037</v>
      </c>
      <c r="D19" s="3">
        <v>35673</v>
      </c>
      <c r="E19" t="s">
        <v>26</v>
      </c>
      <c r="F19" t="s">
        <v>4</v>
      </c>
    </row>
    <row r="20" spans="2:6" x14ac:dyDescent="0.25">
      <c r="B20" t="s">
        <v>13</v>
      </c>
      <c r="C20" s="3">
        <v>116990</v>
      </c>
      <c r="D20" s="3">
        <v>35660</v>
      </c>
      <c r="E20" t="s">
        <v>26</v>
      </c>
      <c r="F20" t="s">
        <v>4</v>
      </c>
    </row>
    <row r="21" spans="2:6" x14ac:dyDescent="0.25">
      <c r="B21" t="s">
        <v>14</v>
      </c>
      <c r="C21" s="3">
        <v>113500</v>
      </c>
      <c r="D21" s="3">
        <v>34600</v>
      </c>
      <c r="E21" t="s">
        <v>34</v>
      </c>
      <c r="F21" t="s">
        <v>9</v>
      </c>
    </row>
    <row r="22" spans="2:6" x14ac:dyDescent="0.25">
      <c r="B22" t="s">
        <v>15</v>
      </c>
      <c r="C22" s="3">
        <v>106600</v>
      </c>
      <c r="D22" s="3">
        <v>32500</v>
      </c>
      <c r="E22" t="s">
        <v>26</v>
      </c>
      <c r="F22" t="s">
        <v>4</v>
      </c>
    </row>
    <row r="23" spans="2:6" x14ac:dyDescent="0.25">
      <c r="B23" t="s">
        <v>16</v>
      </c>
      <c r="C23" s="3">
        <v>98000</v>
      </c>
      <c r="D23" s="3">
        <v>30000</v>
      </c>
      <c r="E23" t="s">
        <v>35</v>
      </c>
      <c r="F23" t="s">
        <v>8</v>
      </c>
    </row>
    <row r="24" spans="2:6" x14ac:dyDescent="0.25">
      <c r="B24" t="s">
        <v>17</v>
      </c>
      <c r="C24" s="3">
        <v>98123</v>
      </c>
      <c r="D24" s="3">
        <v>29908</v>
      </c>
      <c r="E24" t="s">
        <v>26</v>
      </c>
      <c r="F24" t="s">
        <v>18</v>
      </c>
    </row>
    <row r="25" spans="2:6" x14ac:dyDescent="0.25">
      <c r="B25" t="s">
        <v>36</v>
      </c>
      <c r="C25" s="3">
        <v>97795</v>
      </c>
      <c r="D25" s="3">
        <v>29808</v>
      </c>
      <c r="E25" t="s">
        <v>37</v>
      </c>
      <c r="F25" t="s">
        <v>9</v>
      </c>
    </row>
    <row r="26" spans="2:6" x14ac:dyDescent="0.25">
      <c r="B26" t="s">
        <v>19</v>
      </c>
      <c r="C26" s="3">
        <v>96100</v>
      </c>
      <c r="D26" s="3">
        <v>29290</v>
      </c>
      <c r="E26" t="s">
        <v>38</v>
      </c>
      <c r="F26" t="s">
        <v>8</v>
      </c>
    </row>
    <row r="27" spans="2:6" x14ac:dyDescent="0.25">
      <c r="B27" t="s">
        <v>39</v>
      </c>
      <c r="C27" s="3">
        <v>93645</v>
      </c>
      <c r="D27" s="3">
        <v>28543</v>
      </c>
      <c r="E27" t="s">
        <v>26</v>
      </c>
      <c r="F27" t="s">
        <v>1</v>
      </c>
    </row>
    <row r="28" spans="2:6" x14ac:dyDescent="0.25">
      <c r="B28" t="s">
        <v>20</v>
      </c>
      <c r="C28" s="3">
        <v>87621</v>
      </c>
      <c r="D28" s="3">
        <v>26707</v>
      </c>
      <c r="E28" t="s">
        <v>26</v>
      </c>
      <c r="F28" t="s">
        <v>21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311D-6F11-4A7E-9766-C602735CF018}">
  <dimension ref="B1:H28"/>
  <sheetViews>
    <sheetView topLeftCell="B3" workbookViewId="0">
      <selection activeCell="B3" sqref="B3"/>
    </sheetView>
  </sheetViews>
  <sheetFormatPr defaultColWidth="8.85546875" defaultRowHeight="15" x14ac:dyDescent="0.25"/>
  <cols>
    <col min="1" max="1" width="2.7109375" customWidth="1"/>
    <col min="2" max="2" width="40" bestFit="1" customWidth="1"/>
    <col min="3" max="3" width="23.42578125" customWidth="1"/>
    <col min="4" max="4" width="25.85546875" customWidth="1"/>
    <col min="5" max="5" width="18.85546875" bestFit="1" customWidth="1"/>
    <col min="6" max="6" width="16.140625" customWidth="1"/>
  </cols>
  <sheetData>
    <row r="1" spans="2:6" ht="18.75" x14ac:dyDescent="0.3">
      <c r="B1" s="61" t="s">
        <v>90</v>
      </c>
      <c r="C1" s="62"/>
      <c r="D1" s="63"/>
      <c r="E1" s="63"/>
      <c r="F1" s="64"/>
    </row>
    <row r="2" spans="2:6" x14ac:dyDescent="0.25">
      <c r="B2" s="1"/>
      <c r="F2" s="2"/>
    </row>
    <row r="3" spans="2:6" x14ac:dyDescent="0.25">
      <c r="B3" s="14" t="s">
        <v>22</v>
      </c>
      <c r="C3" s="15" t="s">
        <v>42</v>
      </c>
      <c r="D3" s="15" t="s">
        <v>43</v>
      </c>
      <c r="E3" s="15" t="s">
        <v>23</v>
      </c>
      <c r="F3" s="16" t="s">
        <v>44</v>
      </c>
    </row>
    <row r="4" spans="2:6" x14ac:dyDescent="0.25">
      <c r="B4" s="1" t="s">
        <v>0</v>
      </c>
      <c r="C4" s="3">
        <v>540700</v>
      </c>
      <c r="D4" s="3">
        <v>164800</v>
      </c>
      <c r="E4" t="s">
        <v>26</v>
      </c>
      <c r="F4" s="2" t="s">
        <v>1</v>
      </c>
    </row>
    <row r="5" spans="2:6" x14ac:dyDescent="0.25">
      <c r="B5" s="1" t="s">
        <v>27</v>
      </c>
      <c r="C5" s="3">
        <v>516132</v>
      </c>
      <c r="D5" s="3">
        <v>157317</v>
      </c>
      <c r="E5" t="s">
        <v>28</v>
      </c>
      <c r="F5" s="2" t="s">
        <v>1</v>
      </c>
    </row>
    <row r="6" spans="2:6" x14ac:dyDescent="0.25">
      <c r="B6" s="1" t="s">
        <v>24</v>
      </c>
      <c r="C6" s="3">
        <v>375407</v>
      </c>
      <c r="D6" s="3">
        <v>114424</v>
      </c>
      <c r="E6" t="s">
        <v>29</v>
      </c>
      <c r="F6" s="2" t="s">
        <v>1</v>
      </c>
    </row>
    <row r="7" spans="2:6" x14ac:dyDescent="0.25">
      <c r="B7" s="1" t="s">
        <v>30</v>
      </c>
      <c r="C7" s="3">
        <v>373000</v>
      </c>
      <c r="D7" s="3">
        <v>113700</v>
      </c>
      <c r="E7" t="s">
        <v>26</v>
      </c>
      <c r="F7" s="2" t="s">
        <v>1</v>
      </c>
    </row>
    <row r="8" spans="2:6" x14ac:dyDescent="0.25">
      <c r="B8" s="1" t="s">
        <v>31</v>
      </c>
      <c r="C8" s="3">
        <v>380200</v>
      </c>
      <c r="D8" s="3">
        <v>115900</v>
      </c>
      <c r="E8" t="s">
        <v>26</v>
      </c>
      <c r="F8" s="2" t="s">
        <v>1</v>
      </c>
    </row>
    <row r="9" spans="2:6" x14ac:dyDescent="0.25">
      <c r="B9" s="1" t="s">
        <v>2</v>
      </c>
      <c r="C9" s="3">
        <v>261588</v>
      </c>
      <c r="D9" s="3">
        <v>79732</v>
      </c>
      <c r="E9" t="s">
        <v>26</v>
      </c>
      <c r="F9" s="2" t="s">
        <v>1</v>
      </c>
    </row>
    <row r="10" spans="2:6" x14ac:dyDescent="0.25">
      <c r="B10" s="1" t="s">
        <v>3</v>
      </c>
      <c r="C10" s="3">
        <v>177000</v>
      </c>
      <c r="D10" s="3">
        <v>54000</v>
      </c>
      <c r="E10" t="s">
        <v>40</v>
      </c>
      <c r="F10" s="2" t="s">
        <v>4</v>
      </c>
    </row>
    <row r="11" spans="2:6" x14ac:dyDescent="0.25">
      <c r="B11" s="1" t="s">
        <v>5</v>
      </c>
      <c r="C11" s="3">
        <v>157982</v>
      </c>
      <c r="D11" s="3">
        <v>48153</v>
      </c>
      <c r="E11" t="s">
        <v>26</v>
      </c>
      <c r="F11" s="2" t="s">
        <v>1</v>
      </c>
    </row>
    <row r="12" spans="2:6" x14ac:dyDescent="0.25">
      <c r="B12" s="1" t="s">
        <v>6</v>
      </c>
      <c r="C12" s="3">
        <v>128600</v>
      </c>
      <c r="D12" s="3">
        <v>39200</v>
      </c>
      <c r="E12" t="s">
        <v>50</v>
      </c>
      <c r="F12" s="2" t="s">
        <v>4</v>
      </c>
    </row>
    <row r="13" spans="2:6" x14ac:dyDescent="0.25">
      <c r="B13" s="1" t="s">
        <v>7</v>
      </c>
      <c r="C13" s="3">
        <v>126122</v>
      </c>
      <c r="D13" s="3">
        <v>38442</v>
      </c>
      <c r="E13" t="s">
        <v>38</v>
      </c>
      <c r="F13" s="2" t="s">
        <v>8</v>
      </c>
    </row>
    <row r="14" spans="2:6" x14ac:dyDescent="0.25">
      <c r="B14" s="1" t="s">
        <v>25</v>
      </c>
      <c r="C14" s="3">
        <v>123976</v>
      </c>
      <c r="D14" s="3">
        <v>37788</v>
      </c>
      <c r="E14" t="s">
        <v>26</v>
      </c>
      <c r="F14" s="2" t="s">
        <v>9</v>
      </c>
    </row>
    <row r="15" spans="2:6" x14ac:dyDescent="0.25">
      <c r="B15" s="1" t="s">
        <v>10</v>
      </c>
      <c r="C15" s="3">
        <v>120440</v>
      </c>
      <c r="D15" s="3">
        <v>36710</v>
      </c>
      <c r="E15" t="s">
        <v>38</v>
      </c>
      <c r="F15" s="2" t="s">
        <v>8</v>
      </c>
    </row>
    <row r="16" spans="2:6" x14ac:dyDescent="0.25">
      <c r="B16" s="1" t="s">
        <v>11</v>
      </c>
      <c r="C16" s="3">
        <v>119400</v>
      </c>
      <c r="D16" s="3">
        <v>36400</v>
      </c>
      <c r="E16" t="s">
        <v>45</v>
      </c>
      <c r="F16" s="2" t="s">
        <v>8</v>
      </c>
    </row>
    <row r="17" spans="2:8" x14ac:dyDescent="0.25">
      <c r="B17" s="1" t="s">
        <v>32</v>
      </c>
      <c r="C17" s="3">
        <v>118570</v>
      </c>
      <c r="D17" s="3">
        <v>36140</v>
      </c>
      <c r="E17" t="s">
        <v>41</v>
      </c>
      <c r="F17" s="2" t="s">
        <v>8</v>
      </c>
    </row>
    <row r="18" spans="2:8" x14ac:dyDescent="0.25">
      <c r="B18" s="1" t="s">
        <v>33</v>
      </c>
      <c r="C18" s="3">
        <v>117493</v>
      </c>
      <c r="D18" s="3">
        <v>35812</v>
      </c>
      <c r="E18" t="s">
        <v>26</v>
      </c>
      <c r="F18" s="2" t="s">
        <v>1</v>
      </c>
      <c r="H18" t="s">
        <v>51</v>
      </c>
    </row>
    <row r="19" spans="2:8" x14ac:dyDescent="0.25">
      <c r="B19" s="1" t="s">
        <v>12</v>
      </c>
      <c r="C19" s="3">
        <v>117037</v>
      </c>
      <c r="D19" s="3">
        <v>35673</v>
      </c>
      <c r="E19" t="s">
        <v>26</v>
      </c>
      <c r="F19" s="2" t="s">
        <v>4</v>
      </c>
    </row>
    <row r="20" spans="2:8" x14ac:dyDescent="0.25">
      <c r="B20" s="1" t="s">
        <v>13</v>
      </c>
      <c r="C20" s="3">
        <v>116990</v>
      </c>
      <c r="D20" s="3">
        <v>35660</v>
      </c>
      <c r="E20" t="s">
        <v>26</v>
      </c>
      <c r="F20" s="2" t="s">
        <v>4</v>
      </c>
    </row>
    <row r="21" spans="2:8" x14ac:dyDescent="0.25">
      <c r="B21" s="1" t="s">
        <v>14</v>
      </c>
      <c r="C21" s="3">
        <v>113500</v>
      </c>
      <c r="D21" s="3">
        <v>34600</v>
      </c>
      <c r="E21" t="s">
        <v>34</v>
      </c>
      <c r="F21" s="2" t="s">
        <v>9</v>
      </c>
    </row>
    <row r="22" spans="2:8" x14ac:dyDescent="0.25">
      <c r="B22" s="1" t="s">
        <v>15</v>
      </c>
      <c r="C22" s="3">
        <v>106600</v>
      </c>
      <c r="D22" s="3">
        <v>32500</v>
      </c>
      <c r="E22" t="s">
        <v>26</v>
      </c>
      <c r="F22" s="2" t="s">
        <v>4</v>
      </c>
    </row>
    <row r="23" spans="2:8" x14ac:dyDescent="0.25">
      <c r="B23" s="1" t="s">
        <v>16</v>
      </c>
      <c r="C23" s="3">
        <v>98000</v>
      </c>
      <c r="D23" s="3">
        <v>30000</v>
      </c>
      <c r="E23" t="s">
        <v>35</v>
      </c>
      <c r="F23" s="2" t="s">
        <v>8</v>
      </c>
    </row>
    <row r="24" spans="2:8" x14ac:dyDescent="0.25">
      <c r="B24" s="1" t="s">
        <v>17</v>
      </c>
      <c r="C24" s="3">
        <v>98123</v>
      </c>
      <c r="D24" s="3">
        <v>29908</v>
      </c>
      <c r="E24" t="s">
        <v>26</v>
      </c>
      <c r="F24" s="2" t="s">
        <v>18</v>
      </c>
    </row>
    <row r="25" spans="2:8" x14ac:dyDescent="0.25">
      <c r="B25" s="1" t="s">
        <v>36</v>
      </c>
      <c r="C25" s="3">
        <v>97795</v>
      </c>
      <c r="D25" s="3">
        <v>29808</v>
      </c>
      <c r="E25" t="s">
        <v>37</v>
      </c>
      <c r="F25" s="2" t="s">
        <v>9</v>
      </c>
    </row>
    <row r="26" spans="2:8" x14ac:dyDescent="0.25">
      <c r="B26" s="1" t="s">
        <v>19</v>
      </c>
      <c r="C26" s="3">
        <v>96100</v>
      </c>
      <c r="D26" s="3">
        <v>29290</v>
      </c>
      <c r="E26" t="s">
        <v>38</v>
      </c>
      <c r="F26" s="2" t="s">
        <v>8</v>
      </c>
    </row>
    <row r="27" spans="2:8" x14ac:dyDescent="0.25">
      <c r="B27" s="1" t="s">
        <v>39</v>
      </c>
      <c r="C27" s="3">
        <v>93645</v>
      </c>
      <c r="D27" s="3">
        <v>28543</v>
      </c>
      <c r="E27" t="s">
        <v>26</v>
      </c>
      <c r="F27" s="2" t="s">
        <v>1</v>
      </c>
    </row>
    <row r="28" spans="2:8" ht="15.75" thickBot="1" x14ac:dyDescent="0.3">
      <c r="B28" s="4" t="s">
        <v>20</v>
      </c>
      <c r="C28" s="5">
        <v>87621</v>
      </c>
      <c r="D28" s="5">
        <v>26707</v>
      </c>
      <c r="E28" s="6" t="s">
        <v>26</v>
      </c>
      <c r="F28" s="7" t="s">
        <v>21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9448-226D-4986-8EBE-FA960DD21F0A}">
  <dimension ref="B1:F28"/>
  <sheetViews>
    <sheetView workbookViewId="0">
      <selection activeCell="B3" sqref="B3"/>
    </sheetView>
  </sheetViews>
  <sheetFormatPr defaultColWidth="8.85546875" defaultRowHeight="15" x14ac:dyDescent="0.25"/>
  <cols>
    <col min="1" max="1" width="2.7109375" customWidth="1"/>
    <col min="2" max="2" width="40" bestFit="1" customWidth="1"/>
    <col min="3" max="3" width="23.42578125" customWidth="1"/>
    <col min="4" max="4" width="25.85546875" customWidth="1"/>
    <col min="5" max="5" width="18.85546875" bestFit="1" customWidth="1"/>
    <col min="6" max="6" width="16.140625" customWidth="1"/>
  </cols>
  <sheetData>
    <row r="1" spans="2:6" ht="18.75" x14ac:dyDescent="0.3">
      <c r="B1" s="61" t="s">
        <v>91</v>
      </c>
      <c r="C1" s="62"/>
      <c r="D1" s="63"/>
      <c r="E1" s="63"/>
      <c r="F1" s="64"/>
    </row>
    <row r="2" spans="2:6" x14ac:dyDescent="0.25">
      <c r="B2" s="1"/>
      <c r="F2" s="2"/>
    </row>
    <row r="3" spans="2:6" x14ac:dyDescent="0.25">
      <c r="B3" s="14" t="s">
        <v>22</v>
      </c>
      <c r="C3" s="15" t="s">
        <v>42</v>
      </c>
      <c r="D3" s="15" t="s">
        <v>43</v>
      </c>
      <c r="E3" s="15" t="s">
        <v>23</v>
      </c>
      <c r="F3" s="16" t="s">
        <v>44</v>
      </c>
    </row>
    <row r="4" spans="2:6" x14ac:dyDescent="0.25">
      <c r="B4" s="1" t="s">
        <v>0</v>
      </c>
      <c r="C4" s="3">
        <v>540700</v>
      </c>
      <c r="D4" s="3">
        <v>164800</v>
      </c>
      <c r="E4" t="s">
        <v>26</v>
      </c>
      <c r="F4" s="2" t="s">
        <v>1</v>
      </c>
    </row>
    <row r="5" spans="2:6" x14ac:dyDescent="0.25">
      <c r="B5" s="1" t="s">
        <v>27</v>
      </c>
      <c r="C5" s="3">
        <v>516132</v>
      </c>
      <c r="D5" s="3">
        <v>157317</v>
      </c>
      <c r="E5" t="s">
        <v>28</v>
      </c>
      <c r="F5" s="2" t="s">
        <v>1</v>
      </c>
    </row>
    <row r="6" spans="2:6" x14ac:dyDescent="0.25">
      <c r="B6" s="1" t="s">
        <v>24</v>
      </c>
      <c r="C6" s="3">
        <v>375407</v>
      </c>
      <c r="D6" s="3">
        <v>114424</v>
      </c>
      <c r="E6" t="s">
        <v>29</v>
      </c>
      <c r="F6" s="2" t="s">
        <v>1</v>
      </c>
    </row>
    <row r="7" spans="2:6" x14ac:dyDescent="0.25">
      <c r="B7" s="1" t="s">
        <v>30</v>
      </c>
      <c r="C7" s="3">
        <v>373000</v>
      </c>
      <c r="D7" s="3">
        <v>113700</v>
      </c>
      <c r="E7" t="s">
        <v>26</v>
      </c>
      <c r="F7" s="2" t="s">
        <v>1</v>
      </c>
    </row>
    <row r="8" spans="2:6" x14ac:dyDescent="0.25">
      <c r="B8" s="1" t="s">
        <v>31</v>
      </c>
      <c r="C8" s="3">
        <v>380200</v>
      </c>
      <c r="D8" s="3">
        <v>115900</v>
      </c>
      <c r="E8" t="s">
        <v>26</v>
      </c>
      <c r="F8" s="2" t="s">
        <v>1</v>
      </c>
    </row>
    <row r="9" spans="2:6" x14ac:dyDescent="0.25">
      <c r="B9" s="1" t="s">
        <v>2</v>
      </c>
      <c r="C9" s="3">
        <v>261588</v>
      </c>
      <c r="D9" s="3">
        <v>79732</v>
      </c>
      <c r="E9" t="s">
        <v>26</v>
      </c>
      <c r="F9" s="2" t="s">
        <v>1</v>
      </c>
    </row>
    <row r="10" spans="2:6" x14ac:dyDescent="0.25">
      <c r="B10" s="1" t="s">
        <v>3</v>
      </c>
      <c r="C10" s="3">
        <v>177000</v>
      </c>
      <c r="D10" s="3">
        <v>54000</v>
      </c>
      <c r="E10" t="s">
        <v>40</v>
      </c>
      <c r="F10" s="2" t="s">
        <v>4</v>
      </c>
    </row>
    <row r="11" spans="2:6" x14ac:dyDescent="0.25">
      <c r="B11" s="1" t="s">
        <v>5</v>
      </c>
      <c r="C11" s="3">
        <v>157982</v>
      </c>
      <c r="D11" s="3">
        <v>48153</v>
      </c>
      <c r="E11" t="s">
        <v>26</v>
      </c>
      <c r="F11" s="2" t="s">
        <v>1</v>
      </c>
    </row>
    <row r="12" spans="2:6" x14ac:dyDescent="0.25">
      <c r="B12" s="1" t="s">
        <v>6</v>
      </c>
      <c r="C12" s="3">
        <v>128600</v>
      </c>
      <c r="D12" s="3">
        <v>39200</v>
      </c>
      <c r="E12" t="s">
        <v>50</v>
      </c>
      <c r="F12" s="2" t="s">
        <v>4</v>
      </c>
    </row>
    <row r="13" spans="2:6" x14ac:dyDescent="0.25">
      <c r="B13" s="1" t="s">
        <v>7</v>
      </c>
      <c r="C13" s="3">
        <v>126122</v>
      </c>
      <c r="D13" s="3">
        <v>38442</v>
      </c>
      <c r="E13" t="s">
        <v>38</v>
      </c>
      <c r="F13" s="2" t="s">
        <v>8</v>
      </c>
    </row>
    <row r="14" spans="2:6" x14ac:dyDescent="0.25">
      <c r="B14" s="1" t="s">
        <v>25</v>
      </c>
      <c r="C14" s="3">
        <v>123976</v>
      </c>
      <c r="D14" s="3">
        <v>37788</v>
      </c>
      <c r="E14" t="s">
        <v>26</v>
      </c>
      <c r="F14" s="2" t="s">
        <v>9</v>
      </c>
    </row>
    <row r="15" spans="2:6" x14ac:dyDescent="0.25">
      <c r="B15" s="1" t="s">
        <v>10</v>
      </c>
      <c r="C15" s="3">
        <v>120440</v>
      </c>
      <c r="D15" s="3">
        <v>36710</v>
      </c>
      <c r="E15" t="s">
        <v>38</v>
      </c>
      <c r="F15" s="2" t="s">
        <v>8</v>
      </c>
    </row>
    <row r="16" spans="2:6" x14ac:dyDescent="0.25">
      <c r="B16" s="1" t="s">
        <v>11</v>
      </c>
      <c r="C16" s="3">
        <v>119400</v>
      </c>
      <c r="D16" s="3">
        <v>36400</v>
      </c>
      <c r="E16" t="s">
        <v>45</v>
      </c>
      <c r="F16" s="2" t="s">
        <v>8</v>
      </c>
    </row>
    <row r="17" spans="2:6" x14ac:dyDescent="0.25">
      <c r="B17" s="1" t="s">
        <v>32</v>
      </c>
      <c r="C17" s="3">
        <v>118570</v>
      </c>
      <c r="D17" s="3">
        <v>36140</v>
      </c>
      <c r="E17" t="s">
        <v>41</v>
      </c>
      <c r="F17" s="2" t="s">
        <v>8</v>
      </c>
    </row>
    <row r="18" spans="2:6" x14ac:dyDescent="0.25">
      <c r="B18" s="1" t="s">
        <v>33</v>
      </c>
      <c r="C18" s="3">
        <v>117493</v>
      </c>
      <c r="D18" s="3">
        <v>35812</v>
      </c>
      <c r="E18" t="s">
        <v>26</v>
      </c>
      <c r="F18" s="2" t="s">
        <v>1</v>
      </c>
    </row>
    <row r="19" spans="2:6" x14ac:dyDescent="0.25">
      <c r="B19" s="1" t="s">
        <v>12</v>
      </c>
      <c r="C19" s="3">
        <v>117037</v>
      </c>
      <c r="D19" s="3">
        <v>35673</v>
      </c>
      <c r="E19" t="s">
        <v>26</v>
      </c>
      <c r="F19" s="2" t="s">
        <v>4</v>
      </c>
    </row>
    <row r="20" spans="2:6" x14ac:dyDescent="0.25">
      <c r="B20" s="1" t="s">
        <v>13</v>
      </c>
      <c r="C20" s="3">
        <v>116990</v>
      </c>
      <c r="D20" s="3">
        <v>35660</v>
      </c>
      <c r="E20" t="s">
        <v>26</v>
      </c>
      <c r="F20" s="2" t="s">
        <v>4</v>
      </c>
    </row>
    <row r="21" spans="2:6" x14ac:dyDescent="0.25">
      <c r="B21" s="1" t="s">
        <v>14</v>
      </c>
      <c r="C21" s="3">
        <v>113500</v>
      </c>
      <c r="D21" s="3">
        <v>34600</v>
      </c>
      <c r="E21" t="s">
        <v>34</v>
      </c>
      <c r="F21" s="2" t="s">
        <v>9</v>
      </c>
    </row>
    <row r="22" spans="2:6" x14ac:dyDescent="0.25">
      <c r="B22" s="1" t="s">
        <v>15</v>
      </c>
      <c r="C22" s="3">
        <v>106600</v>
      </c>
      <c r="D22" s="3">
        <v>32500</v>
      </c>
      <c r="E22" t="s">
        <v>26</v>
      </c>
      <c r="F22" s="2" t="s">
        <v>4</v>
      </c>
    </row>
    <row r="23" spans="2:6" x14ac:dyDescent="0.25">
      <c r="B23" s="1" t="s">
        <v>16</v>
      </c>
      <c r="C23" s="3">
        <v>98000</v>
      </c>
      <c r="D23" s="3">
        <v>30000</v>
      </c>
      <c r="E23" t="s">
        <v>35</v>
      </c>
      <c r="F23" s="2" t="s">
        <v>8</v>
      </c>
    </row>
    <row r="24" spans="2:6" x14ac:dyDescent="0.25">
      <c r="B24" s="1" t="s">
        <v>17</v>
      </c>
      <c r="C24" s="3">
        <v>98123</v>
      </c>
      <c r="D24" s="3">
        <v>29908</v>
      </c>
      <c r="E24" t="s">
        <v>26</v>
      </c>
      <c r="F24" s="2" t="s">
        <v>18</v>
      </c>
    </row>
    <row r="25" spans="2:6" x14ac:dyDescent="0.25">
      <c r="B25" s="1" t="s">
        <v>36</v>
      </c>
      <c r="C25" s="3">
        <v>97795</v>
      </c>
      <c r="D25" s="3">
        <v>29808</v>
      </c>
      <c r="E25" t="s">
        <v>37</v>
      </c>
      <c r="F25" s="2" t="s">
        <v>9</v>
      </c>
    </row>
    <row r="26" spans="2:6" x14ac:dyDescent="0.25">
      <c r="B26" s="1" t="s">
        <v>19</v>
      </c>
      <c r="C26" s="3">
        <v>96100</v>
      </c>
      <c r="D26" s="3">
        <v>29290</v>
      </c>
      <c r="E26" t="s">
        <v>38</v>
      </c>
      <c r="F26" s="2" t="s">
        <v>8</v>
      </c>
    </row>
    <row r="27" spans="2:6" x14ac:dyDescent="0.25">
      <c r="B27" s="1" t="s">
        <v>39</v>
      </c>
      <c r="C27" s="3">
        <v>93645</v>
      </c>
      <c r="D27" s="3">
        <v>28543</v>
      </c>
      <c r="E27" t="s">
        <v>26</v>
      </c>
      <c r="F27" s="2" t="s">
        <v>1</v>
      </c>
    </row>
    <row r="28" spans="2:6" ht="15.75" thickBot="1" x14ac:dyDescent="0.3">
      <c r="B28" s="4" t="s">
        <v>20</v>
      </c>
      <c r="C28" s="5">
        <v>87621</v>
      </c>
      <c r="D28" s="5">
        <v>26707</v>
      </c>
      <c r="E28" s="6" t="s">
        <v>26</v>
      </c>
      <c r="F28" s="7" t="s">
        <v>21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8C25-140E-4596-BCA1-20C52C9868A7}">
  <dimension ref="B1:F28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10.7109375" customWidth="1"/>
    <col min="4" max="4" width="12.28515625" customWidth="1"/>
    <col min="5" max="5" width="18.85546875" bestFit="1" customWidth="1"/>
    <col min="6" max="6" width="16.140625" customWidth="1"/>
  </cols>
  <sheetData>
    <row r="1" spans="2:6" ht="18.75" x14ac:dyDescent="0.3">
      <c r="B1" s="61" t="s">
        <v>92</v>
      </c>
      <c r="C1" s="62"/>
      <c r="D1" s="63"/>
      <c r="E1" s="63"/>
      <c r="F1" s="64"/>
    </row>
    <row r="2" spans="2:6" x14ac:dyDescent="0.25">
      <c r="B2" s="1"/>
      <c r="F2" s="2"/>
    </row>
    <row r="3" spans="2:6" ht="45" x14ac:dyDescent="0.25">
      <c r="B3" s="17" t="s">
        <v>22</v>
      </c>
      <c r="C3" s="15" t="s">
        <v>42</v>
      </c>
      <c r="D3" s="15" t="s">
        <v>43</v>
      </c>
      <c r="E3" s="15" t="s">
        <v>23</v>
      </c>
      <c r="F3" s="15" t="s">
        <v>44</v>
      </c>
    </row>
    <row r="4" spans="2:6" x14ac:dyDescent="0.25">
      <c r="B4" t="s">
        <v>0</v>
      </c>
      <c r="C4" s="3">
        <v>540700</v>
      </c>
      <c r="D4" s="3">
        <v>164800</v>
      </c>
      <c r="E4" t="s">
        <v>26</v>
      </c>
      <c r="F4" t="s">
        <v>1</v>
      </c>
    </row>
    <row r="5" spans="2:6" x14ac:dyDescent="0.25">
      <c r="B5" t="s">
        <v>27</v>
      </c>
      <c r="C5" s="3">
        <v>516132</v>
      </c>
      <c r="D5" s="3">
        <v>157317</v>
      </c>
      <c r="E5" t="s">
        <v>28</v>
      </c>
      <c r="F5" t="s">
        <v>1</v>
      </c>
    </row>
    <row r="6" spans="2:6" x14ac:dyDescent="0.25">
      <c r="B6" t="s">
        <v>24</v>
      </c>
      <c r="C6" s="3">
        <v>375407</v>
      </c>
      <c r="D6" s="3">
        <v>114424</v>
      </c>
      <c r="E6" t="s">
        <v>29</v>
      </c>
      <c r="F6" t="s">
        <v>1</v>
      </c>
    </row>
    <row r="7" spans="2:6" x14ac:dyDescent="0.25">
      <c r="B7" t="s">
        <v>30</v>
      </c>
      <c r="C7" s="3">
        <v>373000</v>
      </c>
      <c r="D7" s="3">
        <v>113700</v>
      </c>
      <c r="E7" t="s">
        <v>26</v>
      </c>
      <c r="F7" t="s">
        <v>1</v>
      </c>
    </row>
    <row r="8" spans="2:6" x14ac:dyDescent="0.25">
      <c r="B8" t="s">
        <v>31</v>
      </c>
      <c r="C8" s="3">
        <v>380200</v>
      </c>
      <c r="D8" s="3">
        <v>115900</v>
      </c>
      <c r="E8" t="s">
        <v>26</v>
      </c>
      <c r="F8" t="s">
        <v>1</v>
      </c>
    </row>
    <row r="9" spans="2:6" x14ac:dyDescent="0.25">
      <c r="B9" t="s">
        <v>2</v>
      </c>
      <c r="C9" s="3">
        <v>261588</v>
      </c>
      <c r="D9" s="3">
        <v>79732</v>
      </c>
      <c r="E9" t="s">
        <v>26</v>
      </c>
      <c r="F9" t="s">
        <v>1</v>
      </c>
    </row>
    <row r="10" spans="2:6" x14ac:dyDescent="0.25">
      <c r="B10" t="s">
        <v>3</v>
      </c>
      <c r="C10" s="3">
        <v>177000</v>
      </c>
      <c r="D10" s="3">
        <v>54000</v>
      </c>
      <c r="E10" t="s">
        <v>40</v>
      </c>
      <c r="F10" t="s">
        <v>4</v>
      </c>
    </row>
    <row r="11" spans="2:6" x14ac:dyDescent="0.25">
      <c r="B11" t="s">
        <v>5</v>
      </c>
      <c r="C11" s="3">
        <v>157982</v>
      </c>
      <c r="D11" s="3">
        <v>48153</v>
      </c>
      <c r="E11" t="s">
        <v>26</v>
      </c>
      <c r="F11" t="s">
        <v>1</v>
      </c>
    </row>
    <row r="12" spans="2:6" x14ac:dyDescent="0.25">
      <c r="B12" t="s">
        <v>6</v>
      </c>
      <c r="C12" s="3">
        <v>128600</v>
      </c>
      <c r="D12" s="3">
        <v>39200</v>
      </c>
      <c r="E12" t="s">
        <v>50</v>
      </c>
      <c r="F12" t="s">
        <v>4</v>
      </c>
    </row>
    <row r="13" spans="2:6" x14ac:dyDescent="0.25">
      <c r="B13" t="s">
        <v>7</v>
      </c>
      <c r="C13" s="3">
        <v>126122</v>
      </c>
      <c r="D13" s="3">
        <v>38442</v>
      </c>
      <c r="E13" t="s">
        <v>38</v>
      </c>
      <c r="F13" t="s">
        <v>8</v>
      </c>
    </row>
    <row r="14" spans="2:6" x14ac:dyDescent="0.25">
      <c r="B14" t="s">
        <v>25</v>
      </c>
      <c r="C14" s="3">
        <v>123976</v>
      </c>
      <c r="D14" s="3">
        <v>37788</v>
      </c>
      <c r="E14" t="s">
        <v>26</v>
      </c>
      <c r="F14" t="s">
        <v>9</v>
      </c>
    </row>
    <row r="15" spans="2:6" x14ac:dyDescent="0.25">
      <c r="B15" t="s">
        <v>10</v>
      </c>
      <c r="C15" s="3">
        <v>120440</v>
      </c>
      <c r="D15" s="3">
        <v>36710</v>
      </c>
      <c r="E15" t="s">
        <v>38</v>
      </c>
      <c r="F15" t="s">
        <v>8</v>
      </c>
    </row>
    <row r="16" spans="2:6" x14ac:dyDescent="0.25">
      <c r="B16" t="s">
        <v>11</v>
      </c>
      <c r="C16" s="3">
        <v>119400</v>
      </c>
      <c r="D16" s="3">
        <v>36400</v>
      </c>
      <c r="E16" t="s">
        <v>45</v>
      </c>
      <c r="F16" t="s">
        <v>8</v>
      </c>
    </row>
    <row r="17" spans="2:6" x14ac:dyDescent="0.25">
      <c r="B17" t="s">
        <v>32</v>
      </c>
      <c r="C17" s="3">
        <v>118570</v>
      </c>
      <c r="D17" s="3">
        <v>36140</v>
      </c>
      <c r="E17" t="s">
        <v>41</v>
      </c>
      <c r="F17" t="s">
        <v>8</v>
      </c>
    </row>
    <row r="18" spans="2:6" x14ac:dyDescent="0.25">
      <c r="B18" t="s">
        <v>33</v>
      </c>
      <c r="C18" s="3">
        <v>117493</v>
      </c>
      <c r="D18" s="3">
        <v>35812</v>
      </c>
      <c r="E18" t="s">
        <v>26</v>
      </c>
      <c r="F18" t="s">
        <v>1</v>
      </c>
    </row>
    <row r="19" spans="2:6" x14ac:dyDescent="0.25">
      <c r="B19" t="s">
        <v>12</v>
      </c>
      <c r="C19" s="3">
        <v>117037</v>
      </c>
      <c r="D19" s="3">
        <v>35673</v>
      </c>
      <c r="E19" t="s">
        <v>26</v>
      </c>
      <c r="F19" t="s">
        <v>4</v>
      </c>
    </row>
    <row r="20" spans="2:6" x14ac:dyDescent="0.25">
      <c r="B20" t="s">
        <v>13</v>
      </c>
      <c r="C20" s="3">
        <v>116990</v>
      </c>
      <c r="D20" s="3">
        <v>35660</v>
      </c>
      <c r="E20" t="s">
        <v>26</v>
      </c>
      <c r="F20" t="s">
        <v>4</v>
      </c>
    </row>
    <row r="21" spans="2:6" x14ac:dyDescent="0.25">
      <c r="B21" t="s">
        <v>14</v>
      </c>
      <c r="C21" s="3">
        <v>113500</v>
      </c>
      <c r="D21" s="3">
        <v>34600</v>
      </c>
      <c r="E21" t="s">
        <v>34</v>
      </c>
      <c r="F21" t="s">
        <v>9</v>
      </c>
    </row>
    <row r="22" spans="2:6" x14ac:dyDescent="0.25">
      <c r="B22" t="s">
        <v>15</v>
      </c>
      <c r="C22" s="3">
        <v>106600</v>
      </c>
      <c r="D22" s="3">
        <v>32500</v>
      </c>
      <c r="E22" t="s">
        <v>26</v>
      </c>
      <c r="F22" t="s">
        <v>4</v>
      </c>
    </row>
    <row r="23" spans="2:6" x14ac:dyDescent="0.25">
      <c r="B23" t="s">
        <v>16</v>
      </c>
      <c r="C23" s="3">
        <v>98000</v>
      </c>
      <c r="D23" s="3">
        <v>30000</v>
      </c>
      <c r="E23" t="s">
        <v>35</v>
      </c>
      <c r="F23" t="s">
        <v>8</v>
      </c>
    </row>
    <row r="24" spans="2:6" x14ac:dyDescent="0.25">
      <c r="B24" t="s">
        <v>17</v>
      </c>
      <c r="C24" s="3">
        <v>98123</v>
      </c>
      <c r="D24" s="3">
        <v>29908</v>
      </c>
      <c r="E24" t="s">
        <v>26</v>
      </c>
      <c r="F24" t="s">
        <v>18</v>
      </c>
    </row>
    <row r="25" spans="2:6" x14ac:dyDescent="0.25">
      <c r="B25" t="s">
        <v>36</v>
      </c>
      <c r="C25" s="3">
        <v>97795</v>
      </c>
      <c r="D25" s="3">
        <v>29808</v>
      </c>
      <c r="E25" t="s">
        <v>37</v>
      </c>
      <c r="F25" t="s">
        <v>9</v>
      </c>
    </row>
    <row r="26" spans="2:6" x14ac:dyDescent="0.25">
      <c r="B26" t="s">
        <v>19</v>
      </c>
      <c r="C26" s="3">
        <v>96100</v>
      </c>
      <c r="D26" s="3">
        <v>29290</v>
      </c>
      <c r="E26" t="s">
        <v>38</v>
      </c>
      <c r="F26" t="s">
        <v>8</v>
      </c>
    </row>
    <row r="27" spans="2:6" x14ac:dyDescent="0.25">
      <c r="B27" t="s">
        <v>39</v>
      </c>
      <c r="C27" s="3">
        <v>93645</v>
      </c>
      <c r="D27" s="3">
        <v>28543</v>
      </c>
      <c r="E27" t="s">
        <v>26</v>
      </c>
      <c r="F27" t="s">
        <v>1</v>
      </c>
    </row>
    <row r="28" spans="2:6" x14ac:dyDescent="0.25">
      <c r="B28" t="s">
        <v>20</v>
      </c>
      <c r="C28" s="3">
        <v>87621</v>
      </c>
      <c r="D28" s="3">
        <v>26707</v>
      </c>
      <c r="E28" t="s">
        <v>26</v>
      </c>
      <c r="F28" t="s">
        <v>21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49F3-776E-4DCB-AD7F-18D242FCF843}">
  <dimension ref="B1:F28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10.7109375" customWidth="1"/>
    <col min="4" max="4" width="12.28515625" customWidth="1"/>
    <col min="5" max="5" width="18.85546875" bestFit="1" customWidth="1"/>
    <col min="6" max="6" width="16.140625" customWidth="1"/>
  </cols>
  <sheetData>
    <row r="1" spans="2:6" ht="18.75" x14ac:dyDescent="0.3">
      <c r="B1" s="61" t="s">
        <v>92</v>
      </c>
      <c r="C1" s="62"/>
      <c r="D1" s="63"/>
      <c r="E1" s="63"/>
      <c r="F1" s="64"/>
    </row>
    <row r="2" spans="2:6" x14ac:dyDescent="0.25">
      <c r="B2" s="1"/>
      <c r="F2" s="2"/>
    </row>
    <row r="3" spans="2:6" ht="45" x14ac:dyDescent="0.25">
      <c r="B3" s="17" t="s">
        <v>22</v>
      </c>
      <c r="C3" s="15" t="s">
        <v>42</v>
      </c>
      <c r="D3" s="15" t="s">
        <v>43</v>
      </c>
      <c r="E3" s="15" t="s">
        <v>23</v>
      </c>
      <c r="F3" s="15" t="s">
        <v>44</v>
      </c>
    </row>
    <row r="4" spans="2:6" x14ac:dyDescent="0.25">
      <c r="B4" t="s">
        <v>0</v>
      </c>
      <c r="C4" s="3">
        <v>540700</v>
      </c>
      <c r="D4" s="3">
        <v>164800</v>
      </c>
      <c r="E4" t="s">
        <v>26</v>
      </c>
      <c r="F4" t="s">
        <v>1</v>
      </c>
    </row>
    <row r="5" spans="2:6" x14ac:dyDescent="0.25">
      <c r="B5" t="s">
        <v>27</v>
      </c>
      <c r="C5" s="3">
        <v>516132</v>
      </c>
      <c r="D5" s="3">
        <v>157317</v>
      </c>
      <c r="E5" t="s">
        <v>28</v>
      </c>
      <c r="F5" t="s">
        <v>1</v>
      </c>
    </row>
    <row r="6" spans="2:6" x14ac:dyDescent="0.25">
      <c r="B6" t="s">
        <v>24</v>
      </c>
      <c r="C6" s="3">
        <v>375407</v>
      </c>
      <c r="D6" s="3">
        <v>114424</v>
      </c>
      <c r="E6" t="s">
        <v>29</v>
      </c>
      <c r="F6" t="s">
        <v>1</v>
      </c>
    </row>
    <row r="7" spans="2:6" x14ac:dyDescent="0.25">
      <c r="B7" t="s">
        <v>30</v>
      </c>
      <c r="C7" s="3">
        <v>373000</v>
      </c>
      <c r="D7" s="3">
        <v>113700</v>
      </c>
      <c r="E7" t="s">
        <v>26</v>
      </c>
      <c r="F7" t="s">
        <v>1</v>
      </c>
    </row>
    <row r="8" spans="2:6" x14ac:dyDescent="0.25">
      <c r="B8" t="s">
        <v>31</v>
      </c>
      <c r="C8" s="3">
        <v>380200</v>
      </c>
      <c r="D8" s="3">
        <v>115900</v>
      </c>
      <c r="E8" t="s">
        <v>26</v>
      </c>
      <c r="F8" t="s">
        <v>1</v>
      </c>
    </row>
    <row r="9" spans="2:6" x14ac:dyDescent="0.25">
      <c r="B9" t="s">
        <v>2</v>
      </c>
      <c r="C9" s="3">
        <v>261588</v>
      </c>
      <c r="D9" s="3">
        <v>79732</v>
      </c>
      <c r="E9" t="s">
        <v>26</v>
      </c>
      <c r="F9" t="s">
        <v>1</v>
      </c>
    </row>
    <row r="10" spans="2:6" x14ac:dyDescent="0.25">
      <c r="B10" t="s">
        <v>3</v>
      </c>
      <c r="C10" s="3">
        <v>177000</v>
      </c>
      <c r="D10" s="3">
        <v>54000</v>
      </c>
      <c r="E10" t="s">
        <v>40</v>
      </c>
      <c r="F10" t="s">
        <v>4</v>
      </c>
    </row>
    <row r="11" spans="2:6" x14ac:dyDescent="0.25">
      <c r="B11" t="s">
        <v>5</v>
      </c>
      <c r="C11" s="3">
        <v>157982</v>
      </c>
      <c r="D11" s="3">
        <v>48153</v>
      </c>
      <c r="E11" t="s">
        <v>26</v>
      </c>
      <c r="F11" t="s">
        <v>1</v>
      </c>
    </row>
    <row r="12" spans="2:6" x14ac:dyDescent="0.25">
      <c r="B12" t="s">
        <v>6</v>
      </c>
      <c r="C12" s="3">
        <v>128600</v>
      </c>
      <c r="D12" s="3">
        <v>39200</v>
      </c>
      <c r="E12" t="s">
        <v>50</v>
      </c>
      <c r="F12" t="s">
        <v>4</v>
      </c>
    </row>
    <row r="13" spans="2:6" x14ac:dyDescent="0.25">
      <c r="B13" t="s">
        <v>7</v>
      </c>
      <c r="C13" s="3">
        <v>126122</v>
      </c>
      <c r="D13" s="3">
        <v>38442</v>
      </c>
      <c r="E13" t="s">
        <v>38</v>
      </c>
      <c r="F13" t="s">
        <v>8</v>
      </c>
    </row>
    <row r="14" spans="2:6" x14ac:dyDescent="0.25">
      <c r="B14" t="s">
        <v>25</v>
      </c>
      <c r="C14" s="3">
        <v>123976</v>
      </c>
      <c r="D14" s="3">
        <v>37788</v>
      </c>
      <c r="E14" t="s">
        <v>26</v>
      </c>
      <c r="F14" t="s">
        <v>9</v>
      </c>
    </row>
    <row r="15" spans="2:6" x14ac:dyDescent="0.25">
      <c r="B15" t="s">
        <v>10</v>
      </c>
      <c r="C15" s="3">
        <v>120440</v>
      </c>
      <c r="D15" s="3">
        <v>36710</v>
      </c>
      <c r="E15" t="s">
        <v>38</v>
      </c>
      <c r="F15" t="s">
        <v>8</v>
      </c>
    </row>
    <row r="16" spans="2:6" x14ac:dyDescent="0.25">
      <c r="B16" t="s">
        <v>11</v>
      </c>
      <c r="C16" s="3">
        <v>119400</v>
      </c>
      <c r="D16" s="3">
        <v>36400</v>
      </c>
      <c r="E16" t="s">
        <v>45</v>
      </c>
      <c r="F16" t="s">
        <v>8</v>
      </c>
    </row>
    <row r="17" spans="2:6" x14ac:dyDescent="0.25">
      <c r="B17" t="s">
        <v>32</v>
      </c>
      <c r="C17" s="3">
        <v>118570</v>
      </c>
      <c r="D17" s="3">
        <v>36140</v>
      </c>
      <c r="E17" t="s">
        <v>41</v>
      </c>
      <c r="F17" t="s">
        <v>8</v>
      </c>
    </row>
    <row r="18" spans="2:6" x14ac:dyDescent="0.25">
      <c r="B18" t="s">
        <v>33</v>
      </c>
      <c r="C18" s="3">
        <v>117493</v>
      </c>
      <c r="D18" s="3">
        <v>35812</v>
      </c>
      <c r="E18" t="s">
        <v>26</v>
      </c>
      <c r="F18" t="s">
        <v>1</v>
      </c>
    </row>
    <row r="19" spans="2:6" x14ac:dyDescent="0.25">
      <c r="B19" t="s">
        <v>12</v>
      </c>
      <c r="C19" s="3">
        <v>117037</v>
      </c>
      <c r="D19" s="3">
        <v>35673</v>
      </c>
      <c r="E19" t="s">
        <v>26</v>
      </c>
      <c r="F19" t="s">
        <v>4</v>
      </c>
    </row>
    <row r="20" spans="2:6" x14ac:dyDescent="0.25">
      <c r="B20" t="s">
        <v>13</v>
      </c>
      <c r="C20" s="3">
        <v>116990</v>
      </c>
      <c r="D20" s="3">
        <v>35660</v>
      </c>
      <c r="E20" t="s">
        <v>26</v>
      </c>
      <c r="F20" t="s">
        <v>4</v>
      </c>
    </row>
    <row r="21" spans="2:6" x14ac:dyDescent="0.25">
      <c r="B21" t="s">
        <v>14</v>
      </c>
      <c r="C21" s="3">
        <v>113500</v>
      </c>
      <c r="D21" s="3">
        <v>34600</v>
      </c>
      <c r="E21" t="s">
        <v>34</v>
      </c>
      <c r="F21" t="s">
        <v>9</v>
      </c>
    </row>
    <row r="22" spans="2:6" x14ac:dyDescent="0.25">
      <c r="B22" t="s">
        <v>15</v>
      </c>
      <c r="C22" s="3">
        <v>106600</v>
      </c>
      <c r="D22" s="3">
        <v>32500</v>
      </c>
      <c r="E22" t="s">
        <v>26</v>
      </c>
      <c r="F22" t="s">
        <v>4</v>
      </c>
    </row>
    <row r="23" spans="2:6" x14ac:dyDescent="0.25">
      <c r="B23" t="s">
        <v>16</v>
      </c>
      <c r="C23" s="3">
        <v>98000</v>
      </c>
      <c r="D23" s="3">
        <v>30000</v>
      </c>
      <c r="E23" t="s">
        <v>35</v>
      </c>
      <c r="F23" t="s">
        <v>8</v>
      </c>
    </row>
    <row r="24" spans="2:6" x14ac:dyDescent="0.25">
      <c r="B24" t="s">
        <v>17</v>
      </c>
      <c r="C24" s="3">
        <v>98123</v>
      </c>
      <c r="D24" s="3">
        <v>29908</v>
      </c>
      <c r="E24" t="s">
        <v>26</v>
      </c>
      <c r="F24" t="s">
        <v>18</v>
      </c>
    </row>
    <row r="25" spans="2:6" x14ac:dyDescent="0.25">
      <c r="B25" t="s">
        <v>36</v>
      </c>
      <c r="C25" s="3">
        <v>97795</v>
      </c>
      <c r="D25" s="3">
        <v>29808</v>
      </c>
      <c r="E25" t="s">
        <v>37</v>
      </c>
      <c r="F25" t="s">
        <v>9</v>
      </c>
    </row>
    <row r="26" spans="2:6" x14ac:dyDescent="0.25">
      <c r="B26" t="s">
        <v>19</v>
      </c>
      <c r="C26" s="3">
        <v>96100</v>
      </c>
      <c r="D26" s="3">
        <v>29290</v>
      </c>
      <c r="E26" t="s">
        <v>38</v>
      </c>
      <c r="F26" t="s">
        <v>8</v>
      </c>
    </row>
    <row r="27" spans="2:6" x14ac:dyDescent="0.25">
      <c r="B27" t="s">
        <v>39</v>
      </c>
      <c r="C27" s="3">
        <v>93645</v>
      </c>
      <c r="D27" s="3">
        <v>28543</v>
      </c>
      <c r="E27" t="s">
        <v>26</v>
      </c>
      <c r="F27" t="s">
        <v>1</v>
      </c>
    </row>
    <row r="28" spans="2:6" x14ac:dyDescent="0.25">
      <c r="B28" t="s">
        <v>20</v>
      </c>
      <c r="C28" s="3">
        <v>87621</v>
      </c>
      <c r="D28" s="3">
        <v>26707</v>
      </c>
      <c r="E28" t="s">
        <v>26</v>
      </c>
      <c r="F28" t="s">
        <v>21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7C35-681B-4CB5-8395-FF1D5D389E7B}">
  <dimension ref="B1:F28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10.7109375" customWidth="1"/>
    <col min="4" max="4" width="12.28515625" customWidth="1"/>
    <col min="5" max="5" width="18.85546875" bestFit="1" customWidth="1"/>
    <col min="6" max="6" width="16.140625" customWidth="1"/>
  </cols>
  <sheetData>
    <row r="1" spans="2:6" ht="18.75" x14ac:dyDescent="0.3">
      <c r="B1" s="61" t="s">
        <v>92</v>
      </c>
      <c r="C1" s="62"/>
      <c r="D1" s="63"/>
      <c r="E1" s="63"/>
      <c r="F1" s="64"/>
    </row>
    <row r="2" spans="2:6" x14ac:dyDescent="0.25">
      <c r="B2" s="1"/>
      <c r="F2" s="2"/>
    </row>
    <row r="3" spans="2:6" ht="45" x14ac:dyDescent="0.25">
      <c r="B3" s="17" t="s">
        <v>22</v>
      </c>
      <c r="C3" s="15" t="s">
        <v>42</v>
      </c>
      <c r="D3" s="15" t="s">
        <v>43</v>
      </c>
      <c r="E3" s="15" t="s">
        <v>23</v>
      </c>
      <c r="F3" s="15" t="s">
        <v>44</v>
      </c>
    </row>
    <row r="4" spans="2:6" x14ac:dyDescent="0.25">
      <c r="B4" t="s">
        <v>0</v>
      </c>
      <c r="C4" s="3">
        <v>540700</v>
      </c>
      <c r="D4" s="3">
        <v>164800</v>
      </c>
      <c r="E4" t="s">
        <v>26</v>
      </c>
      <c r="F4" t="s">
        <v>1</v>
      </c>
    </row>
    <row r="5" spans="2:6" x14ac:dyDescent="0.25">
      <c r="B5" t="s">
        <v>27</v>
      </c>
      <c r="C5" s="3">
        <v>516132</v>
      </c>
      <c r="D5" s="3">
        <v>157317</v>
      </c>
      <c r="E5" t="s">
        <v>28</v>
      </c>
      <c r="F5" t="s">
        <v>1</v>
      </c>
    </row>
    <row r="6" spans="2:6" x14ac:dyDescent="0.25">
      <c r="B6" t="s">
        <v>24</v>
      </c>
      <c r="C6" s="3">
        <v>375407</v>
      </c>
      <c r="D6" s="3">
        <v>114424</v>
      </c>
      <c r="E6" t="s">
        <v>29</v>
      </c>
      <c r="F6" t="s">
        <v>1</v>
      </c>
    </row>
    <row r="7" spans="2:6" x14ac:dyDescent="0.25">
      <c r="B7" t="s">
        <v>30</v>
      </c>
      <c r="C7" s="3">
        <v>373000</v>
      </c>
      <c r="D7" s="3">
        <v>113700</v>
      </c>
      <c r="E7" t="s">
        <v>26</v>
      </c>
      <c r="F7" t="s">
        <v>1</v>
      </c>
    </row>
    <row r="8" spans="2:6" x14ac:dyDescent="0.25">
      <c r="B8" t="s">
        <v>31</v>
      </c>
      <c r="C8" s="3">
        <v>380200</v>
      </c>
      <c r="D8" s="3">
        <v>115900</v>
      </c>
      <c r="E8" t="s">
        <v>26</v>
      </c>
      <c r="F8" t="s">
        <v>1</v>
      </c>
    </row>
    <row r="9" spans="2:6" x14ac:dyDescent="0.25">
      <c r="B9" t="s">
        <v>2</v>
      </c>
      <c r="C9" s="3">
        <v>261588</v>
      </c>
      <c r="D9" s="3">
        <v>79732</v>
      </c>
      <c r="E9" t="s">
        <v>26</v>
      </c>
      <c r="F9" t="s">
        <v>1</v>
      </c>
    </row>
    <row r="10" spans="2:6" x14ac:dyDescent="0.25">
      <c r="B10" t="s">
        <v>3</v>
      </c>
      <c r="C10" s="3">
        <v>177000</v>
      </c>
      <c r="D10" s="3">
        <v>54000</v>
      </c>
      <c r="E10" t="s">
        <v>40</v>
      </c>
      <c r="F10" t="s">
        <v>4</v>
      </c>
    </row>
    <row r="11" spans="2:6" x14ac:dyDescent="0.25">
      <c r="B11" t="s">
        <v>5</v>
      </c>
      <c r="C11" s="3">
        <v>157982</v>
      </c>
      <c r="D11" s="3">
        <v>48153</v>
      </c>
      <c r="E11" t="s">
        <v>26</v>
      </c>
      <c r="F11" t="s">
        <v>1</v>
      </c>
    </row>
    <row r="12" spans="2:6" x14ac:dyDescent="0.25">
      <c r="B12" t="s">
        <v>6</v>
      </c>
      <c r="C12" s="3">
        <v>128600</v>
      </c>
      <c r="D12" s="3">
        <v>39200</v>
      </c>
      <c r="E12" t="s">
        <v>50</v>
      </c>
      <c r="F12" t="s">
        <v>4</v>
      </c>
    </row>
    <row r="13" spans="2:6" x14ac:dyDescent="0.25">
      <c r="B13" t="s">
        <v>7</v>
      </c>
      <c r="C13" s="3">
        <v>126122</v>
      </c>
      <c r="D13" s="3">
        <v>38442</v>
      </c>
      <c r="E13" t="s">
        <v>38</v>
      </c>
      <c r="F13" t="s">
        <v>8</v>
      </c>
    </row>
    <row r="14" spans="2:6" x14ac:dyDescent="0.25">
      <c r="B14" t="s">
        <v>25</v>
      </c>
      <c r="C14" s="3">
        <v>123976</v>
      </c>
      <c r="D14" s="3">
        <v>37788</v>
      </c>
      <c r="E14" t="s">
        <v>26</v>
      </c>
      <c r="F14" t="s">
        <v>9</v>
      </c>
    </row>
    <row r="15" spans="2:6" x14ac:dyDescent="0.25">
      <c r="B15" t="s">
        <v>10</v>
      </c>
      <c r="C15" s="3">
        <v>120440</v>
      </c>
      <c r="D15" s="3">
        <v>36710</v>
      </c>
      <c r="E15" t="s">
        <v>38</v>
      </c>
      <c r="F15" t="s">
        <v>8</v>
      </c>
    </row>
    <row r="16" spans="2:6" x14ac:dyDescent="0.25">
      <c r="B16" t="s">
        <v>11</v>
      </c>
      <c r="C16" s="3">
        <v>119400</v>
      </c>
      <c r="D16" s="3">
        <v>36400</v>
      </c>
      <c r="E16" t="s">
        <v>45</v>
      </c>
      <c r="F16" t="s">
        <v>8</v>
      </c>
    </row>
    <row r="17" spans="2:6" x14ac:dyDescent="0.25">
      <c r="B17" t="s">
        <v>32</v>
      </c>
      <c r="C17" s="3">
        <v>118570</v>
      </c>
      <c r="D17" s="3">
        <v>36140</v>
      </c>
      <c r="E17" t="s">
        <v>41</v>
      </c>
      <c r="F17" t="s">
        <v>8</v>
      </c>
    </row>
    <row r="18" spans="2:6" x14ac:dyDescent="0.25">
      <c r="B18" t="s">
        <v>33</v>
      </c>
      <c r="C18" s="3">
        <v>117493</v>
      </c>
      <c r="D18" s="3">
        <v>35812</v>
      </c>
      <c r="E18" t="s">
        <v>26</v>
      </c>
      <c r="F18" t="s">
        <v>1</v>
      </c>
    </row>
    <row r="19" spans="2:6" x14ac:dyDescent="0.25">
      <c r="B19" t="s">
        <v>12</v>
      </c>
      <c r="C19" s="3">
        <v>117037</v>
      </c>
      <c r="D19" s="3">
        <v>35673</v>
      </c>
      <c r="E19" t="s">
        <v>26</v>
      </c>
      <c r="F19" t="s">
        <v>4</v>
      </c>
    </row>
    <row r="20" spans="2:6" x14ac:dyDescent="0.25">
      <c r="B20" t="s">
        <v>13</v>
      </c>
      <c r="C20" s="3">
        <v>116990</v>
      </c>
      <c r="D20" s="3">
        <v>35660</v>
      </c>
      <c r="E20" t="s">
        <v>26</v>
      </c>
      <c r="F20" t="s">
        <v>4</v>
      </c>
    </row>
    <row r="21" spans="2:6" x14ac:dyDescent="0.25">
      <c r="B21" t="s">
        <v>14</v>
      </c>
      <c r="C21" s="3">
        <v>113500</v>
      </c>
      <c r="D21" s="3">
        <v>34600</v>
      </c>
      <c r="E21" t="s">
        <v>34</v>
      </c>
      <c r="F21" t="s">
        <v>9</v>
      </c>
    </row>
    <row r="22" spans="2:6" x14ac:dyDescent="0.25">
      <c r="B22" t="s">
        <v>15</v>
      </c>
      <c r="C22" s="3">
        <v>106600</v>
      </c>
      <c r="D22" s="3">
        <v>32500</v>
      </c>
      <c r="E22" t="s">
        <v>26</v>
      </c>
      <c r="F22" t="s">
        <v>4</v>
      </c>
    </row>
    <row r="23" spans="2:6" x14ac:dyDescent="0.25">
      <c r="B23" t="s">
        <v>16</v>
      </c>
      <c r="C23" s="3">
        <v>98000</v>
      </c>
      <c r="D23" s="3">
        <v>30000</v>
      </c>
      <c r="E23" t="s">
        <v>35</v>
      </c>
      <c r="F23" t="s">
        <v>8</v>
      </c>
    </row>
    <row r="24" spans="2:6" x14ac:dyDescent="0.25">
      <c r="B24" t="s">
        <v>17</v>
      </c>
      <c r="C24" s="3">
        <v>98123</v>
      </c>
      <c r="D24" s="3">
        <v>29908</v>
      </c>
      <c r="E24" t="s">
        <v>26</v>
      </c>
      <c r="F24" t="s">
        <v>18</v>
      </c>
    </row>
    <row r="25" spans="2:6" x14ac:dyDescent="0.25">
      <c r="B25" t="s">
        <v>36</v>
      </c>
      <c r="C25" s="3">
        <v>97795</v>
      </c>
      <c r="D25" s="3">
        <v>29808</v>
      </c>
      <c r="E25" t="s">
        <v>37</v>
      </c>
      <c r="F25" t="s">
        <v>9</v>
      </c>
    </row>
    <row r="26" spans="2:6" x14ac:dyDescent="0.25">
      <c r="B26" t="s">
        <v>19</v>
      </c>
      <c r="C26" s="3">
        <v>96100</v>
      </c>
      <c r="D26" s="3">
        <v>29290</v>
      </c>
      <c r="E26" t="s">
        <v>38</v>
      </c>
      <c r="F26" t="s">
        <v>8</v>
      </c>
    </row>
    <row r="27" spans="2:6" x14ac:dyDescent="0.25">
      <c r="B27" t="s">
        <v>39</v>
      </c>
      <c r="C27" s="3">
        <v>93645</v>
      </c>
      <c r="D27" s="3">
        <v>28543</v>
      </c>
      <c r="E27" t="s">
        <v>26</v>
      </c>
      <c r="F27" t="s">
        <v>1</v>
      </c>
    </row>
    <row r="28" spans="2:6" x14ac:dyDescent="0.25">
      <c r="B28" t="s">
        <v>20</v>
      </c>
      <c r="C28" s="3">
        <v>87621</v>
      </c>
      <c r="D28" s="3">
        <v>26707</v>
      </c>
      <c r="E28" t="s">
        <v>26</v>
      </c>
      <c r="F28" t="s">
        <v>21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9EF-9828-4720-BCCB-6A2C5EBD01DC}">
  <dimension ref="A1:Q11"/>
  <sheetViews>
    <sheetView workbookViewId="0"/>
  </sheetViews>
  <sheetFormatPr defaultColWidth="8.85546875" defaultRowHeight="15" x14ac:dyDescent="0.25"/>
  <cols>
    <col min="1" max="1" width="37.42578125" customWidth="1"/>
    <col min="2" max="2" width="9.85546875" customWidth="1"/>
    <col min="3" max="3" width="11.5703125" customWidth="1"/>
    <col min="4" max="4" width="18.85546875" bestFit="1" customWidth="1"/>
    <col min="5" max="5" width="16.140625" customWidth="1"/>
    <col min="7" max="7" width="40" bestFit="1" customWidth="1"/>
    <col min="8" max="8" width="10.28515625" customWidth="1"/>
    <col min="9" max="9" width="11.85546875" customWidth="1"/>
    <col min="10" max="10" width="18.85546875" bestFit="1" customWidth="1"/>
    <col min="11" max="11" width="16.140625" customWidth="1"/>
    <col min="13" max="13" width="35" bestFit="1" customWidth="1"/>
    <col min="14" max="14" width="10.28515625" customWidth="1"/>
    <col min="15" max="15" width="11.85546875" customWidth="1"/>
    <col min="16" max="16" width="18.85546875" bestFit="1" customWidth="1"/>
    <col min="17" max="17" width="16.140625" customWidth="1"/>
  </cols>
  <sheetData>
    <row r="1" spans="1:17" ht="45" x14ac:dyDescent="0.25">
      <c r="A1" s="17" t="s">
        <v>22</v>
      </c>
      <c r="B1" s="15" t="s">
        <v>42</v>
      </c>
      <c r="C1" s="15" t="s">
        <v>43</v>
      </c>
      <c r="D1" s="15" t="s">
        <v>23</v>
      </c>
      <c r="E1" s="15" t="s">
        <v>44</v>
      </c>
      <c r="G1" s="17" t="s">
        <v>22</v>
      </c>
      <c r="H1" s="15" t="s">
        <v>42</v>
      </c>
      <c r="I1" s="15" t="s">
        <v>43</v>
      </c>
      <c r="J1" s="15" t="s">
        <v>23</v>
      </c>
      <c r="K1" s="15" t="s">
        <v>44</v>
      </c>
      <c r="M1" s="17" t="s">
        <v>22</v>
      </c>
      <c r="N1" s="15" t="s">
        <v>42</v>
      </c>
      <c r="O1" s="15" t="s">
        <v>43</v>
      </c>
      <c r="P1" s="15" t="s">
        <v>23</v>
      </c>
      <c r="Q1" s="15" t="s">
        <v>44</v>
      </c>
    </row>
    <row r="2" spans="1:17" x14ac:dyDescent="0.25">
      <c r="A2" t="s">
        <v>0</v>
      </c>
      <c r="B2" s="3">
        <v>540700</v>
      </c>
      <c r="C2" s="3">
        <v>164800</v>
      </c>
      <c r="D2" t="s">
        <v>26</v>
      </c>
      <c r="E2" t="s">
        <v>1</v>
      </c>
      <c r="G2" t="s">
        <v>25</v>
      </c>
      <c r="H2" s="3">
        <v>123976</v>
      </c>
      <c r="I2" s="3">
        <v>37788</v>
      </c>
      <c r="J2" t="s">
        <v>26</v>
      </c>
      <c r="K2" t="s">
        <v>9</v>
      </c>
      <c r="M2" t="s">
        <v>17</v>
      </c>
      <c r="N2" s="3">
        <v>98123</v>
      </c>
      <c r="O2" s="3">
        <v>29908</v>
      </c>
      <c r="P2" t="s">
        <v>26</v>
      </c>
      <c r="Q2" t="s">
        <v>18</v>
      </c>
    </row>
    <row r="3" spans="1:17" x14ac:dyDescent="0.25">
      <c r="A3" t="s">
        <v>27</v>
      </c>
      <c r="B3" s="3">
        <v>516132</v>
      </c>
      <c r="C3" s="3">
        <v>157317</v>
      </c>
      <c r="D3" t="s">
        <v>28</v>
      </c>
      <c r="E3" t="s">
        <v>1</v>
      </c>
      <c r="G3" t="s">
        <v>10</v>
      </c>
      <c r="H3" s="3">
        <v>120440</v>
      </c>
      <c r="I3" s="3">
        <v>36710</v>
      </c>
      <c r="J3" t="s">
        <v>38</v>
      </c>
      <c r="K3" t="s">
        <v>8</v>
      </c>
      <c r="M3" t="s">
        <v>36</v>
      </c>
      <c r="N3" s="3">
        <v>97795</v>
      </c>
      <c r="O3" s="3">
        <v>29808</v>
      </c>
      <c r="P3" t="s">
        <v>37</v>
      </c>
      <c r="Q3" t="s">
        <v>9</v>
      </c>
    </row>
    <row r="4" spans="1:17" x14ac:dyDescent="0.25">
      <c r="A4" t="s">
        <v>24</v>
      </c>
      <c r="B4" s="3">
        <v>375407</v>
      </c>
      <c r="C4" s="3">
        <v>114424</v>
      </c>
      <c r="D4" t="s">
        <v>29</v>
      </c>
      <c r="E4" t="s">
        <v>1</v>
      </c>
      <c r="G4" t="s">
        <v>11</v>
      </c>
      <c r="H4" s="3">
        <v>119400</v>
      </c>
      <c r="I4" s="3">
        <v>36400</v>
      </c>
      <c r="J4" t="s">
        <v>45</v>
      </c>
      <c r="K4" t="s">
        <v>8</v>
      </c>
      <c r="M4" t="s">
        <v>19</v>
      </c>
      <c r="N4" s="3">
        <v>96100</v>
      </c>
      <c r="O4" s="3">
        <v>29290</v>
      </c>
      <c r="P4" t="s">
        <v>38</v>
      </c>
      <c r="Q4" t="s">
        <v>8</v>
      </c>
    </row>
    <row r="5" spans="1:17" x14ac:dyDescent="0.25">
      <c r="A5" t="s">
        <v>30</v>
      </c>
      <c r="B5" s="3">
        <v>373000</v>
      </c>
      <c r="C5" s="3">
        <v>113700</v>
      </c>
      <c r="D5" t="s">
        <v>26</v>
      </c>
      <c r="E5" t="s">
        <v>1</v>
      </c>
      <c r="G5" t="s">
        <v>32</v>
      </c>
      <c r="H5" s="3">
        <v>118570</v>
      </c>
      <c r="I5" s="3">
        <v>36140</v>
      </c>
      <c r="J5" t="s">
        <v>41</v>
      </c>
      <c r="K5" t="s">
        <v>8</v>
      </c>
      <c r="M5" t="s">
        <v>39</v>
      </c>
      <c r="N5" s="3">
        <v>93645</v>
      </c>
      <c r="O5" s="3">
        <v>28543</v>
      </c>
      <c r="P5" t="s">
        <v>26</v>
      </c>
      <c r="Q5" t="s">
        <v>1</v>
      </c>
    </row>
    <row r="6" spans="1:17" x14ac:dyDescent="0.25">
      <c r="A6" t="s">
        <v>31</v>
      </c>
      <c r="B6" s="3">
        <v>380200</v>
      </c>
      <c r="C6" s="3">
        <v>115900</v>
      </c>
      <c r="D6" t="s">
        <v>26</v>
      </c>
      <c r="E6" t="s">
        <v>1</v>
      </c>
      <c r="G6" t="s">
        <v>33</v>
      </c>
      <c r="H6" s="3">
        <v>117493</v>
      </c>
      <c r="I6" s="3">
        <v>35812</v>
      </c>
      <c r="J6" t="s">
        <v>26</v>
      </c>
      <c r="K6" t="s">
        <v>1</v>
      </c>
      <c r="M6" t="s">
        <v>20</v>
      </c>
      <c r="N6" s="3">
        <v>87621</v>
      </c>
      <c r="O6" s="3">
        <v>26707</v>
      </c>
      <c r="P6" t="s">
        <v>26</v>
      </c>
      <c r="Q6" t="s">
        <v>21</v>
      </c>
    </row>
    <row r="7" spans="1:17" x14ac:dyDescent="0.25">
      <c r="A7" t="s">
        <v>2</v>
      </c>
      <c r="B7" s="3">
        <v>261588</v>
      </c>
      <c r="C7" s="3">
        <v>79732</v>
      </c>
      <c r="D7" t="s">
        <v>26</v>
      </c>
      <c r="E7" t="s">
        <v>1</v>
      </c>
      <c r="G7" t="s">
        <v>12</v>
      </c>
      <c r="H7" s="3">
        <v>117037</v>
      </c>
      <c r="I7" s="3">
        <v>35673</v>
      </c>
      <c r="J7" t="s">
        <v>26</v>
      </c>
      <c r="K7" t="s">
        <v>4</v>
      </c>
    </row>
    <row r="8" spans="1:17" x14ac:dyDescent="0.25">
      <c r="A8" t="s">
        <v>3</v>
      </c>
      <c r="B8" s="3">
        <v>177000</v>
      </c>
      <c r="C8" s="3">
        <v>54000</v>
      </c>
      <c r="D8" t="s">
        <v>40</v>
      </c>
      <c r="E8" t="s">
        <v>4</v>
      </c>
      <c r="G8" t="s">
        <v>13</v>
      </c>
      <c r="H8" s="3">
        <v>116990</v>
      </c>
      <c r="I8" s="3">
        <v>35660</v>
      </c>
      <c r="J8" t="s">
        <v>26</v>
      </c>
      <c r="K8" t="s">
        <v>4</v>
      </c>
    </row>
    <row r="9" spans="1:17" x14ac:dyDescent="0.25">
      <c r="A9" t="s">
        <v>5</v>
      </c>
      <c r="B9" s="3">
        <v>157982</v>
      </c>
      <c r="C9" s="3">
        <v>48153</v>
      </c>
      <c r="D9" t="s">
        <v>26</v>
      </c>
      <c r="E9" t="s">
        <v>1</v>
      </c>
      <c r="G9" t="s">
        <v>14</v>
      </c>
      <c r="H9" s="3">
        <v>113500</v>
      </c>
      <c r="I9" s="3">
        <v>34600</v>
      </c>
      <c r="J9" t="s">
        <v>34</v>
      </c>
      <c r="K9" t="s">
        <v>9</v>
      </c>
    </row>
    <row r="10" spans="1:17" x14ac:dyDescent="0.25">
      <c r="A10" t="s">
        <v>6</v>
      </c>
      <c r="B10" s="3">
        <v>128600</v>
      </c>
      <c r="C10" s="3">
        <v>39200</v>
      </c>
      <c r="D10" t="s">
        <v>50</v>
      </c>
      <c r="E10" t="s">
        <v>4</v>
      </c>
      <c r="G10" t="s">
        <v>15</v>
      </c>
      <c r="H10" s="3">
        <v>106600</v>
      </c>
      <c r="I10" s="3">
        <v>32500</v>
      </c>
      <c r="J10" t="s">
        <v>26</v>
      </c>
      <c r="K10" t="s">
        <v>4</v>
      </c>
    </row>
    <row r="11" spans="1:17" x14ac:dyDescent="0.25">
      <c r="A11" t="s">
        <v>7</v>
      </c>
      <c r="B11" s="3">
        <v>126122</v>
      </c>
      <c r="C11" s="3">
        <v>38442</v>
      </c>
      <c r="D11" t="s">
        <v>38</v>
      </c>
      <c r="E11" t="s">
        <v>8</v>
      </c>
      <c r="G11" t="s">
        <v>16</v>
      </c>
      <c r="H11" s="3">
        <v>98000</v>
      </c>
      <c r="I11" s="3">
        <v>30000</v>
      </c>
      <c r="J11" t="s">
        <v>35</v>
      </c>
      <c r="K1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EC04-2234-426B-8896-6E4810670EF2}">
  <dimension ref="B1:N16"/>
  <sheetViews>
    <sheetView workbookViewId="0"/>
  </sheetViews>
  <sheetFormatPr defaultRowHeight="15" x14ac:dyDescent="0.25"/>
  <cols>
    <col min="1" max="1" width="2.7109375" customWidth="1"/>
    <col min="3" max="3" width="9.85546875" customWidth="1"/>
    <col min="4" max="4" width="11" customWidth="1"/>
  </cols>
  <sheetData>
    <row r="1" spans="2:14" ht="19.5" thickBot="1" x14ac:dyDescent="0.35">
      <c r="B1" s="61" t="s">
        <v>61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2:14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x14ac:dyDescent="0.25">
      <c r="B3" s="8" t="s">
        <v>62</v>
      </c>
      <c r="C3" s="9" t="s">
        <v>65</v>
      </c>
      <c r="D3" s="37" t="s">
        <v>66</v>
      </c>
      <c r="E3" s="37"/>
      <c r="N3" s="2"/>
    </row>
    <row r="4" spans="2:14" x14ac:dyDescent="0.25">
      <c r="B4" s="1" t="s">
        <v>63</v>
      </c>
      <c r="C4">
        <v>100</v>
      </c>
      <c r="D4">
        <v>200</v>
      </c>
      <c r="N4" s="2"/>
    </row>
    <row r="5" spans="2:14" x14ac:dyDescent="0.25">
      <c r="B5" s="1" t="s">
        <v>64</v>
      </c>
      <c r="C5">
        <v>400</v>
      </c>
      <c r="D5">
        <v>500</v>
      </c>
      <c r="N5" s="2"/>
    </row>
    <row r="6" spans="2:14" x14ac:dyDescent="0.25">
      <c r="B6" s="1"/>
      <c r="N6" s="2"/>
    </row>
    <row r="7" spans="2:14" x14ac:dyDescent="0.25">
      <c r="B7" s="1"/>
      <c r="N7" s="2"/>
    </row>
    <row r="8" spans="2:14" x14ac:dyDescent="0.25">
      <c r="B8" s="1"/>
      <c r="N8" s="2"/>
    </row>
    <row r="9" spans="2:14" x14ac:dyDescent="0.25">
      <c r="B9" s="1"/>
      <c r="N9" s="2"/>
    </row>
    <row r="10" spans="2:14" x14ac:dyDescent="0.25">
      <c r="B10" s="1"/>
      <c r="N10" s="2"/>
    </row>
    <row r="11" spans="2:14" x14ac:dyDescent="0.25">
      <c r="B11" s="1"/>
      <c r="N11" s="2"/>
    </row>
    <row r="12" spans="2:14" x14ac:dyDescent="0.25">
      <c r="B12" s="1"/>
      <c r="N12" s="2"/>
    </row>
    <row r="13" spans="2:14" x14ac:dyDescent="0.25">
      <c r="B13" s="1"/>
      <c r="N13" s="2"/>
    </row>
    <row r="14" spans="2:14" x14ac:dyDescent="0.25">
      <c r="B14" s="1"/>
      <c r="N14" s="2"/>
    </row>
    <row r="15" spans="2:14" x14ac:dyDescent="0.25">
      <c r="B15" s="1"/>
      <c r="N15" s="2"/>
    </row>
    <row r="16" spans="2:14" ht="15.75" thickBot="1" x14ac:dyDescent="0.3"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</sheetData>
  <mergeCells count="1">
    <mergeCell ref="B1:N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7774-ABF8-4065-84B6-43C66A02624D}">
  <dimension ref="B1:G18"/>
  <sheetViews>
    <sheetView zoomScaleNormal="100" workbookViewId="0"/>
  </sheetViews>
  <sheetFormatPr defaultRowHeight="15" x14ac:dyDescent="0.25"/>
  <cols>
    <col min="1" max="1" width="2.7109375" customWidth="1"/>
    <col min="2" max="2" width="17.85546875" customWidth="1"/>
    <col min="3" max="3" width="35" bestFit="1" customWidth="1"/>
    <col min="4" max="4" width="2.7109375" customWidth="1"/>
    <col min="5" max="5" width="18.85546875" bestFit="1" customWidth="1"/>
    <col min="6" max="6" width="40" bestFit="1" customWidth="1"/>
  </cols>
  <sheetData>
    <row r="1" spans="2:7" ht="19.5" thickBot="1" x14ac:dyDescent="0.35">
      <c r="B1" s="61" t="s">
        <v>87</v>
      </c>
      <c r="C1" s="62"/>
      <c r="D1" s="62"/>
      <c r="E1" s="62"/>
      <c r="F1" s="62"/>
    </row>
    <row r="2" spans="2:7" x14ac:dyDescent="0.25">
      <c r="B2" s="10"/>
      <c r="C2" s="11"/>
      <c r="D2" s="11"/>
      <c r="E2" s="11"/>
      <c r="F2" s="12"/>
    </row>
    <row r="3" spans="2:7" x14ac:dyDescent="0.25">
      <c r="B3" s="43" t="s">
        <v>23</v>
      </c>
      <c r="C3" s="37" t="s">
        <v>84</v>
      </c>
      <c r="E3" s="15" t="s">
        <v>23</v>
      </c>
      <c r="F3" s="16" t="s">
        <v>88</v>
      </c>
      <c r="G3" s="1"/>
    </row>
    <row r="4" spans="2:7" x14ac:dyDescent="0.25">
      <c r="B4" s="1" t="s">
        <v>85</v>
      </c>
      <c r="C4" s="13" t="str">
        <f>_xlfn.XLOOKUP(B4,E4:E9,F4:F9)</f>
        <v>Kita-Yaita Viaduct Tohoku Shinkansen</v>
      </c>
      <c r="E4" t="s">
        <v>26</v>
      </c>
      <c r="F4" s="2" t="s">
        <v>0</v>
      </c>
      <c r="G4" s="1"/>
    </row>
    <row r="5" spans="2:7" x14ac:dyDescent="0.25">
      <c r="B5" s="1"/>
      <c r="E5" t="s">
        <v>86</v>
      </c>
      <c r="F5" s="2" t="s">
        <v>27</v>
      </c>
      <c r="G5" s="1"/>
    </row>
    <row r="6" spans="2:7" x14ac:dyDescent="0.25">
      <c r="B6" s="1"/>
      <c r="E6" t="s">
        <v>85</v>
      </c>
      <c r="F6" s="2" t="s">
        <v>24</v>
      </c>
      <c r="G6" s="1"/>
    </row>
    <row r="7" spans="2:7" x14ac:dyDescent="0.25">
      <c r="B7" s="1"/>
      <c r="E7" t="s">
        <v>40</v>
      </c>
      <c r="F7" s="2" t="s">
        <v>3</v>
      </c>
      <c r="G7" s="1"/>
    </row>
    <row r="8" spans="2:7" x14ac:dyDescent="0.25">
      <c r="B8" s="1"/>
      <c r="E8" t="s">
        <v>50</v>
      </c>
      <c r="F8" s="2" t="s">
        <v>6</v>
      </c>
      <c r="G8" s="1"/>
    </row>
    <row r="9" spans="2:7" x14ac:dyDescent="0.25">
      <c r="B9" s="1"/>
      <c r="E9" t="s">
        <v>38</v>
      </c>
      <c r="F9" s="2" t="s">
        <v>7</v>
      </c>
      <c r="G9" s="1"/>
    </row>
    <row r="10" spans="2:7" x14ac:dyDescent="0.25">
      <c r="B10" s="1"/>
      <c r="F10" s="2"/>
      <c r="G10" s="1"/>
    </row>
    <row r="11" spans="2:7" x14ac:dyDescent="0.25">
      <c r="B11" s="1"/>
      <c r="F11" s="2"/>
      <c r="G11" s="1"/>
    </row>
    <row r="12" spans="2:7" x14ac:dyDescent="0.25">
      <c r="B12" s="1"/>
      <c r="F12" s="2"/>
      <c r="G12" s="1"/>
    </row>
    <row r="13" spans="2:7" x14ac:dyDescent="0.25">
      <c r="B13" s="1"/>
      <c r="E13" t="s">
        <v>45</v>
      </c>
      <c r="F13" s="2" t="s">
        <v>11</v>
      </c>
      <c r="G13" s="1"/>
    </row>
    <row r="14" spans="2:7" x14ac:dyDescent="0.25">
      <c r="B14" s="1"/>
      <c r="E14" t="s">
        <v>41</v>
      </c>
      <c r="F14" s="2" t="s">
        <v>32</v>
      </c>
      <c r="G14" s="1"/>
    </row>
    <row r="15" spans="2:7" x14ac:dyDescent="0.25">
      <c r="B15" s="1"/>
      <c r="E15" t="s">
        <v>34</v>
      </c>
      <c r="F15" s="2" t="s">
        <v>14</v>
      </c>
      <c r="G15" s="1"/>
    </row>
    <row r="16" spans="2:7" x14ac:dyDescent="0.25">
      <c r="B16" s="1"/>
      <c r="E16" t="s">
        <v>35</v>
      </c>
      <c r="F16" s="2" t="s">
        <v>16</v>
      </c>
      <c r="G16" s="1"/>
    </row>
    <row r="17" spans="2:7" x14ac:dyDescent="0.25">
      <c r="B17" s="1"/>
      <c r="E17" t="s">
        <v>37</v>
      </c>
      <c r="F17" s="2" t="s">
        <v>36</v>
      </c>
      <c r="G17" s="1"/>
    </row>
    <row r="18" spans="2:7" ht="15.75" thickBot="1" x14ac:dyDescent="0.3">
      <c r="B18" s="4"/>
      <c r="C18" s="6"/>
      <c r="D18" s="6"/>
      <c r="E18" s="6"/>
      <c r="F18" s="6"/>
      <c r="G18" s="1"/>
    </row>
  </sheetData>
  <mergeCells count="1">
    <mergeCell ref="B1:F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D880-57CF-47C4-A0B0-4F756572303B}">
  <dimension ref="B1:K29"/>
  <sheetViews>
    <sheetView workbookViewId="0"/>
  </sheetViews>
  <sheetFormatPr defaultRowHeight="15" x14ac:dyDescent="0.25"/>
  <cols>
    <col min="1" max="1" width="2.7109375" customWidth="1"/>
    <col min="2" max="2" width="37.5703125" customWidth="1"/>
    <col min="3" max="3" width="10.7109375" customWidth="1"/>
    <col min="4" max="4" width="12.28515625" customWidth="1"/>
    <col min="5" max="5" width="18.85546875" bestFit="1" customWidth="1"/>
    <col min="6" max="6" width="16.140625" customWidth="1"/>
    <col min="8" max="8" width="11.140625" customWidth="1"/>
  </cols>
  <sheetData>
    <row r="1" spans="2:11" ht="18.75" x14ac:dyDescent="0.3">
      <c r="B1" s="57" t="s">
        <v>89</v>
      </c>
      <c r="C1" s="53"/>
      <c r="D1" s="53"/>
      <c r="E1" s="53"/>
      <c r="F1" s="53"/>
      <c r="G1" s="53"/>
      <c r="H1" s="53"/>
    </row>
    <row r="2" spans="2:11" x14ac:dyDescent="0.25">
      <c r="B2" s="1"/>
    </row>
    <row r="3" spans="2:11" ht="45" x14ac:dyDescent="0.25">
      <c r="B3" s="17" t="s">
        <v>22</v>
      </c>
      <c r="C3" s="15" t="s">
        <v>42</v>
      </c>
      <c r="D3" s="15" t="s">
        <v>43</v>
      </c>
      <c r="E3" s="15" t="s">
        <v>23</v>
      </c>
      <c r="F3" s="15" t="s">
        <v>44</v>
      </c>
      <c r="G3" s="15" t="s">
        <v>67</v>
      </c>
      <c r="H3" s="15" t="s">
        <v>69</v>
      </c>
      <c r="I3" s="38"/>
      <c r="J3" s="46" t="s">
        <v>70</v>
      </c>
      <c r="K3" s="37" t="s">
        <v>71</v>
      </c>
    </row>
    <row r="4" spans="2:11" x14ac:dyDescent="0.25">
      <c r="B4" t="s">
        <v>0</v>
      </c>
      <c r="C4" s="3">
        <v>540700</v>
      </c>
      <c r="D4" s="3">
        <v>164800</v>
      </c>
      <c r="E4" t="s">
        <v>26</v>
      </c>
      <c r="F4" t="s">
        <v>1</v>
      </c>
      <c r="G4" s="44">
        <f t="shared" ref="G4:G28" si="0">C4/5280</f>
        <v>102.40530303030303</v>
      </c>
      <c r="H4" s="45">
        <f>Table5[[#This Row],[Length of Bridge (Meters)]]/1000</f>
        <v>164.8</v>
      </c>
      <c r="I4" s="39"/>
      <c r="J4" s="38" t="s">
        <v>68</v>
      </c>
      <c r="K4" s="13">
        <f>COUNTIF(Table2[Length of Bridge (Feet)],J4)</f>
        <v>19</v>
      </c>
    </row>
    <row r="5" spans="2:11" x14ac:dyDescent="0.25">
      <c r="B5" t="s">
        <v>27</v>
      </c>
      <c r="C5" s="3">
        <v>516132</v>
      </c>
      <c r="D5" s="3">
        <v>157317</v>
      </c>
      <c r="E5" t="s">
        <v>28</v>
      </c>
      <c r="F5" t="s">
        <v>1</v>
      </c>
      <c r="G5" s="40">
        <f t="shared" si="0"/>
        <v>97.752272727272725</v>
      </c>
      <c r="H5" s="41">
        <f>Table5[[#This Row],[Length of Bridge (Meters)]]/1000</f>
        <v>157.31700000000001</v>
      </c>
    </row>
    <row r="6" spans="2:11" x14ac:dyDescent="0.25">
      <c r="B6" t="s">
        <v>24</v>
      </c>
      <c r="C6" s="3">
        <v>375407</v>
      </c>
      <c r="D6" s="3">
        <v>114424</v>
      </c>
      <c r="E6" t="s">
        <v>29</v>
      </c>
      <c r="F6" t="s">
        <v>1</v>
      </c>
      <c r="G6" s="40">
        <f t="shared" si="0"/>
        <v>71.099810606060601</v>
      </c>
      <c r="H6" s="41">
        <f>Table5[[#This Row],[Length of Bridge (Meters)]]/1000</f>
        <v>114.42400000000001</v>
      </c>
    </row>
    <row r="7" spans="2:11" x14ac:dyDescent="0.25">
      <c r="B7" t="s">
        <v>30</v>
      </c>
      <c r="C7" s="3">
        <v>373000</v>
      </c>
      <c r="D7" s="3">
        <v>113700</v>
      </c>
      <c r="E7" t="s">
        <v>26</v>
      </c>
      <c r="F7" t="s">
        <v>1</v>
      </c>
      <c r="G7" s="40">
        <f t="shared" si="0"/>
        <v>70.643939393939391</v>
      </c>
      <c r="H7" s="41">
        <f>Table5[[#This Row],[Length of Bridge (Meters)]]/1000</f>
        <v>113.7</v>
      </c>
    </row>
    <row r="8" spans="2:11" x14ac:dyDescent="0.25">
      <c r="B8" t="s">
        <v>31</v>
      </c>
      <c r="C8" s="3">
        <v>380200</v>
      </c>
      <c r="D8" s="3">
        <v>115900</v>
      </c>
      <c r="E8" t="s">
        <v>26</v>
      </c>
      <c r="F8" t="s">
        <v>1</v>
      </c>
      <c r="G8" s="40">
        <f t="shared" si="0"/>
        <v>72.007575757575751</v>
      </c>
      <c r="H8" s="41">
        <f>Table5[[#This Row],[Length of Bridge (Meters)]]/1000</f>
        <v>115.9</v>
      </c>
    </row>
    <row r="9" spans="2:11" x14ac:dyDescent="0.25">
      <c r="B9" t="s">
        <v>2</v>
      </c>
      <c r="C9" s="3">
        <v>261588</v>
      </c>
      <c r="D9" s="3">
        <v>79732</v>
      </c>
      <c r="E9" t="s">
        <v>26</v>
      </c>
      <c r="F9" t="s">
        <v>1</v>
      </c>
      <c r="G9" s="40">
        <f t="shared" si="0"/>
        <v>49.543181818181822</v>
      </c>
      <c r="H9" s="41">
        <f>Table5[[#This Row],[Length of Bridge (Meters)]]/1000</f>
        <v>79.731999999999999</v>
      </c>
    </row>
    <row r="10" spans="2:11" x14ac:dyDescent="0.25">
      <c r="B10" t="s">
        <v>3</v>
      </c>
      <c r="C10" s="3">
        <v>177000</v>
      </c>
      <c r="D10" s="3">
        <v>54000</v>
      </c>
      <c r="E10" t="s">
        <v>40</v>
      </c>
      <c r="F10" t="s">
        <v>4</v>
      </c>
      <c r="G10" s="40">
        <f t="shared" si="0"/>
        <v>33.522727272727273</v>
      </c>
      <c r="H10" s="41">
        <f>Table5[[#This Row],[Length of Bridge (Meters)]]/1000</f>
        <v>54</v>
      </c>
    </row>
    <row r="11" spans="2:11" x14ac:dyDescent="0.25">
      <c r="B11" t="s">
        <v>5</v>
      </c>
      <c r="C11" s="3">
        <v>157982</v>
      </c>
      <c r="D11" s="3">
        <v>48153</v>
      </c>
      <c r="E11" t="s">
        <v>26</v>
      </c>
      <c r="F11" t="s">
        <v>1</v>
      </c>
      <c r="G11" s="40">
        <f t="shared" si="0"/>
        <v>29.920833333333334</v>
      </c>
      <c r="H11" s="41">
        <f>Table5[[#This Row],[Length of Bridge (Meters)]]/1000</f>
        <v>48.152999999999999</v>
      </c>
    </row>
    <row r="12" spans="2:11" x14ac:dyDescent="0.25">
      <c r="B12" t="s">
        <v>6</v>
      </c>
      <c r="C12" s="3">
        <v>128600</v>
      </c>
      <c r="D12" s="3">
        <v>39200</v>
      </c>
      <c r="E12" t="s">
        <v>50</v>
      </c>
      <c r="F12" t="s">
        <v>4</v>
      </c>
      <c r="G12" s="40">
        <f t="shared" si="0"/>
        <v>24.356060606060606</v>
      </c>
      <c r="H12" s="41">
        <f>Table5[[#This Row],[Length of Bridge (Meters)]]/1000</f>
        <v>39.200000000000003</v>
      </c>
    </row>
    <row r="13" spans="2:11" x14ac:dyDescent="0.25">
      <c r="B13" t="s">
        <v>7</v>
      </c>
      <c r="C13" s="3">
        <v>126122</v>
      </c>
      <c r="D13" s="3">
        <v>38442</v>
      </c>
      <c r="E13" t="s">
        <v>38</v>
      </c>
      <c r="F13" t="s">
        <v>8</v>
      </c>
      <c r="G13" s="40">
        <f t="shared" si="0"/>
        <v>23.886742424242424</v>
      </c>
      <c r="H13" s="41">
        <f>Table5[[#This Row],[Length of Bridge (Meters)]]/1000</f>
        <v>38.442</v>
      </c>
    </row>
    <row r="14" spans="2:11" x14ac:dyDescent="0.25">
      <c r="B14" t="s">
        <v>25</v>
      </c>
      <c r="C14" s="3">
        <v>123976</v>
      </c>
      <c r="D14" s="3">
        <v>37788</v>
      </c>
      <c r="E14" t="s">
        <v>26</v>
      </c>
      <c r="F14" t="s">
        <v>9</v>
      </c>
      <c r="G14" s="40">
        <f t="shared" si="0"/>
        <v>23.48030303030303</v>
      </c>
      <c r="H14" s="41">
        <f>Table5[[#This Row],[Length of Bridge (Meters)]]/1000</f>
        <v>37.787999999999997</v>
      </c>
    </row>
    <row r="15" spans="2:11" x14ac:dyDescent="0.25">
      <c r="B15" t="s">
        <v>10</v>
      </c>
      <c r="C15" s="3">
        <v>120440</v>
      </c>
      <c r="D15" s="3">
        <v>36710</v>
      </c>
      <c r="E15" t="s">
        <v>38</v>
      </c>
      <c r="F15" t="s">
        <v>8</v>
      </c>
      <c r="G15" s="40">
        <f t="shared" si="0"/>
        <v>22.810606060606062</v>
      </c>
      <c r="H15" s="41">
        <f>Table5[[#This Row],[Length of Bridge (Meters)]]/1000</f>
        <v>36.71</v>
      </c>
    </row>
    <row r="16" spans="2:11" x14ac:dyDescent="0.25">
      <c r="B16" t="s">
        <v>11</v>
      </c>
      <c r="C16" s="3">
        <v>119400</v>
      </c>
      <c r="D16" s="3">
        <v>36400</v>
      </c>
      <c r="E16" t="s">
        <v>45</v>
      </c>
      <c r="F16" t="s">
        <v>8</v>
      </c>
      <c r="G16" s="40">
        <f t="shared" si="0"/>
        <v>22.613636363636363</v>
      </c>
      <c r="H16" s="41">
        <f>Table5[[#This Row],[Length of Bridge (Meters)]]/1000</f>
        <v>36.4</v>
      </c>
    </row>
    <row r="17" spans="2:8" x14ac:dyDescent="0.25">
      <c r="B17" t="s">
        <v>32</v>
      </c>
      <c r="C17" s="3">
        <v>118570</v>
      </c>
      <c r="D17" s="3">
        <v>36140</v>
      </c>
      <c r="E17" t="s">
        <v>41</v>
      </c>
      <c r="F17" t="s">
        <v>8</v>
      </c>
      <c r="G17" s="40">
        <f t="shared" si="0"/>
        <v>22.456439393939394</v>
      </c>
      <c r="H17" s="41">
        <f>Table5[[#This Row],[Length of Bridge (Meters)]]/1000</f>
        <v>36.14</v>
      </c>
    </row>
    <row r="18" spans="2:8" x14ac:dyDescent="0.25">
      <c r="B18" t="s">
        <v>33</v>
      </c>
      <c r="C18" s="3">
        <v>117493</v>
      </c>
      <c r="D18" s="3">
        <v>35812</v>
      </c>
      <c r="E18" t="s">
        <v>26</v>
      </c>
      <c r="F18" t="s">
        <v>1</v>
      </c>
      <c r="G18" s="40">
        <f t="shared" si="0"/>
        <v>22.252462121212123</v>
      </c>
      <c r="H18" s="41">
        <f>Table5[[#This Row],[Length of Bridge (Meters)]]/1000</f>
        <v>35.811999999999998</v>
      </c>
    </row>
    <row r="19" spans="2:8" x14ac:dyDescent="0.25">
      <c r="B19" t="s">
        <v>12</v>
      </c>
      <c r="C19" s="3">
        <v>117037</v>
      </c>
      <c r="D19" s="3">
        <v>35673</v>
      </c>
      <c r="E19" t="s">
        <v>26</v>
      </c>
      <c r="F19" t="s">
        <v>4</v>
      </c>
      <c r="G19" s="40">
        <f t="shared" si="0"/>
        <v>22.166098484848487</v>
      </c>
      <c r="H19" s="41">
        <f>Table5[[#This Row],[Length of Bridge (Meters)]]/1000</f>
        <v>35.673000000000002</v>
      </c>
    </row>
    <row r="20" spans="2:8" x14ac:dyDescent="0.25">
      <c r="B20" t="s">
        <v>13</v>
      </c>
      <c r="C20" s="3">
        <v>116990</v>
      </c>
      <c r="D20" s="3">
        <v>35660</v>
      </c>
      <c r="E20" t="s">
        <v>26</v>
      </c>
      <c r="F20" t="s">
        <v>4</v>
      </c>
      <c r="G20" s="40">
        <f t="shared" si="0"/>
        <v>22.157196969696969</v>
      </c>
      <c r="H20" s="41">
        <f>Table5[[#This Row],[Length of Bridge (Meters)]]/1000</f>
        <v>35.659999999999997</v>
      </c>
    </row>
    <row r="21" spans="2:8" x14ac:dyDescent="0.25">
      <c r="B21" t="s">
        <v>14</v>
      </c>
      <c r="C21" s="3">
        <v>113500</v>
      </c>
      <c r="D21" s="3">
        <v>34600</v>
      </c>
      <c r="E21" t="s">
        <v>34</v>
      </c>
      <c r="F21" t="s">
        <v>9</v>
      </c>
      <c r="G21" s="40">
        <f t="shared" si="0"/>
        <v>21.496212121212121</v>
      </c>
      <c r="H21" s="41">
        <f>Table5[[#This Row],[Length of Bridge (Meters)]]/1000</f>
        <v>34.6</v>
      </c>
    </row>
    <row r="22" spans="2:8" x14ac:dyDescent="0.25">
      <c r="B22" t="s">
        <v>15</v>
      </c>
      <c r="C22" s="3">
        <v>106600</v>
      </c>
      <c r="D22" s="3">
        <v>32500</v>
      </c>
      <c r="E22" t="s">
        <v>26</v>
      </c>
      <c r="F22" t="s">
        <v>4</v>
      </c>
      <c r="G22" s="40">
        <f t="shared" si="0"/>
        <v>20.189393939393938</v>
      </c>
      <c r="H22" s="41">
        <f>Table5[[#This Row],[Length of Bridge (Meters)]]/1000</f>
        <v>32.5</v>
      </c>
    </row>
    <row r="23" spans="2:8" x14ac:dyDescent="0.25">
      <c r="B23" t="s">
        <v>16</v>
      </c>
      <c r="C23" s="3">
        <v>98000</v>
      </c>
      <c r="D23" s="3">
        <v>30000</v>
      </c>
      <c r="E23" t="s">
        <v>35</v>
      </c>
      <c r="F23" t="s">
        <v>8</v>
      </c>
      <c r="G23" s="40">
        <f t="shared" si="0"/>
        <v>18.560606060606062</v>
      </c>
      <c r="H23" s="41">
        <f>Table5[[#This Row],[Length of Bridge (Meters)]]/1000</f>
        <v>30</v>
      </c>
    </row>
    <row r="24" spans="2:8" x14ac:dyDescent="0.25">
      <c r="B24" t="s">
        <v>17</v>
      </c>
      <c r="C24" s="3">
        <v>98123</v>
      </c>
      <c r="D24" s="3">
        <v>29908</v>
      </c>
      <c r="E24" t="s">
        <v>26</v>
      </c>
      <c r="F24" t="s">
        <v>18</v>
      </c>
      <c r="G24" s="40">
        <f t="shared" si="0"/>
        <v>18.583901515151513</v>
      </c>
      <c r="H24" s="41">
        <f>Table5[[#This Row],[Length of Bridge (Meters)]]/1000</f>
        <v>29.908000000000001</v>
      </c>
    </row>
    <row r="25" spans="2:8" x14ac:dyDescent="0.25">
      <c r="B25" t="s">
        <v>36</v>
      </c>
      <c r="C25" s="3">
        <v>97795</v>
      </c>
      <c r="D25" s="3">
        <v>29808</v>
      </c>
      <c r="E25" t="s">
        <v>37</v>
      </c>
      <c r="F25" t="s">
        <v>9</v>
      </c>
      <c r="G25" s="40">
        <f t="shared" si="0"/>
        <v>18.521780303030305</v>
      </c>
      <c r="H25" s="41">
        <f>Table5[[#This Row],[Length of Bridge (Meters)]]/1000</f>
        <v>29.808</v>
      </c>
    </row>
    <row r="26" spans="2:8" x14ac:dyDescent="0.25">
      <c r="B26" t="s">
        <v>19</v>
      </c>
      <c r="C26" s="3">
        <v>96100</v>
      </c>
      <c r="D26" s="3">
        <v>29290</v>
      </c>
      <c r="E26" t="s">
        <v>38</v>
      </c>
      <c r="F26" t="s">
        <v>8</v>
      </c>
      <c r="G26" s="40">
        <f t="shared" si="0"/>
        <v>18.200757575757574</v>
      </c>
      <c r="H26" s="41">
        <f>Table5[[#This Row],[Length of Bridge (Meters)]]/1000</f>
        <v>29.29</v>
      </c>
    </row>
    <row r="27" spans="2:8" x14ac:dyDescent="0.25">
      <c r="B27" t="s">
        <v>39</v>
      </c>
      <c r="C27" s="3">
        <v>93645</v>
      </c>
      <c r="D27" s="3">
        <v>28543</v>
      </c>
      <c r="E27" t="s">
        <v>26</v>
      </c>
      <c r="F27" t="s">
        <v>1</v>
      </c>
      <c r="G27" s="40">
        <f t="shared" si="0"/>
        <v>17.735795454545453</v>
      </c>
      <c r="H27" s="41">
        <f>Table5[[#This Row],[Length of Bridge (Meters)]]/1000</f>
        <v>28.542999999999999</v>
      </c>
    </row>
    <row r="28" spans="2:8" x14ac:dyDescent="0.25">
      <c r="B28" t="s">
        <v>20</v>
      </c>
      <c r="C28" s="3">
        <v>87621</v>
      </c>
      <c r="D28" s="3">
        <v>26707</v>
      </c>
      <c r="E28" t="s">
        <v>26</v>
      </c>
      <c r="F28" t="s">
        <v>21</v>
      </c>
      <c r="G28" s="40">
        <f t="shared" si="0"/>
        <v>16.594886363636363</v>
      </c>
      <c r="H28" s="41">
        <f>Table5[[#This Row],[Length of Bridge (Meters)]]/1000</f>
        <v>26.707000000000001</v>
      </c>
    </row>
    <row r="29" spans="2:8" x14ac:dyDescent="0.25">
      <c r="B29" t="s">
        <v>60</v>
      </c>
      <c r="F29">
        <f>SUBTOTAL(103,Table5[Type Of Bridge])</f>
        <v>25</v>
      </c>
    </row>
  </sheetData>
  <mergeCells count="1">
    <mergeCell ref="B1:H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7771-003A-438C-A083-186F75C45A83}">
  <dimension ref="B1:F28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9" customWidth="1"/>
    <col min="4" max="4" width="11.140625" customWidth="1"/>
    <col min="5" max="5" width="18.85546875" bestFit="1" customWidth="1"/>
    <col min="6" max="6" width="16.140625" customWidth="1"/>
  </cols>
  <sheetData>
    <row r="1" spans="2:6" ht="18.75" x14ac:dyDescent="0.3">
      <c r="B1" s="61" t="s">
        <v>83</v>
      </c>
      <c r="C1" s="62"/>
      <c r="D1" s="63"/>
      <c r="E1" s="63"/>
      <c r="F1" s="64"/>
    </row>
    <row r="2" spans="2:6" x14ac:dyDescent="0.25">
      <c r="B2" s="1"/>
      <c r="F2" s="2"/>
    </row>
    <row r="3" spans="2:6" ht="45" x14ac:dyDescent="0.25">
      <c r="B3" s="17" t="s">
        <v>22</v>
      </c>
      <c r="C3" s="15" t="s">
        <v>42</v>
      </c>
      <c r="D3" s="15" t="s">
        <v>43</v>
      </c>
      <c r="E3" s="15" t="s">
        <v>23</v>
      </c>
      <c r="F3" s="15" t="s">
        <v>44</v>
      </c>
    </row>
    <row r="4" spans="2:6" x14ac:dyDescent="0.25">
      <c r="B4" s="38" t="s">
        <v>0</v>
      </c>
      <c r="C4" s="42">
        <v>540700</v>
      </c>
      <c r="D4" s="3">
        <v>164800</v>
      </c>
      <c r="E4" t="s">
        <v>26</v>
      </c>
      <c r="F4" t="s">
        <v>1</v>
      </c>
    </row>
    <row r="5" spans="2:6" x14ac:dyDescent="0.25">
      <c r="B5" t="s">
        <v>27</v>
      </c>
      <c r="C5" s="42">
        <v>516132</v>
      </c>
      <c r="D5" s="3">
        <v>157317</v>
      </c>
      <c r="E5" t="s">
        <v>28</v>
      </c>
      <c r="F5" t="s">
        <v>1</v>
      </c>
    </row>
    <row r="6" spans="2:6" x14ac:dyDescent="0.25">
      <c r="B6" t="s">
        <v>24</v>
      </c>
      <c r="C6" s="42">
        <v>375407</v>
      </c>
      <c r="D6" s="3">
        <v>114424</v>
      </c>
      <c r="E6" t="s">
        <v>29</v>
      </c>
      <c r="F6" t="s">
        <v>1</v>
      </c>
    </row>
    <row r="7" spans="2:6" x14ac:dyDescent="0.25">
      <c r="B7" t="s">
        <v>30</v>
      </c>
      <c r="C7" s="42">
        <v>373000</v>
      </c>
      <c r="D7" s="3">
        <v>113700</v>
      </c>
      <c r="E7" t="s">
        <v>26</v>
      </c>
      <c r="F7" t="s">
        <v>1</v>
      </c>
    </row>
    <row r="8" spans="2:6" x14ac:dyDescent="0.25">
      <c r="B8" t="s">
        <v>31</v>
      </c>
      <c r="C8" s="42">
        <v>380200</v>
      </c>
      <c r="D8" s="3">
        <v>115900</v>
      </c>
      <c r="E8" t="s">
        <v>26</v>
      </c>
      <c r="F8" t="s">
        <v>1</v>
      </c>
    </row>
    <row r="9" spans="2:6" x14ac:dyDescent="0.25">
      <c r="B9" t="s">
        <v>2</v>
      </c>
      <c r="C9" s="42">
        <v>261588</v>
      </c>
      <c r="D9" s="3">
        <v>79732</v>
      </c>
      <c r="E9" t="s">
        <v>26</v>
      </c>
      <c r="F9" t="s">
        <v>1</v>
      </c>
    </row>
    <row r="10" spans="2:6" x14ac:dyDescent="0.25">
      <c r="B10" t="s">
        <v>3</v>
      </c>
      <c r="C10" s="42">
        <v>177000</v>
      </c>
      <c r="D10" s="3">
        <v>54000</v>
      </c>
      <c r="E10" t="s">
        <v>40</v>
      </c>
      <c r="F10" t="s">
        <v>4</v>
      </c>
    </row>
    <row r="11" spans="2:6" x14ac:dyDescent="0.25">
      <c r="B11" t="s">
        <v>5</v>
      </c>
      <c r="C11" s="42">
        <v>157982</v>
      </c>
      <c r="D11" s="3">
        <v>48153</v>
      </c>
      <c r="E11" t="s">
        <v>26</v>
      </c>
      <c r="F11" t="s">
        <v>1</v>
      </c>
    </row>
    <row r="12" spans="2:6" x14ac:dyDescent="0.25">
      <c r="B12" t="s">
        <v>6</v>
      </c>
      <c r="C12" s="42">
        <v>128600</v>
      </c>
      <c r="D12" s="3">
        <v>39200</v>
      </c>
      <c r="E12" t="s">
        <v>50</v>
      </c>
      <c r="F12" t="s">
        <v>4</v>
      </c>
    </row>
    <row r="13" spans="2:6" x14ac:dyDescent="0.25">
      <c r="B13" t="s">
        <v>7</v>
      </c>
      <c r="C13" s="42">
        <v>126122</v>
      </c>
      <c r="D13" s="3">
        <v>38442</v>
      </c>
      <c r="E13" t="s">
        <v>38</v>
      </c>
      <c r="F13" t="s">
        <v>8</v>
      </c>
    </row>
    <row r="14" spans="2:6" x14ac:dyDescent="0.25">
      <c r="B14" t="s">
        <v>25</v>
      </c>
      <c r="C14" s="42">
        <v>123976</v>
      </c>
      <c r="D14" s="3">
        <v>37788</v>
      </c>
      <c r="E14" t="s">
        <v>26</v>
      </c>
      <c r="F14" t="s">
        <v>9</v>
      </c>
    </row>
    <row r="15" spans="2:6" x14ac:dyDescent="0.25">
      <c r="B15" t="s">
        <v>10</v>
      </c>
      <c r="C15" s="42">
        <v>120440</v>
      </c>
      <c r="D15" s="3">
        <v>36710</v>
      </c>
      <c r="E15" t="s">
        <v>38</v>
      </c>
      <c r="F15" t="s">
        <v>8</v>
      </c>
    </row>
    <row r="16" spans="2:6" x14ac:dyDescent="0.25">
      <c r="B16" t="s">
        <v>11</v>
      </c>
      <c r="C16" s="42">
        <v>119400</v>
      </c>
      <c r="D16" s="3">
        <v>36400</v>
      </c>
      <c r="E16" t="s">
        <v>45</v>
      </c>
      <c r="F16" t="s">
        <v>8</v>
      </c>
    </row>
    <row r="17" spans="2:6" x14ac:dyDescent="0.25">
      <c r="B17" t="s">
        <v>32</v>
      </c>
      <c r="C17" s="42">
        <v>118570</v>
      </c>
      <c r="D17" s="3">
        <v>36140</v>
      </c>
      <c r="E17" t="s">
        <v>41</v>
      </c>
      <c r="F17" t="s">
        <v>8</v>
      </c>
    </row>
    <row r="18" spans="2:6" x14ac:dyDescent="0.25">
      <c r="B18" t="s">
        <v>33</v>
      </c>
      <c r="C18" s="42">
        <v>117493</v>
      </c>
      <c r="D18" s="3">
        <v>35812</v>
      </c>
      <c r="E18" t="s">
        <v>26</v>
      </c>
      <c r="F18" t="s">
        <v>1</v>
      </c>
    </row>
    <row r="19" spans="2:6" x14ac:dyDescent="0.25">
      <c r="B19" t="s">
        <v>12</v>
      </c>
      <c r="C19" s="42">
        <v>117037</v>
      </c>
      <c r="D19" s="3">
        <v>35673</v>
      </c>
      <c r="E19" t="s">
        <v>26</v>
      </c>
      <c r="F19" t="s">
        <v>4</v>
      </c>
    </row>
    <row r="20" spans="2:6" x14ac:dyDescent="0.25">
      <c r="B20" t="s">
        <v>13</v>
      </c>
      <c r="C20" s="42">
        <v>116990</v>
      </c>
      <c r="D20" s="3">
        <v>35660</v>
      </c>
      <c r="E20" t="s">
        <v>26</v>
      </c>
      <c r="F20" t="s">
        <v>4</v>
      </c>
    </row>
    <row r="21" spans="2:6" x14ac:dyDescent="0.25">
      <c r="B21" t="s">
        <v>14</v>
      </c>
      <c r="C21" s="42">
        <v>113500</v>
      </c>
      <c r="D21" s="3">
        <v>34600</v>
      </c>
      <c r="E21" t="s">
        <v>34</v>
      </c>
      <c r="F21" t="s">
        <v>9</v>
      </c>
    </row>
    <row r="22" spans="2:6" x14ac:dyDescent="0.25">
      <c r="B22" t="s">
        <v>15</v>
      </c>
      <c r="C22" s="42">
        <v>106600</v>
      </c>
      <c r="D22" s="3">
        <v>32500</v>
      </c>
      <c r="E22" t="s">
        <v>26</v>
      </c>
      <c r="F22" t="s">
        <v>4</v>
      </c>
    </row>
    <row r="23" spans="2:6" x14ac:dyDescent="0.25">
      <c r="B23" t="s">
        <v>16</v>
      </c>
      <c r="C23" s="42">
        <v>98000</v>
      </c>
      <c r="D23" s="3">
        <v>30000</v>
      </c>
      <c r="E23" t="s">
        <v>35</v>
      </c>
      <c r="F23" t="s">
        <v>8</v>
      </c>
    </row>
    <row r="24" spans="2:6" x14ac:dyDescent="0.25">
      <c r="B24" t="s">
        <v>17</v>
      </c>
      <c r="C24" s="42">
        <v>98123</v>
      </c>
      <c r="D24" s="3">
        <v>29908</v>
      </c>
      <c r="E24" t="s">
        <v>26</v>
      </c>
      <c r="F24" t="s">
        <v>18</v>
      </c>
    </row>
    <row r="25" spans="2:6" x14ac:dyDescent="0.25">
      <c r="B25" t="s">
        <v>36</v>
      </c>
      <c r="C25" s="42">
        <v>97795</v>
      </c>
      <c r="D25" s="3">
        <v>29808</v>
      </c>
      <c r="E25" t="s">
        <v>37</v>
      </c>
      <c r="F25" t="s">
        <v>9</v>
      </c>
    </row>
    <row r="26" spans="2:6" x14ac:dyDescent="0.25">
      <c r="B26" t="s">
        <v>19</v>
      </c>
      <c r="C26" s="42">
        <v>96100</v>
      </c>
      <c r="D26" s="3">
        <v>29290</v>
      </c>
      <c r="E26" t="s">
        <v>38</v>
      </c>
      <c r="F26" t="s">
        <v>8</v>
      </c>
    </row>
    <row r="27" spans="2:6" x14ac:dyDescent="0.25">
      <c r="B27" t="s">
        <v>39</v>
      </c>
      <c r="C27" s="42">
        <v>93645</v>
      </c>
      <c r="D27" s="3">
        <v>28543</v>
      </c>
      <c r="E27" t="s">
        <v>26</v>
      </c>
      <c r="F27" t="s">
        <v>1</v>
      </c>
    </row>
    <row r="28" spans="2:6" x14ac:dyDescent="0.25">
      <c r="B28" t="s">
        <v>20</v>
      </c>
      <c r="C28" s="42">
        <v>87621</v>
      </c>
      <c r="D28" s="3">
        <v>26707</v>
      </c>
      <c r="E28" t="s">
        <v>26</v>
      </c>
      <c r="F28" t="s">
        <v>21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4FC6-B9D7-4002-A36C-052E88150775}">
  <dimension ref="B1:E17"/>
  <sheetViews>
    <sheetView workbookViewId="0">
      <selection activeCell="C10" sqref="C10"/>
    </sheetView>
  </sheetViews>
  <sheetFormatPr defaultRowHeight="15" x14ac:dyDescent="0.25"/>
  <cols>
    <col min="1" max="1" width="2.7109375" customWidth="1"/>
  </cols>
  <sheetData>
    <row r="1" spans="2:5" ht="19.5" thickBot="1" x14ac:dyDescent="0.35">
      <c r="B1" s="61" t="s">
        <v>81</v>
      </c>
      <c r="C1" s="62"/>
      <c r="D1" s="63"/>
      <c r="E1" s="63"/>
    </row>
    <row r="2" spans="2:5" x14ac:dyDescent="0.25">
      <c r="B2" s="10"/>
      <c r="C2" s="11"/>
      <c r="D2" s="11"/>
      <c r="E2" s="12"/>
    </row>
    <row r="3" spans="2:5" x14ac:dyDescent="0.25">
      <c r="B3" s="1"/>
      <c r="C3" t="s">
        <v>72</v>
      </c>
      <c r="E3" s="2"/>
    </row>
    <row r="4" spans="2:5" x14ac:dyDescent="0.25">
      <c r="B4" s="1"/>
      <c r="C4" t="s">
        <v>73</v>
      </c>
      <c r="E4" s="2"/>
    </row>
    <row r="5" spans="2:5" x14ac:dyDescent="0.25">
      <c r="B5" s="1"/>
      <c r="C5" t="s">
        <v>74</v>
      </c>
      <c r="E5" s="2"/>
    </row>
    <row r="6" spans="2:5" x14ac:dyDescent="0.25">
      <c r="B6" s="1"/>
      <c r="C6" t="s">
        <v>75</v>
      </c>
      <c r="E6" s="2"/>
    </row>
    <row r="7" spans="2:5" x14ac:dyDescent="0.25">
      <c r="B7" s="1"/>
      <c r="C7" t="s">
        <v>76</v>
      </c>
      <c r="E7" s="2"/>
    </row>
    <row r="8" spans="2:5" x14ac:dyDescent="0.25">
      <c r="B8" s="1"/>
      <c r="C8" t="s">
        <v>77</v>
      </c>
      <c r="E8" s="2"/>
    </row>
    <row r="9" spans="2:5" x14ac:dyDescent="0.25">
      <c r="B9" s="1"/>
      <c r="E9" s="2"/>
    </row>
    <row r="10" spans="2:5" x14ac:dyDescent="0.25">
      <c r="B10" s="1"/>
      <c r="E10" s="2"/>
    </row>
    <row r="11" spans="2:5" x14ac:dyDescent="0.25">
      <c r="B11" s="1"/>
      <c r="E11" s="2"/>
    </row>
    <row r="12" spans="2:5" x14ac:dyDescent="0.25">
      <c r="B12" s="1"/>
      <c r="C12" t="s">
        <v>78</v>
      </c>
      <c r="E12" s="2"/>
    </row>
    <row r="13" spans="2:5" x14ac:dyDescent="0.25">
      <c r="B13" s="1"/>
      <c r="C13" t="s">
        <v>79</v>
      </c>
      <c r="E13" s="2"/>
    </row>
    <row r="14" spans="2:5" x14ac:dyDescent="0.25">
      <c r="B14" s="1"/>
      <c r="C14" t="s">
        <v>80</v>
      </c>
      <c r="E14" s="2"/>
    </row>
    <row r="15" spans="2:5" x14ac:dyDescent="0.25">
      <c r="B15" s="1"/>
      <c r="E15" s="2"/>
    </row>
    <row r="16" spans="2:5" ht="15" customHeight="1" x14ac:dyDescent="0.25">
      <c r="B16" s="47" t="s">
        <v>82</v>
      </c>
      <c r="C16" s="48"/>
      <c r="D16" s="48"/>
      <c r="E16" s="49"/>
    </row>
    <row r="17" spans="2:5" ht="15.75" thickBot="1" x14ac:dyDescent="0.3">
      <c r="B17" s="50"/>
      <c r="C17" s="51"/>
      <c r="D17" s="51"/>
      <c r="E17" s="52"/>
    </row>
  </sheetData>
  <mergeCells count="2">
    <mergeCell ref="B1:E1"/>
    <mergeCell ref="B16:E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Data Table</vt:lpstr>
      <vt:lpstr>PivotTable</vt:lpstr>
      <vt:lpstr>Table</vt:lpstr>
      <vt:lpstr>Format as Table </vt:lpstr>
      <vt:lpstr>Insert Table</vt:lpstr>
      <vt:lpstr>Filtering</vt:lpstr>
      <vt:lpstr>Slicer</vt:lpstr>
      <vt:lpstr>Total Row</vt:lpstr>
      <vt:lpstr>PivotTable Data</vt:lpstr>
      <vt:lpstr>Self-Resizing Charts</vt:lpstr>
      <vt:lpstr>Self-Resizing Formulas</vt:lpstr>
      <vt:lpstr>Formulas Within Tables</vt:lpstr>
      <vt:lpstr>Five Row Style</vt:lpstr>
      <vt:lpstr>AutoFormat As You Type</vt:lpstr>
      <vt:lpstr>Bridges</vt:lpstr>
      <vt:lpstr>Table8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Lummus</dc:creator>
  <cp:lastModifiedBy>David Ringstrom</cp:lastModifiedBy>
  <dcterms:created xsi:type="dcterms:W3CDTF">2022-04-18T17:30:35Z</dcterms:created>
  <dcterms:modified xsi:type="dcterms:W3CDTF">2022-07-20T04:30:32Z</dcterms:modified>
</cp:coreProperties>
</file>