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Mumshad Files\Projects\EMC Academy\stencils\Courses\Excel\Excel Worbooks\Documents\"/>
    </mc:Choice>
  </mc:AlternateContent>
  <bookViews>
    <workbookView xWindow="0" yWindow="0" windowWidth="28800" windowHeight="12624"/>
  </bookViews>
  <sheets>
    <sheet name="Main" sheetId="5" r:id="rId1"/>
    <sheet name="Dashboard" sheetId="1" r:id="rId2"/>
    <sheet name="Employee Data" sheetId="2" r:id="rId3"/>
    <sheet name="Project Data" sheetId="3" r:id="rId4"/>
    <sheet name="Customer Data" sheetId="4" r:id="rId5"/>
  </sheets>
  <calcPr calcId="152511"/>
</workbook>
</file>

<file path=xl/calcChain.xml><?xml version="1.0" encoding="utf-8"?>
<calcChain xmlns="http://schemas.openxmlformats.org/spreadsheetml/2006/main">
  <c r="Q3" i="1" l="1"/>
  <c r="AB30" i="2"/>
  <c r="AB31" i="2"/>
  <c r="AB32" i="2"/>
  <c r="AB33" i="2"/>
  <c r="AB34" i="2"/>
  <c r="AB35" i="2"/>
  <c r="AB36" i="2"/>
  <c r="AB37" i="2"/>
  <c r="AB38" i="2"/>
  <c r="AB39" i="2"/>
  <c r="AB40" i="2"/>
  <c r="AB41" i="2"/>
  <c r="AB42" i="2"/>
  <c r="AB43" i="2"/>
  <c r="AB44" i="2"/>
  <c r="AB45" i="2"/>
  <c r="AB46" i="2"/>
  <c r="AB47" i="2"/>
  <c r="AB48" i="2"/>
  <c r="AB49" i="2"/>
  <c r="AB50" i="2"/>
  <c r="AB51" i="2"/>
  <c r="AB52" i="2"/>
  <c r="AB53" i="2"/>
  <c r="AB29" i="2"/>
  <c r="F24" i="4"/>
  <c r="P7" i="2"/>
  <c r="P22" i="2"/>
  <c r="P4" i="2"/>
  <c r="Z51" i="2"/>
  <c r="Z52" i="2"/>
  <c r="P37" i="2"/>
  <c r="Z38" i="2"/>
  <c r="Z9" i="2"/>
  <c r="Z4" i="2"/>
  <c r="P47" i="2"/>
  <c r="P20" i="2"/>
  <c r="O17" i="1"/>
  <c r="Z39" i="2"/>
  <c r="O3" i="1"/>
  <c r="Z47" i="2"/>
  <c r="Z44" i="2"/>
  <c r="P33" i="2"/>
  <c r="Z30" i="2"/>
  <c r="O6" i="1"/>
  <c r="P52" i="2"/>
  <c r="P43" i="2"/>
  <c r="P14" i="2"/>
  <c r="P2" i="2"/>
  <c r="P30" i="2"/>
  <c r="P32" i="2"/>
  <c r="Z19" i="2"/>
  <c r="P42" i="2"/>
  <c r="P35" i="2"/>
  <c r="O4" i="1"/>
  <c r="Z24" i="2"/>
  <c r="Z21" i="2"/>
  <c r="Z7" i="2"/>
  <c r="Z29" i="2"/>
  <c r="P3" i="2"/>
  <c r="P16" i="2"/>
  <c r="Z20" i="2"/>
  <c r="Z3" i="2"/>
  <c r="Z12" i="2"/>
  <c r="Z34" i="2"/>
  <c r="Z37" i="2"/>
  <c r="Z33" i="2"/>
  <c r="Z26" i="2"/>
  <c r="P38" i="2"/>
  <c r="Z42" i="2"/>
  <c r="P10" i="2"/>
  <c r="O2" i="1"/>
  <c r="P51" i="2"/>
  <c r="P48" i="2"/>
  <c r="Z2" i="2"/>
  <c r="O11" i="1"/>
  <c r="O12" i="1"/>
  <c r="P44" i="2"/>
  <c r="Z5" i="2"/>
  <c r="Z48" i="2"/>
  <c r="P23" i="2"/>
  <c r="P24" i="2"/>
  <c r="Z22" i="2"/>
  <c r="Z35" i="2"/>
  <c r="O13" i="1"/>
  <c r="P53" i="2"/>
  <c r="Z18" i="2"/>
  <c r="Z23" i="2"/>
  <c r="P19" i="2"/>
  <c r="P49" i="2"/>
  <c r="P5" i="2"/>
  <c r="Z25" i="2"/>
  <c r="P31" i="2"/>
  <c r="P46" i="2"/>
  <c r="P15" i="2"/>
  <c r="Z6" i="2"/>
  <c r="Z16" i="2"/>
  <c r="P18" i="2"/>
  <c r="Z45" i="2"/>
  <c r="O9" i="1"/>
  <c r="P11" i="2"/>
  <c r="P6" i="2"/>
  <c r="Z50" i="2"/>
  <c r="O10" i="1"/>
  <c r="Z46" i="2"/>
  <c r="P13" i="2"/>
  <c r="O5" i="1"/>
  <c r="P8" i="2"/>
  <c r="P40" i="2"/>
  <c r="Z43" i="2"/>
  <c r="Z36" i="2"/>
  <c r="O18" i="1"/>
  <c r="P36" i="2"/>
  <c r="Z53" i="2"/>
  <c r="Z40" i="2"/>
  <c r="P39" i="2"/>
  <c r="P9" i="2"/>
  <c r="Z14" i="2"/>
  <c r="Z31" i="2"/>
  <c r="P26" i="2"/>
  <c r="Z15" i="2"/>
  <c r="P34" i="2"/>
  <c r="Z41" i="2"/>
  <c r="P12" i="2"/>
  <c r="P50" i="2"/>
  <c r="Z49" i="2"/>
  <c r="Z32" i="2"/>
  <c r="P29" i="2"/>
  <c r="P21" i="2"/>
  <c r="Z11" i="2"/>
  <c r="Z10" i="2"/>
  <c r="P17" i="2"/>
  <c r="P45" i="2"/>
  <c r="P41" i="2"/>
  <c r="Z17" i="2"/>
  <c r="Z8" i="2"/>
  <c r="Z13" i="2"/>
  <c r="P25" i="2"/>
  <c r="O16" i="1"/>
  <c r="S12" i="2" l="1" a="1"/>
  <c r="S12" i="2" s="1"/>
  <c r="AC18" i="2" a="1"/>
  <c r="AC18" i="2" s="1"/>
  <c r="S42" i="2" a="1"/>
  <c r="S42" i="2" s="1"/>
  <c r="R3" i="1" a="1"/>
  <c r="R3" i="1" s="1"/>
  <c r="S40" i="2" a="1"/>
  <c r="S40" i="2" s="1"/>
  <c r="R5" i="1" a="1"/>
  <c r="R5" i="1" s="1"/>
  <c r="S3" i="2" a="1"/>
  <c r="S3" i="2" s="1"/>
  <c r="AC21" i="2" a="1"/>
  <c r="AC21" i="2" s="1"/>
  <c r="AC41" i="2" a="1"/>
  <c r="AC41" i="2" s="1"/>
  <c r="S53" i="2" a="1"/>
  <c r="S53" i="2" s="1"/>
  <c r="AC19" i="2" a="1"/>
  <c r="AC19" i="2" s="1"/>
  <c r="AC39" i="2" a="1"/>
  <c r="AC39" i="2" s="1"/>
  <c r="S25" i="2" a="1"/>
  <c r="S25" i="2" s="1"/>
  <c r="AC20" i="2" a="1"/>
  <c r="AC20" i="2" s="1"/>
  <c r="S18" i="2" a="1"/>
  <c r="S18" i="2" s="1"/>
  <c r="AC10" i="2" a="1"/>
  <c r="AC10" i="2" s="1"/>
  <c r="S34" i="2" a="1"/>
  <c r="S34" i="2" s="1"/>
  <c r="R13" i="1" a="1"/>
  <c r="R13" i="1" s="1"/>
  <c r="S32" i="2" a="1"/>
  <c r="S32" i="2" s="1"/>
  <c r="R17" i="1" a="1"/>
  <c r="R17" i="1" s="1"/>
  <c r="S51" i="2" a="1"/>
  <c r="S51" i="2" s="1"/>
  <c r="AC17" i="2" a="1"/>
  <c r="AC17" i="2" s="1"/>
  <c r="AC37" i="2" a="1"/>
  <c r="AC37" i="2" s="1"/>
  <c r="S49" i="2" a="1"/>
  <c r="S49" i="2" s="1"/>
  <c r="AC15" i="2" a="1"/>
  <c r="AC15" i="2" s="1"/>
  <c r="AC35" i="2" a="1"/>
  <c r="AC35" i="2" s="1"/>
  <c r="S30" i="2" a="1"/>
  <c r="S30" i="2" s="1"/>
  <c r="S20" i="2" a="1"/>
  <c r="S20" i="2" s="1"/>
  <c r="AC12" i="2" a="1"/>
  <c r="AC12" i="2" s="1"/>
  <c r="S13" i="2" a="1"/>
  <c r="S13" i="2" s="1"/>
  <c r="AC29" i="2" a="1"/>
  <c r="AC29" i="2" s="1"/>
  <c r="AC24" i="2" a="1"/>
  <c r="AC24" i="2" s="1"/>
  <c r="S26" i="2" a="1"/>
  <c r="S26" i="2" s="1"/>
  <c r="AC22" i="2" a="1"/>
  <c r="AC22" i="2" s="1"/>
  <c r="S2" i="2" a="1"/>
  <c r="S2" i="2" s="1"/>
  <c r="S47" i="2" a="1"/>
  <c r="S47" i="2" s="1"/>
  <c r="AC13" i="2" a="1"/>
  <c r="AC13" i="2" s="1"/>
  <c r="AC33" i="2" a="1"/>
  <c r="AC33" i="2" s="1"/>
  <c r="S45" i="2" a="1"/>
  <c r="S45" i="2" s="1"/>
  <c r="AC11" i="2" a="1"/>
  <c r="AC11" i="2" s="1"/>
  <c r="AC31" i="2" a="1"/>
  <c r="AC31" i="2" s="1"/>
  <c r="S24" i="2" a="1"/>
  <c r="S24" i="2" s="1"/>
  <c r="S14" i="2" a="1"/>
  <c r="S14" i="2" s="1"/>
  <c r="AC4" i="2" a="1"/>
  <c r="AC4" i="2" s="1"/>
  <c r="S8" i="2" a="1"/>
  <c r="S8" i="2" s="1"/>
  <c r="AC46" i="2" a="1"/>
  <c r="AC46" i="2" s="1"/>
  <c r="AC16" i="2" a="1"/>
  <c r="AC16" i="2" s="1"/>
  <c r="S21" i="2" a="1"/>
  <c r="S21" i="2" s="1"/>
  <c r="AC14" i="2" a="1"/>
  <c r="AC14" i="2" s="1"/>
  <c r="S23" i="2" a="1"/>
  <c r="S23" i="2" s="1"/>
  <c r="S43" i="2" a="1"/>
  <c r="S43" i="2" s="1"/>
  <c r="AC9" i="2" a="1"/>
  <c r="AC9" i="2" s="1"/>
  <c r="R2" i="1" a="1"/>
  <c r="R2" i="1" s="1"/>
  <c r="S41" i="2" a="1"/>
  <c r="S41" i="2" s="1"/>
  <c r="AC7" i="2" a="1"/>
  <c r="AC7" i="2" s="1"/>
  <c r="R4" i="1" a="1"/>
  <c r="R4" i="1" s="1"/>
  <c r="S9" i="2" a="1"/>
  <c r="S9" i="2" s="1"/>
  <c r="AC48" i="2" a="1"/>
  <c r="AC48" i="2" s="1"/>
  <c r="S52" i="2" a="1"/>
  <c r="S52" i="2" s="1"/>
  <c r="AC38" i="2" a="1"/>
  <c r="AC38" i="2" s="1"/>
  <c r="AC8" i="2" a="1"/>
  <c r="AC8" i="2" s="1"/>
  <c r="S16" i="2" a="1"/>
  <c r="S16" i="2" s="1"/>
  <c r="AC6" i="2" a="1"/>
  <c r="AC6" i="2" s="1"/>
  <c r="S19" i="2" a="1"/>
  <c r="S19" i="2" s="1"/>
  <c r="S39" i="2" a="1"/>
  <c r="S39" i="2" s="1"/>
  <c r="AC5" i="2" a="1"/>
  <c r="AC5" i="2" s="1"/>
  <c r="R6" i="1" a="1"/>
  <c r="R6" i="1" s="1"/>
  <c r="S37" i="2" a="1"/>
  <c r="S37" i="2" s="1"/>
  <c r="AC3" i="2" a="1"/>
  <c r="AC3" i="2" s="1"/>
  <c r="R10" i="1" a="1"/>
  <c r="R10" i="1" s="1"/>
  <c r="S17" i="2" a="1"/>
  <c r="S17" i="2" s="1"/>
  <c r="S29" i="2" a="1"/>
  <c r="S29" i="2" s="1"/>
  <c r="AC40" i="2" a="1"/>
  <c r="AC40" i="2" s="1"/>
  <c r="S44" i="2" a="1"/>
  <c r="S44" i="2" s="1"/>
  <c r="AC30" i="2" a="1"/>
  <c r="AC30" i="2" s="1"/>
  <c r="AC52" i="2" a="1"/>
  <c r="AC52" i="2" s="1"/>
  <c r="S10" i="2" a="1"/>
  <c r="S10" i="2" s="1"/>
  <c r="AC50" i="2" a="1"/>
  <c r="AC50" i="2" s="1"/>
  <c r="S15" i="2" a="1"/>
  <c r="S15" i="2" s="1"/>
  <c r="S35" i="2" a="1"/>
  <c r="S35" i="2" s="1"/>
  <c r="AC53" i="2" a="1"/>
  <c r="AC53" i="2" s="1"/>
  <c r="R12" i="1" a="1"/>
  <c r="R12" i="1" s="1"/>
  <c r="S33" i="2" a="1"/>
  <c r="S33" i="2" s="1"/>
  <c r="AC51" i="2" a="1"/>
  <c r="AC51" i="2" s="1"/>
  <c r="R16" i="1" a="1"/>
  <c r="R16" i="1" s="1"/>
  <c r="S6" i="2" a="1"/>
  <c r="S6" i="2" s="1"/>
  <c r="S46" i="2" a="1"/>
  <c r="S46" i="2" s="1"/>
  <c r="AC32" i="2" a="1"/>
  <c r="AC32" i="2" s="1"/>
  <c r="S36" i="2" a="1"/>
  <c r="S36" i="2" s="1"/>
  <c r="R11" i="1" a="1"/>
  <c r="R11" i="1" s="1"/>
  <c r="AC44" i="2" a="1"/>
  <c r="AC44" i="2" s="1"/>
  <c r="S4" i="2" a="1"/>
  <c r="S4" i="2" s="1"/>
  <c r="AC42" i="2" a="1"/>
  <c r="AC42" i="2" s="1"/>
  <c r="S11" i="2" a="1"/>
  <c r="S11" i="2" s="1"/>
  <c r="S31" i="2" a="1"/>
  <c r="S31" i="2" s="1"/>
  <c r="AC49" i="2" a="1"/>
  <c r="AC49" i="2" s="1"/>
  <c r="R18" i="1" a="1"/>
  <c r="R18" i="1" s="1"/>
  <c r="AC2" i="2" a="1"/>
  <c r="AC2" i="2" s="1"/>
  <c r="AC47" i="2" a="1"/>
  <c r="AC47" i="2" s="1"/>
  <c r="S22" i="2" a="1"/>
  <c r="S22" i="2" s="1"/>
  <c r="S38" i="2" a="1"/>
  <c r="S38" i="2" s="1"/>
  <c r="R9" i="1" a="1"/>
  <c r="R9" i="1" s="1"/>
  <c r="AC25" i="2" a="1"/>
  <c r="AC25" i="2" s="1"/>
  <c r="S50" i="2" a="1"/>
  <c r="S50" i="2" s="1"/>
  <c r="AC36" i="2" a="1"/>
  <c r="AC36" i="2" s="1"/>
  <c r="S48" i="2" a="1"/>
  <c r="S48" i="2" s="1"/>
  <c r="AC34" i="2" a="1"/>
  <c r="AC34" i="2" s="1"/>
  <c r="S7" i="2" a="1"/>
  <c r="S7" i="2" s="1"/>
  <c r="AC26" i="2" a="1"/>
  <c r="AC26" i="2" s="1"/>
  <c r="AC45" i="2" a="1"/>
  <c r="AC45" i="2" s="1"/>
  <c r="S5" i="2" a="1"/>
  <c r="S5" i="2" s="1"/>
  <c r="AC23" i="2" a="1"/>
  <c r="AC23" i="2" s="1"/>
  <c r="AC43" i="2" a="1"/>
  <c r="AC43" i="2" s="1"/>
  <c r="Q9" i="2"/>
  <c r="Q23" i="2"/>
  <c r="Q43" i="2"/>
  <c r="AA38" i="2"/>
  <c r="P2" i="1"/>
  <c r="Q41" i="2"/>
  <c r="Q16" i="2"/>
  <c r="AA41" i="2"/>
  <c r="AA18" i="2"/>
  <c r="Q42" i="2"/>
  <c r="AA39" i="2"/>
  <c r="AA52" i="2"/>
  <c r="AA3" i="2"/>
  <c r="P10" i="1"/>
  <c r="AA22" i="2"/>
  <c r="Q7" i="2"/>
  <c r="AA29" i="2"/>
  <c r="AA9" i="2"/>
  <c r="AA25" i="2"/>
  <c r="Q12" i="2"/>
  <c r="Q39" i="2"/>
  <c r="AA48" i="2"/>
  <c r="Q52" i="2"/>
  <c r="P3" i="1"/>
  <c r="Q37" i="2"/>
  <c r="AA8" i="2"/>
  <c r="AA40" i="2"/>
  <c r="AA5" i="2"/>
  <c r="P6" i="1"/>
  <c r="Q40" i="2"/>
  <c r="P5" i="1"/>
  <c r="AA2" i="2"/>
  <c r="Q38" i="2"/>
  <c r="AA26" i="2"/>
  <c r="AA47" i="2"/>
  <c r="AA14" i="2"/>
  <c r="Q48" i="2"/>
  <c r="AA34" i="2"/>
  <c r="Q45" i="2"/>
  <c r="Q34" i="2"/>
  <c r="AA53" i="2"/>
  <c r="Q53" i="2"/>
  <c r="Q44" i="2"/>
  <c r="AA19" i="2"/>
  <c r="AA30" i="2"/>
  <c r="P17" i="1"/>
  <c r="AA51" i="2"/>
  <c r="Q25" i="2"/>
  <c r="Q10" i="2"/>
  <c r="AA20" i="2"/>
  <c r="AA50" i="2"/>
  <c r="P11" i="1"/>
  <c r="Q22" i="2"/>
  <c r="Q13" i="2"/>
  <c r="AA36" i="2"/>
  <c r="AA4" i="2"/>
  <c r="P9" i="1"/>
  <c r="Q8" i="2"/>
  <c r="AA15" i="2"/>
  <c r="Q36" i="2"/>
  <c r="P13" i="1"/>
  <c r="P12" i="1"/>
  <c r="Q32" i="2"/>
  <c r="Q33" i="2"/>
  <c r="Q20" i="2"/>
  <c r="Q4" i="2"/>
  <c r="Q51" i="2"/>
  <c r="P16" i="1"/>
  <c r="AA17" i="2"/>
  <c r="Q30" i="2"/>
  <c r="AA12" i="2"/>
  <c r="AA13" i="2"/>
  <c r="Q31" i="2"/>
  <c r="AA43" i="2"/>
  <c r="Q14" i="2"/>
  <c r="Q49" i="2"/>
  <c r="AA45" i="2"/>
  <c r="Q26" i="2"/>
  <c r="P18" i="1"/>
  <c r="AA35" i="2"/>
  <c r="AA44" i="2"/>
  <c r="Q47" i="2"/>
  <c r="AA42" i="2"/>
  <c r="Q11" i="2"/>
  <c r="AA31" i="2"/>
  <c r="Q2" i="2"/>
  <c r="AA33" i="2"/>
  <c r="AA46" i="2"/>
  <c r="Q24" i="2"/>
  <c r="AA16" i="2"/>
  <c r="Q5" i="2"/>
  <c r="Q35" i="2"/>
  <c r="AA37" i="2"/>
  <c r="Q17" i="2"/>
  <c r="Q29" i="2"/>
  <c r="Q18" i="2"/>
  <c r="Q46" i="2"/>
  <c r="Q19" i="2"/>
  <c r="Q50" i="2"/>
  <c r="Q3" i="2"/>
  <c r="Q15" i="2"/>
  <c r="P4" i="1"/>
  <c r="AA23" i="2"/>
  <c r="AA7" i="2"/>
  <c r="Q6" i="2"/>
  <c r="AA6" i="2"/>
  <c r="AA11" i="2"/>
  <c r="AA32" i="2"/>
  <c r="AA21" i="2"/>
  <c r="AA10" i="2"/>
  <c r="AA24" i="2"/>
  <c r="Q21" i="2"/>
  <c r="AA49" i="2"/>
  <c r="B49" i="1" l="1"/>
  <c r="C30" i="5" s="1"/>
  <c r="B45" i="1"/>
  <c r="C29" i="5" s="1"/>
  <c r="B41" i="1"/>
  <c r="C28" i="5" s="1"/>
  <c r="B37" i="1"/>
  <c r="C27" i="5" s="1"/>
  <c r="B33" i="1"/>
  <c r="C26" i="5" s="1"/>
  <c r="B29" i="1"/>
  <c r="C25" i="5" s="1"/>
  <c r="B25" i="1"/>
  <c r="C24" i="5" s="1"/>
  <c r="B21" i="1"/>
  <c r="C23" i="5" s="1"/>
  <c r="B50" i="2"/>
  <c r="C22" i="5" s="1"/>
  <c r="B44" i="2"/>
  <c r="C21" i="5" s="1"/>
  <c r="B38" i="2"/>
  <c r="C20" i="5" s="1"/>
  <c r="B32" i="2"/>
  <c r="C19" i="5" s="1"/>
  <c r="B16" i="1"/>
  <c r="C18" i="5" s="1"/>
</calcChain>
</file>

<file path=xl/sharedStrings.xml><?xml version="1.0" encoding="utf-8"?>
<sst xmlns="http://schemas.openxmlformats.org/spreadsheetml/2006/main" count="840" uniqueCount="513">
  <si>
    <t>ALPHA DEVELOPMENT DASHBOARD</t>
  </si>
  <si>
    <t>Checker</t>
  </si>
  <si>
    <t>Answer</t>
  </si>
  <si>
    <t>Search</t>
  </si>
  <si>
    <t>Count</t>
  </si>
  <si>
    <t>Search Values</t>
  </si>
  <si>
    <t>Employees Summary</t>
  </si>
  <si>
    <t>A4</t>
  </si>
  <si>
    <t>COUNTA</t>
  </si>
  <si>
    <t>Employee Data</t>
  </si>
  <si>
    <t>A</t>
  </si>
  <si>
    <t>Total</t>
  </si>
  <si>
    <t>On Leave</t>
  </si>
  <si>
    <t>With Projects</t>
  </si>
  <si>
    <t>Without Projects</t>
  </si>
  <si>
    <t>Average Utilization</t>
  </si>
  <si>
    <t>B4</t>
  </si>
  <si>
    <t>COUNTIF</t>
  </si>
  <si>
    <t>K</t>
  </si>
  <si>
    <t>C4</t>
  </si>
  <si>
    <t>H</t>
  </si>
  <si>
    <t>Projects Summary</t>
  </si>
  <si>
    <t>D4</t>
  </si>
  <si>
    <t>Total Revenue</t>
  </si>
  <si>
    <t>Total Open</t>
  </si>
  <si>
    <t>Total Closed</t>
  </si>
  <si>
    <t>In Pipeline</t>
  </si>
  <si>
    <t>E4</t>
  </si>
  <si>
    <t>AVERAGE</t>
  </si>
  <si>
    <t>J</t>
  </si>
  <si>
    <t>Customer Summary</t>
  </si>
  <si>
    <t>Positive Feedback</t>
  </si>
  <si>
    <t>Negative Feedback</t>
  </si>
  <si>
    <t>A7</t>
  </si>
  <si>
    <t>Project Data</t>
  </si>
  <si>
    <t>B7</t>
  </si>
  <si>
    <t>SUM</t>
  </si>
  <si>
    <t>F</t>
  </si>
  <si>
    <t>C7</t>
  </si>
  <si>
    <t>G</t>
  </si>
  <si>
    <t>Open</t>
  </si>
  <si>
    <t>D7</t>
  </si>
  <si>
    <t>Closed</t>
  </si>
  <si>
    <t>E7</t>
  </si>
  <si>
    <t>Pipeline</t>
  </si>
  <si>
    <t>A10</t>
  </si>
  <si>
    <t>Customer Data</t>
  </si>
  <si>
    <t>B10</t>
  </si>
  <si>
    <t>Positive</t>
  </si>
  <si>
    <t>C10</t>
  </si>
  <si>
    <t>Negative</t>
  </si>
  <si>
    <t>Employee ID</t>
  </si>
  <si>
    <t>Employee Name</t>
  </si>
  <si>
    <t>Employee Salary</t>
  </si>
  <si>
    <t>Hours Booked</t>
  </si>
  <si>
    <t>Yearly Hours</t>
  </si>
  <si>
    <t>Vacation Start Date</t>
  </si>
  <si>
    <t>Vacation End Date</t>
  </si>
  <si>
    <t>Projects Assigned</t>
  </si>
  <si>
    <t>Location</t>
  </si>
  <si>
    <t>Utilization</t>
  </si>
  <si>
    <t>On Vacation Now</t>
  </si>
  <si>
    <t>USAITO43522</t>
  </si>
  <si>
    <t>Antonia Graves</t>
  </si>
  <si>
    <t>H2</t>
  </si>
  <si>
    <t>B2</t>
  </si>
  <si>
    <t>J2</t>
  </si>
  <si>
    <t>D2</t>
  </si>
  <si>
    <t>E2</t>
  </si>
  <si>
    <t>USAITO43523</t>
  </si>
  <si>
    <t>Penny Webster</t>
  </si>
  <si>
    <t>H3</t>
  </si>
  <si>
    <t>B3</t>
  </si>
  <si>
    <t>J3</t>
  </si>
  <si>
    <t>D3</t>
  </si>
  <si>
    <t>E3</t>
  </si>
  <si>
    <t>INDITO345321</t>
  </si>
  <si>
    <t>Wilfred Clark</t>
  </si>
  <si>
    <t>H4</t>
  </si>
  <si>
    <t>J4</t>
  </si>
  <si>
    <t>INDPET345327</t>
  </si>
  <si>
    <t>Randall Matthews</t>
  </si>
  <si>
    <t>H5</t>
  </si>
  <si>
    <t>B5</t>
  </si>
  <si>
    <t>J5</t>
  </si>
  <si>
    <t>D5</t>
  </si>
  <si>
    <t>E5</t>
  </si>
  <si>
    <t>INDITO345323</t>
  </si>
  <si>
    <t>Charles Sandoval</t>
  </si>
  <si>
    <t>H6</t>
  </si>
  <si>
    <t>B6</t>
  </si>
  <si>
    <t>J6</t>
  </si>
  <si>
    <t>D6</t>
  </si>
  <si>
    <t>E6</t>
  </si>
  <si>
    <t>USAITO43530</t>
  </si>
  <si>
    <t>Geneva Glover</t>
  </si>
  <si>
    <t>H7</t>
  </si>
  <si>
    <t>J7</t>
  </si>
  <si>
    <t>INDITO345324</t>
  </si>
  <si>
    <t>Roy Gonzalez</t>
  </si>
  <si>
    <t>H8</t>
  </si>
  <si>
    <t>B8</t>
  </si>
  <si>
    <t>J8</t>
  </si>
  <si>
    <t>D8</t>
  </si>
  <si>
    <t>E8</t>
  </si>
  <si>
    <t>CHIPET345330</t>
  </si>
  <si>
    <t>Melissa Terry</t>
  </si>
  <si>
    <t>H9</t>
  </si>
  <si>
    <t>B9</t>
  </si>
  <si>
    <t>J9</t>
  </si>
  <si>
    <t>D9</t>
  </si>
  <si>
    <t>E9</t>
  </si>
  <si>
    <t>INDPET345331</t>
  </si>
  <si>
    <t>Juana Hoffman</t>
  </si>
  <si>
    <t>H10</t>
  </si>
  <si>
    <t>J10</t>
  </si>
  <si>
    <t>D10</t>
  </si>
  <si>
    <t>E10</t>
  </si>
  <si>
    <t>USAITO43524</t>
  </si>
  <si>
    <t>Lionel Cortez</t>
  </si>
  <si>
    <t>H11</t>
  </si>
  <si>
    <t>B11</t>
  </si>
  <si>
    <t>J11</t>
  </si>
  <si>
    <t>D11</t>
  </si>
  <si>
    <t>E11</t>
  </si>
  <si>
    <t>USAITO43525</t>
  </si>
  <si>
    <t>Tommy Wheeler</t>
  </si>
  <si>
    <t>H12</t>
  </si>
  <si>
    <t>B12</t>
  </si>
  <si>
    <t>J12</t>
  </si>
  <si>
    <t>D12</t>
  </si>
  <si>
    <t>E12</t>
  </si>
  <si>
    <t>INDITO345322</t>
  </si>
  <si>
    <t>Claire Holt</t>
  </si>
  <si>
    <t>H13</t>
  </si>
  <si>
    <t>B13</t>
  </si>
  <si>
    <t>J13</t>
  </si>
  <si>
    <t>D13</t>
  </si>
  <si>
    <t>E13</t>
  </si>
  <si>
    <t>INDPET345328</t>
  </si>
  <si>
    <t>Melba Flores</t>
  </si>
  <si>
    <t>H14</t>
  </si>
  <si>
    <t>B14</t>
  </si>
  <si>
    <t>J14</t>
  </si>
  <si>
    <t>D14</t>
  </si>
  <si>
    <t>E14</t>
  </si>
  <si>
    <t>Lila Jackson</t>
  </si>
  <si>
    <t>H15</t>
  </si>
  <si>
    <t>B15</t>
  </si>
  <si>
    <t>J15</t>
  </si>
  <si>
    <t>D15</t>
  </si>
  <si>
    <t>E15</t>
  </si>
  <si>
    <t>USAITO43531</t>
  </si>
  <si>
    <t>Gilbert Barnes</t>
  </si>
  <si>
    <t>H16</t>
  </si>
  <si>
    <t>B16</t>
  </si>
  <si>
    <t>J16</t>
  </si>
  <si>
    <t>D16</t>
  </si>
  <si>
    <t>E16</t>
  </si>
  <si>
    <t>INDITO345325</t>
  </si>
  <si>
    <t>Patty French</t>
  </si>
  <si>
    <t>H17</t>
  </si>
  <si>
    <t>B17</t>
  </si>
  <si>
    <t>J17</t>
  </si>
  <si>
    <t>D17</t>
  </si>
  <si>
    <t>E17</t>
  </si>
  <si>
    <t>CHIPET345331</t>
  </si>
  <si>
    <t>Molly Cross</t>
  </si>
  <si>
    <t>H18</t>
  </si>
  <si>
    <t>B18</t>
  </si>
  <si>
    <t>J18</t>
  </si>
  <si>
    <t>D18</t>
  </si>
  <si>
    <t>E18</t>
  </si>
  <si>
    <t>INDPET345332</t>
  </si>
  <si>
    <t>Diana Brewer</t>
  </si>
  <si>
    <t>H19</t>
  </si>
  <si>
    <t>B19</t>
  </si>
  <si>
    <t>J19</t>
  </si>
  <si>
    <t>D19</t>
  </si>
  <si>
    <t>E19</t>
  </si>
  <si>
    <t>USAITO43526</t>
  </si>
  <si>
    <t>Lester Franklin</t>
  </si>
  <si>
    <t>H20</t>
  </si>
  <si>
    <t>B20</t>
  </si>
  <si>
    <t>J20</t>
  </si>
  <si>
    <t>D20</t>
  </si>
  <si>
    <t>E20</t>
  </si>
  <si>
    <t>USAITO43527</t>
  </si>
  <si>
    <t>Connie Fernandez</t>
  </si>
  <si>
    <t>H21</t>
  </si>
  <si>
    <t>B21</t>
  </si>
  <si>
    <t>J21</t>
  </si>
  <si>
    <t>D21</t>
  </si>
  <si>
    <t>E21</t>
  </si>
  <si>
    <t>Jim Weaver</t>
  </si>
  <si>
    <t>H22</t>
  </si>
  <si>
    <t>B22</t>
  </si>
  <si>
    <t>J22</t>
  </si>
  <si>
    <t>D22</t>
  </si>
  <si>
    <t>E22</t>
  </si>
  <si>
    <t>INDPET345329</t>
  </si>
  <si>
    <t>Craig Fisher</t>
  </si>
  <si>
    <t>H23</t>
  </si>
  <si>
    <t>B23</t>
  </si>
  <si>
    <t>J23</t>
  </si>
  <si>
    <t>D23</t>
  </si>
  <si>
    <t>E23</t>
  </si>
  <si>
    <t>Clarence Rose</t>
  </si>
  <si>
    <t>H24</t>
  </si>
  <si>
    <t>B24</t>
  </si>
  <si>
    <t>J24</t>
  </si>
  <si>
    <t>D24</t>
  </si>
  <si>
    <t>E24</t>
  </si>
  <si>
    <t>USAITO43532</t>
  </si>
  <si>
    <t>Eunice Meyer</t>
  </si>
  <si>
    <t>H25</t>
  </si>
  <si>
    <t>B25</t>
  </si>
  <si>
    <t>J25</t>
  </si>
  <si>
    <t>D25</t>
  </si>
  <si>
    <t>E25</t>
  </si>
  <si>
    <t>INDITO345326</t>
  </si>
  <si>
    <t>Tonya Paul</t>
  </si>
  <si>
    <t>H26</t>
  </si>
  <si>
    <t>B26</t>
  </si>
  <si>
    <t>J26</t>
  </si>
  <si>
    <t>D26</t>
  </si>
  <si>
    <t>E26</t>
  </si>
  <si>
    <t>I2</t>
  </si>
  <si>
    <t>USA</t>
  </si>
  <si>
    <t>LEFT</t>
  </si>
  <si>
    <t>A2</t>
  </si>
  <si>
    <t>K2</t>
  </si>
  <si>
    <t>AND</t>
  </si>
  <si>
    <t>NOW</t>
  </si>
  <si>
    <t>F2</t>
  </si>
  <si>
    <t>G2</t>
  </si>
  <si>
    <t>I3</t>
  </si>
  <si>
    <t>A3</t>
  </si>
  <si>
    <t>K3</t>
  </si>
  <si>
    <t>F3</t>
  </si>
  <si>
    <t>G3</t>
  </si>
  <si>
    <t>I4</t>
  </si>
  <si>
    <t>IND</t>
  </si>
  <si>
    <t>K4</t>
  </si>
  <si>
    <t>F4</t>
  </si>
  <si>
    <t>G4</t>
  </si>
  <si>
    <t>I5</t>
  </si>
  <si>
    <t>A5</t>
  </si>
  <si>
    <t>K5</t>
  </si>
  <si>
    <t>F5</t>
  </si>
  <si>
    <t>G5</t>
  </si>
  <si>
    <t>I6</t>
  </si>
  <si>
    <t>A6</t>
  </si>
  <si>
    <t>K6</t>
  </si>
  <si>
    <t>F6</t>
  </si>
  <si>
    <t>G6</t>
  </si>
  <si>
    <t>I7</t>
  </si>
  <si>
    <t>K7</t>
  </si>
  <si>
    <t>F7</t>
  </si>
  <si>
    <t>G7</t>
  </si>
  <si>
    <t>I8</t>
  </si>
  <si>
    <t>A8</t>
  </si>
  <si>
    <t>K8</t>
  </si>
  <si>
    <t>F8</t>
  </si>
  <si>
    <t>G8</t>
  </si>
  <si>
    <t>I9</t>
  </si>
  <si>
    <t>CHI</t>
  </si>
  <si>
    <t>A9</t>
  </si>
  <si>
    <t>K9</t>
  </si>
  <si>
    <t>F9</t>
  </si>
  <si>
    <t>G9</t>
  </si>
  <si>
    <t>I10</t>
  </si>
  <si>
    <t>K10</t>
  </si>
  <si>
    <t>F10</t>
  </si>
  <si>
    <t>G10</t>
  </si>
  <si>
    <t>I11</t>
  </si>
  <si>
    <t>A11</t>
  </si>
  <si>
    <t>K11</t>
  </si>
  <si>
    <t>F11</t>
  </si>
  <si>
    <t>G11</t>
  </si>
  <si>
    <t>I12</t>
  </si>
  <si>
    <t>A12</t>
  </si>
  <si>
    <t>K12</t>
  </si>
  <si>
    <t>F12</t>
  </si>
  <si>
    <t>G12</t>
  </si>
  <si>
    <t>I13</t>
  </si>
  <si>
    <t>A13</t>
  </si>
  <si>
    <t>K13</t>
  </si>
  <si>
    <t>F13</t>
  </si>
  <si>
    <t>G13</t>
  </si>
  <si>
    <t>I14</t>
  </si>
  <si>
    <t>A14</t>
  </si>
  <si>
    <t>K14</t>
  </si>
  <si>
    <t>F14</t>
  </si>
  <si>
    <t>G14</t>
  </si>
  <si>
    <t>I15</t>
  </si>
  <si>
    <t>A15</t>
  </si>
  <si>
    <t>K15</t>
  </si>
  <si>
    <t>F15</t>
  </si>
  <si>
    <t>G15</t>
  </si>
  <si>
    <t>I16</t>
  </si>
  <si>
    <t>A16</t>
  </si>
  <si>
    <t>K16</t>
  </si>
  <si>
    <t>F16</t>
  </si>
  <si>
    <t>G16</t>
  </si>
  <si>
    <t>I17</t>
  </si>
  <si>
    <t>A17</t>
  </si>
  <si>
    <t>K17</t>
  </si>
  <si>
    <t>F17</t>
  </si>
  <si>
    <t>G17</t>
  </si>
  <si>
    <t>I18</t>
  </si>
  <si>
    <t>A18</t>
  </si>
  <si>
    <t>K18</t>
  </si>
  <si>
    <t>F18</t>
  </si>
  <si>
    <t>G18</t>
  </si>
  <si>
    <t>I19</t>
  </si>
  <si>
    <t>A19</t>
  </si>
  <si>
    <t>K19</t>
  </si>
  <si>
    <t>F19</t>
  </si>
  <si>
    <t>G19</t>
  </si>
  <si>
    <t>I20</t>
  </si>
  <si>
    <t>A20</t>
  </si>
  <si>
    <t>K20</t>
  </si>
  <si>
    <t>F20</t>
  </si>
  <si>
    <t>G20</t>
  </si>
  <si>
    <t>I21</t>
  </si>
  <si>
    <t>A21</t>
  </si>
  <si>
    <t>K21</t>
  </si>
  <si>
    <t>F21</t>
  </si>
  <si>
    <t>G21</t>
  </si>
  <si>
    <t>I22</t>
  </si>
  <si>
    <t>A22</t>
  </si>
  <si>
    <t>K22</t>
  </si>
  <si>
    <t>F22</t>
  </si>
  <si>
    <t>G22</t>
  </si>
  <si>
    <t>I23</t>
  </si>
  <si>
    <t>A23</t>
  </si>
  <si>
    <t>K23</t>
  </si>
  <si>
    <t>F23</t>
  </si>
  <si>
    <t>G23</t>
  </si>
  <si>
    <t>I24</t>
  </si>
  <si>
    <t>A24</t>
  </si>
  <si>
    <t>K24</t>
  </si>
  <si>
    <t>F24</t>
  </si>
  <si>
    <t>G24</t>
  </si>
  <si>
    <t>I25</t>
  </si>
  <si>
    <t>A25</t>
  </si>
  <si>
    <t>K25</t>
  </si>
  <si>
    <t>F25</t>
  </si>
  <si>
    <t>G25</t>
  </si>
  <si>
    <t>I26</t>
  </si>
  <si>
    <t>A26</t>
  </si>
  <si>
    <t>K26</t>
  </si>
  <si>
    <t>F26</t>
  </si>
  <si>
    <t>G26</t>
  </si>
  <si>
    <t>Project ID</t>
  </si>
  <si>
    <t>Project Name</t>
  </si>
  <si>
    <t>Project Type</t>
  </si>
  <si>
    <t>Customer</t>
  </si>
  <si>
    <t>Project Owner</t>
  </si>
  <si>
    <t>Price</t>
  </si>
  <si>
    <t>Status</t>
  </si>
  <si>
    <t>Feedback</t>
  </si>
  <si>
    <t>PR43256</t>
  </si>
  <si>
    <t>Wild Winter Web Development</t>
  </si>
  <si>
    <t>Web Development</t>
  </si>
  <si>
    <t>Wild Winter</t>
  </si>
  <si>
    <t>PR43257</t>
  </si>
  <si>
    <t>Shiny Ninth Space Logo Design</t>
  </si>
  <si>
    <t>Logo Design</t>
  </si>
  <si>
    <t>Shiny Ninth Space</t>
  </si>
  <si>
    <t>PR43258</t>
  </si>
  <si>
    <t>Shiny Ninth Space Software Development</t>
  </si>
  <si>
    <t>Software Development</t>
  </si>
  <si>
    <t>PR43259</t>
  </si>
  <si>
    <t>Rough Rubber Software Development</t>
  </si>
  <si>
    <t>Rough Rubber</t>
  </si>
  <si>
    <t>PR43260</t>
  </si>
  <si>
    <t>Rough Rubber Logo Design</t>
  </si>
  <si>
    <t>PR43261</t>
  </si>
  <si>
    <t>Rough Rubber Web Development</t>
  </si>
  <si>
    <t>PR43262</t>
  </si>
  <si>
    <t>Wooden Sunshine Software Development</t>
  </si>
  <si>
    <t>Wooden Sunshine</t>
  </si>
  <si>
    <t>PR43263</t>
  </si>
  <si>
    <t>Wild Winter Logo Design</t>
  </si>
  <si>
    <t>PR43264</t>
  </si>
  <si>
    <t>PR43265</t>
  </si>
  <si>
    <t>Wooden Sunshine Web Development</t>
  </si>
  <si>
    <t>PR43266</t>
  </si>
  <si>
    <t>Wooden Sunshine Logo Design</t>
  </si>
  <si>
    <t>PR43267</t>
  </si>
  <si>
    <t>Vegetable Hidden API Integration</t>
  </si>
  <si>
    <t>API Integration</t>
  </si>
  <si>
    <t>Vegetable Hidden</t>
  </si>
  <si>
    <t>PR43268</t>
  </si>
  <si>
    <t>Vegetable Hidden Web Development</t>
  </si>
  <si>
    <t>PR43269</t>
  </si>
  <si>
    <t>Wild Winter API Integration</t>
  </si>
  <si>
    <t>PR43270</t>
  </si>
  <si>
    <t>PR43271</t>
  </si>
  <si>
    <t>Northernmost Iron Logo Design</t>
  </si>
  <si>
    <t>Northernmost Iron</t>
  </si>
  <si>
    <t>PR43272</t>
  </si>
  <si>
    <t>Northernmost Iron API Integration</t>
  </si>
  <si>
    <t>PR43273</t>
  </si>
  <si>
    <t>Black Tasty Screwdriver API Integration</t>
  </si>
  <si>
    <t>Black Tasty Screwdriver</t>
  </si>
  <si>
    <t>PR43274</t>
  </si>
  <si>
    <t>PR43275</t>
  </si>
  <si>
    <t>PR43276</t>
  </si>
  <si>
    <t>Black Tasty Screwdriver Web Development</t>
  </si>
  <si>
    <t>PR43277</t>
  </si>
  <si>
    <t>Cheerful Monkey Web Development</t>
  </si>
  <si>
    <t>Cheerful Monkey</t>
  </si>
  <si>
    <t>PR43278</t>
  </si>
  <si>
    <t>Vegetable Hidden Logo Design</t>
  </si>
  <si>
    <t>Customer ID</t>
  </si>
  <si>
    <t>Customer Name</t>
  </si>
  <si>
    <t>Address</t>
  </si>
  <si>
    <t>C01231</t>
  </si>
  <si>
    <t>796 Route 17 Malden, MA 02148,USA</t>
  </si>
  <si>
    <t>C01232</t>
  </si>
  <si>
    <t>Forgotten Lobster</t>
  </si>
  <si>
    <t>470 Liberty Street Menasha, WI 54952,USA</t>
  </si>
  <si>
    <t>C01233</t>
  </si>
  <si>
    <t>Pointless Laser</t>
  </si>
  <si>
    <t>686 Fairview Road Mountain View, CA 94043,USA</t>
  </si>
  <si>
    <t>C01234</t>
  </si>
  <si>
    <t>Confidential Serpent</t>
  </si>
  <si>
    <t>265 Canterbury Road Lawrenceville, GA 30043,USA</t>
  </si>
  <si>
    <t>C01235</t>
  </si>
  <si>
    <t>Random Foot</t>
  </si>
  <si>
    <t>722 Washington Street West Babylon, NY 11704,USA</t>
  </si>
  <si>
    <t>C01236</t>
  </si>
  <si>
    <t>504 Clark Street Reisterstown, MD 21136,USA</t>
  </si>
  <si>
    <t>C01237</t>
  </si>
  <si>
    <t>Arm Dancing</t>
  </si>
  <si>
    <t>22 Milford Rd, Leicester, Leicester LE2 3FG, UK</t>
  </si>
  <si>
    <t>C01238</t>
  </si>
  <si>
    <t>Everyday Oyster</t>
  </si>
  <si>
    <t>2 Nant Park Ct, Wallasey, Merseyside CH45 1NP, UK</t>
  </si>
  <si>
    <t>C01239</t>
  </si>
  <si>
    <t>9A Victoria Rd, Sutton Coldfield, West Midlands B72 1SY, UK</t>
  </si>
  <si>
    <t>C01240</t>
  </si>
  <si>
    <t>12 Kirkland Cres, Dalry, North Ayrshire KA24 5EP, UK</t>
  </si>
  <si>
    <t>C01241</t>
  </si>
  <si>
    <t>Scissors Stormy</t>
  </si>
  <si>
    <t>18 Humberstone Gate, Leicester, Leicester LE1 3YB, UK</t>
  </si>
  <si>
    <t>C01242</t>
  </si>
  <si>
    <t>841 College Avenue Evansville, IN 47711,USA</t>
  </si>
  <si>
    <t>C01243</t>
  </si>
  <si>
    <t>Hot Warehouse</t>
  </si>
  <si>
    <t>90 Meadow Street Rockledge, FL 32955,USA</t>
  </si>
  <si>
    <t>C01244</t>
  </si>
  <si>
    <t>Sticky Tiger</t>
  </si>
  <si>
    <t>385 Route 32 Torrington, CT 06790,USA</t>
  </si>
  <si>
    <t>C01245</t>
  </si>
  <si>
    <t>Boiling Dangerous Jupiter</t>
  </si>
  <si>
    <t>148 Myrtle Street Fleming Island, FL 32003,USA</t>
  </si>
  <si>
    <t>C01246</t>
  </si>
  <si>
    <t>Steep Planet</t>
  </si>
  <si>
    <t>705 Mulberry Street Chesterfield, VA 23832,USA</t>
  </si>
  <si>
    <t>C01247</t>
  </si>
  <si>
    <t>770 Locust Street Union, NJ 07083,USA</t>
  </si>
  <si>
    <t>C01248</t>
  </si>
  <si>
    <t>Blue Crayon</t>
  </si>
  <si>
    <t>166 Clinton Street Nanuet, NY 10954,USA</t>
  </si>
  <si>
    <t>C01249</t>
  </si>
  <si>
    <t>53 Plymyard Ave, Birkenhead, Wirral, Merseyside CH62 6BJ, UK</t>
  </si>
  <si>
    <t>C01250</t>
  </si>
  <si>
    <t>Trombone Cloudy</t>
  </si>
  <si>
    <t>Unnamed Road, Milton Keynes, Central Bedfordshire MK17, UK</t>
  </si>
  <si>
    <t>C01251</t>
  </si>
  <si>
    <t>Wooden Tungsten</t>
  </si>
  <si>
    <t>7 Park Ln, Barnstaple, Devon EX32 9AL, UK</t>
  </si>
  <si>
    <t>C01252</t>
  </si>
  <si>
    <t>11 King Alfred Dr, Didcot, Oxfordshire OX11 7NU, UK</t>
  </si>
  <si>
    <t>C01253</t>
  </si>
  <si>
    <t>Appropriate Hammer</t>
  </si>
  <si>
    <t>The Middle Rd, Newport, Isle of Wight PO30, UK</t>
  </si>
  <si>
    <t>Created By</t>
  </si>
  <si>
    <t>Mumshad Mannambeth</t>
  </si>
  <si>
    <t>mmumshad@gmail.com</t>
  </si>
  <si>
    <r>
      <rPr>
        <b/>
        <sz val="11"/>
        <color theme="1"/>
        <rFont val="Calibri"/>
        <family val="2"/>
        <scheme val="minor"/>
      </rPr>
      <t>Mini Project</t>
    </r>
    <r>
      <rPr>
        <sz val="11"/>
        <color theme="1"/>
        <rFont val="Calibri"/>
        <family val="2"/>
        <scheme val="minor"/>
      </rPr>
      <t xml:space="preserve">
Go through each sheet in order and complete the exercises.</t>
    </r>
  </si>
  <si>
    <r>
      <t xml:space="preserve">Q.1. </t>
    </r>
    <r>
      <rPr>
        <sz val="12"/>
        <color theme="0"/>
        <rFont val="Arial"/>
        <family val="2"/>
      </rPr>
      <t>Given a spreadsheet with data of a small software development firm - Alpha Development. You are assigned a task to use the data and create a dashboard displaying the summary of Employees, Projects and Customers. We will first try to fill the Employees summary. Use the data from the sheet - 'Employee Data' and apply a formula in cell A4 to get the total number of employees in the company.</t>
    </r>
  </si>
  <si>
    <r>
      <t xml:space="preserve">Q.2. </t>
    </r>
    <r>
      <rPr>
        <sz val="12"/>
        <color theme="0"/>
        <rFont val="Arial"/>
        <family val="2"/>
      </rPr>
      <t>To get the remaining information about employees in the dashboard we might have to use some helper columns. In the 'Employee Data' spreadsheet, apply a formula in Column I - 'Location' to retrieve the location of the employee. The First 3 characters of the Employee ID represents the location.</t>
    </r>
  </si>
  <si>
    <r>
      <t xml:space="preserve">Q.3. </t>
    </r>
    <r>
      <rPr>
        <sz val="12"/>
        <color theme="0"/>
        <rFont val="Arial"/>
        <family val="2"/>
      </rPr>
      <t>Employee Utilization is calculated using Hours booked by the employee and the yearly hours. Apply a formula in Column J to calculate the percent of hours booked in Yearly hours. The column is set to the % format already, so you simply need to divide Hours Booked by Yearly hours.</t>
    </r>
  </si>
  <si>
    <r>
      <t xml:space="preserve">Q.4. </t>
    </r>
    <r>
      <rPr>
        <sz val="12"/>
        <color theme="0"/>
        <rFont val="Arial"/>
        <family val="2"/>
      </rPr>
      <t>The start date and end date of the planned vacation of each employees is updated in columns F and G. Apply a formula in Column K to check if an employee is on vacation now. Use the formula NOW() to get the current date and compare if it falls between the start and end vacation date using conditional operators. Return "TRUE" if the employee is on vacation, else "FALSE"</t>
    </r>
  </si>
  <si>
    <r>
      <t xml:space="preserve">Q.5. </t>
    </r>
    <r>
      <rPr>
        <sz val="12"/>
        <color theme="0"/>
        <rFont val="Arial"/>
        <family val="2"/>
      </rPr>
      <t>The 'Project Data' sheet contains information regarding different projects and the project owners. Apply a formula in Column H of 'Employee Data' sheet to count the number of projects assigned to each employee. Use the data from column 'Project Owner' in the 'Project Data' sheet.</t>
    </r>
  </si>
  <si>
    <t>Proceed to Sheet "Employee Data" to complete Questions 2 to 5</t>
  </si>
  <si>
    <r>
      <t xml:space="preserve">Q.6. </t>
    </r>
    <r>
      <rPr>
        <sz val="12"/>
        <color theme="0"/>
        <rFont val="Arial"/>
        <family val="2"/>
      </rPr>
      <t>Apply a formula in cell B4 to count the total number of employees currently on leave.</t>
    </r>
  </si>
  <si>
    <r>
      <t xml:space="preserve">Q.7. </t>
    </r>
    <r>
      <rPr>
        <sz val="12"/>
        <color theme="0"/>
        <rFont val="Arial"/>
        <family val="2"/>
      </rPr>
      <t>Apply a formula in cell C4 to count the number of Employees with projects. We have the number of projects assigned to each employee in Column H of the 'Employee Data' sheet. Use that data to count the number of entrees greater than 0. Hint : COUNTIF(RANGE,"&gt;0")</t>
    </r>
  </si>
  <si>
    <r>
      <t xml:space="preserve">Q.8. </t>
    </r>
    <r>
      <rPr>
        <sz val="12"/>
        <color theme="0"/>
        <rFont val="Arial"/>
        <family val="2"/>
      </rPr>
      <t>Apply a formula in cell D4 to count the number of employees without projects.</t>
    </r>
  </si>
  <si>
    <r>
      <t xml:space="preserve">Q.9. </t>
    </r>
    <r>
      <rPr>
        <sz val="12"/>
        <color theme="0"/>
        <rFont val="Arial"/>
        <family val="2"/>
      </rPr>
      <t>Apply a formula in cell E4 to calculate the Average Utilization of all employees.</t>
    </r>
  </si>
  <si>
    <r>
      <t xml:space="preserve">Q.10. </t>
    </r>
    <r>
      <rPr>
        <sz val="12"/>
        <color theme="0"/>
        <rFont val="Arial"/>
        <family val="2"/>
      </rPr>
      <t>Apply a formula in cell A7 to count the total number of projects available. Use data from 'Project Data' sheet.</t>
    </r>
  </si>
  <si>
    <r>
      <t xml:space="preserve">Q.11. </t>
    </r>
    <r>
      <rPr>
        <sz val="12"/>
        <color theme="0"/>
        <rFont val="Arial"/>
        <family val="2"/>
      </rPr>
      <t>Calculate the total revenue from projects using the 'Price' field from the 'Project Data' sheet. Apply a formula in cell B7 to SUM the total of all prices.</t>
    </r>
  </si>
  <si>
    <r>
      <t xml:space="preserve">Q.12. </t>
    </r>
    <r>
      <rPr>
        <sz val="12"/>
        <color theme="0"/>
        <rFont val="Arial"/>
        <family val="2"/>
      </rPr>
      <t>Apply a formula in cells C7, D7 and E7 to count the total number of 'Open' , 'Closed' and 'Pipeline' projects. Use data from 'Status' field in 'Project Data' sheet.</t>
    </r>
  </si>
  <si>
    <r>
      <t xml:space="preserve">Q.13. </t>
    </r>
    <r>
      <rPr>
        <sz val="12"/>
        <color theme="0"/>
        <rFont val="Arial"/>
        <family val="2"/>
      </rPr>
      <t>Apply a formula in cells A10, B10 and C10 to calculate the total number of customers and those with positive and negative feedback. Use data from 'Customer Data' sheet and Feedback field in 'Project Data' sheet.</t>
    </r>
  </si>
  <si>
    <t>Task 1</t>
  </si>
  <si>
    <t>Task 2</t>
  </si>
  <si>
    <t>Task 3</t>
  </si>
  <si>
    <t>Task 4</t>
  </si>
  <si>
    <t>Task 5</t>
  </si>
  <si>
    <t>Task 6</t>
  </si>
  <si>
    <t>Task 7</t>
  </si>
  <si>
    <t>Task 8</t>
  </si>
  <si>
    <t>Task 9</t>
  </si>
  <si>
    <t>Task 10</t>
  </si>
  <si>
    <t>Task 11</t>
  </si>
  <si>
    <t>Task 12</t>
  </si>
  <si>
    <t>Task 13</t>
  </si>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</sst>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rgb="FF006100"/>
      <name val="Calibri"/>
      <family val="2"/>
      <scheme val="minor"/>
    </font>
    <font>
      <sz val="11"/>
      <color theme="1"/>
      <name val="Calibri"/>
      <family val="2"/>
      <scheme val="minor"/>
    </font>
    <font>
      <sz val="11"/>
      <color rgb="FF9C0006"/>
      <name val="Calibri"/>
      <family val="2"/>
      <scheme val="minor"/>
    </font>
    <font>
      <u/>
      <sz val="11"/>
      <color theme="10"/>
      <name val="Calibri"/>
      <family val="2"/>
      <scheme val="minor"/>
    </font>
    <font>
      <b/>
      <sz val="12"/>
      <color theme="0"/>
      <name val="Arial"/>
      <family val="2"/>
    </font>
    <font>
      <sz val="12"/>
      <color theme="0"/>
      <name val="Arial"/>
      <family val="2"/>
    </font>
  </fonts>
  <fills count="12">
    <fill>
      <patternFill patternType="none"/>
    </fill>
    <fill>
      <patternFill patternType="gray125"/>
    </fill>
    <fill>
      <patternFill patternType="solid">
        <fgColor rgb="FFF2F2F2"/>
        <bgColor indexed="64"/>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rgb="FFC6EFCE"/>
      </patternFill>
    </fill>
    <fill>
      <patternFill patternType="solid">
        <fgColor theme="4" tint="0.79998168889431442"/>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6" fillId="8" borderId="0" applyNumberFormat="0" applyBorder="0" applyAlignment="0" applyProtection="0"/>
    <xf numFmtId="0" fontId="5" fillId="9" borderId="8" applyNumberFormat="0" applyFont="0" applyAlignment="0" applyProtection="0"/>
    <xf numFmtId="0" fontId="3" fillId="10" borderId="0" applyNumberFormat="0" applyBorder="0" applyAlignment="0" applyProtection="0"/>
    <xf numFmtId="0" fontId="5" fillId="11" borderId="0" applyNumberFormat="0" applyBorder="0" applyAlignment="0" applyProtection="0"/>
    <xf numFmtId="0" fontId="7" fillId="0" borderId="0" applyNumberFormat="0" applyFill="0" applyBorder="0" applyAlignment="0" applyProtection="0"/>
  </cellStyleXfs>
  <cellXfs count="34">
    <xf numFmtId="0" fontId="0" fillId="0" borderId="0" xfId="0"/>
    <xf numFmtId="0" fontId="0" fillId="0" borderId="1" xfId="0" applyBorder="1"/>
    <xf numFmtId="0" fontId="1" fillId="2" borderId="5" xfId="0" applyFont="1" applyFill="1" applyBorder="1" applyAlignment="1">
      <alignment horizontal="center" vertical="center"/>
    </xf>
    <xf numFmtId="0" fontId="0" fillId="0" borderId="6" xfId="0" applyBorder="1"/>
    <xf numFmtId="0" fontId="0" fillId="0" borderId="2" xfId="0" applyBorder="1"/>
    <xf numFmtId="0" fontId="0" fillId="0" borderId="4" xfId="0" applyBorder="1"/>
    <xf numFmtId="49" fontId="0" fillId="0" borderId="1" xfId="0" applyNumberFormat="1" applyBorder="1"/>
    <xf numFmtId="0" fontId="3" fillId="5" borderId="1" xfId="3" applyBorder="1" applyAlignment="1">
      <alignment horizontal="center" vertical="center"/>
    </xf>
    <xf numFmtId="0" fontId="3" fillId="5" borderId="0" xfId="3"/>
    <xf numFmtId="0" fontId="2" fillId="5" borderId="1" xfId="3" applyFont="1" applyBorder="1"/>
    <xf numFmtId="49" fontId="0" fillId="0" borderId="0" xfId="0" applyNumberFormat="1" applyBorder="1"/>
    <xf numFmtId="14" fontId="0" fillId="0" borderId="1" xfId="0" applyNumberFormat="1" applyBorder="1"/>
    <xf numFmtId="0" fontId="3" fillId="3" borderId="1" xfId="1" applyBorder="1" applyAlignment="1">
      <alignment horizontal="center" vertical="center"/>
    </xf>
    <xf numFmtId="0" fontId="3" fillId="3" borderId="7" xfId="1" applyBorder="1" applyAlignment="1">
      <alignment horizontal="center" vertical="center"/>
    </xf>
    <xf numFmtId="0" fontId="0" fillId="0" borderId="1" xfId="0" applyFill="1" applyBorder="1"/>
    <xf numFmtId="1" fontId="0" fillId="0" borderId="1" xfId="0" applyNumberFormat="1" applyBorder="1"/>
    <xf numFmtId="0" fontId="0" fillId="7" borderId="0" xfId="0" applyFill="1"/>
    <xf numFmtId="0" fontId="4" fillId="6" borderId="0" xfId="4"/>
    <xf numFmtId="0" fontId="0" fillId="0" borderId="1" xfId="0" applyBorder="1" applyProtection="1">
      <protection locked="0"/>
    </xf>
    <xf numFmtId="9" fontId="0" fillId="0" borderId="1" xfId="0" applyNumberFormat="1" applyBorder="1" applyProtection="1">
      <protection locked="0"/>
    </xf>
    <xf numFmtId="22" fontId="0" fillId="0" borderId="1" xfId="0" applyNumberFormat="1" applyBorder="1" applyProtection="1">
      <protection locked="0"/>
    </xf>
    <xf numFmtId="0" fontId="6" fillId="8" borderId="0" xfId="5"/>
    <xf numFmtId="0" fontId="3" fillId="10" borderId="0" xfId="7"/>
    <xf numFmtId="0" fontId="7" fillId="0" borderId="0" xfId="9"/>
    <xf numFmtId="0" fontId="1" fillId="11" borderId="0" xfId="8" applyFont="1" applyProtection="1">
      <protection hidden="1"/>
    </xf>
    <xf numFmtId="0" fontId="0" fillId="9" borderId="8" xfId="6" applyFont="1"/>
    <xf numFmtId="0" fontId="0" fillId="9" borderId="8" xfId="6" applyFont="1" applyAlignment="1">
      <alignment horizontal="center" vertical="center" wrapText="1"/>
    </xf>
    <xf numFmtId="0" fontId="8" fillId="10" borderId="0" xfId="7" applyFont="1" applyAlignment="1">
      <alignment horizontal="left" vertical="top" wrapText="1"/>
    </xf>
    <xf numFmtId="0" fontId="6" fillId="8" borderId="0" xfId="5" applyAlignment="1" applyProtection="1">
      <alignment horizontal="center"/>
      <protection hidden="1"/>
    </xf>
    <xf numFmtId="0" fontId="3" fillId="3" borderId="2" xfId="1" applyBorder="1" applyAlignment="1">
      <alignment horizontal="center" vertical="center"/>
    </xf>
    <xf numFmtId="0" fontId="3" fillId="3" borderId="3" xfId="1" applyBorder="1" applyAlignment="1">
      <alignment horizontal="center" vertical="center"/>
    </xf>
    <xf numFmtId="0" fontId="3" fillId="3" borderId="4" xfId="1" applyBorder="1" applyAlignment="1">
      <alignment horizontal="center" vertical="center"/>
    </xf>
    <xf numFmtId="0" fontId="3" fillId="4" borderId="1" xfId="2" applyBorder="1" applyAlignment="1">
      <alignment horizontal="center" vertical="center"/>
    </xf>
    <xf numFmtId="0" fontId="0" fillId="9" borderId="8" xfId="6" applyFont="1" applyAlignment="1">
      <alignment horizontal="center" vertical="center"/>
    </xf>
  </cellXfs>
  <cellStyles count="10">
    <cellStyle name="20% - Accent5" xfId="8" builtinId="46"/>
    <cellStyle name="60% - Accent5" xfId="2" builtinId="48"/>
    <cellStyle name="Accent1" xfId="7" builtinId="29"/>
    <cellStyle name="Accent5" xfId="1" builtinId="45"/>
    <cellStyle name="Accent6" xfId="3" builtinId="49"/>
    <cellStyle name="Bad" xfId="5" builtinId="27"/>
    <cellStyle name="Good" xfId="4" builtinId="26"/>
    <cellStyle name="Hyperlink" xfId="9" builtinId="8"/>
    <cellStyle name="Normal" xfId="0" builtinId="0"/>
    <cellStyle name="Note" xfId="6" builtinId="10"/>
  </cellStyles>
  <dxfs count="33">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N48"/>
  <sheetViews>
    <sheetView tabSelected="1" topLeftCell="A4" workbookViewId="0">
      <selection activeCell="A36" sqref="A36:N48"/>
    </sheetView>
  </sheetViews>
  <sheetFormatPr defaultRowHeight="14.4" x14ac:dyDescent="0.3"/>
  <cols>
    <col min="2" max="2" width="13.88671875" customWidth="1"/>
  </cols>
  <sheetData>
    <row r="13" spans="2:7" x14ac:dyDescent="0.3">
      <c r="B13" s="26" t="s">
        <v>484</v>
      </c>
      <c r="C13" s="26"/>
      <c r="D13" s="26"/>
      <c r="E13" s="26"/>
      <c r="F13" s="26"/>
      <c r="G13" s="26"/>
    </row>
    <row r="14" spans="2:7" x14ac:dyDescent="0.3">
      <c r="B14" s="26"/>
      <c r="C14" s="26"/>
      <c r="D14" s="26"/>
      <c r="E14" s="26"/>
      <c r="F14" s="26"/>
      <c r="G14" s="26"/>
    </row>
    <row r="15" spans="2:7" x14ac:dyDescent="0.3">
      <c r="B15" s="26"/>
      <c r="C15" s="26"/>
      <c r="D15" s="26"/>
      <c r="E15" s="26"/>
      <c r="F15" s="26"/>
      <c r="G15" s="26"/>
    </row>
    <row r="16" spans="2:7" x14ac:dyDescent="0.3">
      <c r="B16" s="26"/>
      <c r="C16" s="26"/>
      <c r="D16" s="26"/>
      <c r="E16" s="26"/>
      <c r="F16" s="26"/>
      <c r="G16" s="26"/>
    </row>
    <row r="18" spans="2:3" x14ac:dyDescent="0.3">
      <c r="B18" s="23" t="s">
        <v>499</v>
      </c>
      <c r="C18" s="21" t="b">
        <f ca="1">AND(Dashboard!B16)</f>
        <v>0</v>
      </c>
    </row>
    <row r="19" spans="2:3" x14ac:dyDescent="0.3">
      <c r="B19" s="23" t="s">
        <v>500</v>
      </c>
      <c r="C19" s="21" t="b">
        <f ca="1">'Employee Data'!B32</f>
        <v>0</v>
      </c>
    </row>
    <row r="20" spans="2:3" x14ac:dyDescent="0.3">
      <c r="B20" s="23" t="s">
        <v>501</v>
      </c>
      <c r="C20" s="21" t="b">
        <f ca="1">'Employee Data'!B38</f>
        <v>0</v>
      </c>
    </row>
    <row r="21" spans="2:3" x14ac:dyDescent="0.3">
      <c r="B21" s="23" t="s">
        <v>502</v>
      </c>
      <c r="C21" s="21" t="b">
        <f ca="1">'Employee Data'!B44</f>
        <v>0</v>
      </c>
    </row>
    <row r="22" spans="2:3" x14ac:dyDescent="0.3">
      <c r="B22" s="23" t="s">
        <v>503</v>
      </c>
      <c r="C22" s="21" t="b">
        <f ca="1">'Employee Data'!B50</f>
        <v>0</v>
      </c>
    </row>
    <row r="23" spans="2:3" x14ac:dyDescent="0.3">
      <c r="B23" s="23" t="s">
        <v>504</v>
      </c>
      <c r="C23" s="21" t="b">
        <f ca="1">Dashboard!B21</f>
        <v>0</v>
      </c>
    </row>
    <row r="24" spans="2:3" x14ac:dyDescent="0.3">
      <c r="B24" s="23" t="s">
        <v>505</v>
      </c>
      <c r="C24" s="21" t="b">
        <f ca="1">Dashboard!B25</f>
        <v>0</v>
      </c>
    </row>
    <row r="25" spans="2:3" x14ac:dyDescent="0.3">
      <c r="B25" s="23" t="s">
        <v>506</v>
      </c>
      <c r="C25" s="21" t="b">
        <f ca="1">Dashboard!B29</f>
        <v>0</v>
      </c>
    </row>
    <row r="26" spans="2:3" x14ac:dyDescent="0.3">
      <c r="B26" s="23" t="s">
        <v>507</v>
      </c>
      <c r="C26" s="21" t="b">
        <f ca="1">Dashboard!B33</f>
        <v>0</v>
      </c>
    </row>
    <row r="27" spans="2:3" x14ac:dyDescent="0.3">
      <c r="B27" s="23" t="s">
        <v>508</v>
      </c>
      <c r="C27" s="21" t="b">
        <f ca="1">Dashboard!B37</f>
        <v>0</v>
      </c>
    </row>
    <row r="28" spans="2:3" x14ac:dyDescent="0.3">
      <c r="B28" s="23" t="s">
        <v>509</v>
      </c>
      <c r="C28" s="21" t="b">
        <f ca="1">Dashboard!B41</f>
        <v>0</v>
      </c>
    </row>
    <row r="29" spans="2:3" x14ac:dyDescent="0.3">
      <c r="B29" s="23" t="s">
        <v>510</v>
      </c>
      <c r="C29" s="21" t="b">
        <f ca="1">Dashboard!B45</f>
        <v>0</v>
      </c>
    </row>
    <row r="30" spans="2:3" x14ac:dyDescent="0.3">
      <c r="B30" s="23" t="s">
        <v>511</v>
      </c>
      <c r="C30" s="21" t="b">
        <f ca="1">Dashboard!B49</f>
        <v>0</v>
      </c>
    </row>
    <row r="32" spans="2:3" x14ac:dyDescent="0.3">
      <c r="B32" s="22" t="s">
        <v>481</v>
      </c>
      <c r="C32" t="s">
        <v>482</v>
      </c>
    </row>
    <row r="33" spans="1:14" x14ac:dyDescent="0.3">
      <c r="C33" s="23" t="s">
        <v>483</v>
      </c>
    </row>
    <row r="36" spans="1:14" x14ac:dyDescent="0.3">
      <c r="A36" s="26" t="s">
        <v>512</v>
      </c>
      <c r="B36" s="33"/>
      <c r="C36" s="33"/>
      <c r="D36" s="33"/>
      <c r="E36" s="33"/>
      <c r="F36" s="33"/>
      <c r="G36" s="33"/>
      <c r="H36" s="33"/>
      <c r="I36" s="33"/>
      <c r="J36" s="33"/>
      <c r="K36" s="33"/>
      <c r="L36" s="33"/>
      <c r="M36" s="33"/>
      <c r="N36" s="33"/>
    </row>
    <row r="37" spans="1:14" x14ac:dyDescent="0.3">
      <c r="A37" s="33"/>
      <c r="B37" s="33"/>
      <c r="C37" s="33"/>
      <c r="D37" s="33"/>
      <c r="E37" s="33"/>
      <c r="F37" s="33"/>
      <c r="G37" s="33"/>
      <c r="H37" s="33"/>
      <c r="I37" s="33"/>
      <c r="J37" s="33"/>
      <c r="K37" s="33"/>
      <c r="L37" s="33"/>
      <c r="M37" s="33"/>
      <c r="N37" s="33"/>
    </row>
    <row r="38" spans="1:14" x14ac:dyDescent="0.3">
      <c r="A38" s="33"/>
      <c r="B38" s="33"/>
      <c r="C38" s="33"/>
      <c r="D38" s="33"/>
      <c r="E38" s="33"/>
      <c r="F38" s="33"/>
      <c r="G38" s="33"/>
      <c r="H38" s="33"/>
      <c r="I38" s="33"/>
      <c r="J38" s="33"/>
      <c r="K38" s="33"/>
      <c r="L38" s="33"/>
      <c r="M38" s="33"/>
      <c r="N38" s="33"/>
    </row>
    <row r="39" spans="1:14" x14ac:dyDescent="0.3">
      <c r="A39" s="33"/>
      <c r="B39" s="33"/>
      <c r="C39" s="33"/>
      <c r="D39" s="33"/>
      <c r="E39" s="33"/>
      <c r="F39" s="33"/>
      <c r="G39" s="33"/>
      <c r="H39" s="33"/>
      <c r="I39" s="33"/>
      <c r="J39" s="33"/>
      <c r="K39" s="33"/>
      <c r="L39" s="33"/>
      <c r="M39" s="33"/>
      <c r="N39" s="33"/>
    </row>
    <row r="40" spans="1:14" x14ac:dyDescent="0.3">
      <c r="A40" s="33"/>
      <c r="B40" s="33"/>
      <c r="C40" s="33"/>
      <c r="D40" s="33"/>
      <c r="E40" s="33"/>
      <c r="F40" s="33"/>
      <c r="G40" s="33"/>
      <c r="H40" s="33"/>
      <c r="I40" s="33"/>
      <c r="J40" s="33"/>
      <c r="K40" s="33"/>
      <c r="L40" s="33"/>
      <c r="M40" s="33"/>
      <c r="N40" s="33"/>
    </row>
    <row r="41" spans="1:14" x14ac:dyDescent="0.3">
      <c r="A41" s="33"/>
      <c r="B41" s="33"/>
      <c r="C41" s="33"/>
      <c r="D41" s="33"/>
      <c r="E41" s="33"/>
      <c r="F41" s="33"/>
      <c r="G41" s="33"/>
      <c r="H41" s="33"/>
      <c r="I41" s="33"/>
      <c r="J41" s="33"/>
      <c r="K41" s="33"/>
      <c r="L41" s="33"/>
      <c r="M41" s="33"/>
      <c r="N41" s="33"/>
    </row>
    <row r="42" spans="1:14" x14ac:dyDescent="0.3">
      <c r="A42" s="33"/>
      <c r="B42" s="33"/>
      <c r="C42" s="33"/>
      <c r="D42" s="33"/>
      <c r="E42" s="33"/>
      <c r="F42" s="33"/>
      <c r="G42" s="33"/>
      <c r="H42" s="33"/>
      <c r="I42" s="33"/>
      <c r="J42" s="33"/>
      <c r="K42" s="33"/>
      <c r="L42" s="33"/>
      <c r="M42" s="33"/>
      <c r="N42" s="33"/>
    </row>
    <row r="43" spans="1:14" x14ac:dyDescent="0.3">
      <c r="A43" s="33"/>
      <c r="B43" s="33"/>
      <c r="C43" s="33"/>
      <c r="D43" s="33"/>
      <c r="E43" s="33"/>
      <c r="F43" s="33"/>
      <c r="G43" s="33"/>
      <c r="H43" s="33"/>
      <c r="I43" s="33"/>
      <c r="J43" s="33"/>
      <c r="K43" s="33"/>
      <c r="L43" s="33"/>
      <c r="M43" s="33"/>
      <c r="N43" s="33"/>
    </row>
    <row r="44" spans="1:14" x14ac:dyDescent="0.3">
      <c r="A44" s="33"/>
      <c r="B44" s="33"/>
      <c r="C44" s="33"/>
      <c r="D44" s="33"/>
      <c r="E44" s="33"/>
      <c r="F44" s="33"/>
      <c r="G44" s="33"/>
      <c r="H44" s="33"/>
      <c r="I44" s="33"/>
      <c r="J44" s="33"/>
      <c r="K44" s="33"/>
      <c r="L44" s="33"/>
      <c r="M44" s="33"/>
      <c r="N44" s="33"/>
    </row>
    <row r="45" spans="1:14" x14ac:dyDescent="0.3">
      <c r="A45" s="33"/>
      <c r="B45" s="33"/>
      <c r="C45" s="33"/>
      <c r="D45" s="33"/>
      <c r="E45" s="33"/>
      <c r="F45" s="33"/>
      <c r="G45" s="33"/>
      <c r="H45" s="33"/>
      <c r="I45" s="33"/>
      <c r="J45" s="33"/>
      <c r="K45" s="33"/>
      <c r="L45" s="33"/>
      <c r="M45" s="33"/>
      <c r="N45" s="33"/>
    </row>
    <row r="46" spans="1:14" x14ac:dyDescent="0.3">
      <c r="A46" s="33"/>
      <c r="B46" s="33"/>
      <c r="C46" s="33"/>
      <c r="D46" s="33"/>
      <c r="E46" s="33"/>
      <c r="F46" s="33"/>
      <c r="G46" s="33"/>
      <c r="H46" s="33"/>
      <c r="I46" s="33"/>
      <c r="J46" s="33"/>
      <c r="K46" s="33"/>
      <c r="L46" s="33"/>
      <c r="M46" s="33"/>
      <c r="N46" s="33"/>
    </row>
    <row r="47" spans="1:14" x14ac:dyDescent="0.3">
      <c r="A47" s="33"/>
      <c r="B47" s="33"/>
      <c r="C47" s="33"/>
      <c r="D47" s="33"/>
      <c r="E47" s="33"/>
      <c r="F47" s="33"/>
      <c r="G47" s="33"/>
      <c r="H47" s="33"/>
      <c r="I47" s="33"/>
      <c r="J47" s="33"/>
      <c r="K47" s="33"/>
      <c r="L47" s="33"/>
      <c r="M47" s="33"/>
      <c r="N47" s="33"/>
    </row>
    <row r="48" spans="1:14" x14ac:dyDescent="0.3">
      <c r="A48" s="33"/>
      <c r="B48" s="33"/>
      <c r="C48" s="33"/>
      <c r="D48" s="33"/>
      <c r="E48" s="33"/>
      <c r="F48" s="33"/>
      <c r="G48" s="33"/>
      <c r="H48" s="33"/>
      <c r="I48" s="33"/>
      <c r="J48" s="33"/>
      <c r="K48" s="33"/>
      <c r="L48" s="33"/>
      <c r="M48" s="33"/>
      <c r="N48" s="33"/>
    </row>
  </sheetData>
  <sheetProtection algorithmName="SHA-512" hashValue="R+ya/xcMFgkyYWV6ZZco56IwhXofwCv2hf0cYxRUgdphju6H8QK06UkCoHBk1tE3sU+B3CY1NQER3XgC9UZ2KQ==" saltValue="R3OC+rfCroZ6uUpO47wB4w==" spinCount="100000" sheet="1" objects="1" scenarios="1"/>
  <mergeCells count="2">
    <mergeCell ref="B13:G16"/>
    <mergeCell ref="A36:N48"/>
  </mergeCells>
  <conditionalFormatting sqref="C18:C19">
    <cfRule type="expression" dxfId="32" priority="2">
      <formula>$C18</formula>
    </cfRule>
  </conditionalFormatting>
  <conditionalFormatting sqref="C20:C30">
    <cfRule type="expression" dxfId="31" priority="1">
      <formula>$C20</formula>
    </cfRule>
  </conditionalFormatting>
  <hyperlinks>
    <hyperlink ref="C33" r:id="rId1"/>
    <hyperlink ref="B18" location="Dashboard!A1" display="Task 1"/>
    <hyperlink ref="B19" location="'Project Data'!A1" display="Task 2"/>
    <hyperlink ref="B20:B22" location="'Employee Data'!A1" display="Task 3"/>
    <hyperlink ref="B23:B30" location="Dashboard!A1" display="Task 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9"/>
  <sheetViews>
    <sheetView workbookViewId="0">
      <selection activeCell="M5" sqref="M5"/>
    </sheetView>
  </sheetViews>
  <sheetFormatPr defaultRowHeight="14.4" x14ac:dyDescent="0.3"/>
  <cols>
    <col min="1" max="1" width="14.44140625" bestFit="1" customWidth="1"/>
    <col min="2" max="2" width="17.33203125" bestFit="1" customWidth="1"/>
    <col min="3" max="3" width="18.109375" bestFit="1" customWidth="1"/>
    <col min="4" max="4" width="18" customWidth="1"/>
    <col min="5" max="5" width="22.44140625" customWidth="1"/>
    <col min="14" max="24" width="8.88671875" hidden="1" customWidth="1"/>
  </cols>
  <sheetData>
    <row r="1" spans="1:24" ht="27.75" customHeight="1" x14ac:dyDescent="0.3">
      <c r="A1" s="29" t="s">
        <v>0</v>
      </c>
      <c r="B1" s="30"/>
      <c r="C1" s="30"/>
      <c r="D1" s="30"/>
      <c r="E1" s="31"/>
      <c r="N1" s="17"/>
      <c r="O1" s="17"/>
      <c r="P1" s="17" t="s">
        <v>1</v>
      </c>
      <c r="Q1" s="17" t="s">
        <v>2</v>
      </c>
      <c r="R1" s="17" t="s">
        <v>3</v>
      </c>
      <c r="S1" s="17" t="s">
        <v>4</v>
      </c>
      <c r="T1" s="17" t="s">
        <v>5</v>
      </c>
      <c r="U1" s="17"/>
      <c r="V1" s="17"/>
    </row>
    <row r="2" spans="1:24" ht="21.75" customHeight="1" x14ac:dyDescent="0.3">
      <c r="A2" s="32" t="s">
        <v>6</v>
      </c>
      <c r="B2" s="32"/>
      <c r="C2" s="32"/>
      <c r="D2" s="32"/>
      <c r="E2" s="32"/>
      <c r="N2" t="s">
        <v>7</v>
      </c>
      <c r="O2" t="e">
        <f ca="1">_xlfn.FORMULATEXT(INDIRECT(N2))</f>
        <v>#N/A</v>
      </c>
      <c r="P2" s="16" t="b">
        <f ca="1">AND(R2&gt;=S2,INDIRECT(N2)=Q2)</f>
        <v>0</v>
      </c>
      <c r="Q2">
        <v>25</v>
      </c>
      <c r="R2">
        <f t="array" aca="1" ref="R2" ca="1">COUNT(SEARCH(T2:V2,O2))</f>
        <v>0</v>
      </c>
      <c r="S2">
        <v>3</v>
      </c>
      <c r="T2" t="s">
        <v>8</v>
      </c>
      <c r="U2" t="s">
        <v>9</v>
      </c>
      <c r="V2" t="s">
        <v>10</v>
      </c>
    </row>
    <row r="3" spans="1:24" x14ac:dyDescent="0.3">
      <c r="A3" s="2" t="s">
        <v>11</v>
      </c>
      <c r="B3" s="2" t="s">
        <v>12</v>
      </c>
      <c r="C3" s="2" t="s">
        <v>13</v>
      </c>
      <c r="D3" s="2" t="s">
        <v>14</v>
      </c>
      <c r="E3" s="2" t="s">
        <v>15</v>
      </c>
      <c r="N3" t="s">
        <v>16</v>
      </c>
      <c r="O3" t="e">
        <f ca="1">_xlfn.FORMULATEXT(INDIRECT(N3))</f>
        <v>#N/A</v>
      </c>
      <c r="P3" s="16" t="b">
        <f ca="1">AND(R3&gt;=S3,INDIRECT(N3)=Q3)</f>
        <v>0</v>
      </c>
      <c r="Q3">
        <f>COUNTIF('Employee Data'!K:K,TRUE)</f>
        <v>0</v>
      </c>
      <c r="R3">
        <f t="array" aca="1" ref="R3" ca="1">COUNT(SEARCH(T3:V3,O3))</f>
        <v>0</v>
      </c>
      <c r="S3">
        <v>3</v>
      </c>
      <c r="T3" t="s">
        <v>17</v>
      </c>
      <c r="U3" t="s">
        <v>9</v>
      </c>
      <c r="V3" t="s">
        <v>18</v>
      </c>
    </row>
    <row r="4" spans="1:24" x14ac:dyDescent="0.3">
      <c r="A4" s="18"/>
      <c r="B4" s="18"/>
      <c r="C4" s="18"/>
      <c r="D4" s="18"/>
      <c r="E4" s="18"/>
      <c r="N4" t="s">
        <v>19</v>
      </c>
      <c r="O4" t="e">
        <f ca="1">_xlfn.FORMULATEXT(INDIRECT(N4))</f>
        <v>#N/A</v>
      </c>
      <c r="P4" s="16" t="b">
        <f ca="1">AND(R4&gt;=S4,INDIRECT(N4)=Q4)</f>
        <v>0</v>
      </c>
      <c r="Q4">
        <v>20</v>
      </c>
      <c r="R4">
        <f t="array" aca="1" ref="R4" ca="1">COUNT(SEARCH(T4:V4,O4))</f>
        <v>0</v>
      </c>
      <c r="S4">
        <v>3</v>
      </c>
      <c r="T4" t="s">
        <v>17</v>
      </c>
      <c r="U4" t="s">
        <v>9</v>
      </c>
      <c r="V4" t="s">
        <v>20</v>
      </c>
    </row>
    <row r="5" spans="1:24" x14ac:dyDescent="0.3">
      <c r="A5" s="32" t="s">
        <v>21</v>
      </c>
      <c r="B5" s="32"/>
      <c r="C5" s="32"/>
      <c r="D5" s="32"/>
      <c r="E5" s="32"/>
      <c r="N5" t="s">
        <v>22</v>
      </c>
      <c r="O5" t="e">
        <f ca="1">_xlfn.FORMULATEXT(INDIRECT(N5))</f>
        <v>#N/A</v>
      </c>
      <c r="P5" s="16" t="b">
        <f ca="1">AND(R5&gt;=S5,INDIRECT(N5)=Q5)</f>
        <v>0</v>
      </c>
      <c r="Q5">
        <v>5</v>
      </c>
      <c r="R5">
        <f t="array" aca="1" ref="R5" ca="1">COUNT(SEARCH(T5:V5,O5))</f>
        <v>0</v>
      </c>
      <c r="S5">
        <v>3</v>
      </c>
      <c r="T5" t="s">
        <v>17</v>
      </c>
      <c r="U5" t="s">
        <v>9</v>
      </c>
      <c r="V5" t="s">
        <v>20</v>
      </c>
    </row>
    <row r="6" spans="1:24" x14ac:dyDescent="0.3">
      <c r="A6" s="2" t="s">
        <v>11</v>
      </c>
      <c r="B6" s="2" t="s">
        <v>23</v>
      </c>
      <c r="C6" s="2" t="s">
        <v>24</v>
      </c>
      <c r="D6" s="2" t="s">
        <v>25</v>
      </c>
      <c r="E6" s="2" t="s">
        <v>26</v>
      </c>
      <c r="N6" t="s">
        <v>27</v>
      </c>
      <c r="O6" t="e">
        <f ca="1">_xlfn.FORMULATEXT(INDIRECT(N6))</f>
        <v>#N/A</v>
      </c>
      <c r="P6" s="16" t="b">
        <f ca="1">AND(R6&gt;=S6,INDIRECT(N6)=Q6)</f>
        <v>0</v>
      </c>
      <c r="Q6">
        <v>0.6758653846153847</v>
      </c>
      <c r="R6">
        <f t="array" aca="1" ref="R6" ca="1">COUNT(SEARCH(T6:V6,O6))</f>
        <v>0</v>
      </c>
      <c r="S6">
        <v>3</v>
      </c>
      <c r="T6" t="s">
        <v>28</v>
      </c>
      <c r="U6" t="s">
        <v>9</v>
      </c>
      <c r="V6" t="s">
        <v>29</v>
      </c>
    </row>
    <row r="7" spans="1:24" x14ac:dyDescent="0.3">
      <c r="A7" s="18"/>
      <c r="B7" s="18"/>
      <c r="C7" s="18"/>
      <c r="D7" s="18"/>
      <c r="E7" s="18"/>
    </row>
    <row r="8" spans="1:24" x14ac:dyDescent="0.3">
      <c r="A8" s="32" t="s">
        <v>30</v>
      </c>
      <c r="B8" s="32"/>
      <c r="C8" s="32"/>
      <c r="D8" s="32"/>
      <c r="E8" s="32"/>
      <c r="N8" s="17"/>
      <c r="O8" s="17"/>
      <c r="P8" s="17" t="s">
        <v>1</v>
      </c>
      <c r="Q8" s="17" t="s">
        <v>2</v>
      </c>
      <c r="R8" s="17" t="s">
        <v>3</v>
      </c>
      <c r="S8" s="17" t="s">
        <v>4</v>
      </c>
      <c r="T8" s="17" t="s">
        <v>5</v>
      </c>
      <c r="U8" s="17"/>
      <c r="V8" s="17"/>
    </row>
    <row r="9" spans="1:24" x14ac:dyDescent="0.3">
      <c r="A9" s="2" t="s">
        <v>11</v>
      </c>
      <c r="B9" s="2" t="s">
        <v>31</v>
      </c>
      <c r="C9" s="2" t="s">
        <v>32</v>
      </c>
      <c r="D9" s="2"/>
      <c r="E9" s="2"/>
      <c r="N9" t="s">
        <v>33</v>
      </c>
      <c r="O9" t="e">
        <f ca="1">_xlfn.FORMULATEXT(INDIRECT(N9))</f>
        <v>#N/A</v>
      </c>
      <c r="P9" s="16" t="b">
        <f ca="1">AND(R9&gt;=S9,INDIRECT(N9)=Q9)</f>
        <v>0</v>
      </c>
      <c r="Q9">
        <v>23</v>
      </c>
      <c r="R9">
        <f t="array" aca="1" ref="R9" ca="1">COUNT(SEARCH(T9:V9,O9))</f>
        <v>0</v>
      </c>
      <c r="S9">
        <v>3</v>
      </c>
      <c r="T9" t="s">
        <v>8</v>
      </c>
      <c r="U9" t="s">
        <v>34</v>
      </c>
      <c r="V9" t="s">
        <v>10</v>
      </c>
    </row>
    <row r="10" spans="1:24" x14ac:dyDescent="0.3">
      <c r="A10" s="18"/>
      <c r="B10" s="18"/>
      <c r="C10" s="18"/>
      <c r="D10" s="18"/>
      <c r="E10" s="18"/>
      <c r="N10" t="s">
        <v>35</v>
      </c>
      <c r="O10" t="e">
        <f ca="1">_xlfn.FORMULATEXT(INDIRECT(N10))</f>
        <v>#N/A</v>
      </c>
      <c r="P10" s="16" t="b">
        <f ca="1">AND(R10&gt;=S10,INDIRECT(N10)=Q10)</f>
        <v>0</v>
      </c>
      <c r="Q10">
        <v>537400</v>
      </c>
      <c r="R10">
        <f t="array" aca="1" ref="R10" ca="1">COUNT(SEARCH(T10:V10,O10))</f>
        <v>0</v>
      </c>
      <c r="S10">
        <v>3</v>
      </c>
      <c r="T10" t="s">
        <v>36</v>
      </c>
      <c r="U10" t="s">
        <v>34</v>
      </c>
      <c r="V10" t="s">
        <v>37</v>
      </c>
    </row>
    <row r="11" spans="1:24" x14ac:dyDescent="0.3">
      <c r="N11" t="s">
        <v>38</v>
      </c>
      <c r="O11" t="e">
        <f ca="1">_xlfn.FORMULATEXT(INDIRECT(N11))</f>
        <v>#N/A</v>
      </c>
      <c r="P11" s="16" t="b">
        <f ca="1">AND(R11&gt;=S11,INDIRECT(N11)=Q11)</f>
        <v>0</v>
      </c>
      <c r="Q11">
        <v>14</v>
      </c>
      <c r="R11">
        <f t="array" aca="1" ref="R11" ca="1">COUNT(SEARCH(T11:W11,O11))</f>
        <v>0</v>
      </c>
      <c r="S11">
        <v>3</v>
      </c>
      <c r="T11" t="s">
        <v>17</v>
      </c>
      <c r="U11" t="s">
        <v>34</v>
      </c>
      <c r="V11" t="s">
        <v>39</v>
      </c>
      <c r="W11" t="s">
        <v>40</v>
      </c>
    </row>
    <row r="12" spans="1:24" x14ac:dyDescent="0.3">
      <c r="A12" s="27" t="s">
        <v>485</v>
      </c>
      <c r="B12" s="27"/>
      <c r="C12" s="27"/>
      <c r="D12" s="27"/>
      <c r="E12" s="27"/>
      <c r="F12" s="27"/>
      <c r="G12" s="27"/>
      <c r="H12" s="27"/>
      <c r="N12" t="s">
        <v>41</v>
      </c>
      <c r="O12" t="e">
        <f ca="1">_xlfn.FORMULATEXT(INDIRECT(N12))</f>
        <v>#N/A</v>
      </c>
      <c r="P12" s="16" t="b">
        <f ca="1">AND(R12&gt;=S12,INDIRECT(N12)=Q12)</f>
        <v>0</v>
      </c>
      <c r="Q12">
        <v>7</v>
      </c>
      <c r="R12">
        <f t="array" aca="1" ref="R12" ca="1">COUNT(SEARCH(T12:W12,O12))</f>
        <v>0</v>
      </c>
      <c r="S12">
        <v>3</v>
      </c>
      <c r="T12" t="s">
        <v>17</v>
      </c>
      <c r="U12" t="s">
        <v>34</v>
      </c>
      <c r="V12" t="s">
        <v>39</v>
      </c>
      <c r="W12" t="s">
        <v>42</v>
      </c>
      <c r="X12" s="16"/>
    </row>
    <row r="13" spans="1:24" x14ac:dyDescent="0.3">
      <c r="A13" s="27"/>
      <c r="B13" s="27"/>
      <c r="C13" s="27"/>
      <c r="D13" s="27"/>
      <c r="E13" s="27"/>
      <c r="F13" s="27"/>
      <c r="G13" s="27"/>
      <c r="H13" s="27"/>
      <c r="N13" t="s">
        <v>43</v>
      </c>
      <c r="O13" t="e">
        <f ca="1">_xlfn.FORMULATEXT(INDIRECT(N13))</f>
        <v>#N/A</v>
      </c>
      <c r="P13" s="16" t="b">
        <f ca="1">AND(R13&gt;=S13,INDIRECT(N13)=Q13)</f>
        <v>0</v>
      </c>
      <c r="Q13">
        <v>2</v>
      </c>
      <c r="R13">
        <f t="array" aca="1" ref="R13" ca="1">COUNT(SEARCH(T13:W13,O13))</f>
        <v>0</v>
      </c>
      <c r="S13">
        <v>3</v>
      </c>
      <c r="T13" t="s">
        <v>17</v>
      </c>
      <c r="U13" t="s">
        <v>34</v>
      </c>
      <c r="V13" t="s">
        <v>39</v>
      </c>
      <c r="W13" t="s">
        <v>44</v>
      </c>
    </row>
    <row r="14" spans="1:24" x14ac:dyDescent="0.3">
      <c r="A14" s="27"/>
      <c r="B14" s="27"/>
      <c r="C14" s="27"/>
      <c r="D14" s="27"/>
      <c r="E14" s="27"/>
      <c r="F14" s="27"/>
      <c r="G14" s="27"/>
      <c r="H14" s="27"/>
    </row>
    <row r="15" spans="1:24" ht="25.8" customHeight="1" x14ac:dyDescent="0.3">
      <c r="A15" s="27"/>
      <c r="B15" s="27"/>
      <c r="C15" s="27"/>
      <c r="D15" s="27"/>
      <c r="E15" s="27"/>
      <c r="F15" s="27"/>
      <c r="G15" s="27"/>
      <c r="H15" s="27"/>
      <c r="N15" s="17"/>
      <c r="O15" s="17"/>
      <c r="P15" s="17" t="s">
        <v>1</v>
      </c>
      <c r="Q15" s="17" t="s">
        <v>2</v>
      </c>
      <c r="R15" s="17" t="s">
        <v>3</v>
      </c>
      <c r="S15" s="17" t="s">
        <v>4</v>
      </c>
      <c r="T15" s="17" t="s">
        <v>5</v>
      </c>
      <c r="U15" s="17"/>
      <c r="V15" s="17"/>
    </row>
    <row r="16" spans="1:24" x14ac:dyDescent="0.3">
      <c r="A16" s="24" t="s">
        <v>2</v>
      </c>
      <c r="B16" s="28" t="b">
        <f ca="1">P2</f>
        <v>0</v>
      </c>
      <c r="C16" s="28"/>
      <c r="D16" s="28"/>
      <c r="E16" s="28"/>
      <c r="F16" s="28"/>
      <c r="G16" s="28"/>
      <c r="H16" s="28"/>
      <c r="N16" t="s">
        <v>45</v>
      </c>
      <c r="O16" t="e">
        <f ca="1">_xlfn.FORMULATEXT(INDIRECT(N16))</f>
        <v>#N/A</v>
      </c>
      <c r="P16" s="16" t="b">
        <f ca="1">AND(R16&gt;=S16,INDIRECT(N16)=Q16)</f>
        <v>0</v>
      </c>
      <c r="Q16">
        <v>23</v>
      </c>
      <c r="R16">
        <f t="array" aca="1" ref="R16" ca="1">COUNT(SEARCH(T16:V16,O16))</f>
        <v>0</v>
      </c>
      <c r="S16">
        <v>3</v>
      </c>
      <c r="T16" t="s">
        <v>8</v>
      </c>
      <c r="U16" t="s">
        <v>46</v>
      </c>
      <c r="V16" t="s">
        <v>10</v>
      </c>
    </row>
    <row r="17" spans="1:23" x14ac:dyDescent="0.3">
      <c r="N17" t="s">
        <v>47</v>
      </c>
      <c r="O17" t="e">
        <f ca="1">_xlfn.FORMULATEXT(INDIRECT(N17))</f>
        <v>#N/A</v>
      </c>
      <c r="P17" s="16" t="b">
        <f ca="1">AND(R17&gt;=S17,INDIRECT(N17)=Q17)</f>
        <v>0</v>
      </c>
      <c r="Q17">
        <v>5</v>
      </c>
      <c r="R17">
        <f t="array" aca="1" ref="R17" ca="1">COUNT(SEARCH(T17:W17,O17))</f>
        <v>0</v>
      </c>
      <c r="S17">
        <v>3</v>
      </c>
      <c r="T17" t="s">
        <v>17</v>
      </c>
      <c r="U17" t="s">
        <v>34</v>
      </c>
      <c r="V17" t="s">
        <v>20</v>
      </c>
      <c r="W17" t="s">
        <v>48</v>
      </c>
    </row>
    <row r="18" spans="1:23" ht="14.4" customHeight="1" x14ac:dyDescent="0.3">
      <c r="A18" s="25" t="s">
        <v>490</v>
      </c>
      <c r="B18" s="25"/>
      <c r="C18" s="25"/>
      <c r="D18" s="25"/>
      <c r="E18" s="25"/>
      <c r="F18" s="25"/>
      <c r="G18" s="25"/>
      <c r="H18" s="25"/>
      <c r="N18" t="s">
        <v>49</v>
      </c>
      <c r="O18" t="e">
        <f ca="1">_xlfn.FORMULATEXT(INDIRECT(N18))</f>
        <v>#N/A</v>
      </c>
      <c r="P18" s="16" t="b">
        <f ca="1">AND(R18&gt;=S18,INDIRECT(N18)=Q18)</f>
        <v>0</v>
      </c>
      <c r="Q18">
        <v>2</v>
      </c>
      <c r="R18">
        <f t="array" aca="1" ref="R18" ca="1">COUNT(SEARCH(T18:W18,O18))</f>
        <v>0</v>
      </c>
      <c r="S18">
        <v>3</v>
      </c>
      <c r="T18" t="s">
        <v>17</v>
      </c>
      <c r="U18" t="s">
        <v>34</v>
      </c>
      <c r="V18" t="s">
        <v>20</v>
      </c>
      <c r="W18" t="s">
        <v>50</v>
      </c>
    </row>
    <row r="19" spans="1:23" x14ac:dyDescent="0.3">
      <c r="A19" s="27" t="s">
        <v>491</v>
      </c>
      <c r="B19" s="27"/>
      <c r="C19" s="27"/>
      <c r="D19" s="27"/>
      <c r="E19" s="27"/>
      <c r="F19" s="27"/>
      <c r="G19" s="27"/>
      <c r="H19" s="27"/>
    </row>
    <row r="20" spans="1:23" x14ac:dyDescent="0.3">
      <c r="A20" s="27"/>
      <c r="B20" s="27"/>
      <c r="C20" s="27"/>
      <c r="D20" s="27"/>
      <c r="E20" s="27"/>
      <c r="F20" s="27"/>
      <c r="G20" s="27"/>
      <c r="H20" s="27"/>
    </row>
    <row r="21" spans="1:23" x14ac:dyDescent="0.3">
      <c r="A21" s="24" t="s">
        <v>2</v>
      </c>
      <c r="B21" s="28" t="b">
        <f ca="1">P3</f>
        <v>0</v>
      </c>
      <c r="C21" s="28"/>
      <c r="D21" s="28"/>
      <c r="E21" s="28"/>
      <c r="F21" s="28"/>
      <c r="G21" s="28"/>
      <c r="H21" s="28"/>
    </row>
    <row r="23" spans="1:23" x14ac:dyDescent="0.3">
      <c r="A23" s="27" t="s">
        <v>492</v>
      </c>
      <c r="B23" s="27"/>
      <c r="C23" s="27"/>
      <c r="D23" s="27"/>
      <c r="E23" s="27"/>
      <c r="F23" s="27"/>
      <c r="G23" s="27"/>
      <c r="H23" s="27"/>
    </row>
    <row r="24" spans="1:23" ht="33" customHeight="1" x14ac:dyDescent="0.3">
      <c r="A24" s="27"/>
      <c r="B24" s="27"/>
      <c r="C24" s="27"/>
      <c r="D24" s="27"/>
      <c r="E24" s="27"/>
      <c r="F24" s="27"/>
      <c r="G24" s="27"/>
      <c r="H24" s="27"/>
    </row>
    <row r="25" spans="1:23" x14ac:dyDescent="0.3">
      <c r="A25" s="24" t="s">
        <v>2</v>
      </c>
      <c r="B25" s="28" t="b">
        <f ca="1">P4</f>
        <v>0</v>
      </c>
      <c r="C25" s="28"/>
      <c r="D25" s="28"/>
      <c r="E25" s="28"/>
      <c r="F25" s="28"/>
      <c r="G25" s="28"/>
      <c r="H25" s="28"/>
    </row>
    <row r="27" spans="1:23" x14ac:dyDescent="0.3">
      <c r="A27" s="27" t="s">
        <v>493</v>
      </c>
      <c r="B27" s="27"/>
      <c r="C27" s="27"/>
      <c r="D27" s="27"/>
      <c r="E27" s="27"/>
      <c r="F27" s="27"/>
      <c r="G27" s="27"/>
      <c r="H27" s="27"/>
    </row>
    <row r="28" spans="1:23" ht="9" customHeight="1" x14ac:dyDescent="0.3">
      <c r="A28" s="27"/>
      <c r="B28" s="27"/>
      <c r="C28" s="27"/>
      <c r="D28" s="27"/>
      <c r="E28" s="27"/>
      <c r="F28" s="27"/>
      <c r="G28" s="27"/>
      <c r="H28" s="27"/>
    </row>
    <row r="29" spans="1:23" x14ac:dyDescent="0.3">
      <c r="A29" s="24" t="s">
        <v>2</v>
      </c>
      <c r="B29" s="28" t="b">
        <f ca="1">P5</f>
        <v>0</v>
      </c>
      <c r="C29" s="28"/>
      <c r="D29" s="28"/>
      <c r="E29" s="28"/>
      <c r="F29" s="28"/>
      <c r="G29" s="28"/>
      <c r="H29" s="28"/>
    </row>
    <row r="31" spans="1:23" x14ac:dyDescent="0.3">
      <c r="A31" s="27" t="s">
        <v>494</v>
      </c>
      <c r="B31" s="27"/>
      <c r="C31" s="27"/>
      <c r="D31" s="27"/>
      <c r="E31" s="27"/>
      <c r="F31" s="27"/>
      <c r="G31" s="27"/>
      <c r="H31" s="27"/>
    </row>
    <row r="32" spans="1:23" x14ac:dyDescent="0.3">
      <c r="A32" s="27"/>
      <c r="B32" s="27"/>
      <c r="C32" s="27"/>
      <c r="D32" s="27"/>
      <c r="E32" s="27"/>
      <c r="F32" s="27"/>
      <c r="G32" s="27"/>
      <c r="H32" s="27"/>
    </row>
    <row r="33" spans="1:8" x14ac:dyDescent="0.3">
      <c r="A33" s="24" t="s">
        <v>2</v>
      </c>
      <c r="B33" s="28" t="b">
        <f ca="1">P6</f>
        <v>0</v>
      </c>
      <c r="C33" s="28"/>
      <c r="D33" s="28"/>
      <c r="E33" s="28"/>
      <c r="F33" s="28"/>
      <c r="G33" s="28"/>
      <c r="H33" s="28"/>
    </row>
    <row r="35" spans="1:8" x14ac:dyDescent="0.3">
      <c r="A35" s="27" t="s">
        <v>495</v>
      </c>
      <c r="B35" s="27"/>
      <c r="C35" s="27"/>
      <c r="D35" s="27"/>
      <c r="E35" s="27"/>
      <c r="F35" s="27"/>
      <c r="G35" s="27"/>
      <c r="H35" s="27"/>
    </row>
    <row r="36" spans="1:8" x14ac:dyDescent="0.3">
      <c r="A36" s="27"/>
      <c r="B36" s="27"/>
      <c r="C36" s="27"/>
      <c r="D36" s="27"/>
      <c r="E36" s="27"/>
      <c r="F36" s="27"/>
      <c r="G36" s="27"/>
      <c r="H36" s="27"/>
    </row>
    <row r="37" spans="1:8" x14ac:dyDescent="0.3">
      <c r="A37" s="24" t="s">
        <v>2</v>
      </c>
      <c r="B37" s="28" t="b">
        <f ca="1">P9</f>
        <v>0</v>
      </c>
      <c r="C37" s="28"/>
      <c r="D37" s="28"/>
      <c r="E37" s="28"/>
      <c r="F37" s="28"/>
      <c r="G37" s="28"/>
      <c r="H37" s="28"/>
    </row>
    <row r="39" spans="1:8" x14ac:dyDescent="0.3">
      <c r="A39" s="27" t="s">
        <v>496</v>
      </c>
      <c r="B39" s="27"/>
      <c r="C39" s="27"/>
      <c r="D39" s="27"/>
      <c r="E39" s="27"/>
      <c r="F39" s="27"/>
      <c r="G39" s="27"/>
      <c r="H39" s="27"/>
    </row>
    <row r="40" spans="1:8" ht="25.8" customHeight="1" x14ac:dyDescent="0.3">
      <c r="A40" s="27"/>
      <c r="B40" s="27"/>
      <c r="C40" s="27"/>
      <c r="D40" s="27"/>
      <c r="E40" s="27"/>
      <c r="F40" s="27"/>
      <c r="G40" s="27"/>
      <c r="H40" s="27"/>
    </row>
    <row r="41" spans="1:8" x14ac:dyDescent="0.3">
      <c r="A41" s="24" t="s">
        <v>2</v>
      </c>
      <c r="B41" s="28" t="b">
        <f ca="1">P10</f>
        <v>0</v>
      </c>
      <c r="C41" s="28"/>
      <c r="D41" s="28"/>
      <c r="E41" s="28"/>
      <c r="F41" s="28"/>
      <c r="G41" s="28"/>
      <c r="H41" s="28"/>
    </row>
    <row r="43" spans="1:8" x14ac:dyDescent="0.3">
      <c r="A43" s="27" t="s">
        <v>497</v>
      </c>
      <c r="B43" s="27"/>
      <c r="C43" s="27"/>
      <c r="D43" s="27"/>
      <c r="E43" s="27"/>
      <c r="F43" s="27"/>
      <c r="G43" s="27"/>
      <c r="H43" s="27"/>
    </row>
    <row r="44" spans="1:8" ht="22.2" customHeight="1" x14ac:dyDescent="0.3">
      <c r="A44" s="27"/>
      <c r="B44" s="27"/>
      <c r="C44" s="27"/>
      <c r="D44" s="27"/>
      <c r="E44" s="27"/>
      <c r="F44" s="27"/>
      <c r="G44" s="27"/>
      <c r="H44" s="27"/>
    </row>
    <row r="45" spans="1:8" x14ac:dyDescent="0.3">
      <c r="A45" s="24" t="s">
        <v>2</v>
      </c>
      <c r="B45" s="28" t="b">
        <f ca="1">AND(P11:P13)</f>
        <v>0</v>
      </c>
      <c r="C45" s="28"/>
      <c r="D45" s="28"/>
      <c r="E45" s="28"/>
      <c r="F45" s="28"/>
      <c r="G45" s="28"/>
      <c r="H45" s="28"/>
    </row>
    <row r="47" spans="1:8" x14ac:dyDescent="0.3">
      <c r="A47" s="27" t="s">
        <v>498</v>
      </c>
      <c r="B47" s="27"/>
      <c r="C47" s="27"/>
      <c r="D47" s="27"/>
      <c r="E47" s="27"/>
      <c r="F47" s="27"/>
      <c r="G47" s="27"/>
      <c r="H47" s="27"/>
    </row>
    <row r="48" spans="1:8" ht="20.399999999999999" customHeight="1" x14ac:dyDescent="0.3">
      <c r="A48" s="27"/>
      <c r="B48" s="27"/>
      <c r="C48" s="27"/>
      <c r="D48" s="27"/>
      <c r="E48" s="27"/>
      <c r="F48" s="27"/>
      <c r="G48" s="27"/>
      <c r="H48" s="27"/>
    </row>
    <row r="49" spans="1:8" x14ac:dyDescent="0.3">
      <c r="A49" s="24" t="s">
        <v>2</v>
      </c>
      <c r="B49" s="28" t="b">
        <f ca="1">AND(P16:P18)</f>
        <v>0</v>
      </c>
      <c r="C49" s="28"/>
      <c r="D49" s="28"/>
      <c r="E49" s="28"/>
      <c r="F49" s="28"/>
      <c r="G49" s="28"/>
      <c r="H49" s="28"/>
    </row>
  </sheetData>
  <sheetProtection algorithmName="SHA-512" hashValue="EqH8xN0v+26CrxAaNuaQ+Tw0JH/pef0k6QsXzbS7+n1ttnjysLRMaEPOL6nVbVURkPyZS7Zo+dWTt608SoOohw==" saltValue="kdXbes0OqGjH4b5z/bYT2g==" spinCount="100000" sheet="1" objects="1" scenarios="1"/>
  <mergeCells count="22">
    <mergeCell ref="B16:H16"/>
    <mergeCell ref="A19:H20"/>
    <mergeCell ref="B21:H21"/>
    <mergeCell ref="A1:E1"/>
    <mergeCell ref="A5:E5"/>
    <mergeCell ref="A8:E8"/>
    <mergeCell ref="A2:E2"/>
    <mergeCell ref="A12:H15"/>
    <mergeCell ref="A23:H24"/>
    <mergeCell ref="B25:H25"/>
    <mergeCell ref="A27:H28"/>
    <mergeCell ref="B29:H29"/>
    <mergeCell ref="A31:H32"/>
    <mergeCell ref="A43:H44"/>
    <mergeCell ref="B45:H45"/>
    <mergeCell ref="A47:H48"/>
    <mergeCell ref="B49:H49"/>
    <mergeCell ref="B33:H33"/>
    <mergeCell ref="A35:H36"/>
    <mergeCell ref="B37:H37"/>
    <mergeCell ref="A39:H40"/>
    <mergeCell ref="B41:H41"/>
  </mergeCells>
  <conditionalFormatting sqref="B16:H16">
    <cfRule type="cellIs" dxfId="30" priority="22" operator="equal">
      <formula>TRUE</formula>
    </cfRule>
  </conditionalFormatting>
  <conditionalFormatting sqref="A4">
    <cfRule type="expression" dxfId="29" priority="21">
      <formula>$P$2</formula>
    </cfRule>
  </conditionalFormatting>
  <conditionalFormatting sqref="B4">
    <cfRule type="expression" dxfId="28" priority="20">
      <formula>$P$3</formula>
    </cfRule>
  </conditionalFormatting>
  <conditionalFormatting sqref="C4">
    <cfRule type="expression" dxfId="27" priority="19">
      <formula>$P$4</formula>
    </cfRule>
  </conditionalFormatting>
  <conditionalFormatting sqref="D4">
    <cfRule type="expression" dxfId="26" priority="18">
      <formula>$O$5</formula>
    </cfRule>
  </conditionalFormatting>
  <conditionalFormatting sqref="E4">
    <cfRule type="expression" dxfId="25" priority="17">
      <formula>$O$6</formula>
    </cfRule>
  </conditionalFormatting>
  <conditionalFormatting sqref="A7">
    <cfRule type="expression" dxfId="24" priority="16">
      <formula>$P$9</formula>
    </cfRule>
  </conditionalFormatting>
  <conditionalFormatting sqref="B7">
    <cfRule type="expression" dxfId="23" priority="15">
      <formula>$P$10</formula>
    </cfRule>
  </conditionalFormatting>
  <conditionalFormatting sqref="C7">
    <cfRule type="expression" dxfId="22" priority="14">
      <formula>$P$11</formula>
    </cfRule>
  </conditionalFormatting>
  <conditionalFormatting sqref="D7">
    <cfRule type="expression" dxfId="21" priority="13">
      <formula>$P$12</formula>
    </cfRule>
  </conditionalFormatting>
  <conditionalFormatting sqref="E7">
    <cfRule type="expression" dxfId="20" priority="12">
      <formula>$P$13</formula>
    </cfRule>
  </conditionalFormatting>
  <conditionalFormatting sqref="A10">
    <cfRule type="expression" dxfId="19" priority="11">
      <formula>$P$16</formula>
    </cfRule>
  </conditionalFormatting>
  <conditionalFormatting sqref="B10">
    <cfRule type="expression" dxfId="18" priority="10">
      <formula>$P$17</formula>
    </cfRule>
  </conditionalFormatting>
  <conditionalFormatting sqref="C10">
    <cfRule type="expression" dxfId="17" priority="9">
      <formula>$P$18</formula>
    </cfRule>
  </conditionalFormatting>
  <conditionalFormatting sqref="B21:H21">
    <cfRule type="cellIs" dxfId="16" priority="8" operator="equal">
      <formula>TRUE</formula>
    </cfRule>
  </conditionalFormatting>
  <conditionalFormatting sqref="B49:H49">
    <cfRule type="cellIs" dxfId="15" priority="1" operator="equal">
      <formula>TRUE</formula>
    </cfRule>
  </conditionalFormatting>
  <conditionalFormatting sqref="B25:H25">
    <cfRule type="cellIs" dxfId="14" priority="7" operator="equal">
      <formula>TRUE</formula>
    </cfRule>
  </conditionalFormatting>
  <conditionalFormatting sqref="B29:H29">
    <cfRule type="cellIs" dxfId="13" priority="6" operator="equal">
      <formula>TRUE</formula>
    </cfRule>
  </conditionalFormatting>
  <conditionalFormatting sqref="B33:H33">
    <cfRule type="cellIs" dxfId="12" priority="5" operator="equal">
      <formula>TRUE</formula>
    </cfRule>
  </conditionalFormatting>
  <conditionalFormatting sqref="B37:H37">
    <cfRule type="cellIs" dxfId="11" priority="4" operator="equal">
      <formula>TRUE</formula>
    </cfRule>
  </conditionalFormatting>
  <conditionalFormatting sqref="B41:H41">
    <cfRule type="cellIs" dxfId="10" priority="3" operator="equal">
      <formula>TRUE</formula>
    </cfRule>
  </conditionalFormatting>
  <conditionalFormatting sqref="B45:H45">
    <cfRule type="cellIs" dxfId="9" priority="2" operator="equal">
      <formula>TRUE</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
  <sheetViews>
    <sheetView workbookViewId="0">
      <selection activeCell="E23" sqref="E23"/>
    </sheetView>
  </sheetViews>
  <sheetFormatPr defaultRowHeight="14.4" x14ac:dyDescent="0.3"/>
  <cols>
    <col min="1" max="1" width="13.5546875" bestFit="1" customWidth="1"/>
    <col min="2" max="2" width="19.5546875" bestFit="1" customWidth="1"/>
    <col min="3" max="3" width="15.6640625" bestFit="1" customWidth="1"/>
    <col min="4" max="5" width="17.33203125" customWidth="1"/>
    <col min="6" max="6" width="16.88671875" customWidth="1"/>
    <col min="7" max="7" width="17.33203125" bestFit="1" customWidth="1"/>
    <col min="8" max="8" width="16.6640625" bestFit="1" customWidth="1"/>
    <col min="9" max="9" width="14" customWidth="1"/>
    <col min="10" max="10" width="13" customWidth="1"/>
    <col min="11" max="11" width="16.6640625" customWidth="1"/>
    <col min="15" max="34" width="8.88671875" hidden="1" customWidth="1"/>
  </cols>
  <sheetData>
    <row r="1" spans="1:33" x14ac:dyDescent="0.3">
      <c r="A1" s="7" t="s">
        <v>51</v>
      </c>
      <c r="B1" s="7" t="s">
        <v>52</v>
      </c>
      <c r="C1" s="7" t="s">
        <v>53</v>
      </c>
      <c r="D1" s="7" t="s">
        <v>54</v>
      </c>
      <c r="E1" s="7" t="s">
        <v>55</v>
      </c>
      <c r="F1" s="7" t="s">
        <v>56</v>
      </c>
      <c r="G1" s="7" t="s">
        <v>57</v>
      </c>
      <c r="H1" s="12" t="s">
        <v>58</v>
      </c>
      <c r="I1" s="13" t="s">
        <v>59</v>
      </c>
      <c r="J1" s="13" t="s">
        <v>60</v>
      </c>
      <c r="K1" s="12" t="s">
        <v>61</v>
      </c>
      <c r="O1" s="17"/>
      <c r="P1" s="17"/>
      <c r="Q1" s="17" t="s">
        <v>1</v>
      </c>
      <c r="R1" s="17" t="s">
        <v>2</v>
      </c>
      <c r="S1" s="17" t="s">
        <v>3</v>
      </c>
      <c r="T1" s="17" t="s">
        <v>4</v>
      </c>
      <c r="U1" s="17" t="s">
        <v>5</v>
      </c>
      <c r="V1" s="17"/>
      <c r="W1" s="17"/>
      <c r="Y1" s="17"/>
      <c r="Z1" s="17"/>
      <c r="AA1" s="17" t="s">
        <v>1</v>
      </c>
      <c r="AB1" s="17" t="s">
        <v>2</v>
      </c>
      <c r="AC1" s="17" t="s">
        <v>3</v>
      </c>
      <c r="AD1" s="17" t="s">
        <v>4</v>
      </c>
      <c r="AE1" s="17" t="s">
        <v>5</v>
      </c>
      <c r="AF1" s="17"/>
      <c r="AG1" s="17"/>
    </row>
    <row r="2" spans="1:33" x14ac:dyDescent="0.3">
      <c r="A2" s="3" t="s">
        <v>62</v>
      </c>
      <c r="B2" s="6" t="s">
        <v>63</v>
      </c>
      <c r="C2" s="5">
        <v>43223</v>
      </c>
      <c r="D2" s="15">
        <v>800</v>
      </c>
      <c r="E2" s="15">
        <v>2080</v>
      </c>
      <c r="F2" s="11">
        <v>42339</v>
      </c>
      <c r="G2" s="11">
        <v>42368</v>
      </c>
      <c r="H2" s="18"/>
      <c r="I2" s="18"/>
      <c r="J2" s="18"/>
      <c r="K2" s="18"/>
      <c r="O2" t="s">
        <v>64</v>
      </c>
      <c r="P2" t="e">
        <f ca="1">_xlfn.FORMULATEXT(INDIRECT(O2))</f>
        <v>#N/A</v>
      </c>
      <c r="Q2" s="16" t="b">
        <f ca="1">AND(S2=T2,INDIRECT(O2)=R2)</f>
        <v>0</v>
      </c>
      <c r="R2">
        <v>0</v>
      </c>
      <c r="S2">
        <f t="array" aca="1" ref="S2" ca="1">COUNT(SEARCH(U2:W2,P2))</f>
        <v>0</v>
      </c>
      <c r="T2">
        <v>3</v>
      </c>
      <c r="U2" t="s">
        <v>17</v>
      </c>
      <c r="V2" t="s">
        <v>65</v>
      </c>
      <c r="W2" t="s">
        <v>34</v>
      </c>
      <c r="Y2" t="s">
        <v>66</v>
      </c>
      <c r="Z2" t="e">
        <f ca="1">_xlfn.FORMULATEXT(INDIRECT(Y2))</f>
        <v>#N/A</v>
      </c>
      <c r="AA2" s="16" t="b">
        <f ca="1">AND(AC2=AD2,INDIRECT(Y2)=AB2)</f>
        <v>0</v>
      </c>
      <c r="AB2">
        <v>0.38461538461538464</v>
      </c>
      <c r="AC2">
        <f t="array" aca="1" ref="AC2" ca="1">COUNT(SEARCH(AE2:AF2,Z2))</f>
        <v>0</v>
      </c>
      <c r="AD2">
        <v>2</v>
      </c>
      <c r="AE2" t="s">
        <v>67</v>
      </c>
      <c r="AF2" t="s">
        <v>68</v>
      </c>
    </row>
    <row r="3" spans="1:33" x14ac:dyDescent="0.3">
      <c r="A3" s="4" t="s">
        <v>69</v>
      </c>
      <c r="B3" s="6" t="s">
        <v>70</v>
      </c>
      <c r="C3" s="5">
        <v>34452</v>
      </c>
      <c r="D3" s="15">
        <v>1500</v>
      </c>
      <c r="E3" s="15">
        <v>2080</v>
      </c>
      <c r="F3" s="11">
        <v>42353</v>
      </c>
      <c r="G3" s="11">
        <v>42384</v>
      </c>
      <c r="H3" s="18"/>
      <c r="I3" s="18"/>
      <c r="J3" s="19"/>
      <c r="K3" s="20"/>
      <c r="O3" t="s">
        <v>71</v>
      </c>
      <c r="P3" t="e">
        <f t="shared" ref="P3:P26" ca="1" si="0">_xlfn.FORMULATEXT(INDIRECT(O3))</f>
        <v>#N/A</v>
      </c>
      <c r="Q3" s="16" t="b">
        <f t="shared" ref="Q3:Q26" ca="1" si="1">AND(S3=T3,INDIRECT(O3)=R3)</f>
        <v>0</v>
      </c>
      <c r="R3">
        <v>1</v>
      </c>
      <c r="S3">
        <f t="array" aca="1" ref="S3" ca="1">COUNT(SEARCH(U3:W3,P3))</f>
        <v>0</v>
      </c>
      <c r="T3">
        <v>3</v>
      </c>
      <c r="U3" t="s">
        <v>17</v>
      </c>
      <c r="V3" t="s">
        <v>72</v>
      </c>
      <c r="W3" t="s">
        <v>34</v>
      </c>
      <c r="Y3" t="s">
        <v>73</v>
      </c>
      <c r="Z3" t="e">
        <f t="shared" ref="Z3:Z26" ca="1" si="2">_xlfn.FORMULATEXT(INDIRECT(Y3))</f>
        <v>#N/A</v>
      </c>
      <c r="AA3" s="16" t="b">
        <f t="shared" ref="AA3:AA26" ca="1" si="3">AND(AC3=AD3,INDIRECT(Y3)=AB3)</f>
        <v>0</v>
      </c>
      <c r="AB3">
        <v>0.72115384615384615</v>
      </c>
      <c r="AC3">
        <f t="array" aca="1" ref="AC3" ca="1">COUNT(SEARCH(AE3:AF3,Z3))</f>
        <v>0</v>
      </c>
      <c r="AD3">
        <v>2</v>
      </c>
      <c r="AE3" t="s">
        <v>74</v>
      </c>
      <c r="AF3" t="s">
        <v>75</v>
      </c>
    </row>
    <row r="4" spans="1:33" x14ac:dyDescent="0.3">
      <c r="A4" s="4" t="s">
        <v>76</v>
      </c>
      <c r="B4" s="6" t="s">
        <v>77</v>
      </c>
      <c r="C4" s="5">
        <v>33425</v>
      </c>
      <c r="D4" s="15">
        <v>700</v>
      </c>
      <c r="E4" s="15">
        <v>2080</v>
      </c>
      <c r="F4" s="11">
        <v>42367</v>
      </c>
      <c r="G4" s="11">
        <v>42400</v>
      </c>
      <c r="H4" s="18"/>
      <c r="I4" s="18"/>
      <c r="J4" s="19"/>
      <c r="K4" s="20"/>
      <c r="O4" t="s">
        <v>78</v>
      </c>
      <c r="P4" t="e">
        <f t="shared" ca="1" si="0"/>
        <v>#N/A</v>
      </c>
      <c r="Q4" s="16" t="b">
        <f t="shared" ca="1" si="1"/>
        <v>0</v>
      </c>
      <c r="R4">
        <v>0</v>
      </c>
      <c r="S4">
        <f t="array" aca="1" ref="S4" ca="1">COUNT(SEARCH(U4:W4,P4))</f>
        <v>0</v>
      </c>
      <c r="T4">
        <v>3</v>
      </c>
      <c r="U4" t="s">
        <v>17</v>
      </c>
      <c r="V4" t="s">
        <v>16</v>
      </c>
      <c r="W4" t="s">
        <v>34</v>
      </c>
      <c r="Y4" t="s">
        <v>79</v>
      </c>
      <c r="Z4" t="e">
        <f t="shared" ca="1" si="2"/>
        <v>#N/A</v>
      </c>
      <c r="AA4" s="16" t="b">
        <f t="shared" ca="1" si="3"/>
        <v>0</v>
      </c>
      <c r="AB4">
        <v>0.33653846153846156</v>
      </c>
      <c r="AC4">
        <f t="array" aca="1" ref="AC4" ca="1">COUNT(SEARCH(AE4:AF4,Z4))</f>
        <v>0</v>
      </c>
      <c r="AD4">
        <v>2</v>
      </c>
      <c r="AE4" t="s">
        <v>22</v>
      </c>
      <c r="AF4" t="s">
        <v>27</v>
      </c>
    </row>
    <row r="5" spans="1:33" x14ac:dyDescent="0.3">
      <c r="A5" s="4" t="s">
        <v>80</v>
      </c>
      <c r="B5" s="6" t="s">
        <v>81</v>
      </c>
      <c r="C5" s="5">
        <v>52534</v>
      </c>
      <c r="D5" s="15">
        <v>1620</v>
      </c>
      <c r="E5" s="15">
        <v>2080</v>
      </c>
      <c r="F5" s="11">
        <v>42381</v>
      </c>
      <c r="G5" s="11">
        <v>42416</v>
      </c>
      <c r="H5" s="18"/>
      <c r="I5" s="18"/>
      <c r="J5" s="19"/>
      <c r="K5" s="20"/>
      <c r="O5" t="s">
        <v>82</v>
      </c>
      <c r="P5" t="e">
        <f t="shared" ca="1" si="0"/>
        <v>#N/A</v>
      </c>
      <c r="Q5" s="16" t="b">
        <f t="shared" ca="1" si="1"/>
        <v>0</v>
      </c>
      <c r="R5">
        <v>1</v>
      </c>
      <c r="S5">
        <f t="array" aca="1" ref="S5" ca="1">COUNT(SEARCH(U5:W5,P5))</f>
        <v>0</v>
      </c>
      <c r="T5">
        <v>3</v>
      </c>
      <c r="U5" t="s">
        <v>17</v>
      </c>
      <c r="V5" t="s">
        <v>83</v>
      </c>
      <c r="W5" t="s">
        <v>34</v>
      </c>
      <c r="Y5" t="s">
        <v>84</v>
      </c>
      <c r="Z5" t="e">
        <f t="shared" ca="1" si="2"/>
        <v>#N/A</v>
      </c>
      <c r="AA5" s="16" t="b">
        <f t="shared" ca="1" si="3"/>
        <v>0</v>
      </c>
      <c r="AB5">
        <v>0.77884615384615385</v>
      </c>
      <c r="AC5">
        <f t="array" aca="1" ref="AC5" ca="1">COUNT(SEARCH(AE5:AF5,Z5))</f>
        <v>0</v>
      </c>
      <c r="AD5">
        <v>2</v>
      </c>
      <c r="AE5" t="s">
        <v>85</v>
      </c>
      <c r="AF5" t="s">
        <v>86</v>
      </c>
    </row>
    <row r="6" spans="1:33" x14ac:dyDescent="0.3">
      <c r="A6" s="4" t="s">
        <v>87</v>
      </c>
      <c r="B6" s="6" t="s">
        <v>88</v>
      </c>
      <c r="C6" s="5">
        <v>58337</v>
      </c>
      <c r="D6" s="15">
        <v>2700</v>
      </c>
      <c r="E6" s="15">
        <v>2080</v>
      </c>
      <c r="F6" s="11">
        <v>42395</v>
      </c>
      <c r="G6" s="11">
        <v>42432</v>
      </c>
      <c r="H6" s="18"/>
      <c r="I6" s="18"/>
      <c r="J6" s="19"/>
      <c r="K6" s="20"/>
      <c r="O6" t="s">
        <v>89</v>
      </c>
      <c r="P6" t="e">
        <f t="shared" ca="1" si="0"/>
        <v>#N/A</v>
      </c>
      <c r="Q6" s="16" t="b">
        <f t="shared" ca="1" si="1"/>
        <v>0</v>
      </c>
      <c r="R6">
        <v>2</v>
      </c>
      <c r="S6">
        <f t="array" aca="1" ref="S6" ca="1">COUNT(SEARCH(U6:W6,P6))</f>
        <v>0</v>
      </c>
      <c r="T6">
        <v>3</v>
      </c>
      <c r="U6" t="s">
        <v>17</v>
      </c>
      <c r="V6" t="s">
        <v>90</v>
      </c>
      <c r="W6" t="s">
        <v>34</v>
      </c>
      <c r="Y6" t="s">
        <v>91</v>
      </c>
      <c r="Z6" t="e">
        <f t="shared" ca="1" si="2"/>
        <v>#N/A</v>
      </c>
      <c r="AA6" s="16" t="b">
        <f t="shared" ca="1" si="3"/>
        <v>0</v>
      </c>
      <c r="AB6">
        <v>1.2980769230769231</v>
      </c>
      <c r="AC6">
        <f t="array" aca="1" ref="AC6" ca="1">COUNT(SEARCH(AE6:AF6,Z6))</f>
        <v>0</v>
      </c>
      <c r="AD6">
        <v>2</v>
      </c>
      <c r="AE6" t="s">
        <v>92</v>
      </c>
      <c r="AF6" t="s">
        <v>93</v>
      </c>
    </row>
    <row r="7" spans="1:33" x14ac:dyDescent="0.3">
      <c r="A7" s="4" t="s">
        <v>94</v>
      </c>
      <c r="B7" s="6" t="s">
        <v>95</v>
      </c>
      <c r="C7" s="5">
        <v>2234</v>
      </c>
      <c r="D7" s="15">
        <v>3000</v>
      </c>
      <c r="E7" s="15">
        <v>2080</v>
      </c>
      <c r="F7" s="11">
        <v>42409</v>
      </c>
      <c r="G7" s="11">
        <v>42448</v>
      </c>
      <c r="H7" s="18"/>
      <c r="I7" s="18"/>
      <c r="J7" s="19"/>
      <c r="K7" s="20"/>
      <c r="O7" t="s">
        <v>96</v>
      </c>
      <c r="P7" t="e">
        <f t="shared" ca="1" si="0"/>
        <v>#N/A</v>
      </c>
      <c r="Q7" s="16" t="b">
        <f t="shared" ca="1" si="1"/>
        <v>0</v>
      </c>
      <c r="R7">
        <v>2</v>
      </c>
      <c r="S7">
        <f t="array" aca="1" ref="S7" ca="1">COUNT(SEARCH(U7:W7,P7))</f>
        <v>0</v>
      </c>
      <c r="T7">
        <v>3</v>
      </c>
      <c r="U7" t="s">
        <v>17</v>
      </c>
      <c r="V7" t="s">
        <v>35</v>
      </c>
      <c r="W7" t="s">
        <v>34</v>
      </c>
      <c r="Y7" t="s">
        <v>97</v>
      </c>
      <c r="Z7" t="e">
        <f t="shared" ca="1" si="2"/>
        <v>#N/A</v>
      </c>
      <c r="AA7" s="16" t="b">
        <f t="shared" ca="1" si="3"/>
        <v>0</v>
      </c>
      <c r="AB7">
        <v>1.4423076923076923</v>
      </c>
      <c r="AC7">
        <f t="array" aca="1" ref="AC7" ca="1">COUNT(SEARCH(AE7:AF7,Z7))</f>
        <v>0</v>
      </c>
      <c r="AD7">
        <v>2</v>
      </c>
      <c r="AE7" t="s">
        <v>41</v>
      </c>
      <c r="AF7" t="s">
        <v>43</v>
      </c>
    </row>
    <row r="8" spans="1:33" x14ac:dyDescent="0.3">
      <c r="A8" s="4" t="s">
        <v>98</v>
      </c>
      <c r="B8" s="6" t="s">
        <v>99</v>
      </c>
      <c r="C8" s="5">
        <v>23445</v>
      </c>
      <c r="D8" s="15">
        <v>2000</v>
      </c>
      <c r="E8" s="15">
        <v>2080</v>
      </c>
      <c r="F8" s="11">
        <v>42423</v>
      </c>
      <c r="G8" s="11">
        <v>42464</v>
      </c>
      <c r="H8" s="18"/>
      <c r="I8" s="18"/>
      <c r="J8" s="19"/>
      <c r="K8" s="20"/>
      <c r="O8" t="s">
        <v>100</v>
      </c>
      <c r="P8" t="e">
        <f t="shared" ca="1" si="0"/>
        <v>#N/A</v>
      </c>
      <c r="Q8" s="16" t="b">
        <f t="shared" ca="1" si="1"/>
        <v>0</v>
      </c>
      <c r="R8">
        <v>1</v>
      </c>
      <c r="S8">
        <f t="array" aca="1" ref="S8" ca="1">COUNT(SEARCH(U8:W8,P8))</f>
        <v>0</v>
      </c>
      <c r="T8">
        <v>3</v>
      </c>
      <c r="U8" t="s">
        <v>17</v>
      </c>
      <c r="V8" t="s">
        <v>101</v>
      </c>
      <c r="W8" t="s">
        <v>34</v>
      </c>
      <c r="Y8" t="s">
        <v>102</v>
      </c>
      <c r="Z8" t="e">
        <f t="shared" ca="1" si="2"/>
        <v>#N/A</v>
      </c>
      <c r="AA8" s="16" t="b">
        <f t="shared" ca="1" si="3"/>
        <v>0</v>
      </c>
      <c r="AB8">
        <v>0.96153846153846156</v>
      </c>
      <c r="AC8">
        <f t="array" aca="1" ref="AC8" ca="1">COUNT(SEARCH(AE8:AF8,Z8))</f>
        <v>0</v>
      </c>
      <c r="AD8">
        <v>2</v>
      </c>
      <c r="AE8" t="s">
        <v>103</v>
      </c>
      <c r="AF8" t="s">
        <v>104</v>
      </c>
    </row>
    <row r="9" spans="1:33" x14ac:dyDescent="0.3">
      <c r="A9" s="4" t="s">
        <v>105</v>
      </c>
      <c r="B9" s="6" t="s">
        <v>106</v>
      </c>
      <c r="C9" s="5">
        <v>44253</v>
      </c>
      <c r="D9" s="15">
        <v>1900</v>
      </c>
      <c r="E9" s="15">
        <v>2080</v>
      </c>
      <c r="F9" s="11">
        <v>42437</v>
      </c>
      <c r="G9" s="11">
        <v>42480</v>
      </c>
      <c r="H9" s="18"/>
      <c r="I9" s="18"/>
      <c r="J9" s="19"/>
      <c r="K9" s="20"/>
      <c r="O9" t="s">
        <v>107</v>
      </c>
      <c r="P9" t="e">
        <f t="shared" ca="1" si="0"/>
        <v>#N/A</v>
      </c>
      <c r="Q9" s="16" t="b">
        <f t="shared" ca="1" si="1"/>
        <v>0</v>
      </c>
      <c r="R9">
        <v>1</v>
      </c>
      <c r="S9">
        <f t="array" aca="1" ref="S9" ca="1">COUNT(SEARCH(U9:W9,P9))</f>
        <v>0</v>
      </c>
      <c r="T9">
        <v>3</v>
      </c>
      <c r="U9" t="s">
        <v>17</v>
      </c>
      <c r="V9" t="s">
        <v>108</v>
      </c>
      <c r="W9" t="s">
        <v>34</v>
      </c>
      <c r="Y9" t="s">
        <v>109</v>
      </c>
      <c r="Z9" t="e">
        <f t="shared" ca="1" si="2"/>
        <v>#N/A</v>
      </c>
      <c r="AA9" s="16" t="b">
        <f t="shared" ca="1" si="3"/>
        <v>0</v>
      </c>
      <c r="AB9">
        <v>0.91346153846153844</v>
      </c>
      <c r="AC9">
        <f t="array" aca="1" ref="AC9" ca="1">COUNT(SEARCH(AE9:AF9,Z9))</f>
        <v>0</v>
      </c>
      <c r="AD9">
        <v>2</v>
      </c>
      <c r="AE9" t="s">
        <v>110</v>
      </c>
      <c r="AF9" t="s">
        <v>111</v>
      </c>
    </row>
    <row r="10" spans="1:33" x14ac:dyDescent="0.3">
      <c r="A10" s="4" t="s">
        <v>112</v>
      </c>
      <c r="B10" s="6" t="s">
        <v>113</v>
      </c>
      <c r="C10" s="5">
        <v>23549</v>
      </c>
      <c r="D10" s="15">
        <v>1500</v>
      </c>
      <c r="E10" s="15">
        <v>2080</v>
      </c>
      <c r="F10" s="11">
        <v>42451</v>
      </c>
      <c r="G10" s="11">
        <v>42496</v>
      </c>
      <c r="H10" s="18"/>
      <c r="I10" s="18"/>
      <c r="J10" s="19"/>
      <c r="K10" s="20"/>
      <c r="O10" t="s">
        <v>114</v>
      </c>
      <c r="P10" t="e">
        <f t="shared" ca="1" si="0"/>
        <v>#N/A</v>
      </c>
      <c r="Q10" s="16" t="b">
        <f t="shared" ca="1" si="1"/>
        <v>0</v>
      </c>
      <c r="R10">
        <v>1</v>
      </c>
      <c r="S10">
        <f t="array" aca="1" ref="S10" ca="1">COUNT(SEARCH(U10:W10,P10))</f>
        <v>0</v>
      </c>
      <c r="T10">
        <v>3</v>
      </c>
      <c r="U10" t="s">
        <v>17</v>
      </c>
      <c r="V10" t="s">
        <v>47</v>
      </c>
      <c r="W10" t="s">
        <v>34</v>
      </c>
      <c r="Y10" t="s">
        <v>115</v>
      </c>
      <c r="Z10" t="e">
        <f t="shared" ca="1" si="2"/>
        <v>#N/A</v>
      </c>
      <c r="AA10" s="16" t="b">
        <f t="shared" ca="1" si="3"/>
        <v>0</v>
      </c>
      <c r="AB10">
        <v>0.72115384615384615</v>
      </c>
      <c r="AC10">
        <f t="array" aca="1" ref="AC10" ca="1">COUNT(SEARCH(AE10:AF10,Z10))</f>
        <v>0</v>
      </c>
      <c r="AD10">
        <v>2</v>
      </c>
      <c r="AE10" t="s">
        <v>116</v>
      </c>
      <c r="AF10" t="s">
        <v>117</v>
      </c>
    </row>
    <row r="11" spans="1:33" x14ac:dyDescent="0.3">
      <c r="A11" s="3" t="s">
        <v>118</v>
      </c>
      <c r="B11" s="6" t="s">
        <v>119</v>
      </c>
      <c r="C11" s="5">
        <v>43223</v>
      </c>
      <c r="D11" s="15">
        <v>1500</v>
      </c>
      <c r="E11" s="15">
        <v>2080</v>
      </c>
      <c r="F11" s="11">
        <v>42465</v>
      </c>
      <c r="G11" s="11">
        <v>42512</v>
      </c>
      <c r="H11" s="18"/>
      <c r="I11" s="18"/>
      <c r="J11" s="19"/>
      <c r="K11" s="20"/>
      <c r="O11" t="s">
        <v>120</v>
      </c>
      <c r="P11" t="e">
        <f t="shared" ca="1" si="0"/>
        <v>#N/A</v>
      </c>
      <c r="Q11" s="16" t="b">
        <f t="shared" ca="1" si="1"/>
        <v>0</v>
      </c>
      <c r="R11">
        <v>1</v>
      </c>
      <c r="S11">
        <f t="array" aca="1" ref="S11" ca="1">COUNT(SEARCH(U11:W11,P11))</f>
        <v>0</v>
      </c>
      <c r="T11">
        <v>3</v>
      </c>
      <c r="U11" t="s">
        <v>17</v>
      </c>
      <c r="V11" t="s">
        <v>121</v>
      </c>
      <c r="W11" t="s">
        <v>34</v>
      </c>
      <c r="Y11" t="s">
        <v>122</v>
      </c>
      <c r="Z11" t="e">
        <f t="shared" ca="1" si="2"/>
        <v>#N/A</v>
      </c>
      <c r="AA11" s="16" t="b">
        <f t="shared" ca="1" si="3"/>
        <v>0</v>
      </c>
      <c r="AB11">
        <v>0.72115384615384615</v>
      </c>
      <c r="AC11">
        <f t="array" aca="1" ref="AC11" ca="1">COUNT(SEARCH(AE11:AF11,Z11))</f>
        <v>0</v>
      </c>
      <c r="AD11">
        <v>2</v>
      </c>
      <c r="AE11" t="s">
        <v>123</v>
      </c>
      <c r="AF11" t="s">
        <v>124</v>
      </c>
    </row>
    <row r="12" spans="1:33" x14ac:dyDescent="0.3">
      <c r="A12" s="4" t="s">
        <v>125</v>
      </c>
      <c r="B12" s="6" t="s">
        <v>126</v>
      </c>
      <c r="C12" s="5">
        <v>34452</v>
      </c>
      <c r="D12" s="15">
        <v>1100</v>
      </c>
      <c r="E12" s="15">
        <v>2080</v>
      </c>
      <c r="F12" s="11">
        <v>42479</v>
      </c>
      <c r="G12" s="11">
        <v>42528</v>
      </c>
      <c r="H12" s="18"/>
      <c r="I12" s="18"/>
      <c r="J12" s="19"/>
      <c r="K12" s="20"/>
      <c r="O12" t="s">
        <v>127</v>
      </c>
      <c r="P12" t="e">
        <f t="shared" ca="1" si="0"/>
        <v>#N/A</v>
      </c>
      <c r="Q12" s="16" t="b">
        <f t="shared" ca="1" si="1"/>
        <v>0</v>
      </c>
      <c r="R12">
        <v>1</v>
      </c>
      <c r="S12">
        <f t="array" aca="1" ref="S12" ca="1">COUNT(SEARCH(U12:W12,P12))</f>
        <v>0</v>
      </c>
      <c r="T12">
        <v>3</v>
      </c>
      <c r="U12" t="s">
        <v>17</v>
      </c>
      <c r="V12" t="s">
        <v>128</v>
      </c>
      <c r="W12" t="s">
        <v>34</v>
      </c>
      <c r="Y12" t="s">
        <v>129</v>
      </c>
      <c r="Z12" t="e">
        <f t="shared" ca="1" si="2"/>
        <v>#N/A</v>
      </c>
      <c r="AA12" s="16" t="b">
        <f t="shared" ca="1" si="3"/>
        <v>0</v>
      </c>
      <c r="AB12">
        <v>0.52884615384615385</v>
      </c>
      <c r="AC12">
        <f t="array" aca="1" ref="AC12" ca="1">COUNT(SEARCH(AE12:AF12,Z12))</f>
        <v>0</v>
      </c>
      <c r="AD12">
        <v>2</v>
      </c>
      <c r="AE12" t="s">
        <v>130</v>
      </c>
      <c r="AF12" t="s">
        <v>131</v>
      </c>
    </row>
    <row r="13" spans="1:33" x14ac:dyDescent="0.3">
      <c r="A13" s="4" t="s">
        <v>132</v>
      </c>
      <c r="B13" s="6" t="s">
        <v>133</v>
      </c>
      <c r="C13" s="5">
        <v>33425</v>
      </c>
      <c r="D13" s="15">
        <v>1340</v>
      </c>
      <c r="E13" s="15">
        <v>2080</v>
      </c>
      <c r="F13" s="11">
        <v>42493</v>
      </c>
      <c r="G13" s="11">
        <v>42544</v>
      </c>
      <c r="H13" s="18"/>
      <c r="I13" s="18"/>
      <c r="J13" s="19"/>
      <c r="K13" s="20"/>
      <c r="O13" t="s">
        <v>134</v>
      </c>
      <c r="P13" t="e">
        <f t="shared" ca="1" si="0"/>
        <v>#N/A</v>
      </c>
      <c r="Q13" s="16" t="b">
        <f t="shared" ca="1" si="1"/>
        <v>0</v>
      </c>
      <c r="R13">
        <v>1</v>
      </c>
      <c r="S13">
        <f t="array" aca="1" ref="S13" ca="1">COUNT(SEARCH(U13:W13,P13))</f>
        <v>0</v>
      </c>
      <c r="T13">
        <v>3</v>
      </c>
      <c r="U13" t="s">
        <v>17</v>
      </c>
      <c r="V13" t="s">
        <v>135</v>
      </c>
      <c r="W13" t="s">
        <v>34</v>
      </c>
      <c r="Y13" t="s">
        <v>136</v>
      </c>
      <c r="Z13" t="e">
        <f t="shared" ca="1" si="2"/>
        <v>#N/A</v>
      </c>
      <c r="AA13" s="16" t="b">
        <f t="shared" ca="1" si="3"/>
        <v>0</v>
      </c>
      <c r="AB13">
        <v>0.64423076923076927</v>
      </c>
      <c r="AC13">
        <f t="array" aca="1" ref="AC13" ca="1">COUNT(SEARCH(AE13:AF13,Z13))</f>
        <v>0</v>
      </c>
      <c r="AD13">
        <v>2</v>
      </c>
      <c r="AE13" t="s">
        <v>137</v>
      </c>
      <c r="AF13" t="s">
        <v>138</v>
      </c>
    </row>
    <row r="14" spans="1:33" x14ac:dyDescent="0.3">
      <c r="A14" s="4" t="s">
        <v>139</v>
      </c>
      <c r="B14" s="6" t="s">
        <v>140</v>
      </c>
      <c r="C14" s="5">
        <v>52534</v>
      </c>
      <c r="D14" s="15">
        <v>1200</v>
      </c>
      <c r="E14" s="15">
        <v>2080</v>
      </c>
      <c r="F14" s="11">
        <v>42339</v>
      </c>
      <c r="G14" s="11">
        <v>42368</v>
      </c>
      <c r="H14" s="18"/>
      <c r="I14" s="18"/>
      <c r="J14" s="19"/>
      <c r="K14" s="20"/>
      <c r="O14" t="s">
        <v>141</v>
      </c>
      <c r="P14" t="e">
        <f t="shared" ca="1" si="0"/>
        <v>#N/A</v>
      </c>
      <c r="Q14" s="16" t="b">
        <f t="shared" ca="1" si="1"/>
        <v>0</v>
      </c>
      <c r="R14">
        <v>1</v>
      </c>
      <c r="S14">
        <f t="array" aca="1" ref="S14" ca="1">COUNT(SEARCH(U14:W14,P14))</f>
        <v>0</v>
      </c>
      <c r="T14">
        <v>3</v>
      </c>
      <c r="U14" t="s">
        <v>17</v>
      </c>
      <c r="V14" t="s">
        <v>142</v>
      </c>
      <c r="W14" t="s">
        <v>34</v>
      </c>
      <c r="Y14" t="s">
        <v>143</v>
      </c>
      <c r="Z14" t="e">
        <f t="shared" ca="1" si="2"/>
        <v>#N/A</v>
      </c>
      <c r="AA14" s="16" t="b">
        <f t="shared" ca="1" si="3"/>
        <v>0</v>
      </c>
      <c r="AB14">
        <v>0.57692307692307687</v>
      </c>
      <c r="AC14">
        <f t="array" aca="1" ref="AC14" ca="1">COUNT(SEARCH(AE14:AF14,Z14))</f>
        <v>0</v>
      </c>
      <c r="AD14">
        <v>2</v>
      </c>
      <c r="AE14" t="s">
        <v>144</v>
      </c>
      <c r="AF14" t="s">
        <v>145</v>
      </c>
    </row>
    <row r="15" spans="1:33" x14ac:dyDescent="0.3">
      <c r="A15" s="4" t="s">
        <v>98</v>
      </c>
      <c r="B15" s="6" t="s">
        <v>146</v>
      </c>
      <c r="C15" s="5">
        <v>58337</v>
      </c>
      <c r="D15" s="15">
        <v>1400</v>
      </c>
      <c r="E15" s="15">
        <v>2080</v>
      </c>
      <c r="F15" s="11">
        <v>42353</v>
      </c>
      <c r="G15" s="11">
        <v>42384</v>
      </c>
      <c r="H15" s="18"/>
      <c r="I15" s="18"/>
      <c r="J15" s="19"/>
      <c r="K15" s="20"/>
      <c r="O15" t="s">
        <v>147</v>
      </c>
      <c r="P15" t="e">
        <f t="shared" ca="1" si="0"/>
        <v>#N/A</v>
      </c>
      <c r="Q15" s="16" t="b">
        <f t="shared" ca="1" si="1"/>
        <v>0</v>
      </c>
      <c r="R15">
        <v>1</v>
      </c>
      <c r="S15">
        <f t="array" aca="1" ref="S15" ca="1">COUNT(SEARCH(U15:W15,P15))</f>
        <v>0</v>
      </c>
      <c r="T15">
        <v>3</v>
      </c>
      <c r="U15" t="s">
        <v>17</v>
      </c>
      <c r="V15" t="s">
        <v>148</v>
      </c>
      <c r="W15" t="s">
        <v>34</v>
      </c>
      <c r="Y15" t="s">
        <v>149</v>
      </c>
      <c r="Z15" t="e">
        <f t="shared" ca="1" si="2"/>
        <v>#N/A</v>
      </c>
      <c r="AA15" s="16" t="b">
        <f t="shared" ca="1" si="3"/>
        <v>0</v>
      </c>
      <c r="AB15">
        <v>0.67307692307692313</v>
      </c>
      <c r="AC15">
        <f t="array" aca="1" ref="AC15" ca="1">COUNT(SEARCH(AE15:AF15,Z15))</f>
        <v>0</v>
      </c>
      <c r="AD15">
        <v>2</v>
      </c>
      <c r="AE15" t="s">
        <v>150</v>
      </c>
      <c r="AF15" t="s">
        <v>151</v>
      </c>
    </row>
    <row r="16" spans="1:33" x14ac:dyDescent="0.3">
      <c r="A16" s="4" t="s">
        <v>152</v>
      </c>
      <c r="B16" s="6" t="s">
        <v>153</v>
      </c>
      <c r="C16" s="5">
        <v>2234</v>
      </c>
      <c r="D16" s="15">
        <v>1650</v>
      </c>
      <c r="E16" s="15">
        <v>2080</v>
      </c>
      <c r="F16" s="11">
        <v>42367</v>
      </c>
      <c r="G16" s="11">
        <v>42400</v>
      </c>
      <c r="H16" s="18"/>
      <c r="I16" s="18"/>
      <c r="J16" s="19"/>
      <c r="K16" s="20"/>
      <c r="O16" t="s">
        <v>154</v>
      </c>
      <c r="P16" t="e">
        <f t="shared" ca="1" si="0"/>
        <v>#N/A</v>
      </c>
      <c r="Q16" s="16" t="b">
        <f t="shared" ca="1" si="1"/>
        <v>0</v>
      </c>
      <c r="R16">
        <v>1</v>
      </c>
      <c r="S16">
        <f t="array" aca="1" ref="S16" ca="1">COUNT(SEARCH(U16:W16,P16))</f>
        <v>0</v>
      </c>
      <c r="T16">
        <v>3</v>
      </c>
      <c r="U16" t="s">
        <v>17</v>
      </c>
      <c r="V16" t="s">
        <v>155</v>
      </c>
      <c r="W16" t="s">
        <v>34</v>
      </c>
      <c r="Y16" t="s">
        <v>156</v>
      </c>
      <c r="Z16" t="e">
        <f t="shared" ca="1" si="2"/>
        <v>#N/A</v>
      </c>
      <c r="AA16" s="16" t="b">
        <f t="shared" ca="1" si="3"/>
        <v>0</v>
      </c>
      <c r="AB16">
        <v>0.79326923076923073</v>
      </c>
      <c r="AC16">
        <f t="array" aca="1" ref="AC16" ca="1">COUNT(SEARCH(AE16:AF16,Z16))</f>
        <v>0</v>
      </c>
      <c r="AD16">
        <v>2</v>
      </c>
      <c r="AE16" t="s">
        <v>157</v>
      </c>
      <c r="AF16" t="s">
        <v>158</v>
      </c>
    </row>
    <row r="17" spans="1:34" x14ac:dyDescent="0.3">
      <c r="A17" s="4" t="s">
        <v>159</v>
      </c>
      <c r="B17" s="6" t="s">
        <v>160</v>
      </c>
      <c r="C17" s="5">
        <v>23445</v>
      </c>
      <c r="D17" s="15">
        <v>800</v>
      </c>
      <c r="E17" s="15">
        <v>2080</v>
      </c>
      <c r="F17" s="11">
        <v>42381</v>
      </c>
      <c r="G17" s="11">
        <v>42416</v>
      </c>
      <c r="H17" s="18"/>
      <c r="I17" s="18"/>
      <c r="J17" s="19"/>
      <c r="K17" s="20"/>
      <c r="O17" t="s">
        <v>161</v>
      </c>
      <c r="P17" t="e">
        <f t="shared" ca="1" si="0"/>
        <v>#N/A</v>
      </c>
      <c r="Q17" s="16" t="b">
        <f t="shared" ca="1" si="1"/>
        <v>0</v>
      </c>
      <c r="R17">
        <v>1</v>
      </c>
      <c r="S17">
        <f t="array" aca="1" ref="S17" ca="1">COUNT(SEARCH(U17:W17,P17))</f>
        <v>0</v>
      </c>
      <c r="T17">
        <v>3</v>
      </c>
      <c r="U17" t="s">
        <v>17</v>
      </c>
      <c r="V17" t="s">
        <v>162</v>
      </c>
      <c r="W17" t="s">
        <v>34</v>
      </c>
      <c r="Y17" t="s">
        <v>163</v>
      </c>
      <c r="Z17" t="e">
        <f t="shared" ca="1" si="2"/>
        <v>#N/A</v>
      </c>
      <c r="AA17" s="16" t="b">
        <f t="shared" ca="1" si="3"/>
        <v>0</v>
      </c>
      <c r="AB17">
        <v>0.38461538461538464</v>
      </c>
      <c r="AC17">
        <f t="array" aca="1" ref="AC17" ca="1">COUNT(SEARCH(AE17:AF17,Z17))</f>
        <v>0</v>
      </c>
      <c r="AD17">
        <v>2</v>
      </c>
      <c r="AE17" t="s">
        <v>164</v>
      </c>
      <c r="AF17" t="s">
        <v>165</v>
      </c>
    </row>
    <row r="18" spans="1:34" x14ac:dyDescent="0.3">
      <c r="A18" s="4" t="s">
        <v>166</v>
      </c>
      <c r="B18" s="6" t="s">
        <v>167</v>
      </c>
      <c r="C18" s="5">
        <v>44253</v>
      </c>
      <c r="D18" s="15">
        <v>700</v>
      </c>
      <c r="E18" s="15">
        <v>2080</v>
      </c>
      <c r="F18" s="11">
        <v>42395</v>
      </c>
      <c r="G18" s="11">
        <v>42432</v>
      </c>
      <c r="H18" s="18"/>
      <c r="I18" s="18"/>
      <c r="J18" s="19"/>
      <c r="K18" s="20"/>
      <c r="O18" t="s">
        <v>168</v>
      </c>
      <c r="P18" t="e">
        <f t="shared" ca="1" si="0"/>
        <v>#N/A</v>
      </c>
      <c r="Q18" s="16" t="b">
        <f t="shared" ca="1" si="1"/>
        <v>0</v>
      </c>
      <c r="R18">
        <v>1</v>
      </c>
      <c r="S18">
        <f t="array" aca="1" ref="S18" ca="1">COUNT(SEARCH(U18:W18,P18))</f>
        <v>0</v>
      </c>
      <c r="T18">
        <v>3</v>
      </c>
      <c r="U18" t="s">
        <v>17</v>
      </c>
      <c r="V18" t="s">
        <v>169</v>
      </c>
      <c r="W18" t="s">
        <v>34</v>
      </c>
      <c r="Y18" t="s">
        <v>170</v>
      </c>
      <c r="Z18" t="e">
        <f t="shared" ca="1" si="2"/>
        <v>#N/A</v>
      </c>
      <c r="AA18" s="16" t="b">
        <f t="shared" ca="1" si="3"/>
        <v>0</v>
      </c>
      <c r="AB18">
        <v>0.33653846153846156</v>
      </c>
      <c r="AC18">
        <f t="array" aca="1" ref="AC18" ca="1">COUNT(SEARCH(AE18:AF18,Z18))</f>
        <v>0</v>
      </c>
      <c r="AD18">
        <v>2</v>
      </c>
      <c r="AE18" t="s">
        <v>171</v>
      </c>
      <c r="AF18" t="s">
        <v>172</v>
      </c>
    </row>
    <row r="19" spans="1:34" x14ac:dyDescent="0.3">
      <c r="A19" s="4" t="s">
        <v>173</v>
      </c>
      <c r="B19" s="6" t="s">
        <v>174</v>
      </c>
      <c r="C19" s="5">
        <v>23549</v>
      </c>
      <c r="D19" s="15">
        <v>2500</v>
      </c>
      <c r="E19" s="15">
        <v>2080</v>
      </c>
      <c r="F19" s="11">
        <v>42409</v>
      </c>
      <c r="G19" s="11">
        <v>42448</v>
      </c>
      <c r="H19" s="18"/>
      <c r="I19" s="18"/>
      <c r="J19" s="19"/>
      <c r="K19" s="20"/>
      <c r="O19" t="s">
        <v>175</v>
      </c>
      <c r="P19" t="e">
        <f t="shared" ca="1" si="0"/>
        <v>#N/A</v>
      </c>
      <c r="Q19" s="16" t="b">
        <f t="shared" ca="1" si="1"/>
        <v>0</v>
      </c>
      <c r="R19">
        <v>2</v>
      </c>
      <c r="S19">
        <f t="array" aca="1" ref="S19" ca="1">COUNT(SEARCH(U19:W19,P19))</f>
        <v>0</v>
      </c>
      <c r="T19">
        <v>3</v>
      </c>
      <c r="U19" t="s">
        <v>17</v>
      </c>
      <c r="V19" t="s">
        <v>176</v>
      </c>
      <c r="W19" t="s">
        <v>34</v>
      </c>
      <c r="Y19" t="s">
        <v>177</v>
      </c>
      <c r="Z19" t="e">
        <f t="shared" ca="1" si="2"/>
        <v>#N/A</v>
      </c>
      <c r="AA19" s="16" t="b">
        <f t="shared" ca="1" si="3"/>
        <v>0</v>
      </c>
      <c r="AB19">
        <v>1.2019230769230769</v>
      </c>
      <c r="AC19">
        <f t="array" aca="1" ref="AC19" ca="1">COUNT(SEARCH(AE19:AF19,Z19))</f>
        <v>0</v>
      </c>
      <c r="AD19">
        <v>2</v>
      </c>
      <c r="AE19" t="s">
        <v>178</v>
      </c>
      <c r="AF19" t="s">
        <v>179</v>
      </c>
    </row>
    <row r="20" spans="1:34" x14ac:dyDescent="0.3">
      <c r="A20" s="3" t="s">
        <v>180</v>
      </c>
      <c r="B20" s="6" t="s">
        <v>181</v>
      </c>
      <c r="C20" s="5">
        <v>43223</v>
      </c>
      <c r="D20" s="15">
        <v>300</v>
      </c>
      <c r="E20" s="15">
        <v>2080</v>
      </c>
      <c r="F20" s="11">
        <v>42423</v>
      </c>
      <c r="G20" s="11">
        <v>42464</v>
      </c>
      <c r="H20" s="18"/>
      <c r="I20" s="18"/>
      <c r="J20" s="19"/>
      <c r="K20" s="20"/>
      <c r="O20" t="s">
        <v>182</v>
      </c>
      <c r="P20" t="e">
        <f t="shared" ca="1" si="0"/>
        <v>#N/A</v>
      </c>
      <c r="Q20" s="16" t="b">
        <f t="shared" ca="1" si="1"/>
        <v>0</v>
      </c>
      <c r="R20">
        <v>0</v>
      </c>
      <c r="S20">
        <f t="array" aca="1" ref="S20" ca="1">COUNT(SEARCH(U20:W20,P20))</f>
        <v>0</v>
      </c>
      <c r="T20">
        <v>3</v>
      </c>
      <c r="U20" t="s">
        <v>17</v>
      </c>
      <c r="V20" t="s">
        <v>183</v>
      </c>
      <c r="W20" t="s">
        <v>34</v>
      </c>
      <c r="Y20" t="s">
        <v>184</v>
      </c>
      <c r="Z20" t="e">
        <f t="shared" ca="1" si="2"/>
        <v>#N/A</v>
      </c>
      <c r="AA20" s="16" t="b">
        <f t="shared" ca="1" si="3"/>
        <v>0</v>
      </c>
      <c r="AB20">
        <v>0.14423076923076922</v>
      </c>
      <c r="AC20">
        <f t="array" aca="1" ref="AC20" ca="1">COUNT(SEARCH(AE20:AF20,Z20))</f>
        <v>0</v>
      </c>
      <c r="AD20">
        <v>2</v>
      </c>
      <c r="AE20" t="s">
        <v>185</v>
      </c>
      <c r="AF20" t="s">
        <v>186</v>
      </c>
    </row>
    <row r="21" spans="1:34" x14ac:dyDescent="0.3">
      <c r="A21" s="4" t="s">
        <v>187</v>
      </c>
      <c r="B21" s="6" t="s">
        <v>188</v>
      </c>
      <c r="C21" s="5">
        <v>34452</v>
      </c>
      <c r="D21" s="15">
        <v>200</v>
      </c>
      <c r="E21" s="15">
        <v>2080</v>
      </c>
      <c r="F21" s="11">
        <v>42437</v>
      </c>
      <c r="G21" s="11">
        <v>42480</v>
      </c>
      <c r="H21" s="18"/>
      <c r="I21" s="18"/>
      <c r="J21" s="19"/>
      <c r="K21" s="20"/>
      <c r="O21" t="s">
        <v>189</v>
      </c>
      <c r="P21" t="e">
        <f t="shared" ca="1" si="0"/>
        <v>#N/A</v>
      </c>
      <c r="Q21" s="16" t="b">
        <f t="shared" ca="1" si="1"/>
        <v>0</v>
      </c>
      <c r="R21">
        <v>0</v>
      </c>
      <c r="S21">
        <f t="array" aca="1" ref="S21" ca="1">COUNT(SEARCH(U21:W21,P21))</f>
        <v>0</v>
      </c>
      <c r="T21">
        <v>3</v>
      </c>
      <c r="U21" t="s">
        <v>17</v>
      </c>
      <c r="V21" t="s">
        <v>190</v>
      </c>
      <c r="W21" t="s">
        <v>34</v>
      </c>
      <c r="Y21" t="s">
        <v>191</v>
      </c>
      <c r="Z21" t="e">
        <f t="shared" ca="1" si="2"/>
        <v>#N/A</v>
      </c>
      <c r="AA21" s="16" t="b">
        <f t="shared" ca="1" si="3"/>
        <v>0</v>
      </c>
      <c r="AB21">
        <v>9.6153846153846159E-2</v>
      </c>
      <c r="AC21">
        <f t="array" aca="1" ref="AC21" ca="1">COUNT(SEARCH(AE21:AF21,Z21))</f>
        <v>0</v>
      </c>
      <c r="AD21">
        <v>2</v>
      </c>
      <c r="AE21" t="s">
        <v>192</v>
      </c>
      <c r="AF21" t="s">
        <v>193</v>
      </c>
    </row>
    <row r="22" spans="1:34" x14ac:dyDescent="0.3">
      <c r="A22" s="4" t="s">
        <v>87</v>
      </c>
      <c r="B22" s="6" t="s">
        <v>194</v>
      </c>
      <c r="C22" s="5">
        <v>33425</v>
      </c>
      <c r="D22" s="15">
        <v>2100</v>
      </c>
      <c r="E22" s="15">
        <v>2080</v>
      </c>
      <c r="F22" s="11">
        <v>42451</v>
      </c>
      <c r="G22" s="11">
        <v>42496</v>
      </c>
      <c r="H22" s="18"/>
      <c r="I22" s="18"/>
      <c r="J22" s="19"/>
      <c r="K22" s="20"/>
      <c r="O22" t="s">
        <v>195</v>
      </c>
      <c r="P22" t="e">
        <f t="shared" ca="1" si="0"/>
        <v>#N/A</v>
      </c>
      <c r="Q22" s="16" t="b">
        <f t="shared" ca="1" si="1"/>
        <v>0</v>
      </c>
      <c r="R22">
        <v>1</v>
      </c>
      <c r="S22">
        <f t="array" aca="1" ref="S22" ca="1">COUNT(SEARCH(U22:W22,P22))</f>
        <v>0</v>
      </c>
      <c r="T22">
        <v>3</v>
      </c>
      <c r="U22" t="s">
        <v>17</v>
      </c>
      <c r="V22" t="s">
        <v>196</v>
      </c>
      <c r="W22" t="s">
        <v>34</v>
      </c>
      <c r="Y22" t="s">
        <v>197</v>
      </c>
      <c r="Z22" t="e">
        <f t="shared" ca="1" si="2"/>
        <v>#N/A</v>
      </c>
      <c r="AA22" s="16" t="b">
        <f t="shared" ca="1" si="3"/>
        <v>0</v>
      </c>
      <c r="AB22">
        <v>1.0096153846153846</v>
      </c>
      <c r="AC22">
        <f t="array" aca="1" ref="AC22" ca="1">COUNT(SEARCH(AE22:AF22,Z22))</f>
        <v>0</v>
      </c>
      <c r="AD22">
        <v>2</v>
      </c>
      <c r="AE22" t="s">
        <v>198</v>
      </c>
      <c r="AF22" t="s">
        <v>199</v>
      </c>
    </row>
    <row r="23" spans="1:34" x14ac:dyDescent="0.3">
      <c r="A23" s="4" t="s">
        <v>200</v>
      </c>
      <c r="B23" s="6" t="s">
        <v>201</v>
      </c>
      <c r="C23" s="5">
        <v>52534</v>
      </c>
      <c r="D23" s="15">
        <v>2400</v>
      </c>
      <c r="E23" s="15">
        <v>2080</v>
      </c>
      <c r="F23" s="11">
        <v>42465</v>
      </c>
      <c r="G23" s="11">
        <v>42512</v>
      </c>
      <c r="H23" s="18"/>
      <c r="I23" s="18"/>
      <c r="J23" s="19"/>
      <c r="K23" s="20"/>
      <c r="O23" t="s">
        <v>202</v>
      </c>
      <c r="P23" t="e">
        <f t="shared" ca="1" si="0"/>
        <v>#N/A</v>
      </c>
      <c r="Q23" s="16" t="b">
        <f t="shared" ca="1" si="1"/>
        <v>0</v>
      </c>
      <c r="R23">
        <v>1</v>
      </c>
      <c r="S23">
        <f t="array" aca="1" ref="S23" ca="1">COUNT(SEARCH(U23:W23,P23))</f>
        <v>0</v>
      </c>
      <c r="T23">
        <v>3</v>
      </c>
      <c r="U23" t="s">
        <v>17</v>
      </c>
      <c r="V23" t="s">
        <v>203</v>
      </c>
      <c r="W23" t="s">
        <v>34</v>
      </c>
      <c r="Y23" t="s">
        <v>204</v>
      </c>
      <c r="Z23" t="e">
        <f t="shared" ca="1" si="2"/>
        <v>#N/A</v>
      </c>
      <c r="AA23" s="16" t="b">
        <f t="shared" ca="1" si="3"/>
        <v>0</v>
      </c>
      <c r="AB23">
        <v>1.1538461538461537</v>
      </c>
      <c r="AC23">
        <f t="array" aca="1" ref="AC23" ca="1">COUNT(SEARCH(AE23:AF23,Z23))</f>
        <v>0</v>
      </c>
      <c r="AD23">
        <v>2</v>
      </c>
      <c r="AE23" t="s">
        <v>205</v>
      </c>
      <c r="AF23" t="s">
        <v>206</v>
      </c>
    </row>
    <row r="24" spans="1:34" x14ac:dyDescent="0.3">
      <c r="A24" s="4" t="s">
        <v>159</v>
      </c>
      <c r="B24" s="6" t="s">
        <v>207</v>
      </c>
      <c r="C24" s="5">
        <v>58337</v>
      </c>
      <c r="D24" s="15">
        <v>500</v>
      </c>
      <c r="E24" s="15">
        <v>2080</v>
      </c>
      <c r="F24" s="11">
        <v>42479</v>
      </c>
      <c r="G24" s="11">
        <v>42528</v>
      </c>
      <c r="H24" s="18"/>
      <c r="I24" s="18"/>
      <c r="J24" s="19"/>
      <c r="K24" s="20"/>
      <c r="O24" t="s">
        <v>208</v>
      </c>
      <c r="P24" t="e">
        <f t="shared" ca="1" si="0"/>
        <v>#N/A</v>
      </c>
      <c r="Q24" s="16" t="b">
        <f t="shared" ca="1" si="1"/>
        <v>0</v>
      </c>
      <c r="R24">
        <v>1</v>
      </c>
      <c r="S24">
        <f t="array" aca="1" ref="S24" ca="1">COUNT(SEARCH(U24:W24,P24))</f>
        <v>0</v>
      </c>
      <c r="T24">
        <v>3</v>
      </c>
      <c r="U24" t="s">
        <v>17</v>
      </c>
      <c r="V24" t="s">
        <v>209</v>
      </c>
      <c r="W24" t="s">
        <v>34</v>
      </c>
      <c r="Y24" t="s">
        <v>210</v>
      </c>
      <c r="Z24" t="e">
        <f t="shared" ca="1" si="2"/>
        <v>#N/A</v>
      </c>
      <c r="AA24" s="16" t="b">
        <f t="shared" ca="1" si="3"/>
        <v>0</v>
      </c>
      <c r="AB24">
        <v>0.24038461538461539</v>
      </c>
      <c r="AC24">
        <f t="array" aca="1" ref="AC24" ca="1">COUNT(SEARCH(AE24:AF24,Z24))</f>
        <v>0</v>
      </c>
      <c r="AD24">
        <v>2</v>
      </c>
      <c r="AE24" t="s">
        <v>211</v>
      </c>
      <c r="AF24" t="s">
        <v>212</v>
      </c>
    </row>
    <row r="25" spans="1:34" x14ac:dyDescent="0.3">
      <c r="A25" s="4" t="s">
        <v>213</v>
      </c>
      <c r="B25" s="6" t="s">
        <v>214</v>
      </c>
      <c r="C25" s="5">
        <v>2234</v>
      </c>
      <c r="D25" s="15">
        <v>1235</v>
      </c>
      <c r="E25" s="15">
        <v>2080</v>
      </c>
      <c r="F25" s="11">
        <v>42493</v>
      </c>
      <c r="G25" s="11">
        <v>42544</v>
      </c>
      <c r="H25" s="18"/>
      <c r="I25" s="18"/>
      <c r="J25" s="19"/>
      <c r="K25" s="20"/>
      <c r="O25" t="s">
        <v>215</v>
      </c>
      <c r="P25" t="e">
        <f t="shared" ca="1" si="0"/>
        <v>#N/A</v>
      </c>
      <c r="Q25" s="16" t="b">
        <f t="shared" ca="1" si="1"/>
        <v>0</v>
      </c>
      <c r="R25">
        <v>1</v>
      </c>
      <c r="S25">
        <f t="array" aca="1" ref="S25" ca="1">COUNT(SEARCH(U25:W25,P25))</f>
        <v>0</v>
      </c>
      <c r="T25">
        <v>3</v>
      </c>
      <c r="U25" t="s">
        <v>17</v>
      </c>
      <c r="V25" t="s">
        <v>216</v>
      </c>
      <c r="W25" t="s">
        <v>34</v>
      </c>
      <c r="Y25" t="s">
        <v>217</v>
      </c>
      <c r="Z25" t="e">
        <f t="shared" ca="1" si="2"/>
        <v>#N/A</v>
      </c>
      <c r="AA25" s="16" t="b">
        <f t="shared" ca="1" si="3"/>
        <v>0</v>
      </c>
      <c r="AB25">
        <v>0.59375</v>
      </c>
      <c r="AC25">
        <f t="array" aca="1" ref="AC25" ca="1">COUNT(SEARCH(AE25:AF25,Z25))</f>
        <v>0</v>
      </c>
      <c r="AD25">
        <v>2</v>
      </c>
      <c r="AE25" t="s">
        <v>218</v>
      </c>
      <c r="AF25" t="s">
        <v>219</v>
      </c>
    </row>
    <row r="26" spans="1:34" x14ac:dyDescent="0.3">
      <c r="A26" s="4" t="s">
        <v>220</v>
      </c>
      <c r="B26" s="6" t="s">
        <v>221</v>
      </c>
      <c r="C26" s="5">
        <v>23445</v>
      </c>
      <c r="D26" s="15">
        <v>500</v>
      </c>
      <c r="E26" s="15">
        <v>2080</v>
      </c>
      <c r="F26" s="11">
        <v>42507</v>
      </c>
      <c r="G26" s="11">
        <v>42560</v>
      </c>
      <c r="H26" s="18"/>
      <c r="I26" s="18"/>
      <c r="J26" s="19"/>
      <c r="K26" s="20"/>
      <c r="O26" t="s">
        <v>222</v>
      </c>
      <c r="P26" t="e">
        <f t="shared" ca="1" si="0"/>
        <v>#N/A</v>
      </c>
      <c r="Q26" s="16" t="b">
        <f t="shared" ca="1" si="1"/>
        <v>0</v>
      </c>
      <c r="R26">
        <v>0</v>
      </c>
      <c r="S26">
        <f t="array" aca="1" ref="S26" ca="1">COUNT(SEARCH(U26:W26,P26))</f>
        <v>0</v>
      </c>
      <c r="T26">
        <v>3</v>
      </c>
      <c r="U26" t="s">
        <v>17</v>
      </c>
      <c r="V26" t="s">
        <v>223</v>
      </c>
      <c r="W26" t="s">
        <v>34</v>
      </c>
      <c r="Y26" t="s">
        <v>224</v>
      </c>
      <c r="Z26" t="e">
        <f t="shared" ca="1" si="2"/>
        <v>#N/A</v>
      </c>
      <c r="AA26" s="16" t="b">
        <f t="shared" ca="1" si="3"/>
        <v>0</v>
      </c>
      <c r="AB26">
        <v>0.24038461538461539</v>
      </c>
      <c r="AC26">
        <f t="array" aca="1" ref="AC26" ca="1">COUNT(SEARCH(AE26:AF26,Z26))</f>
        <v>0</v>
      </c>
      <c r="AD26">
        <v>2</v>
      </c>
      <c r="AE26" t="s">
        <v>225</v>
      </c>
      <c r="AF26" t="s">
        <v>226</v>
      </c>
    </row>
    <row r="28" spans="1:34" x14ac:dyDescent="0.3">
      <c r="A28" s="27" t="s">
        <v>486</v>
      </c>
      <c r="B28" s="27"/>
      <c r="C28" s="27"/>
      <c r="D28" s="27"/>
      <c r="E28" s="27"/>
      <c r="F28" s="27"/>
      <c r="G28" s="27"/>
      <c r="H28" s="27"/>
      <c r="O28" s="17"/>
      <c r="P28" s="17"/>
      <c r="Q28" s="17" t="s">
        <v>1</v>
      </c>
      <c r="R28" s="17" t="s">
        <v>2</v>
      </c>
      <c r="S28" s="17" t="s">
        <v>3</v>
      </c>
      <c r="T28" s="17" t="s">
        <v>4</v>
      </c>
      <c r="U28" s="17" t="s">
        <v>5</v>
      </c>
      <c r="V28" s="17"/>
      <c r="W28" s="17"/>
      <c r="Y28" s="17"/>
      <c r="Z28" s="17"/>
      <c r="AA28" s="17" t="s">
        <v>1</v>
      </c>
      <c r="AB28" s="17" t="s">
        <v>2</v>
      </c>
      <c r="AC28" s="17" t="s">
        <v>3</v>
      </c>
      <c r="AD28" s="17" t="s">
        <v>4</v>
      </c>
      <c r="AE28" s="17" t="s">
        <v>5</v>
      </c>
      <c r="AF28" s="17"/>
    </row>
    <row r="29" spans="1:34" x14ac:dyDescent="0.3">
      <c r="A29" s="27"/>
      <c r="B29" s="27"/>
      <c r="C29" s="27"/>
      <c r="D29" s="27"/>
      <c r="E29" s="27"/>
      <c r="F29" s="27"/>
      <c r="G29" s="27"/>
      <c r="H29" s="27"/>
      <c r="O29" t="s">
        <v>227</v>
      </c>
      <c r="P29" t="e">
        <f ca="1">_xlfn.FORMULATEXT(INDIRECT(O29))</f>
        <v>#N/A</v>
      </c>
      <c r="Q29" s="16" t="b">
        <f ca="1">AND(S29=T29,INDIRECT(O29)=R29)</f>
        <v>0</v>
      </c>
      <c r="R29" t="s">
        <v>228</v>
      </c>
      <c r="S29">
        <f t="array" aca="1" ref="S29" ca="1">COUNT(SEARCH(U29:V29,P29))</f>
        <v>0</v>
      </c>
      <c r="T29">
        <v>2</v>
      </c>
      <c r="U29" t="s">
        <v>229</v>
      </c>
      <c r="V29" t="s">
        <v>230</v>
      </c>
      <c r="Y29" t="s">
        <v>231</v>
      </c>
      <c r="Z29" t="e">
        <f ca="1">_xlfn.FORMULATEXT(INDIRECT(Y29))</f>
        <v>#N/A</v>
      </c>
      <c r="AA29" s="16" t="b">
        <f ca="1">AND(AC29=AD29,INDIRECT(Y29)=AB29)</f>
        <v>0</v>
      </c>
      <c r="AB29" t="b">
        <f ca="1">AND(NOW() &gt; F2,NOW() &lt; G2)</f>
        <v>0</v>
      </c>
      <c r="AC29">
        <f t="array" aca="1" ref="AC29" ca="1">COUNT(SEARCH(AE29:AH29,Z29))</f>
        <v>0</v>
      </c>
      <c r="AD29">
        <v>4</v>
      </c>
      <c r="AE29" t="s">
        <v>232</v>
      </c>
      <c r="AF29" t="s">
        <v>233</v>
      </c>
      <c r="AG29" t="s">
        <v>234</v>
      </c>
      <c r="AH29" t="s">
        <v>235</v>
      </c>
    </row>
    <row r="30" spans="1:34" x14ac:dyDescent="0.3">
      <c r="A30" s="27"/>
      <c r="B30" s="27"/>
      <c r="C30" s="27"/>
      <c r="D30" s="27"/>
      <c r="E30" s="27"/>
      <c r="F30" s="27"/>
      <c r="G30" s="27"/>
      <c r="H30" s="27"/>
      <c r="O30" t="s">
        <v>236</v>
      </c>
      <c r="P30" t="e">
        <f t="shared" ref="P30:P53" ca="1" si="4">_xlfn.FORMULATEXT(INDIRECT(O30))</f>
        <v>#N/A</v>
      </c>
      <c r="Q30" s="16" t="b">
        <f t="shared" ref="Q30:Q53" ca="1" si="5">AND(S30=T30,INDIRECT(O30)=R30)</f>
        <v>0</v>
      </c>
      <c r="R30" t="s">
        <v>228</v>
      </c>
      <c r="S30">
        <f t="array" aca="1" ref="S30" ca="1">COUNT(SEARCH(U30:V30,P30))</f>
        <v>0</v>
      </c>
      <c r="T30">
        <v>2</v>
      </c>
      <c r="U30" t="s">
        <v>229</v>
      </c>
      <c r="V30" t="s">
        <v>237</v>
      </c>
      <c r="Y30" t="s">
        <v>238</v>
      </c>
      <c r="Z30" t="e">
        <f t="shared" ref="Z30:Z53" ca="1" si="6">_xlfn.FORMULATEXT(INDIRECT(Y30))</f>
        <v>#N/A</v>
      </c>
      <c r="AA30" s="16" t="b">
        <f t="shared" ref="AA30:AA53" ca="1" si="7">AND(AC30=AD30,INDIRECT(Y30)=AB30)</f>
        <v>0</v>
      </c>
      <c r="AB30" t="b">
        <f t="shared" ref="AB30:AB53" ca="1" si="8">AND(NOW() &gt; F3,NOW() &lt; G3)</f>
        <v>0</v>
      </c>
      <c r="AC30">
        <f t="array" aca="1" ref="AC30" ca="1">COUNT(SEARCH(AE30:AH30,Z30))</f>
        <v>0</v>
      </c>
      <c r="AD30">
        <v>4</v>
      </c>
      <c r="AE30" t="s">
        <v>232</v>
      </c>
      <c r="AF30" t="s">
        <v>233</v>
      </c>
      <c r="AG30" t="s">
        <v>239</v>
      </c>
      <c r="AH30" t="s">
        <v>240</v>
      </c>
    </row>
    <row r="31" spans="1:34" x14ac:dyDescent="0.3">
      <c r="A31" s="27"/>
      <c r="B31" s="27"/>
      <c r="C31" s="27"/>
      <c r="D31" s="27"/>
      <c r="E31" s="27"/>
      <c r="F31" s="27"/>
      <c r="G31" s="27"/>
      <c r="H31" s="27"/>
      <c r="O31" t="s">
        <v>241</v>
      </c>
      <c r="P31" t="e">
        <f t="shared" ca="1" si="4"/>
        <v>#N/A</v>
      </c>
      <c r="Q31" s="16" t="b">
        <f t="shared" ca="1" si="5"/>
        <v>0</v>
      </c>
      <c r="R31" t="s">
        <v>242</v>
      </c>
      <c r="S31">
        <f t="array" aca="1" ref="S31" ca="1">COUNT(SEARCH(U31:V31,P31))</f>
        <v>0</v>
      </c>
      <c r="T31">
        <v>2</v>
      </c>
      <c r="U31" t="s">
        <v>229</v>
      </c>
      <c r="V31" t="s">
        <v>7</v>
      </c>
      <c r="Y31" t="s">
        <v>243</v>
      </c>
      <c r="Z31" t="e">
        <f t="shared" ca="1" si="6"/>
        <v>#N/A</v>
      </c>
      <c r="AA31" s="16" t="b">
        <f t="shared" ca="1" si="7"/>
        <v>0</v>
      </c>
      <c r="AB31" t="b">
        <f t="shared" ca="1" si="8"/>
        <v>0</v>
      </c>
      <c r="AC31">
        <f t="array" aca="1" ref="AC31" ca="1">COUNT(SEARCH(AE31:AH31,Z31))</f>
        <v>0</v>
      </c>
      <c r="AD31">
        <v>4</v>
      </c>
      <c r="AE31" t="s">
        <v>232</v>
      </c>
      <c r="AF31" t="s">
        <v>233</v>
      </c>
      <c r="AG31" t="s">
        <v>244</v>
      </c>
      <c r="AH31" t="s">
        <v>245</v>
      </c>
    </row>
    <row r="32" spans="1:34" x14ac:dyDescent="0.3">
      <c r="A32" s="24" t="s">
        <v>2</v>
      </c>
      <c r="B32" s="28" t="b">
        <f ca="1">AND(Q29:Q53)</f>
        <v>0</v>
      </c>
      <c r="C32" s="28"/>
      <c r="D32" s="28"/>
      <c r="E32" s="28"/>
      <c r="F32" s="28"/>
      <c r="G32" s="28"/>
      <c r="H32" s="28"/>
      <c r="O32" t="s">
        <v>246</v>
      </c>
      <c r="P32" t="e">
        <f t="shared" ca="1" si="4"/>
        <v>#N/A</v>
      </c>
      <c r="Q32" s="16" t="b">
        <f t="shared" ca="1" si="5"/>
        <v>0</v>
      </c>
      <c r="R32" t="s">
        <v>242</v>
      </c>
      <c r="S32">
        <f t="array" aca="1" ref="S32" ca="1">COUNT(SEARCH(U32:V32,P32))</f>
        <v>0</v>
      </c>
      <c r="T32">
        <v>2</v>
      </c>
      <c r="U32" t="s">
        <v>229</v>
      </c>
      <c r="V32" t="s">
        <v>247</v>
      </c>
      <c r="Y32" t="s">
        <v>248</v>
      </c>
      <c r="Z32" t="e">
        <f t="shared" ca="1" si="6"/>
        <v>#N/A</v>
      </c>
      <c r="AA32" s="16" t="b">
        <f t="shared" ca="1" si="7"/>
        <v>0</v>
      </c>
      <c r="AB32" t="b">
        <f t="shared" ca="1" si="8"/>
        <v>0</v>
      </c>
      <c r="AC32">
        <f t="array" aca="1" ref="AC32" ca="1">COUNT(SEARCH(AE32:AH32,Z32))</f>
        <v>0</v>
      </c>
      <c r="AD32">
        <v>4</v>
      </c>
      <c r="AE32" t="s">
        <v>232</v>
      </c>
      <c r="AF32" t="s">
        <v>233</v>
      </c>
      <c r="AG32" t="s">
        <v>249</v>
      </c>
      <c r="AH32" t="s">
        <v>250</v>
      </c>
    </row>
    <row r="33" spans="1:34" x14ac:dyDescent="0.3">
      <c r="O33" t="s">
        <v>251</v>
      </c>
      <c r="P33" t="e">
        <f t="shared" ca="1" si="4"/>
        <v>#N/A</v>
      </c>
      <c r="Q33" s="16" t="b">
        <f t="shared" ca="1" si="5"/>
        <v>0</v>
      </c>
      <c r="R33" t="s">
        <v>242</v>
      </c>
      <c r="S33">
        <f t="array" aca="1" ref="S33" ca="1">COUNT(SEARCH(U33:V33,P33))</f>
        <v>0</v>
      </c>
      <c r="T33">
        <v>2</v>
      </c>
      <c r="U33" t="s">
        <v>229</v>
      </c>
      <c r="V33" t="s">
        <v>252</v>
      </c>
      <c r="Y33" t="s">
        <v>253</v>
      </c>
      <c r="Z33" t="e">
        <f t="shared" ca="1" si="6"/>
        <v>#N/A</v>
      </c>
      <c r="AA33" s="16" t="b">
        <f t="shared" ca="1" si="7"/>
        <v>0</v>
      </c>
      <c r="AB33" t="b">
        <f t="shared" ca="1" si="8"/>
        <v>0</v>
      </c>
      <c r="AC33">
        <f t="array" aca="1" ref="AC33" ca="1">COUNT(SEARCH(AE33:AH33,Z33))</f>
        <v>0</v>
      </c>
      <c r="AD33">
        <v>4</v>
      </c>
      <c r="AE33" t="s">
        <v>232</v>
      </c>
      <c r="AF33" t="s">
        <v>233</v>
      </c>
      <c r="AG33" t="s">
        <v>254</v>
      </c>
      <c r="AH33" t="s">
        <v>255</v>
      </c>
    </row>
    <row r="34" spans="1:34" x14ac:dyDescent="0.3">
      <c r="A34" s="27" t="s">
        <v>487</v>
      </c>
      <c r="B34" s="27"/>
      <c r="C34" s="27"/>
      <c r="D34" s="27"/>
      <c r="E34" s="27"/>
      <c r="F34" s="27"/>
      <c r="G34" s="27"/>
      <c r="H34" s="27"/>
      <c r="O34" t="s">
        <v>256</v>
      </c>
      <c r="P34" t="e">
        <f t="shared" ca="1" si="4"/>
        <v>#N/A</v>
      </c>
      <c r="Q34" s="16" t="b">
        <f t="shared" ca="1" si="5"/>
        <v>0</v>
      </c>
      <c r="R34" t="s">
        <v>228</v>
      </c>
      <c r="S34">
        <f t="array" aca="1" ref="S34" ca="1">COUNT(SEARCH(U34:V34,P34))</f>
        <v>0</v>
      </c>
      <c r="T34">
        <v>2</v>
      </c>
      <c r="U34" t="s">
        <v>229</v>
      </c>
      <c r="V34" t="s">
        <v>33</v>
      </c>
      <c r="Y34" t="s">
        <v>257</v>
      </c>
      <c r="Z34" t="e">
        <f t="shared" ca="1" si="6"/>
        <v>#N/A</v>
      </c>
      <c r="AA34" s="16" t="b">
        <f t="shared" ca="1" si="7"/>
        <v>0</v>
      </c>
      <c r="AB34" t="b">
        <f t="shared" ca="1" si="8"/>
        <v>0</v>
      </c>
      <c r="AC34">
        <f t="array" aca="1" ref="AC34" ca="1">COUNT(SEARCH(AE34:AH34,Z34))</f>
        <v>0</v>
      </c>
      <c r="AD34">
        <v>4</v>
      </c>
      <c r="AE34" t="s">
        <v>232</v>
      </c>
      <c r="AF34" t="s">
        <v>233</v>
      </c>
      <c r="AG34" t="s">
        <v>258</v>
      </c>
      <c r="AH34" t="s">
        <v>259</v>
      </c>
    </row>
    <row r="35" spans="1:34" x14ac:dyDescent="0.3">
      <c r="A35" s="27"/>
      <c r="B35" s="27"/>
      <c r="C35" s="27"/>
      <c r="D35" s="27"/>
      <c r="E35" s="27"/>
      <c r="F35" s="27"/>
      <c r="G35" s="27"/>
      <c r="H35" s="27"/>
      <c r="O35" t="s">
        <v>260</v>
      </c>
      <c r="P35" t="e">
        <f t="shared" ca="1" si="4"/>
        <v>#N/A</v>
      </c>
      <c r="Q35" s="16" t="b">
        <f t="shared" ca="1" si="5"/>
        <v>0</v>
      </c>
      <c r="R35" t="s">
        <v>242</v>
      </c>
      <c r="S35">
        <f t="array" aca="1" ref="S35" ca="1">COUNT(SEARCH(U35:V35,P35))</f>
        <v>0</v>
      </c>
      <c r="T35">
        <v>2</v>
      </c>
      <c r="U35" t="s">
        <v>229</v>
      </c>
      <c r="V35" t="s">
        <v>261</v>
      </c>
      <c r="Y35" t="s">
        <v>262</v>
      </c>
      <c r="Z35" t="e">
        <f t="shared" ca="1" si="6"/>
        <v>#N/A</v>
      </c>
      <c r="AA35" s="16" t="b">
        <f t="shared" ca="1" si="7"/>
        <v>0</v>
      </c>
      <c r="AB35" t="b">
        <f t="shared" ca="1" si="8"/>
        <v>0</v>
      </c>
      <c r="AC35">
        <f t="array" aca="1" ref="AC35" ca="1">COUNT(SEARCH(AE35:AH35,Z35))</f>
        <v>0</v>
      </c>
      <c r="AD35">
        <v>4</v>
      </c>
      <c r="AE35" t="s">
        <v>232</v>
      </c>
      <c r="AF35" t="s">
        <v>233</v>
      </c>
      <c r="AG35" t="s">
        <v>263</v>
      </c>
      <c r="AH35" t="s">
        <v>264</v>
      </c>
    </row>
    <row r="36" spans="1:34" x14ac:dyDescent="0.3">
      <c r="A36" s="27"/>
      <c r="B36" s="27"/>
      <c r="C36" s="27"/>
      <c r="D36" s="27"/>
      <c r="E36" s="27"/>
      <c r="F36" s="27"/>
      <c r="G36" s="27"/>
      <c r="H36" s="27"/>
      <c r="O36" t="s">
        <v>265</v>
      </c>
      <c r="P36" t="e">
        <f t="shared" ca="1" si="4"/>
        <v>#N/A</v>
      </c>
      <c r="Q36" s="16" t="b">
        <f t="shared" ca="1" si="5"/>
        <v>0</v>
      </c>
      <c r="R36" t="s">
        <v>266</v>
      </c>
      <c r="S36">
        <f t="array" aca="1" ref="S36" ca="1">COUNT(SEARCH(U36:V36,P36))</f>
        <v>0</v>
      </c>
      <c r="T36">
        <v>2</v>
      </c>
      <c r="U36" t="s">
        <v>229</v>
      </c>
      <c r="V36" t="s">
        <v>267</v>
      </c>
      <c r="Y36" t="s">
        <v>268</v>
      </c>
      <c r="Z36" t="e">
        <f t="shared" ca="1" si="6"/>
        <v>#N/A</v>
      </c>
      <c r="AA36" s="16" t="b">
        <f t="shared" ca="1" si="7"/>
        <v>0</v>
      </c>
      <c r="AB36" t="b">
        <f t="shared" ca="1" si="8"/>
        <v>0</v>
      </c>
      <c r="AC36">
        <f t="array" aca="1" ref="AC36" ca="1">COUNT(SEARCH(AE36:AH36,Z36))</f>
        <v>0</v>
      </c>
      <c r="AD36">
        <v>4</v>
      </c>
      <c r="AE36" t="s">
        <v>232</v>
      </c>
      <c r="AF36" t="s">
        <v>233</v>
      </c>
      <c r="AG36" t="s">
        <v>269</v>
      </c>
      <c r="AH36" t="s">
        <v>270</v>
      </c>
    </row>
    <row r="37" spans="1:34" x14ac:dyDescent="0.3">
      <c r="A37" s="27"/>
      <c r="B37" s="27"/>
      <c r="C37" s="27"/>
      <c r="D37" s="27"/>
      <c r="E37" s="27"/>
      <c r="F37" s="27"/>
      <c r="G37" s="27"/>
      <c r="H37" s="27"/>
      <c r="O37" t="s">
        <v>271</v>
      </c>
      <c r="P37" t="e">
        <f t="shared" ca="1" si="4"/>
        <v>#N/A</v>
      </c>
      <c r="Q37" s="16" t="b">
        <f t="shared" ca="1" si="5"/>
        <v>0</v>
      </c>
      <c r="R37" t="s">
        <v>242</v>
      </c>
      <c r="S37">
        <f t="array" aca="1" ref="S37" ca="1">COUNT(SEARCH(U37:V37,P37))</f>
        <v>0</v>
      </c>
      <c r="T37">
        <v>2</v>
      </c>
      <c r="U37" t="s">
        <v>229</v>
      </c>
      <c r="V37" t="s">
        <v>45</v>
      </c>
      <c r="Y37" t="s">
        <v>272</v>
      </c>
      <c r="Z37" t="e">
        <f t="shared" ca="1" si="6"/>
        <v>#N/A</v>
      </c>
      <c r="AA37" s="16" t="b">
        <f t="shared" ca="1" si="7"/>
        <v>0</v>
      </c>
      <c r="AB37" t="b">
        <f t="shared" ca="1" si="8"/>
        <v>0</v>
      </c>
      <c r="AC37">
        <f t="array" aca="1" ref="AC37" ca="1">COUNT(SEARCH(AE37:AH37,Z37))</f>
        <v>0</v>
      </c>
      <c r="AD37">
        <v>4</v>
      </c>
      <c r="AE37" t="s">
        <v>232</v>
      </c>
      <c r="AF37" t="s">
        <v>233</v>
      </c>
      <c r="AG37" t="s">
        <v>273</v>
      </c>
      <c r="AH37" t="s">
        <v>274</v>
      </c>
    </row>
    <row r="38" spans="1:34" x14ac:dyDescent="0.3">
      <c r="A38" s="24" t="s">
        <v>2</v>
      </c>
      <c r="B38" s="28" t="b">
        <f ca="1">AND(AA2:AA26)</f>
        <v>0</v>
      </c>
      <c r="C38" s="28"/>
      <c r="D38" s="28"/>
      <c r="E38" s="28"/>
      <c r="F38" s="28"/>
      <c r="G38" s="28"/>
      <c r="H38" s="28"/>
      <c r="O38" t="s">
        <v>275</v>
      </c>
      <c r="P38" t="e">
        <f t="shared" ca="1" si="4"/>
        <v>#N/A</v>
      </c>
      <c r="Q38" s="16" t="b">
        <f t="shared" ca="1" si="5"/>
        <v>0</v>
      </c>
      <c r="R38" t="s">
        <v>228</v>
      </c>
      <c r="S38">
        <f t="array" aca="1" ref="S38" ca="1">COUNT(SEARCH(U38:V38,P38))</f>
        <v>0</v>
      </c>
      <c r="T38">
        <v>2</v>
      </c>
      <c r="U38" t="s">
        <v>229</v>
      </c>
      <c r="V38" t="s">
        <v>276</v>
      </c>
      <c r="Y38" t="s">
        <v>277</v>
      </c>
      <c r="Z38" t="e">
        <f t="shared" ca="1" si="6"/>
        <v>#N/A</v>
      </c>
      <c r="AA38" s="16" t="b">
        <f t="shared" ca="1" si="7"/>
        <v>0</v>
      </c>
      <c r="AB38" t="b">
        <f t="shared" ca="1" si="8"/>
        <v>0</v>
      </c>
      <c r="AC38">
        <f t="array" aca="1" ref="AC38" ca="1">COUNT(SEARCH(AE38:AH38,Z38))</f>
        <v>0</v>
      </c>
      <c r="AD38">
        <v>4</v>
      </c>
      <c r="AE38" t="s">
        <v>232</v>
      </c>
      <c r="AF38" t="s">
        <v>233</v>
      </c>
      <c r="AG38" t="s">
        <v>278</v>
      </c>
      <c r="AH38" t="s">
        <v>279</v>
      </c>
    </row>
    <row r="39" spans="1:34" x14ac:dyDescent="0.3">
      <c r="O39" t="s">
        <v>280</v>
      </c>
      <c r="P39" t="e">
        <f t="shared" ca="1" si="4"/>
        <v>#N/A</v>
      </c>
      <c r="Q39" s="16" t="b">
        <f t="shared" ca="1" si="5"/>
        <v>0</v>
      </c>
      <c r="R39" t="s">
        <v>228</v>
      </c>
      <c r="S39">
        <f t="array" aca="1" ref="S39" ca="1">COUNT(SEARCH(U39:V39,P39))</f>
        <v>0</v>
      </c>
      <c r="T39">
        <v>2</v>
      </c>
      <c r="U39" t="s">
        <v>229</v>
      </c>
      <c r="V39" t="s">
        <v>281</v>
      </c>
      <c r="Y39" t="s">
        <v>282</v>
      </c>
      <c r="Z39" t="e">
        <f t="shared" ca="1" si="6"/>
        <v>#N/A</v>
      </c>
      <c r="AA39" s="16" t="b">
        <f t="shared" ca="1" si="7"/>
        <v>0</v>
      </c>
      <c r="AB39" t="b">
        <f t="shared" ca="1" si="8"/>
        <v>0</v>
      </c>
      <c r="AC39">
        <f t="array" aca="1" ref="AC39" ca="1">COUNT(SEARCH(AE39:AH39,Z39))</f>
        <v>0</v>
      </c>
      <c r="AD39">
        <v>4</v>
      </c>
      <c r="AE39" t="s">
        <v>232</v>
      </c>
      <c r="AF39" t="s">
        <v>233</v>
      </c>
      <c r="AG39" t="s">
        <v>283</v>
      </c>
      <c r="AH39" t="s">
        <v>284</v>
      </c>
    </row>
    <row r="40" spans="1:34" x14ac:dyDescent="0.3">
      <c r="A40" s="27" t="s">
        <v>488</v>
      </c>
      <c r="B40" s="27"/>
      <c r="C40" s="27"/>
      <c r="D40" s="27"/>
      <c r="E40" s="27"/>
      <c r="F40" s="27"/>
      <c r="G40" s="27"/>
      <c r="H40" s="27"/>
      <c r="O40" t="s">
        <v>285</v>
      </c>
      <c r="P40" t="e">
        <f t="shared" ca="1" si="4"/>
        <v>#N/A</v>
      </c>
      <c r="Q40" s="16" t="b">
        <f t="shared" ca="1" si="5"/>
        <v>0</v>
      </c>
      <c r="R40" t="s">
        <v>242</v>
      </c>
      <c r="S40">
        <f t="array" aca="1" ref="S40" ca="1">COUNT(SEARCH(U40:V40,P40))</f>
        <v>0</v>
      </c>
      <c r="T40">
        <v>2</v>
      </c>
      <c r="U40" t="s">
        <v>229</v>
      </c>
      <c r="V40" t="s">
        <v>286</v>
      </c>
      <c r="Y40" t="s">
        <v>287</v>
      </c>
      <c r="Z40" t="e">
        <f t="shared" ca="1" si="6"/>
        <v>#N/A</v>
      </c>
      <c r="AA40" s="16" t="b">
        <f t="shared" ca="1" si="7"/>
        <v>0</v>
      </c>
      <c r="AB40" t="b">
        <f t="shared" ca="1" si="8"/>
        <v>0</v>
      </c>
      <c r="AC40">
        <f t="array" aca="1" ref="AC40" ca="1">COUNT(SEARCH(AE40:AH40,Z40))</f>
        <v>0</v>
      </c>
      <c r="AD40">
        <v>4</v>
      </c>
      <c r="AE40" t="s">
        <v>232</v>
      </c>
      <c r="AF40" t="s">
        <v>233</v>
      </c>
      <c r="AG40" t="s">
        <v>288</v>
      </c>
      <c r="AH40" t="s">
        <v>289</v>
      </c>
    </row>
    <row r="41" spans="1:34" x14ac:dyDescent="0.3">
      <c r="A41" s="27"/>
      <c r="B41" s="27"/>
      <c r="C41" s="27"/>
      <c r="D41" s="27"/>
      <c r="E41" s="27"/>
      <c r="F41" s="27"/>
      <c r="G41" s="27"/>
      <c r="H41" s="27"/>
      <c r="O41" t="s">
        <v>290</v>
      </c>
      <c r="P41" t="e">
        <f t="shared" ca="1" si="4"/>
        <v>#N/A</v>
      </c>
      <c r="Q41" s="16" t="b">
        <f t="shared" ca="1" si="5"/>
        <v>0</v>
      </c>
      <c r="R41" t="s">
        <v>242</v>
      </c>
      <c r="S41">
        <f t="array" aca="1" ref="S41" ca="1">COUNT(SEARCH(U41:V41,P41))</f>
        <v>0</v>
      </c>
      <c r="T41">
        <v>2</v>
      </c>
      <c r="U41" t="s">
        <v>229</v>
      </c>
      <c r="V41" t="s">
        <v>291</v>
      </c>
      <c r="Y41" t="s">
        <v>292</v>
      </c>
      <c r="Z41" t="e">
        <f t="shared" ca="1" si="6"/>
        <v>#N/A</v>
      </c>
      <c r="AA41" s="16" t="b">
        <f t="shared" ca="1" si="7"/>
        <v>0</v>
      </c>
      <c r="AB41" t="b">
        <f t="shared" ca="1" si="8"/>
        <v>0</v>
      </c>
      <c r="AC41">
        <f t="array" aca="1" ref="AC41" ca="1">COUNT(SEARCH(AE41:AH41,Z41))</f>
        <v>0</v>
      </c>
      <c r="AD41">
        <v>4</v>
      </c>
      <c r="AE41" t="s">
        <v>232</v>
      </c>
      <c r="AF41" t="s">
        <v>233</v>
      </c>
      <c r="AG41" t="s">
        <v>293</v>
      </c>
      <c r="AH41" t="s">
        <v>294</v>
      </c>
    </row>
    <row r="42" spans="1:34" x14ac:dyDescent="0.3">
      <c r="A42" s="27"/>
      <c r="B42" s="27"/>
      <c r="C42" s="27"/>
      <c r="D42" s="27"/>
      <c r="E42" s="27"/>
      <c r="F42" s="27"/>
      <c r="G42" s="27"/>
      <c r="H42" s="27"/>
      <c r="O42" t="s">
        <v>295</v>
      </c>
      <c r="P42" t="e">
        <f t="shared" ca="1" si="4"/>
        <v>#N/A</v>
      </c>
      <c r="Q42" s="16" t="b">
        <f t="shared" ca="1" si="5"/>
        <v>0</v>
      </c>
      <c r="R42" t="s">
        <v>242</v>
      </c>
      <c r="S42">
        <f t="array" aca="1" ref="S42" ca="1">COUNT(SEARCH(U42:V42,P42))</f>
        <v>0</v>
      </c>
      <c r="T42">
        <v>2</v>
      </c>
      <c r="U42" t="s">
        <v>229</v>
      </c>
      <c r="V42" t="s">
        <v>296</v>
      </c>
      <c r="Y42" t="s">
        <v>297</v>
      </c>
      <c r="Z42" t="e">
        <f t="shared" ca="1" si="6"/>
        <v>#N/A</v>
      </c>
      <c r="AA42" s="16" t="b">
        <f t="shared" ca="1" si="7"/>
        <v>0</v>
      </c>
      <c r="AB42" t="b">
        <f t="shared" ca="1" si="8"/>
        <v>0</v>
      </c>
      <c r="AC42">
        <f t="array" aca="1" ref="AC42" ca="1">COUNT(SEARCH(AE42:AH42,Z42))</f>
        <v>0</v>
      </c>
      <c r="AD42">
        <v>4</v>
      </c>
      <c r="AE42" t="s">
        <v>232</v>
      </c>
      <c r="AF42" t="s">
        <v>233</v>
      </c>
      <c r="AG42" t="s">
        <v>298</v>
      </c>
      <c r="AH42" t="s">
        <v>299</v>
      </c>
    </row>
    <row r="43" spans="1:34" x14ac:dyDescent="0.3">
      <c r="A43" s="27"/>
      <c r="B43" s="27"/>
      <c r="C43" s="27"/>
      <c r="D43" s="27"/>
      <c r="E43" s="27"/>
      <c r="F43" s="27"/>
      <c r="G43" s="27"/>
      <c r="H43" s="27"/>
      <c r="O43" t="s">
        <v>300</v>
      </c>
      <c r="P43" t="e">
        <f t="shared" ca="1" si="4"/>
        <v>#N/A</v>
      </c>
      <c r="Q43" s="16" t="b">
        <f t="shared" ca="1" si="5"/>
        <v>0</v>
      </c>
      <c r="R43" t="s">
        <v>228</v>
      </c>
      <c r="S43">
        <f t="array" aca="1" ref="S43" ca="1">COUNT(SEARCH(U43:V43,P43))</f>
        <v>0</v>
      </c>
      <c r="T43">
        <v>2</v>
      </c>
      <c r="U43" t="s">
        <v>229</v>
      </c>
      <c r="V43" t="s">
        <v>301</v>
      </c>
      <c r="Y43" t="s">
        <v>302</v>
      </c>
      <c r="Z43" t="e">
        <f t="shared" ca="1" si="6"/>
        <v>#N/A</v>
      </c>
      <c r="AA43" s="16" t="b">
        <f t="shared" ca="1" si="7"/>
        <v>0</v>
      </c>
      <c r="AB43" t="b">
        <f t="shared" ca="1" si="8"/>
        <v>0</v>
      </c>
      <c r="AC43">
        <f t="array" aca="1" ref="AC43" ca="1">COUNT(SEARCH(AE43:AH43,Z43))</f>
        <v>0</v>
      </c>
      <c r="AD43">
        <v>4</v>
      </c>
      <c r="AE43" t="s">
        <v>232</v>
      </c>
      <c r="AF43" t="s">
        <v>233</v>
      </c>
      <c r="AG43" t="s">
        <v>303</v>
      </c>
      <c r="AH43" t="s">
        <v>304</v>
      </c>
    </row>
    <row r="44" spans="1:34" x14ac:dyDescent="0.3">
      <c r="A44" s="24" t="s">
        <v>2</v>
      </c>
      <c r="B44" s="28" t="b">
        <f ca="1">AND(AA29:AA53)</f>
        <v>0</v>
      </c>
      <c r="C44" s="28"/>
      <c r="D44" s="28"/>
      <c r="E44" s="28"/>
      <c r="F44" s="28"/>
      <c r="G44" s="28"/>
      <c r="H44" s="28"/>
      <c r="O44" t="s">
        <v>305</v>
      </c>
      <c r="P44" t="e">
        <f t="shared" ca="1" si="4"/>
        <v>#N/A</v>
      </c>
      <c r="Q44" s="16" t="b">
        <f t="shared" ca="1" si="5"/>
        <v>0</v>
      </c>
      <c r="R44" t="s">
        <v>242</v>
      </c>
      <c r="S44">
        <f t="array" aca="1" ref="S44" ca="1">COUNT(SEARCH(U44:V44,P44))</f>
        <v>0</v>
      </c>
      <c r="T44">
        <v>2</v>
      </c>
      <c r="U44" t="s">
        <v>229</v>
      </c>
      <c r="V44" t="s">
        <v>306</v>
      </c>
      <c r="Y44" t="s">
        <v>307</v>
      </c>
      <c r="Z44" t="e">
        <f t="shared" ca="1" si="6"/>
        <v>#N/A</v>
      </c>
      <c r="AA44" s="16" t="b">
        <f t="shared" ca="1" si="7"/>
        <v>0</v>
      </c>
      <c r="AB44" t="b">
        <f t="shared" ca="1" si="8"/>
        <v>0</v>
      </c>
      <c r="AC44">
        <f t="array" aca="1" ref="AC44" ca="1">COUNT(SEARCH(AE44:AH44,Z44))</f>
        <v>0</v>
      </c>
      <c r="AD44">
        <v>4</v>
      </c>
      <c r="AE44" t="s">
        <v>232</v>
      </c>
      <c r="AF44" t="s">
        <v>233</v>
      </c>
      <c r="AG44" t="s">
        <v>308</v>
      </c>
      <c r="AH44" t="s">
        <v>309</v>
      </c>
    </row>
    <row r="45" spans="1:34" x14ac:dyDescent="0.3">
      <c r="O45" t="s">
        <v>310</v>
      </c>
      <c r="P45" t="e">
        <f t="shared" ca="1" si="4"/>
        <v>#N/A</v>
      </c>
      <c r="Q45" s="16" t="b">
        <f t="shared" ca="1" si="5"/>
        <v>0</v>
      </c>
      <c r="R45" t="s">
        <v>266</v>
      </c>
      <c r="S45">
        <f t="array" aca="1" ref="S45" ca="1">COUNT(SEARCH(U45:V45,P45))</f>
        <v>0</v>
      </c>
      <c r="T45">
        <v>2</v>
      </c>
      <c r="U45" t="s">
        <v>229</v>
      </c>
      <c r="V45" t="s">
        <v>311</v>
      </c>
      <c r="Y45" t="s">
        <v>312</v>
      </c>
      <c r="Z45" t="e">
        <f t="shared" ca="1" si="6"/>
        <v>#N/A</v>
      </c>
      <c r="AA45" s="16" t="b">
        <f t="shared" ca="1" si="7"/>
        <v>0</v>
      </c>
      <c r="AB45" t="b">
        <f t="shared" ca="1" si="8"/>
        <v>0</v>
      </c>
      <c r="AC45">
        <f t="array" aca="1" ref="AC45" ca="1">COUNT(SEARCH(AE45:AH45,Z45))</f>
        <v>0</v>
      </c>
      <c r="AD45">
        <v>4</v>
      </c>
      <c r="AE45" t="s">
        <v>232</v>
      </c>
      <c r="AF45" t="s">
        <v>233</v>
      </c>
      <c r="AG45" t="s">
        <v>313</v>
      </c>
      <c r="AH45" t="s">
        <v>314</v>
      </c>
    </row>
    <row r="46" spans="1:34" x14ac:dyDescent="0.3">
      <c r="A46" s="27" t="s">
        <v>489</v>
      </c>
      <c r="B46" s="27"/>
      <c r="C46" s="27"/>
      <c r="D46" s="27"/>
      <c r="E46" s="27"/>
      <c r="F46" s="27"/>
      <c r="G46" s="27"/>
      <c r="H46" s="27"/>
      <c r="O46" t="s">
        <v>315</v>
      </c>
      <c r="P46" t="e">
        <f t="shared" ca="1" si="4"/>
        <v>#N/A</v>
      </c>
      <c r="Q46" s="16" t="b">
        <f t="shared" ca="1" si="5"/>
        <v>0</v>
      </c>
      <c r="R46" t="s">
        <v>242</v>
      </c>
      <c r="S46">
        <f t="array" aca="1" ref="S46" ca="1">COUNT(SEARCH(U46:V46,P46))</f>
        <v>0</v>
      </c>
      <c r="T46">
        <v>2</v>
      </c>
      <c r="U46" t="s">
        <v>229</v>
      </c>
      <c r="V46" t="s">
        <v>316</v>
      </c>
      <c r="Y46" t="s">
        <v>317</v>
      </c>
      <c r="Z46" t="e">
        <f t="shared" ca="1" si="6"/>
        <v>#N/A</v>
      </c>
      <c r="AA46" s="16" t="b">
        <f t="shared" ca="1" si="7"/>
        <v>0</v>
      </c>
      <c r="AB46" t="b">
        <f t="shared" ca="1" si="8"/>
        <v>0</v>
      </c>
      <c r="AC46">
        <f t="array" aca="1" ref="AC46" ca="1">COUNT(SEARCH(AE46:AH46,Z46))</f>
        <v>0</v>
      </c>
      <c r="AD46">
        <v>4</v>
      </c>
      <c r="AE46" t="s">
        <v>232</v>
      </c>
      <c r="AF46" t="s">
        <v>233</v>
      </c>
      <c r="AG46" t="s">
        <v>318</v>
      </c>
      <c r="AH46" t="s">
        <v>319</v>
      </c>
    </row>
    <row r="47" spans="1:34" x14ac:dyDescent="0.3">
      <c r="A47" s="27"/>
      <c r="B47" s="27"/>
      <c r="C47" s="27"/>
      <c r="D47" s="27"/>
      <c r="E47" s="27"/>
      <c r="F47" s="27"/>
      <c r="G47" s="27"/>
      <c r="H47" s="27"/>
      <c r="O47" t="s">
        <v>320</v>
      </c>
      <c r="P47" t="e">
        <f t="shared" ca="1" si="4"/>
        <v>#N/A</v>
      </c>
      <c r="Q47" s="16" t="b">
        <f t="shared" ca="1" si="5"/>
        <v>0</v>
      </c>
      <c r="R47" t="s">
        <v>228</v>
      </c>
      <c r="S47">
        <f t="array" aca="1" ref="S47" ca="1">COUNT(SEARCH(U47:V47,P47))</f>
        <v>0</v>
      </c>
      <c r="T47">
        <v>2</v>
      </c>
      <c r="U47" t="s">
        <v>229</v>
      </c>
      <c r="V47" t="s">
        <v>321</v>
      </c>
      <c r="Y47" t="s">
        <v>322</v>
      </c>
      <c r="Z47" t="e">
        <f t="shared" ca="1" si="6"/>
        <v>#N/A</v>
      </c>
      <c r="AA47" s="16" t="b">
        <f t="shared" ca="1" si="7"/>
        <v>0</v>
      </c>
      <c r="AB47" t="b">
        <f t="shared" ca="1" si="8"/>
        <v>0</v>
      </c>
      <c r="AC47">
        <f t="array" aca="1" ref="AC47" ca="1">COUNT(SEARCH(AE47:AH47,Z47))</f>
        <v>0</v>
      </c>
      <c r="AD47">
        <v>4</v>
      </c>
      <c r="AE47" t="s">
        <v>232</v>
      </c>
      <c r="AF47" t="s">
        <v>233</v>
      </c>
      <c r="AG47" t="s">
        <v>323</v>
      </c>
      <c r="AH47" t="s">
        <v>324</v>
      </c>
    </row>
    <row r="48" spans="1:34" x14ac:dyDescent="0.3">
      <c r="A48" s="27"/>
      <c r="B48" s="27"/>
      <c r="C48" s="27"/>
      <c r="D48" s="27"/>
      <c r="E48" s="27"/>
      <c r="F48" s="27"/>
      <c r="G48" s="27"/>
      <c r="H48" s="27"/>
      <c r="O48" t="s">
        <v>325</v>
      </c>
      <c r="P48" t="e">
        <f t="shared" ca="1" si="4"/>
        <v>#N/A</v>
      </c>
      <c r="Q48" s="16" t="b">
        <f t="shared" ca="1" si="5"/>
        <v>0</v>
      </c>
      <c r="R48" t="s">
        <v>228</v>
      </c>
      <c r="S48">
        <f t="array" aca="1" ref="S48" ca="1">COUNT(SEARCH(U48:V48,P48))</f>
        <v>0</v>
      </c>
      <c r="T48">
        <v>2</v>
      </c>
      <c r="U48" t="s">
        <v>229</v>
      </c>
      <c r="V48" t="s">
        <v>326</v>
      </c>
      <c r="Y48" t="s">
        <v>327</v>
      </c>
      <c r="Z48" t="e">
        <f t="shared" ca="1" si="6"/>
        <v>#N/A</v>
      </c>
      <c r="AA48" s="16" t="b">
        <f t="shared" ca="1" si="7"/>
        <v>0</v>
      </c>
      <c r="AB48" t="b">
        <f t="shared" ca="1" si="8"/>
        <v>0</v>
      </c>
      <c r="AC48">
        <f t="array" aca="1" ref="AC48" ca="1">COUNT(SEARCH(AE48:AH48,Z48))</f>
        <v>0</v>
      </c>
      <c r="AD48">
        <v>4</v>
      </c>
      <c r="AE48" t="s">
        <v>232</v>
      </c>
      <c r="AF48" t="s">
        <v>233</v>
      </c>
      <c r="AG48" t="s">
        <v>328</v>
      </c>
      <c r="AH48" t="s">
        <v>329</v>
      </c>
    </row>
    <row r="49" spans="1:34" x14ac:dyDescent="0.3">
      <c r="A49" s="27"/>
      <c r="B49" s="27"/>
      <c r="C49" s="27"/>
      <c r="D49" s="27"/>
      <c r="E49" s="27"/>
      <c r="F49" s="27"/>
      <c r="G49" s="27"/>
      <c r="H49" s="27"/>
      <c r="O49" t="s">
        <v>330</v>
      </c>
      <c r="P49" t="e">
        <f t="shared" ca="1" si="4"/>
        <v>#N/A</v>
      </c>
      <c r="Q49" s="16" t="b">
        <f t="shared" ca="1" si="5"/>
        <v>0</v>
      </c>
      <c r="R49" t="s">
        <v>242</v>
      </c>
      <c r="S49">
        <f t="array" aca="1" ref="S49" ca="1">COUNT(SEARCH(U49:V49,P49))</f>
        <v>0</v>
      </c>
      <c r="T49">
        <v>2</v>
      </c>
      <c r="U49" t="s">
        <v>229</v>
      </c>
      <c r="V49" t="s">
        <v>331</v>
      </c>
      <c r="Y49" t="s">
        <v>332</v>
      </c>
      <c r="Z49" t="e">
        <f t="shared" ca="1" si="6"/>
        <v>#N/A</v>
      </c>
      <c r="AA49" s="16" t="b">
        <f t="shared" ca="1" si="7"/>
        <v>0</v>
      </c>
      <c r="AB49" t="b">
        <f t="shared" ca="1" si="8"/>
        <v>0</v>
      </c>
      <c r="AC49">
        <f t="array" aca="1" ref="AC49" ca="1">COUNT(SEARCH(AE49:AH49,Z49))</f>
        <v>0</v>
      </c>
      <c r="AD49">
        <v>4</v>
      </c>
      <c r="AE49" t="s">
        <v>232</v>
      </c>
      <c r="AF49" t="s">
        <v>233</v>
      </c>
      <c r="AG49" t="s">
        <v>333</v>
      </c>
      <c r="AH49" t="s">
        <v>334</v>
      </c>
    </row>
    <row r="50" spans="1:34" x14ac:dyDescent="0.3">
      <c r="A50" s="24" t="s">
        <v>2</v>
      </c>
      <c r="B50" s="28" t="b">
        <f ca="1">AND(AA29:AA53)</f>
        <v>0</v>
      </c>
      <c r="C50" s="28"/>
      <c r="D50" s="28"/>
      <c r="E50" s="28"/>
      <c r="F50" s="28"/>
      <c r="G50" s="28"/>
      <c r="H50" s="28"/>
      <c r="O50" t="s">
        <v>335</v>
      </c>
      <c r="P50" t="e">
        <f t="shared" ca="1" si="4"/>
        <v>#N/A</v>
      </c>
      <c r="Q50" s="16" t="b">
        <f t="shared" ca="1" si="5"/>
        <v>0</v>
      </c>
      <c r="R50" t="s">
        <v>242</v>
      </c>
      <c r="S50">
        <f t="array" aca="1" ref="S50" ca="1">COUNT(SEARCH(U50:V50,P50))</f>
        <v>0</v>
      </c>
      <c r="T50">
        <v>2</v>
      </c>
      <c r="U50" t="s">
        <v>229</v>
      </c>
      <c r="V50" t="s">
        <v>336</v>
      </c>
      <c r="Y50" t="s">
        <v>337</v>
      </c>
      <c r="Z50" t="e">
        <f t="shared" ca="1" si="6"/>
        <v>#N/A</v>
      </c>
      <c r="AA50" s="16" t="b">
        <f t="shared" ca="1" si="7"/>
        <v>0</v>
      </c>
      <c r="AB50" t="b">
        <f t="shared" ca="1" si="8"/>
        <v>0</v>
      </c>
      <c r="AC50">
        <f t="array" aca="1" ref="AC50" ca="1">COUNT(SEARCH(AE50:AH50,Z50))</f>
        <v>0</v>
      </c>
      <c r="AD50">
        <v>4</v>
      </c>
      <c r="AE50" t="s">
        <v>232</v>
      </c>
      <c r="AF50" t="s">
        <v>233</v>
      </c>
      <c r="AG50" t="s">
        <v>338</v>
      </c>
      <c r="AH50" t="s">
        <v>339</v>
      </c>
    </row>
    <row r="51" spans="1:34" x14ac:dyDescent="0.3">
      <c r="O51" t="s">
        <v>340</v>
      </c>
      <c r="P51" t="e">
        <f t="shared" ca="1" si="4"/>
        <v>#N/A</v>
      </c>
      <c r="Q51" s="16" t="b">
        <f t="shared" ca="1" si="5"/>
        <v>0</v>
      </c>
      <c r="R51" t="s">
        <v>242</v>
      </c>
      <c r="S51">
        <f t="array" aca="1" ref="S51" ca="1">COUNT(SEARCH(U51:V51,P51))</f>
        <v>0</v>
      </c>
      <c r="T51">
        <v>2</v>
      </c>
      <c r="U51" t="s">
        <v>229</v>
      </c>
      <c r="V51" t="s">
        <v>341</v>
      </c>
      <c r="Y51" t="s">
        <v>342</v>
      </c>
      <c r="Z51" t="e">
        <f t="shared" ca="1" si="6"/>
        <v>#N/A</v>
      </c>
      <c r="AA51" s="16" t="b">
        <f t="shared" ca="1" si="7"/>
        <v>0</v>
      </c>
      <c r="AB51" t="b">
        <f t="shared" ca="1" si="8"/>
        <v>0</v>
      </c>
      <c r="AC51">
        <f t="array" aca="1" ref="AC51" ca="1">COUNT(SEARCH(AE51:AH51,Z51))</f>
        <v>0</v>
      </c>
      <c r="AD51">
        <v>4</v>
      </c>
      <c r="AE51" t="s">
        <v>232</v>
      </c>
      <c r="AF51" t="s">
        <v>233</v>
      </c>
      <c r="AG51" t="s">
        <v>343</v>
      </c>
      <c r="AH51" t="s">
        <v>344</v>
      </c>
    </row>
    <row r="52" spans="1:34" x14ac:dyDescent="0.3">
      <c r="O52" t="s">
        <v>345</v>
      </c>
      <c r="P52" t="e">
        <f t="shared" ca="1" si="4"/>
        <v>#N/A</v>
      </c>
      <c r="Q52" s="16" t="b">
        <f t="shared" ca="1" si="5"/>
        <v>0</v>
      </c>
      <c r="R52" t="s">
        <v>228</v>
      </c>
      <c r="S52">
        <f t="array" aca="1" ref="S52" ca="1">COUNT(SEARCH(U52:V52,P52))</f>
        <v>0</v>
      </c>
      <c r="T52">
        <v>2</v>
      </c>
      <c r="U52" t="s">
        <v>229</v>
      </c>
      <c r="V52" t="s">
        <v>346</v>
      </c>
      <c r="Y52" t="s">
        <v>347</v>
      </c>
      <c r="Z52" t="e">
        <f t="shared" ca="1" si="6"/>
        <v>#N/A</v>
      </c>
      <c r="AA52" s="16" t="b">
        <f t="shared" ca="1" si="7"/>
        <v>0</v>
      </c>
      <c r="AB52" t="b">
        <f t="shared" ca="1" si="8"/>
        <v>0</v>
      </c>
      <c r="AC52">
        <f t="array" aca="1" ref="AC52" ca="1">COUNT(SEARCH(AE52:AH52,Z52))</f>
        <v>0</v>
      </c>
      <c r="AD52">
        <v>4</v>
      </c>
      <c r="AE52" t="s">
        <v>232</v>
      </c>
      <c r="AF52" t="s">
        <v>233</v>
      </c>
      <c r="AG52" t="s">
        <v>348</v>
      </c>
      <c r="AH52" t="s">
        <v>349</v>
      </c>
    </row>
    <row r="53" spans="1:34" x14ac:dyDescent="0.3">
      <c r="O53" t="s">
        <v>350</v>
      </c>
      <c r="P53" t="e">
        <f t="shared" ca="1" si="4"/>
        <v>#N/A</v>
      </c>
      <c r="Q53" s="16" t="b">
        <f t="shared" ca="1" si="5"/>
        <v>0</v>
      </c>
      <c r="R53" t="s">
        <v>242</v>
      </c>
      <c r="S53">
        <f t="array" aca="1" ref="S53" ca="1">COUNT(SEARCH(U53:V53,P53))</f>
        <v>0</v>
      </c>
      <c r="T53">
        <v>2</v>
      </c>
      <c r="U53" t="s">
        <v>229</v>
      </c>
      <c r="V53" t="s">
        <v>351</v>
      </c>
      <c r="Y53" t="s">
        <v>352</v>
      </c>
      <c r="Z53" t="e">
        <f t="shared" ca="1" si="6"/>
        <v>#N/A</v>
      </c>
      <c r="AA53" s="16" t="b">
        <f t="shared" ca="1" si="7"/>
        <v>0</v>
      </c>
      <c r="AB53" t="b">
        <f t="shared" ca="1" si="8"/>
        <v>0</v>
      </c>
      <c r="AC53">
        <f t="array" aca="1" ref="AC53" ca="1">COUNT(SEARCH(AE53:AH53,Z53))</f>
        <v>0</v>
      </c>
      <c r="AD53">
        <v>4</v>
      </c>
      <c r="AE53" t="s">
        <v>232</v>
      </c>
      <c r="AF53" t="s">
        <v>233</v>
      </c>
      <c r="AG53" t="s">
        <v>353</v>
      </c>
      <c r="AH53" t="s">
        <v>354</v>
      </c>
    </row>
  </sheetData>
  <sheetProtection algorithmName="SHA-512" hashValue="38K0NP1Pz+XT7m8EYeV5LmuQP6xJavhk6En7nlKSPTO1TMTyA2abnC+Gr0mImzxP8pNyPPvvFaVeob/4+xXfGg==" saltValue="g6VRrVMnydr9Io82CSahnA==" spinCount="100000" sheet="1" objects="1" scenarios="1"/>
  <mergeCells count="8">
    <mergeCell ref="A46:H49"/>
    <mergeCell ref="B50:H50"/>
    <mergeCell ref="A28:H31"/>
    <mergeCell ref="B32:H32"/>
    <mergeCell ref="A34:H37"/>
    <mergeCell ref="B38:H38"/>
    <mergeCell ref="A40:H43"/>
    <mergeCell ref="B44:H44"/>
  </mergeCells>
  <conditionalFormatting sqref="B32:H32">
    <cfRule type="cellIs" dxfId="8" priority="9" operator="equal">
      <formula>TRUE</formula>
    </cfRule>
  </conditionalFormatting>
  <conditionalFormatting sqref="B38:H38">
    <cfRule type="cellIs" dxfId="7" priority="8" operator="equal">
      <formula>TRUE</formula>
    </cfRule>
  </conditionalFormatting>
  <conditionalFormatting sqref="B44:H44">
    <cfRule type="cellIs" dxfId="6" priority="7" operator="equal">
      <formula>TRUE</formula>
    </cfRule>
  </conditionalFormatting>
  <conditionalFormatting sqref="B50:H50">
    <cfRule type="cellIs" dxfId="5" priority="6" operator="equal">
      <formula>TRUE</formula>
    </cfRule>
  </conditionalFormatting>
  <conditionalFormatting sqref="H2:H26">
    <cfRule type="expression" dxfId="4" priority="5">
      <formula>$Q2</formula>
    </cfRule>
  </conditionalFormatting>
  <conditionalFormatting sqref="O29:O53">
    <cfRule type="expression" dxfId="3" priority="4">
      <formula>$O56</formula>
    </cfRule>
  </conditionalFormatting>
  <conditionalFormatting sqref="I2:I26">
    <cfRule type="expression" dxfId="2" priority="3">
      <formula>$Q29</formula>
    </cfRule>
  </conditionalFormatting>
  <conditionalFormatting sqref="J2:J26">
    <cfRule type="expression" dxfId="1" priority="2">
      <formula>$AA2</formula>
    </cfRule>
  </conditionalFormatting>
  <conditionalFormatting sqref="K2:K26">
    <cfRule type="expression" dxfId="0" priority="1">
      <formula>$AA29</formula>
    </cfRule>
  </conditionalFormatting>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I5" sqref="I5"/>
    </sheetView>
  </sheetViews>
  <sheetFormatPr defaultRowHeight="14.4" x14ac:dyDescent="0.3"/>
  <cols>
    <col min="1" max="1" width="17.33203125" customWidth="1"/>
    <col min="2" max="2" width="39.6640625" bestFit="1" customWidth="1"/>
    <col min="3" max="3" width="27" bestFit="1" customWidth="1"/>
    <col min="4" max="4" width="22" bestFit="1" customWidth="1"/>
    <col min="5" max="5" width="17" bestFit="1" customWidth="1"/>
    <col min="6" max="6" width="10.33203125" customWidth="1"/>
    <col min="7" max="7" width="11.109375" customWidth="1"/>
  </cols>
  <sheetData>
    <row r="1" spans="1:8" x14ac:dyDescent="0.3">
      <c r="A1" s="8" t="s">
        <v>355</v>
      </c>
      <c r="B1" s="8" t="s">
        <v>356</v>
      </c>
      <c r="C1" s="8" t="s">
        <v>357</v>
      </c>
      <c r="D1" s="8" t="s">
        <v>358</v>
      </c>
      <c r="E1" s="8" t="s">
        <v>359</v>
      </c>
      <c r="F1" s="8" t="s">
        <v>360</v>
      </c>
      <c r="G1" s="8" t="s">
        <v>361</v>
      </c>
      <c r="H1" s="8" t="s">
        <v>362</v>
      </c>
    </row>
    <row r="2" spans="1:8" x14ac:dyDescent="0.3">
      <c r="A2" s="1" t="s">
        <v>363</v>
      </c>
      <c r="B2" s="1" t="s">
        <v>364</v>
      </c>
      <c r="C2" s="1" t="s">
        <v>365</v>
      </c>
      <c r="D2" s="1" t="s">
        <v>366</v>
      </c>
      <c r="E2" s="6" t="s">
        <v>88</v>
      </c>
      <c r="F2" s="1">
        <v>25000</v>
      </c>
      <c r="G2" s="14" t="s">
        <v>40</v>
      </c>
      <c r="H2" s="1"/>
    </row>
    <row r="3" spans="1:8" x14ac:dyDescent="0.3">
      <c r="A3" s="1" t="s">
        <v>367</v>
      </c>
      <c r="B3" s="1" t="s">
        <v>368</v>
      </c>
      <c r="C3" s="1" t="s">
        <v>369</v>
      </c>
      <c r="D3" s="1" t="s">
        <v>370</v>
      </c>
      <c r="E3" s="6" t="s">
        <v>95</v>
      </c>
      <c r="F3" s="1">
        <v>1200</v>
      </c>
      <c r="G3" s="14" t="s">
        <v>42</v>
      </c>
      <c r="H3" s="14" t="s">
        <v>48</v>
      </c>
    </row>
    <row r="4" spans="1:8" x14ac:dyDescent="0.3">
      <c r="A4" s="1" t="s">
        <v>371</v>
      </c>
      <c r="B4" s="1" t="s">
        <v>372</v>
      </c>
      <c r="C4" s="1" t="s">
        <v>373</v>
      </c>
      <c r="D4" s="1" t="s">
        <v>370</v>
      </c>
      <c r="E4" s="6" t="s">
        <v>99</v>
      </c>
      <c r="F4" s="1">
        <v>40000</v>
      </c>
      <c r="G4" s="14" t="s">
        <v>42</v>
      </c>
      <c r="H4" s="14" t="s">
        <v>48</v>
      </c>
    </row>
    <row r="5" spans="1:8" x14ac:dyDescent="0.3">
      <c r="A5" s="1" t="s">
        <v>374</v>
      </c>
      <c r="B5" s="1" t="s">
        <v>375</v>
      </c>
      <c r="C5" s="1" t="s">
        <v>373</v>
      </c>
      <c r="D5" s="1" t="s">
        <v>376</v>
      </c>
      <c r="E5" s="6" t="s">
        <v>106</v>
      </c>
      <c r="F5" s="1">
        <v>45000</v>
      </c>
      <c r="G5" s="14" t="s">
        <v>40</v>
      </c>
      <c r="H5" s="1"/>
    </row>
    <row r="6" spans="1:8" x14ac:dyDescent="0.3">
      <c r="A6" s="1" t="s">
        <v>377</v>
      </c>
      <c r="B6" s="1" t="s">
        <v>378</v>
      </c>
      <c r="C6" s="1" t="s">
        <v>369</v>
      </c>
      <c r="D6" s="1" t="s">
        <v>376</v>
      </c>
      <c r="E6" s="6" t="s">
        <v>113</v>
      </c>
      <c r="F6" s="1">
        <v>1000</v>
      </c>
      <c r="G6" s="14" t="s">
        <v>40</v>
      </c>
      <c r="H6" s="1"/>
    </row>
    <row r="7" spans="1:8" x14ac:dyDescent="0.3">
      <c r="A7" s="1" t="s">
        <v>379</v>
      </c>
      <c r="B7" s="1" t="s">
        <v>380</v>
      </c>
      <c r="C7" s="1" t="s">
        <v>365</v>
      </c>
      <c r="D7" s="1" t="s">
        <v>376</v>
      </c>
      <c r="E7" s="6" t="s">
        <v>119</v>
      </c>
      <c r="F7" s="1">
        <v>28000</v>
      </c>
      <c r="G7" s="14" t="s">
        <v>40</v>
      </c>
      <c r="H7" s="1"/>
    </row>
    <row r="8" spans="1:8" x14ac:dyDescent="0.3">
      <c r="A8" s="1" t="s">
        <v>381</v>
      </c>
      <c r="B8" s="1" t="s">
        <v>382</v>
      </c>
      <c r="C8" s="1" t="s">
        <v>373</v>
      </c>
      <c r="D8" s="1" t="s">
        <v>383</v>
      </c>
      <c r="E8" s="6" t="s">
        <v>126</v>
      </c>
      <c r="F8" s="1">
        <v>43000</v>
      </c>
      <c r="G8" s="14" t="s">
        <v>42</v>
      </c>
      <c r="H8" s="14" t="s">
        <v>48</v>
      </c>
    </row>
    <row r="9" spans="1:8" x14ac:dyDescent="0.3">
      <c r="A9" s="1" t="s">
        <v>384</v>
      </c>
      <c r="B9" s="1" t="s">
        <v>385</v>
      </c>
      <c r="C9" s="1" t="s">
        <v>369</v>
      </c>
      <c r="D9" s="1" t="s">
        <v>366</v>
      </c>
      <c r="E9" s="6" t="s">
        <v>133</v>
      </c>
      <c r="F9" s="1">
        <v>1100</v>
      </c>
      <c r="G9" s="14" t="s">
        <v>40</v>
      </c>
      <c r="H9" s="1"/>
    </row>
    <row r="10" spans="1:8" x14ac:dyDescent="0.3">
      <c r="A10" s="1" t="s">
        <v>386</v>
      </c>
      <c r="B10" s="1" t="s">
        <v>382</v>
      </c>
      <c r="C10" s="1" t="s">
        <v>373</v>
      </c>
      <c r="D10" s="1" t="s">
        <v>383</v>
      </c>
      <c r="E10" s="6" t="s">
        <v>140</v>
      </c>
      <c r="F10" s="1">
        <v>42000</v>
      </c>
      <c r="G10" s="14" t="s">
        <v>40</v>
      </c>
      <c r="H10" s="1"/>
    </row>
    <row r="11" spans="1:8" x14ac:dyDescent="0.3">
      <c r="A11" s="1" t="s">
        <v>387</v>
      </c>
      <c r="B11" s="1" t="s">
        <v>388</v>
      </c>
      <c r="C11" s="1" t="s">
        <v>365</v>
      </c>
      <c r="D11" s="1" t="s">
        <v>383</v>
      </c>
      <c r="E11" s="6" t="s">
        <v>146</v>
      </c>
      <c r="F11" s="1">
        <v>26000</v>
      </c>
      <c r="G11" s="14" t="s">
        <v>40</v>
      </c>
      <c r="H11" s="1"/>
    </row>
    <row r="12" spans="1:8" x14ac:dyDescent="0.3">
      <c r="A12" s="1" t="s">
        <v>389</v>
      </c>
      <c r="B12" s="1" t="s">
        <v>390</v>
      </c>
      <c r="C12" s="1" t="s">
        <v>369</v>
      </c>
      <c r="D12" s="1" t="s">
        <v>383</v>
      </c>
      <c r="E12" s="6" t="s">
        <v>153</v>
      </c>
      <c r="F12" s="1">
        <v>1300</v>
      </c>
      <c r="G12" s="14" t="s">
        <v>42</v>
      </c>
      <c r="H12" s="14" t="s">
        <v>48</v>
      </c>
    </row>
    <row r="13" spans="1:8" x14ac:dyDescent="0.3">
      <c r="A13" s="1" t="s">
        <v>391</v>
      </c>
      <c r="B13" s="1" t="s">
        <v>392</v>
      </c>
      <c r="C13" s="1" t="s">
        <v>393</v>
      </c>
      <c r="D13" s="1" t="s">
        <v>394</v>
      </c>
      <c r="E13" s="6" t="s">
        <v>160</v>
      </c>
      <c r="F13" s="1">
        <v>31000</v>
      </c>
      <c r="G13" s="14" t="s">
        <v>42</v>
      </c>
      <c r="H13" s="14" t="s">
        <v>48</v>
      </c>
    </row>
    <row r="14" spans="1:8" x14ac:dyDescent="0.3">
      <c r="A14" s="1" t="s">
        <v>395</v>
      </c>
      <c r="B14" s="1" t="s">
        <v>396</v>
      </c>
      <c r="C14" s="1" t="s">
        <v>365</v>
      </c>
      <c r="D14" s="1" t="s">
        <v>394</v>
      </c>
      <c r="E14" s="6" t="s">
        <v>167</v>
      </c>
      <c r="F14" s="1">
        <v>23000</v>
      </c>
      <c r="G14" s="14" t="s">
        <v>44</v>
      </c>
      <c r="H14" s="1"/>
    </row>
    <row r="15" spans="1:8" x14ac:dyDescent="0.3">
      <c r="A15" s="1" t="s">
        <v>397</v>
      </c>
      <c r="B15" s="1" t="s">
        <v>398</v>
      </c>
      <c r="C15" s="1" t="s">
        <v>393</v>
      </c>
      <c r="D15" s="1" t="s">
        <v>366</v>
      </c>
      <c r="E15" s="6" t="s">
        <v>174</v>
      </c>
      <c r="F15" s="1">
        <v>34000</v>
      </c>
      <c r="G15" s="14" t="s">
        <v>44</v>
      </c>
      <c r="H15" s="1"/>
    </row>
    <row r="16" spans="1:8" x14ac:dyDescent="0.3">
      <c r="A16" s="1" t="s">
        <v>399</v>
      </c>
      <c r="B16" s="1" t="s">
        <v>396</v>
      </c>
      <c r="C16" s="1" t="s">
        <v>365</v>
      </c>
      <c r="D16" s="1" t="s">
        <v>394</v>
      </c>
      <c r="E16" s="6" t="s">
        <v>70</v>
      </c>
      <c r="F16" s="1">
        <v>21000</v>
      </c>
      <c r="G16" s="14" t="s">
        <v>40</v>
      </c>
      <c r="H16" s="1"/>
    </row>
    <row r="17" spans="1:8" x14ac:dyDescent="0.3">
      <c r="A17" s="1" t="s">
        <v>400</v>
      </c>
      <c r="B17" s="1" t="s">
        <v>401</v>
      </c>
      <c r="C17" s="1" t="s">
        <v>369</v>
      </c>
      <c r="D17" s="1" t="s">
        <v>402</v>
      </c>
      <c r="E17" s="6" t="s">
        <v>174</v>
      </c>
      <c r="F17" s="1">
        <v>1400</v>
      </c>
      <c r="G17" s="14" t="s">
        <v>40</v>
      </c>
      <c r="H17" s="1"/>
    </row>
    <row r="18" spans="1:8" x14ac:dyDescent="0.3">
      <c r="A18" s="1" t="s">
        <v>403</v>
      </c>
      <c r="B18" s="1" t="s">
        <v>404</v>
      </c>
      <c r="C18" s="1" t="s">
        <v>393</v>
      </c>
      <c r="D18" s="1" t="s">
        <v>402</v>
      </c>
      <c r="E18" s="6" t="s">
        <v>81</v>
      </c>
      <c r="F18" s="1">
        <v>32000</v>
      </c>
      <c r="G18" s="14" t="s">
        <v>40</v>
      </c>
      <c r="H18" s="1"/>
    </row>
    <row r="19" spans="1:8" x14ac:dyDescent="0.3">
      <c r="A19" s="1" t="s">
        <v>405</v>
      </c>
      <c r="B19" s="1" t="s">
        <v>406</v>
      </c>
      <c r="C19" s="1" t="s">
        <v>393</v>
      </c>
      <c r="D19" s="1" t="s">
        <v>407</v>
      </c>
      <c r="E19" s="6" t="s">
        <v>88</v>
      </c>
      <c r="F19" s="1">
        <v>32500</v>
      </c>
      <c r="G19" s="14" t="s">
        <v>40</v>
      </c>
      <c r="H19" s="1"/>
    </row>
    <row r="20" spans="1:8" x14ac:dyDescent="0.3">
      <c r="A20" s="1" t="s">
        <v>408</v>
      </c>
      <c r="B20" s="1" t="s">
        <v>364</v>
      </c>
      <c r="C20" s="1" t="s">
        <v>365</v>
      </c>
      <c r="D20" s="1" t="s">
        <v>366</v>
      </c>
      <c r="E20" s="6" t="s">
        <v>95</v>
      </c>
      <c r="F20" s="1">
        <v>25600</v>
      </c>
      <c r="G20" s="14" t="s">
        <v>40</v>
      </c>
      <c r="H20" s="1"/>
    </row>
    <row r="21" spans="1:8" x14ac:dyDescent="0.3">
      <c r="A21" s="1" t="s">
        <v>409</v>
      </c>
      <c r="B21" s="1" t="s">
        <v>406</v>
      </c>
      <c r="C21" s="1" t="s">
        <v>393</v>
      </c>
      <c r="D21" s="1" t="s">
        <v>407</v>
      </c>
      <c r="E21" s="6" t="s">
        <v>194</v>
      </c>
      <c r="F21" s="1">
        <v>39000</v>
      </c>
      <c r="G21" s="14" t="s">
        <v>42</v>
      </c>
      <c r="H21" s="14" t="s">
        <v>50</v>
      </c>
    </row>
    <row r="22" spans="1:8" x14ac:dyDescent="0.3">
      <c r="A22" s="1" t="s">
        <v>410</v>
      </c>
      <c r="B22" s="1" t="s">
        <v>411</v>
      </c>
      <c r="C22" s="1" t="s">
        <v>365</v>
      </c>
      <c r="D22" s="1" t="s">
        <v>407</v>
      </c>
      <c r="E22" s="6" t="s">
        <v>201</v>
      </c>
      <c r="F22" s="1">
        <v>22000</v>
      </c>
      <c r="G22" s="14" t="s">
        <v>42</v>
      </c>
      <c r="H22" s="14" t="s">
        <v>50</v>
      </c>
    </row>
    <row r="23" spans="1:8" x14ac:dyDescent="0.3">
      <c r="A23" s="1" t="s">
        <v>412</v>
      </c>
      <c r="B23" s="1" t="s">
        <v>413</v>
      </c>
      <c r="C23" s="1" t="s">
        <v>365</v>
      </c>
      <c r="D23" s="1" t="s">
        <v>414</v>
      </c>
      <c r="E23" s="6" t="s">
        <v>207</v>
      </c>
      <c r="F23" s="1">
        <v>21000</v>
      </c>
      <c r="G23" s="14" t="s">
        <v>40</v>
      </c>
      <c r="H23" s="1"/>
    </row>
    <row r="24" spans="1:8" x14ac:dyDescent="0.3">
      <c r="A24" s="1" t="s">
        <v>415</v>
      </c>
      <c r="B24" s="1" t="s">
        <v>416</v>
      </c>
      <c r="C24" s="1" t="s">
        <v>369</v>
      </c>
      <c r="D24" s="1" t="s">
        <v>394</v>
      </c>
      <c r="E24" s="6" t="s">
        <v>214</v>
      </c>
      <c r="F24" s="1">
        <v>1300</v>
      </c>
      <c r="G24" s="14" t="s">
        <v>40</v>
      </c>
      <c r="H24" s="1"/>
    </row>
    <row r="25" spans="1:8" x14ac:dyDescent="0.3">
      <c r="E25" s="10"/>
    </row>
  </sheetData>
  <sheetProtection algorithmName="SHA-512" hashValue="QhWBun5/5u8byTTUuInzlxbmHKhf9yQL6hekgSWkBn7agAQbxjSPUyD4aVpwNgJrlXQIkANzwFAk8uMEy6y8KQ==" saltValue="/owT8U6pHjAfMHLSuwcnA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RowHeight="14.4" x14ac:dyDescent="0.3"/>
  <cols>
    <col min="1" max="1" width="13.109375" customWidth="1"/>
    <col min="2" max="2" width="24" bestFit="1" customWidth="1"/>
    <col min="3" max="3" width="57.88671875" bestFit="1" customWidth="1"/>
    <col min="8" max="8" width="17" customWidth="1"/>
  </cols>
  <sheetData>
    <row r="1" spans="1:3" x14ac:dyDescent="0.3">
      <c r="A1" s="9" t="s">
        <v>417</v>
      </c>
      <c r="B1" s="9" t="s">
        <v>418</v>
      </c>
      <c r="C1" s="9" t="s">
        <v>419</v>
      </c>
    </row>
    <row r="2" spans="1:3" x14ac:dyDescent="0.3">
      <c r="A2" s="1" t="s">
        <v>420</v>
      </c>
      <c r="B2" s="1" t="s">
        <v>366</v>
      </c>
      <c r="C2" s="1" t="s">
        <v>421</v>
      </c>
    </row>
    <row r="3" spans="1:3" x14ac:dyDescent="0.3">
      <c r="A3" s="1" t="s">
        <v>422</v>
      </c>
      <c r="B3" s="1" t="s">
        <v>423</v>
      </c>
      <c r="C3" s="1" t="s">
        <v>424</v>
      </c>
    </row>
    <row r="4" spans="1:3" x14ac:dyDescent="0.3">
      <c r="A4" s="1" t="s">
        <v>425</v>
      </c>
      <c r="B4" s="1" t="s">
        <v>426</v>
      </c>
      <c r="C4" s="1" t="s">
        <v>427</v>
      </c>
    </row>
    <row r="5" spans="1:3" x14ac:dyDescent="0.3">
      <c r="A5" s="1" t="s">
        <v>428</v>
      </c>
      <c r="B5" s="1" t="s">
        <v>429</v>
      </c>
      <c r="C5" s="1" t="s">
        <v>430</v>
      </c>
    </row>
    <row r="6" spans="1:3" x14ac:dyDescent="0.3">
      <c r="A6" s="1" t="s">
        <v>431</v>
      </c>
      <c r="B6" s="1" t="s">
        <v>432</v>
      </c>
      <c r="C6" s="1" t="s">
        <v>433</v>
      </c>
    </row>
    <row r="7" spans="1:3" x14ac:dyDescent="0.3">
      <c r="A7" s="1" t="s">
        <v>434</v>
      </c>
      <c r="B7" s="1" t="s">
        <v>370</v>
      </c>
      <c r="C7" s="1" t="s">
        <v>435</v>
      </c>
    </row>
    <row r="8" spans="1:3" x14ac:dyDescent="0.3">
      <c r="A8" s="1" t="s">
        <v>436</v>
      </c>
      <c r="B8" s="1" t="s">
        <v>437</v>
      </c>
      <c r="C8" s="1" t="s">
        <v>438</v>
      </c>
    </row>
    <row r="9" spans="1:3" x14ac:dyDescent="0.3">
      <c r="A9" s="1" t="s">
        <v>439</v>
      </c>
      <c r="B9" s="1" t="s">
        <v>440</v>
      </c>
      <c r="C9" s="1" t="s">
        <v>441</v>
      </c>
    </row>
    <row r="10" spans="1:3" x14ac:dyDescent="0.3">
      <c r="A10" s="1" t="s">
        <v>442</v>
      </c>
      <c r="B10" s="1" t="s">
        <v>394</v>
      </c>
      <c r="C10" s="1" t="s">
        <v>443</v>
      </c>
    </row>
    <row r="11" spans="1:3" x14ac:dyDescent="0.3">
      <c r="A11" s="1" t="s">
        <v>444</v>
      </c>
      <c r="B11" s="1" t="s">
        <v>376</v>
      </c>
      <c r="C11" s="1" t="s">
        <v>445</v>
      </c>
    </row>
    <row r="12" spans="1:3" x14ac:dyDescent="0.3">
      <c r="A12" s="1" t="s">
        <v>446</v>
      </c>
      <c r="B12" s="1" t="s">
        <v>447</v>
      </c>
      <c r="C12" s="1" t="s">
        <v>448</v>
      </c>
    </row>
    <row r="13" spans="1:3" x14ac:dyDescent="0.3">
      <c r="A13" s="1" t="s">
        <v>449</v>
      </c>
      <c r="B13" s="1" t="s">
        <v>407</v>
      </c>
      <c r="C13" s="1" t="s">
        <v>450</v>
      </c>
    </row>
    <row r="14" spans="1:3" x14ac:dyDescent="0.3">
      <c r="A14" s="1" t="s">
        <v>451</v>
      </c>
      <c r="B14" s="1" t="s">
        <v>452</v>
      </c>
      <c r="C14" s="1" t="s">
        <v>453</v>
      </c>
    </row>
    <row r="15" spans="1:3" x14ac:dyDescent="0.3">
      <c r="A15" s="1" t="s">
        <v>454</v>
      </c>
      <c r="B15" s="1" t="s">
        <v>455</v>
      </c>
      <c r="C15" s="1" t="s">
        <v>456</v>
      </c>
    </row>
    <row r="16" spans="1:3" x14ac:dyDescent="0.3">
      <c r="A16" s="1" t="s">
        <v>457</v>
      </c>
      <c r="B16" s="1" t="s">
        <v>458</v>
      </c>
      <c r="C16" s="1" t="s">
        <v>459</v>
      </c>
    </row>
    <row r="17" spans="1:6" x14ac:dyDescent="0.3">
      <c r="A17" s="1" t="s">
        <v>460</v>
      </c>
      <c r="B17" s="1" t="s">
        <v>461</v>
      </c>
      <c r="C17" s="1" t="s">
        <v>462</v>
      </c>
    </row>
    <row r="18" spans="1:6" x14ac:dyDescent="0.3">
      <c r="A18" s="1" t="s">
        <v>463</v>
      </c>
      <c r="B18" s="1" t="s">
        <v>414</v>
      </c>
      <c r="C18" s="1" t="s">
        <v>464</v>
      </c>
    </row>
    <row r="19" spans="1:6" x14ac:dyDescent="0.3">
      <c r="A19" s="1" t="s">
        <v>465</v>
      </c>
      <c r="B19" s="1" t="s">
        <v>466</v>
      </c>
      <c r="C19" s="1" t="s">
        <v>467</v>
      </c>
    </row>
    <row r="20" spans="1:6" x14ac:dyDescent="0.3">
      <c r="A20" s="1" t="s">
        <v>468</v>
      </c>
      <c r="B20" s="1" t="s">
        <v>383</v>
      </c>
      <c r="C20" s="1" t="s">
        <v>469</v>
      </c>
    </row>
    <row r="21" spans="1:6" x14ac:dyDescent="0.3">
      <c r="A21" s="1" t="s">
        <v>470</v>
      </c>
      <c r="B21" s="1" t="s">
        <v>471</v>
      </c>
      <c r="C21" s="1" t="s">
        <v>472</v>
      </c>
    </row>
    <row r="22" spans="1:6" x14ac:dyDescent="0.3">
      <c r="A22" s="1" t="s">
        <v>473</v>
      </c>
      <c r="B22" s="1" t="s">
        <v>474</v>
      </c>
      <c r="C22" s="1" t="s">
        <v>475</v>
      </c>
    </row>
    <row r="23" spans="1:6" x14ac:dyDescent="0.3">
      <c r="A23" s="1" t="s">
        <v>476</v>
      </c>
      <c r="B23" s="1" t="s">
        <v>402</v>
      </c>
      <c r="C23" s="1" t="s">
        <v>477</v>
      </c>
    </row>
    <row r="24" spans="1:6" x14ac:dyDescent="0.3">
      <c r="A24" s="1" t="s">
        <v>478</v>
      </c>
      <c r="B24" s="1" t="s">
        <v>479</v>
      </c>
      <c r="C24" s="1" t="s">
        <v>480</v>
      </c>
      <c r="F24" t="str">
        <f>IFERROR(TRANSPOSE(VLOOKUP(B24,'Project Data'!D$1:H$24,5,FALSE)),"")</f>
        <v/>
      </c>
    </row>
  </sheetData>
  <sheetProtection algorithmName="SHA-512" hashValue="C1lhaPBSo8++Le3AU9eAhc0Hj/6jxqd1Dj9LHbFcScAyucXL1oiZsmfM3EmN6IQ9PAxOOyLK/Vn2M/fiz+Bu4g==" saltValue="2dAf2r/sfEKJTpwOEPHvT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Dashboard</vt:lpstr>
      <vt:lpstr>Employee Data</vt:lpstr>
      <vt:lpstr>Project Data</vt:lpstr>
      <vt:lpstr>Customer Data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2017-05-09T18:14:12Z</dcterms:modified>
  <cp:category/>
  <cp:contentStatus/>
</cp:coreProperties>
</file>