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0" documentId="8_{5D0985F4-AA40-4A69-99A5-53AA41920544}" xr6:coauthVersionLast="47" xr6:coauthVersionMax="47" xr10:uidLastSave="{00000000-0000-0000-0000-000000000000}"/>
  <bookViews>
    <workbookView xWindow="-110" yWindow="-110" windowWidth="19420" windowHeight="10300" xr2:uid="{21457FF5-394F-4FD3-95B0-7ADBD81C955C}"/>
  </bookViews>
  <sheets>
    <sheet name="DATABASE" sheetId="1" r:id="rId1"/>
    <sheet name="MULTIPLE CRITERIA" sheetId="2" r:id="rId2"/>
  </sheets>
  <externalReferences>
    <externalReference r:id="rId3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2" i="2" l="1"/>
  <c r="G36" i="1"/>
  <c r="G33" i="1"/>
  <c r="G30" i="1"/>
  <c r="G27" i="1"/>
  <c r="E3" i="1"/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E8" i="1"/>
  <c r="G7" i="1"/>
  <c r="G6" i="1"/>
  <c r="E9" i="1"/>
  <c r="E6" i="1"/>
  <c r="E22" i="1"/>
  <c r="E23" i="1"/>
  <c r="E24" i="1"/>
  <c r="E25" i="1"/>
  <c r="E7" i="1"/>
  <c r="E10" i="1"/>
  <c r="E11" i="1"/>
  <c r="E12" i="1"/>
  <c r="E13" i="1"/>
  <c r="E14" i="1"/>
  <c r="E15" i="1"/>
  <c r="E16" i="1"/>
  <c r="E17" i="1"/>
  <c r="E18" i="1"/>
  <c r="E19" i="1"/>
  <c r="E20" i="1"/>
  <c r="E21" i="1"/>
</calcChain>
</file>

<file path=xl/sharedStrings.xml><?xml version="1.0" encoding="utf-8"?>
<sst xmlns="http://schemas.openxmlformats.org/spreadsheetml/2006/main" count="634" uniqueCount="58">
  <si>
    <t>Product Inventory</t>
  </si>
  <si>
    <t>Product</t>
  </si>
  <si>
    <t>Retail Cost:</t>
  </si>
  <si>
    <t>Gross_Margin</t>
  </si>
  <si>
    <t>&gt;50%</t>
  </si>
  <si>
    <t>Division</t>
  </si>
  <si>
    <t>Quantity</t>
  </si>
  <si>
    <t>Cost</t>
  </si>
  <si>
    <t>Total Cost</t>
  </si>
  <si>
    <t>Retail</t>
  </si>
  <si>
    <t>Average Gross Margin:</t>
  </si>
  <si>
    <t>Maximum Total Cost for Division 2:</t>
  </si>
  <si>
    <t>Total Quantity Sold: Division 1</t>
  </si>
  <si>
    <t>Energy - generators</t>
  </si>
  <si>
    <t>Energy - transmission</t>
  </si>
  <si>
    <t>Energy - wind turbines</t>
  </si>
  <si>
    <t>Medical - hearing tool</t>
  </si>
  <si>
    <t>Medical - molecular imaging</t>
  </si>
  <si>
    <t>Medical - radiation oncology</t>
  </si>
  <si>
    <t>Medical - diagnostics</t>
  </si>
  <si>
    <t>Medical - x-ray machine</t>
  </si>
  <si>
    <t>Energy - medium voltage</t>
  </si>
  <si>
    <t>Lighting - xenon lamps</t>
  </si>
  <si>
    <t>Lighting - halogen</t>
  </si>
  <si>
    <t>Lighting - semiconductor light source</t>
  </si>
  <si>
    <t>Metals - framing</t>
  </si>
  <si>
    <t>Concrete - precast</t>
  </si>
  <si>
    <t>Masonry - stone</t>
  </si>
  <si>
    <t>Masonry - cleaning</t>
  </si>
  <si>
    <t>Concrete - grouts</t>
  </si>
  <si>
    <t>Concrete - restoration</t>
  </si>
  <si>
    <t>Site Construction - tunneling</t>
  </si>
  <si>
    <t>Site Construction - boring</t>
  </si>
  <si>
    <t>Minimum Quantity Sold: Division 3</t>
  </si>
  <si>
    <t>Year</t>
  </si>
  <si>
    <t>Season</t>
  </si>
  <si>
    <t>Winery</t>
  </si>
  <si>
    <t>Label</t>
  </si>
  <si>
    <t>Region</t>
  </si>
  <si>
    <t>Cost Per Case</t>
  </si>
  <si>
    <t>Cases Sold</t>
  </si>
  <si>
    <t>Sales</t>
  </si>
  <si>
    <t>Winter</t>
  </si>
  <si>
    <t>Matts Winery</t>
  </si>
  <si>
    <t>Cab Savon</t>
  </si>
  <si>
    <t>North</t>
  </si>
  <si>
    <t>Autumn</t>
  </si>
  <si>
    <t>Spring</t>
  </si>
  <si>
    <t>Summer</t>
  </si>
  <si>
    <t>South</t>
  </si>
  <si>
    <t>East</t>
  </si>
  <si>
    <t>West</t>
  </si>
  <si>
    <t>Chardinoha</t>
  </si>
  <si>
    <t>Merlat</t>
  </si>
  <si>
    <t>Prominent Wines</t>
  </si>
  <si>
    <t>Date</t>
  </si>
  <si>
    <t>&gt;=01/01/2019</t>
  </si>
  <si>
    <t>&lt;=31/12/2019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</si>
</sst>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£&quot;* #,##0.00_-;\-&quot;£&quot;* #,##0.00_-;_-&quot;£&quot;* &quot;-&quot;??_-;_-@_-"/>
    <numFmt numFmtId="164" formatCode="&quot;£&quot;#,##0.00"/>
    <numFmt numFmtId="165" formatCode="&quot;$&quot;#,##0.00_);[Red]\(&quot;$&quot;#,##0.00\)"/>
    <numFmt numFmtId="166" formatCode="_-[$£-809]* #,##0.00_-;\-[$£-809]* #,##0.00_-;_-[$£-809]* &quot;-&quot;??_-;_-@_-"/>
  </numFmts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MS Sans Serif"/>
      <family val="2"/>
    </font>
    <font>
      <b/>
      <u/>
      <sz val="10"/>
      <name val="Arial"/>
      <family val="2"/>
    </font>
    <font>
      <b/>
      <sz val="10"/>
      <color theme="0"/>
      <name val="Arial"/>
      <family val="2"/>
    </font>
    <font>
      <b/>
      <sz val="10"/>
      <color rgb="FFC46F25"/>
      <name val="Arial"/>
      <family val="2"/>
    </font>
    <font>
      <sz val="10"/>
      <color rgb="FFC46F25"/>
      <name val="Arial"/>
      <family val="2"/>
    </font>
    <font>
      <sz val="10"/>
      <name val="Arial"/>
    </font>
    <font>
      <sz val="11"/>
      <name val="Calibri"/>
      <family val="2"/>
      <scheme val="minor"/>
    </font>
    <font>
      <sz val="11"/>
      <color rgb="FF0A010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46F25"/>
        <bgColor indexed="64"/>
      </patternFill>
    </fill>
    <fill>
      <patternFill patternType="solid">
        <fgColor rgb="FFD3DEE4"/>
        <bgColor indexed="64"/>
      </patternFill>
    </fill>
    <fill>
      <patternFill patternType="solid">
        <fgColor rgb="FFE2EAEE"/>
        <bgColor indexed="64"/>
      </patternFill>
    </fill>
    <fill>
      <patternFill patternType="solid">
        <fgColor theme="7" tint="0.39997558519241921"/>
        <bgColor indexed="6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2">
    <xf numFmtId="0" fontId="0" fillId="0" borderId="0"/>
    <xf numFmtId="0" fontId="2" fillId="0" borderId="0"/>
    <xf numFmtId="0" fontId="5" fillId="0" borderId="0"/>
    <xf numFmtId="0" fontId="3" fillId="0" borderId="0"/>
    <xf numFmtId="44" fontId="2" fillId="0" borderId="0" applyFont="0" applyFill="0" applyBorder="0" applyAlignment="0" applyProtection="0"/>
    <xf numFmtId="165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5" borderId="0" applyNumberFormat="0" applyBorder="0" applyAlignment="0" applyProtection="0"/>
    <xf numFmtId="0" fontId="10" fillId="0" borderId="0"/>
    <xf numFmtId="44" fontId="3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1" applyFont="1"/>
    <xf numFmtId="0" fontId="6" fillId="0" borderId="0" xfId="2" applyFont="1"/>
    <xf numFmtId="0" fontId="3" fillId="0" borderId="0" xfId="2" applyFont="1"/>
    <xf numFmtId="0" fontId="7" fillId="2" borderId="1" xfId="2" applyFont="1" applyFill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7" fillId="2" borderId="2" xfId="2" applyFont="1" applyFill="1" applyBorder="1" applyAlignment="1">
      <alignment vertical="center"/>
    </xf>
    <xf numFmtId="0" fontId="8" fillId="0" borderId="0" xfId="2" applyFont="1"/>
    <xf numFmtId="0" fontId="3" fillId="0" borderId="1" xfId="3" applyBorder="1"/>
    <xf numFmtId="164" fontId="3" fillId="3" borderId="1" xfId="4" applyNumberFormat="1" applyFont="1" applyFill="1" applyBorder="1"/>
    <xf numFmtId="0" fontId="3" fillId="0" borderId="3" xfId="2" applyFont="1" applyBorder="1" applyAlignment="1">
      <alignment horizontal="right"/>
    </xf>
    <xf numFmtId="10" fontId="3" fillId="4" borderId="0" xfId="2" applyNumberFormat="1" applyFont="1" applyFill="1"/>
    <xf numFmtId="10" fontId="3" fillId="0" borderId="0" xfId="2" applyNumberFormat="1" applyFont="1"/>
    <xf numFmtId="0" fontId="9" fillId="0" borderId="0" xfId="2" applyFont="1"/>
    <xf numFmtId="0" fontId="6" fillId="3" borderId="4" xfId="2" applyFont="1" applyFill="1" applyBorder="1" applyAlignment="1">
      <alignment horizontal="center"/>
    </xf>
    <xf numFmtId="0" fontId="8" fillId="0" borderId="0" xfId="2" applyFont="1" applyAlignment="1">
      <alignment horizontal="right"/>
    </xf>
    <xf numFmtId="164" fontId="3" fillId="4" borderId="0" xfId="5" applyNumberFormat="1" applyFont="1" applyFill="1" applyAlignment="1"/>
    <xf numFmtId="0" fontId="3" fillId="0" borderId="3" xfId="2" applyFont="1" applyBorder="1"/>
    <xf numFmtId="0" fontId="9" fillId="0" borderId="0" xfId="2" applyFont="1" applyAlignment="1">
      <alignment horizontal="right"/>
    </xf>
    <xf numFmtId="0" fontId="6" fillId="3" borderId="2" xfId="2" applyFont="1" applyFill="1" applyBorder="1" applyAlignment="1">
      <alignment horizontal="center"/>
    </xf>
    <xf numFmtId="166" fontId="3" fillId="0" borderId="1" xfId="5" applyNumberFormat="1" applyFont="1" applyBorder="1"/>
    <xf numFmtId="166" fontId="3" fillId="0" borderId="1" xfId="4" applyNumberFormat="1" applyFont="1" applyBorder="1" applyAlignment="1">
      <alignment horizontal="right"/>
    </xf>
    <xf numFmtId="166" fontId="3" fillId="0" borderId="1" xfId="4" applyNumberFormat="1" applyFont="1" applyBorder="1"/>
    <xf numFmtId="0" fontId="3" fillId="0" borderId="1" xfId="3" applyFill="1" applyBorder="1"/>
    <xf numFmtId="9" fontId="4" fillId="0" borderId="0" xfId="7" applyFont="1"/>
    <xf numFmtId="0" fontId="3" fillId="0" borderId="5" xfId="2" applyFont="1" applyBorder="1" applyAlignment="1">
      <alignment horizontal="center"/>
    </xf>
    <xf numFmtId="0" fontId="3" fillId="0" borderId="5" xfId="2" applyFont="1" applyFill="1" applyBorder="1" applyAlignment="1">
      <alignment horizontal="center"/>
    </xf>
    <xf numFmtId="9" fontId="0" fillId="0" borderId="6" xfId="7" applyFont="1" applyBorder="1"/>
    <xf numFmtId="0" fontId="7" fillId="2" borderId="7" xfId="2" applyFont="1" applyFill="1" applyBorder="1" applyAlignment="1">
      <alignment horizontal="center" vertical="center"/>
    </xf>
    <xf numFmtId="0" fontId="7" fillId="2" borderId="8" xfId="3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7" fillId="2" borderId="9" xfId="2" applyFont="1" applyFill="1" applyBorder="1" applyAlignment="1">
      <alignment vertical="center"/>
    </xf>
    <xf numFmtId="0" fontId="3" fillId="0" borderId="10" xfId="2" applyFont="1" applyFill="1" applyBorder="1" applyAlignment="1">
      <alignment horizontal="center"/>
    </xf>
    <xf numFmtId="0" fontId="3" fillId="0" borderId="11" xfId="3" applyFill="1" applyBorder="1"/>
    <xf numFmtId="0" fontId="3" fillId="0" borderId="11" xfId="3" applyBorder="1"/>
    <xf numFmtId="166" fontId="3" fillId="0" borderId="11" xfId="5" applyNumberFormat="1" applyFont="1" applyBorder="1"/>
    <xf numFmtId="166" fontId="3" fillId="0" borderId="11" xfId="4" applyNumberFormat="1" applyFont="1" applyBorder="1" applyAlignment="1">
      <alignment horizontal="right"/>
    </xf>
    <xf numFmtId="166" fontId="3" fillId="0" borderId="11" xfId="4" applyNumberFormat="1" applyFont="1" applyBorder="1"/>
    <xf numFmtId="9" fontId="0" fillId="0" borderId="12" xfId="7" applyFont="1" applyBorder="1"/>
    <xf numFmtId="44" fontId="3" fillId="4" borderId="0" xfId="8" applyFont="1" applyFill="1"/>
    <xf numFmtId="1" fontId="1" fillId="5" borderId="0" xfId="9" applyNumberFormat="1" applyFont="1"/>
    <xf numFmtId="0" fontId="1" fillId="5" borderId="0" xfId="9" applyFont="1"/>
    <xf numFmtId="44" fontId="1" fillId="5" borderId="0" xfId="9" applyNumberFormat="1" applyFont="1"/>
    <xf numFmtId="1" fontId="1" fillId="5" borderId="0" xfId="9" applyNumberFormat="1" applyFont="1" applyAlignment="1">
      <alignment horizontal="center" vertical="center"/>
    </xf>
    <xf numFmtId="44" fontId="1" fillId="5" borderId="0" xfId="9" applyNumberFormat="1" applyFont="1" applyAlignment="1">
      <alignment horizontal="center" vertical="center"/>
    </xf>
    <xf numFmtId="0" fontId="11" fillId="0" borderId="0" xfId="0" applyFont="1"/>
    <xf numFmtId="1" fontId="11" fillId="0" borderId="0" xfId="10" applyNumberFormat="1" applyFont="1"/>
    <xf numFmtId="0" fontId="11" fillId="0" borderId="0" xfId="10" applyFont="1"/>
    <xf numFmtId="44" fontId="11" fillId="0" borderId="0" xfId="11" applyFont="1"/>
    <xf numFmtId="1" fontId="11" fillId="0" borderId="0" xfId="11" applyNumberFormat="1" applyFont="1" applyAlignment="1">
      <alignment horizontal="center" vertical="center"/>
    </xf>
    <xf numFmtId="14" fontId="12" fillId="0" borderId="0" xfId="0" applyNumberFormat="1" applyFont="1"/>
    <xf numFmtId="0" fontId="11" fillId="0" borderId="1" xfId="0" applyFont="1" applyBorder="1"/>
    <xf numFmtId="1" fontId="1" fillId="5" borderId="1" xfId="9" applyNumberFormat="1" applyFont="1" applyBorder="1"/>
    <xf numFmtId="0" fontId="1" fillId="5" borderId="1" xfId="9" applyFont="1" applyBorder="1"/>
    <xf numFmtId="44" fontId="1" fillId="5" borderId="1" xfId="9" applyNumberFormat="1" applyFont="1" applyBorder="1" applyAlignment="1">
      <alignment horizontal="center" vertical="center"/>
    </xf>
    <xf numFmtId="44" fontId="11" fillId="0" borderId="1" xfId="8" applyFont="1" applyBorder="1"/>
    <xf numFmtId="0" fontId="4" fillId="0" borderId="0" xfId="1" quotePrefix="1" applyFont="1"/>
  </cellXfs>
  <cellStyles count="12">
    <cellStyle name="60% - Accent4" xfId="9" builtinId="44"/>
    <cellStyle name="Currency" xfId="8" builtinId="4"/>
    <cellStyle name="Currency 2" xfId="4" xr:uid="{AA083254-6A11-47E7-9068-7A8EF6F145F0}"/>
    <cellStyle name="Currency 3" xfId="11" xr:uid="{DAD2C745-359C-416C-BC7E-AA8539E05322}"/>
    <cellStyle name="Currency_Inventory" xfId="5" xr:uid="{5128FE6F-6FE8-4C32-9A90-9C661F086D78}"/>
    <cellStyle name="Normal" xfId="0" builtinId="0"/>
    <cellStyle name="Normal 2" xfId="1" xr:uid="{6EE454E8-684F-48E7-BF5D-B6EAB743D432}"/>
    <cellStyle name="Normal 3" xfId="10" xr:uid="{48DDFA09-5590-48DA-A3D2-8B8C4A1B7D16}"/>
    <cellStyle name="Normal_Inventory" xfId="2" xr:uid="{44E1B1B4-6D70-405F-95CB-5408C2B23873}"/>
    <cellStyle name="Normal_Sheet1" xfId="3" xr:uid="{9F73C40B-95F2-44F9-A302-678CDE757670}"/>
    <cellStyle name="Percent" xfId="7" builtinId="5"/>
    <cellStyle name="Percent 2" xfId="6" xr:uid="{F4DB9D9E-2256-4717-A9CC-2EC2DCD61F31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010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6" formatCode="_-[$£-809]* #,##0.00_-;\-[$£-809]* #,##0.00_-;_-[$£-809]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solid">
          <fgColor indexed="64"/>
          <bgColor rgb="FFC46F2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E083C9-1EC0-4027-8DE1-4D726DE8050E}" name="Inventory" displayName="Inventory" ref="A5:G25" totalsRowShown="0" headerRowDxfId="19" headerRowBorderDxfId="18" tableBorderDxfId="17" totalsRowBorderDxfId="16" headerRowCellStyle="Normal_Inventory">
  <tableColumns count="7">
    <tableColumn id="1" xr3:uid="{E5FF7705-DA32-4F0F-B93F-834EE3CF127A}" name="Division" dataDxfId="15" dataCellStyle="Normal_Inventory"/>
    <tableColumn id="2" xr3:uid="{C11987D9-E851-406B-AEB8-CC5F73109996}" name="Product" dataDxfId="14" dataCellStyle="Normal_Sheet1"/>
    <tableColumn id="3" xr3:uid="{1FE60BB2-1D91-4C16-A5EA-9114A0BC45F0}" name="Quantity" dataDxfId="13" dataCellStyle="Normal_Sheet1"/>
    <tableColumn id="4" xr3:uid="{7AB2FE6E-6E25-453E-8104-35C8F55DE41A}" name="Cost" dataDxfId="12" dataCellStyle="Currency_Inventory"/>
    <tableColumn id="5" xr3:uid="{AD0CBFF7-36F0-45CC-A6D3-7D907BE26ED1}" name="Total Cost" dataDxfId="11" dataCellStyle="Currency 2">
      <calculatedColumnFormula>C6*D6</calculatedColumnFormula>
    </tableColumn>
    <tableColumn id="6" xr3:uid="{A898345C-EA13-47BD-A32E-A121A77AA292}" name="Retail" dataDxfId="10" dataCellStyle="Currency 2"/>
    <tableColumn id="7" xr3:uid="{48C68992-F280-4A66-906B-10670082DAE6}" name="Gross_Margin" dataDxfId="9" dataCellStyle="Percent">
      <calculatedColumnFormula>(F6-D6)/D6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7EFEB1B-0D89-4933-B75C-309F9388FDE2}" name="Wines" displayName="Wines" ref="A1:I145" totalsRowShown="0">
  <tableColumns count="9">
    <tableColumn id="1" xr3:uid="{D9F57B0C-A67D-4970-996F-045EF3D4DE95}" name="Year" dataDxfId="8" dataCellStyle="Normal 3"/>
    <tableColumn id="2" xr3:uid="{420B54AA-FBEC-412F-AF05-B9B9A7A28B73}" name="Season" dataDxfId="7" dataCellStyle="Normal 3"/>
    <tableColumn id="3" xr3:uid="{1B1518FB-C486-4CD1-83A8-0A2459ECAD57}" name="Winery" dataDxfId="6" dataCellStyle="Normal 3"/>
    <tableColumn id="4" xr3:uid="{83B1D9EF-832C-4005-8323-29F4DF97E62D}" name="Label" dataDxfId="5" dataCellStyle="Normal 3"/>
    <tableColumn id="5" xr3:uid="{1F8ECC10-A892-4B34-976C-92CB5AAB15CC}" name="Region" dataDxfId="4" dataCellStyle="Normal 3"/>
    <tableColumn id="6" xr3:uid="{7A67C76A-2E76-4A1D-B145-9ECDADD9008B}" name="Date" dataDxfId="3"/>
    <tableColumn id="7" xr3:uid="{A78A8211-689A-42FB-BD65-59309AA2C4F5}" name="Cost Per Case" dataDxfId="2" dataCellStyle="Currency 3"/>
    <tableColumn id="8" xr3:uid="{15DFB931-5F8F-4CB9-80F8-ACAC2EC7BC1E}" name="Cases Sold" dataDxfId="1" dataCellStyle="Currency 3"/>
    <tableColumn id="9" xr3:uid="{9FE2C7AB-D9E0-4431-962C-16ADC68F9422}" name="Sales" dataDxfId="0" dataCellStyle="Currency 3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3A6F1-0A76-43E8-9EE9-329BF66FACD0}">
  <sheetPr>
    <tabColor rgb="FF44546A"/>
  </sheetPr>
  <dimension ref="A1:I36"/>
  <sheetViews>
    <sheetView tabSelected="1" topLeftCell="B1" workbookViewId="0">
      <selection activeCell="I35" sqref="I35"/>
    </sheetView>
  </sheetViews>
  <sheetFormatPr defaultColWidth="9.1796875" defaultRowHeight="12.5" x14ac:dyDescent="0.25"/>
  <cols>
    <col min="1" max="1" width="28" style="1" customWidth="1"/>
    <col min="2" max="2" width="30.26953125" style="1" bestFit="1" customWidth="1"/>
    <col min="3" max="3" width="13" style="1" customWidth="1"/>
    <col min="4" max="4" width="21.453125" style="1" customWidth="1"/>
    <col min="5" max="5" width="22" style="1" bestFit="1" customWidth="1"/>
    <col min="6" max="6" width="12.1796875" style="1" bestFit="1" customWidth="1"/>
    <col min="7" max="7" width="20.54296875" style="1" customWidth="1"/>
    <col min="8" max="8" width="2" style="1" customWidth="1"/>
    <col min="9" max="9" width="36.453125" style="1" bestFit="1" customWidth="1"/>
    <col min="10" max="16384" width="9.1796875" style="1"/>
  </cols>
  <sheetData>
    <row r="1" spans="1:9" ht="13" thickBot="1" x14ac:dyDescent="0.3"/>
    <row r="2" spans="1:9" ht="20.25" customHeight="1" x14ac:dyDescent="0.3">
      <c r="A2" s="2" t="s">
        <v>0</v>
      </c>
      <c r="B2" s="3"/>
      <c r="C2" s="3"/>
      <c r="D2" s="4" t="s">
        <v>1</v>
      </c>
      <c r="E2" s="4" t="s">
        <v>2</v>
      </c>
      <c r="F2" s="5"/>
      <c r="G2" s="6" t="s">
        <v>3</v>
      </c>
      <c r="H2" s="3"/>
    </row>
    <row r="3" spans="1:9" ht="20.25" customHeight="1" thickBot="1" x14ac:dyDescent="0.35">
      <c r="A3" s="7"/>
      <c r="B3" s="3"/>
      <c r="C3" s="3"/>
      <c r="D3" s="8" t="s">
        <v>23</v>
      </c>
      <c r="E3" s="9">
        <f>DGET(Inventory[#All],6,$D$2:$D$3)</f>
        <v>452000</v>
      </c>
      <c r="F3" s="3"/>
      <c r="G3" s="10" t="s">
        <v>4</v>
      </c>
      <c r="H3" s="3"/>
    </row>
    <row r="4" spans="1:9" x14ac:dyDescent="0.25">
      <c r="A4" s="3"/>
      <c r="B4" s="3"/>
      <c r="C4" s="3"/>
      <c r="D4" s="3"/>
      <c r="E4" s="3"/>
      <c r="F4" s="3"/>
      <c r="G4" s="3"/>
      <c r="H4" s="3"/>
    </row>
    <row r="5" spans="1:9" ht="21" customHeight="1" x14ac:dyDescent="0.25">
      <c r="A5" s="28" t="s">
        <v>5</v>
      </c>
      <c r="B5" s="29" t="s">
        <v>1</v>
      </c>
      <c r="C5" s="29" t="s">
        <v>6</v>
      </c>
      <c r="D5" s="29" t="s">
        <v>7</v>
      </c>
      <c r="E5" s="29" t="s">
        <v>8</v>
      </c>
      <c r="F5" s="30" t="s">
        <v>9</v>
      </c>
      <c r="G5" s="31" t="s">
        <v>3</v>
      </c>
      <c r="H5" s="3"/>
    </row>
    <row r="6" spans="1:9" x14ac:dyDescent="0.25">
      <c r="A6" s="25">
        <v>1</v>
      </c>
      <c r="B6" s="8" t="s">
        <v>13</v>
      </c>
      <c r="C6" s="8">
        <v>99</v>
      </c>
      <c r="D6" s="20">
        <v>23400</v>
      </c>
      <c r="E6" s="21">
        <f>C6*D6</f>
        <v>2316600</v>
      </c>
      <c r="F6" s="22">
        <v>25940</v>
      </c>
      <c r="G6" s="27">
        <f>(F6-D6)/D6</f>
        <v>0.10854700854700855</v>
      </c>
      <c r="H6" s="3"/>
    </row>
    <row r="7" spans="1:9" x14ac:dyDescent="0.25">
      <c r="A7" s="25">
        <v>1</v>
      </c>
      <c r="B7" s="8" t="s">
        <v>14</v>
      </c>
      <c r="C7" s="8">
        <v>110</v>
      </c>
      <c r="D7" s="20">
        <v>2200</v>
      </c>
      <c r="E7" s="21">
        <f t="shared" ref="E7:E25" si="0">C7*D7</f>
        <v>242000</v>
      </c>
      <c r="F7" s="22">
        <v>2400</v>
      </c>
      <c r="G7" s="27">
        <f>(F7-D7)/D7</f>
        <v>9.0909090909090912E-2</v>
      </c>
      <c r="H7" s="3"/>
    </row>
    <row r="8" spans="1:9" x14ac:dyDescent="0.25">
      <c r="A8" s="25">
        <v>3</v>
      </c>
      <c r="B8" s="8" t="s">
        <v>16</v>
      </c>
      <c r="C8" s="8">
        <v>2000</v>
      </c>
      <c r="D8" s="20">
        <v>15000</v>
      </c>
      <c r="E8" s="21">
        <f>C8*D8</f>
        <v>30000000</v>
      </c>
      <c r="F8" s="22">
        <v>16500</v>
      </c>
      <c r="G8" s="27">
        <f t="shared" ref="G8:G25" si="1">(F8-D8)/D8</f>
        <v>0.1</v>
      </c>
      <c r="H8" s="3"/>
      <c r="I8" s="24"/>
    </row>
    <row r="9" spans="1:9" x14ac:dyDescent="0.25">
      <c r="A9" s="25">
        <v>1</v>
      </c>
      <c r="B9" s="8" t="s">
        <v>15</v>
      </c>
      <c r="C9" s="8">
        <v>80</v>
      </c>
      <c r="D9" s="20">
        <v>10000</v>
      </c>
      <c r="E9" s="21">
        <f>C9*D9</f>
        <v>800000</v>
      </c>
      <c r="F9" s="22">
        <v>11000</v>
      </c>
      <c r="G9" s="27">
        <f t="shared" si="1"/>
        <v>0.1</v>
      </c>
      <c r="H9" s="3"/>
      <c r="I9" s="24"/>
    </row>
    <row r="10" spans="1:9" x14ac:dyDescent="0.25">
      <c r="A10" s="25">
        <v>2</v>
      </c>
      <c r="B10" s="8" t="s">
        <v>22</v>
      </c>
      <c r="C10" s="8">
        <v>80</v>
      </c>
      <c r="D10" s="20">
        <v>2800</v>
      </c>
      <c r="E10" s="21">
        <f t="shared" si="0"/>
        <v>224000</v>
      </c>
      <c r="F10" s="22">
        <v>3259</v>
      </c>
      <c r="G10" s="27">
        <f t="shared" si="1"/>
        <v>0.16392857142857142</v>
      </c>
      <c r="H10" s="3"/>
      <c r="I10" s="24"/>
    </row>
    <row r="11" spans="1:9" x14ac:dyDescent="0.25">
      <c r="A11" s="25">
        <v>2</v>
      </c>
      <c r="B11" s="8" t="s">
        <v>23</v>
      </c>
      <c r="C11" s="8">
        <v>5000</v>
      </c>
      <c r="D11" s="20">
        <v>441000</v>
      </c>
      <c r="E11" s="21">
        <f t="shared" si="0"/>
        <v>2205000000</v>
      </c>
      <c r="F11" s="22">
        <v>452000</v>
      </c>
      <c r="G11" s="27">
        <f t="shared" si="1"/>
        <v>2.4943310657596373E-2</v>
      </c>
      <c r="H11" s="3"/>
      <c r="I11" s="24"/>
    </row>
    <row r="12" spans="1:9" x14ac:dyDescent="0.25">
      <c r="A12" s="25">
        <v>3</v>
      </c>
      <c r="B12" s="8" t="s">
        <v>17</v>
      </c>
      <c r="C12" s="8">
        <v>9000</v>
      </c>
      <c r="D12" s="20">
        <v>7000</v>
      </c>
      <c r="E12" s="21">
        <f t="shared" si="0"/>
        <v>63000000</v>
      </c>
      <c r="F12" s="22">
        <v>9500</v>
      </c>
      <c r="G12" s="27">
        <f t="shared" si="1"/>
        <v>0.35714285714285715</v>
      </c>
      <c r="H12" s="3"/>
      <c r="I12" s="24"/>
    </row>
    <row r="13" spans="1:9" x14ac:dyDescent="0.25">
      <c r="A13" s="25">
        <v>3</v>
      </c>
      <c r="B13" s="8" t="s">
        <v>18</v>
      </c>
      <c r="C13" s="8">
        <v>23000</v>
      </c>
      <c r="D13" s="20">
        <v>174000</v>
      </c>
      <c r="E13" s="21">
        <f t="shared" si="0"/>
        <v>4002000000</v>
      </c>
      <c r="F13" s="22">
        <v>198000</v>
      </c>
      <c r="G13" s="27">
        <f t="shared" si="1"/>
        <v>0.13793103448275862</v>
      </c>
      <c r="H13" s="3"/>
      <c r="I13" s="24"/>
    </row>
    <row r="14" spans="1:9" x14ac:dyDescent="0.25">
      <c r="A14" s="25">
        <v>3</v>
      </c>
      <c r="B14" s="8" t="s">
        <v>19</v>
      </c>
      <c r="C14" s="8">
        <v>2000</v>
      </c>
      <c r="D14" s="20">
        <v>96000</v>
      </c>
      <c r="E14" s="21">
        <f t="shared" si="0"/>
        <v>192000000</v>
      </c>
      <c r="F14" s="22">
        <v>102450</v>
      </c>
      <c r="G14" s="27">
        <f t="shared" si="1"/>
        <v>6.7187499999999997E-2</v>
      </c>
      <c r="H14" s="3"/>
      <c r="I14" s="24"/>
    </row>
    <row r="15" spans="1:9" x14ac:dyDescent="0.25">
      <c r="A15" s="25">
        <v>3</v>
      </c>
      <c r="B15" s="8" t="s">
        <v>20</v>
      </c>
      <c r="C15" s="8">
        <v>12000</v>
      </c>
      <c r="D15" s="20">
        <v>125000</v>
      </c>
      <c r="E15" s="21">
        <f t="shared" si="0"/>
        <v>1500000000</v>
      </c>
      <c r="F15" s="22">
        <v>200000</v>
      </c>
      <c r="G15" s="27">
        <f t="shared" si="1"/>
        <v>0.6</v>
      </c>
      <c r="H15" s="3"/>
      <c r="I15" s="24"/>
    </row>
    <row r="16" spans="1:9" x14ac:dyDescent="0.25">
      <c r="A16" s="25">
        <v>2</v>
      </c>
      <c r="B16" s="8" t="s">
        <v>24</v>
      </c>
      <c r="C16" s="8">
        <v>3000</v>
      </c>
      <c r="D16" s="20">
        <v>4500</v>
      </c>
      <c r="E16" s="21">
        <f t="shared" si="0"/>
        <v>13500000</v>
      </c>
      <c r="F16" s="22">
        <v>6700</v>
      </c>
      <c r="G16" s="27">
        <f t="shared" si="1"/>
        <v>0.48888888888888887</v>
      </c>
      <c r="H16" s="3"/>
    </row>
    <row r="17" spans="1:9" x14ac:dyDescent="0.25">
      <c r="A17" s="25">
        <v>1</v>
      </c>
      <c r="B17" s="8" t="s">
        <v>21</v>
      </c>
      <c r="C17" s="8">
        <v>300</v>
      </c>
      <c r="D17" s="20">
        <v>32780</v>
      </c>
      <c r="E17" s="21">
        <f t="shared" si="0"/>
        <v>9834000</v>
      </c>
      <c r="F17" s="22">
        <v>38950</v>
      </c>
      <c r="G17" s="27">
        <f t="shared" si="1"/>
        <v>0.18822452715070165</v>
      </c>
      <c r="H17" s="3"/>
    </row>
    <row r="18" spans="1:9" x14ac:dyDescent="0.25">
      <c r="A18" s="25">
        <v>1</v>
      </c>
      <c r="B18" s="8" t="s">
        <v>26</v>
      </c>
      <c r="C18" s="8">
        <v>300</v>
      </c>
      <c r="D18" s="20">
        <v>120000</v>
      </c>
      <c r="E18" s="21">
        <f t="shared" si="0"/>
        <v>36000000</v>
      </c>
      <c r="F18" s="22">
        <v>121000</v>
      </c>
      <c r="G18" s="27">
        <f t="shared" si="1"/>
        <v>8.3333333333333332E-3</v>
      </c>
      <c r="H18" s="3"/>
    </row>
    <row r="19" spans="1:9" x14ac:dyDescent="0.25">
      <c r="A19" s="25">
        <v>3</v>
      </c>
      <c r="B19" s="8" t="s">
        <v>25</v>
      </c>
      <c r="C19" s="8">
        <v>5600</v>
      </c>
      <c r="D19" s="20">
        <v>30</v>
      </c>
      <c r="E19" s="21">
        <f t="shared" si="0"/>
        <v>168000</v>
      </c>
      <c r="F19" s="22">
        <v>52</v>
      </c>
      <c r="G19" s="27">
        <f t="shared" si="1"/>
        <v>0.73333333333333328</v>
      </c>
      <c r="H19" s="3"/>
    </row>
    <row r="20" spans="1:9" x14ac:dyDescent="0.25">
      <c r="A20" s="25">
        <v>2</v>
      </c>
      <c r="B20" s="8" t="s">
        <v>27</v>
      </c>
      <c r="C20" s="8">
        <v>2000</v>
      </c>
      <c r="D20" s="20">
        <v>9008</v>
      </c>
      <c r="E20" s="21">
        <f t="shared" si="0"/>
        <v>18016000</v>
      </c>
      <c r="F20" s="22">
        <v>10010</v>
      </c>
      <c r="G20" s="27">
        <f t="shared" si="1"/>
        <v>0.11123445825932504</v>
      </c>
      <c r="H20" s="3"/>
    </row>
    <row r="21" spans="1:9" x14ac:dyDescent="0.25">
      <c r="A21" s="25">
        <v>2</v>
      </c>
      <c r="B21" s="8" t="s">
        <v>28</v>
      </c>
      <c r="C21" s="8">
        <v>2008</v>
      </c>
      <c r="D21" s="20">
        <v>290</v>
      </c>
      <c r="E21" s="21">
        <f t="shared" si="0"/>
        <v>582320</v>
      </c>
      <c r="F21" s="22">
        <v>350</v>
      </c>
      <c r="G21" s="27">
        <f t="shared" si="1"/>
        <v>0.20689655172413793</v>
      </c>
      <c r="H21" s="3"/>
    </row>
    <row r="22" spans="1:9" x14ac:dyDescent="0.25">
      <c r="A22" s="25">
        <v>3</v>
      </c>
      <c r="B22" s="8" t="s">
        <v>29</v>
      </c>
      <c r="C22" s="8">
        <v>2000</v>
      </c>
      <c r="D22" s="20">
        <v>760</v>
      </c>
      <c r="E22" s="21">
        <f>C22*D22</f>
        <v>1520000</v>
      </c>
      <c r="F22" s="22">
        <v>1450</v>
      </c>
      <c r="G22" s="27">
        <f t="shared" si="1"/>
        <v>0.90789473684210531</v>
      </c>
      <c r="H22" s="3"/>
    </row>
    <row r="23" spans="1:9" x14ac:dyDescent="0.25">
      <c r="A23" s="26">
        <v>2</v>
      </c>
      <c r="B23" s="23" t="s">
        <v>30</v>
      </c>
      <c r="C23" s="8">
        <v>3000</v>
      </c>
      <c r="D23" s="20">
        <v>5000</v>
      </c>
      <c r="E23" s="21">
        <f t="shared" si="0"/>
        <v>15000000</v>
      </c>
      <c r="F23" s="22">
        <v>5600</v>
      </c>
      <c r="G23" s="27">
        <f t="shared" si="1"/>
        <v>0.12</v>
      </c>
      <c r="H23" s="3"/>
    </row>
    <row r="24" spans="1:9" x14ac:dyDescent="0.25">
      <c r="A24" s="26">
        <v>1</v>
      </c>
      <c r="B24" s="23" t="s">
        <v>31</v>
      </c>
      <c r="C24" s="8">
        <v>90</v>
      </c>
      <c r="D24" s="20">
        <v>6000</v>
      </c>
      <c r="E24" s="21">
        <f t="shared" si="0"/>
        <v>540000</v>
      </c>
      <c r="F24" s="22">
        <v>8544</v>
      </c>
      <c r="G24" s="27">
        <f t="shared" si="1"/>
        <v>0.42399999999999999</v>
      </c>
      <c r="H24" s="3"/>
    </row>
    <row r="25" spans="1:9" x14ac:dyDescent="0.25">
      <c r="A25" s="32">
        <v>1</v>
      </c>
      <c r="B25" s="33" t="s">
        <v>32</v>
      </c>
      <c r="C25" s="34">
        <v>488</v>
      </c>
      <c r="D25" s="35">
        <v>4500</v>
      </c>
      <c r="E25" s="36">
        <f t="shared" si="0"/>
        <v>2196000</v>
      </c>
      <c r="F25" s="37">
        <v>5300</v>
      </c>
      <c r="G25" s="38">
        <f t="shared" si="1"/>
        <v>0.17777777777777778</v>
      </c>
      <c r="H25" s="3"/>
    </row>
    <row r="26" spans="1:9" x14ac:dyDescent="0.25">
      <c r="A26" s="3"/>
      <c r="B26" s="3"/>
      <c r="C26" s="3"/>
      <c r="D26" s="3"/>
      <c r="E26" s="3"/>
      <c r="F26" s="3"/>
      <c r="G26" s="3"/>
      <c r="H26" s="3"/>
    </row>
    <row r="27" spans="1:9" ht="13.5" thickBot="1" x14ac:dyDescent="0.35">
      <c r="A27" s="7"/>
      <c r="B27" s="3"/>
      <c r="C27" s="3"/>
      <c r="D27" s="3"/>
      <c r="E27" s="7" t="s">
        <v>10</v>
      </c>
      <c r="F27" s="3"/>
      <c r="G27" s="11">
        <f>DAVERAGE(Inventory[#All],7,$G$2:$G$3)</f>
        <v>0.74707602339181278</v>
      </c>
      <c r="H27" s="3"/>
      <c r="I27" s="56"/>
    </row>
    <row r="28" spans="1:9" ht="13" x14ac:dyDescent="0.3">
      <c r="A28" s="3"/>
      <c r="B28" s="14" t="s">
        <v>5</v>
      </c>
      <c r="C28" s="3"/>
      <c r="D28" s="3"/>
      <c r="E28" s="7"/>
      <c r="F28" s="3"/>
      <c r="G28" s="12"/>
      <c r="H28" s="3"/>
    </row>
    <row r="29" spans="1:9" ht="13" thickBot="1" x14ac:dyDescent="0.3">
      <c r="A29" s="3"/>
      <c r="B29" s="17">
        <v>2</v>
      </c>
      <c r="C29" s="3"/>
      <c r="D29" s="3"/>
      <c r="E29" s="13"/>
      <c r="F29" s="3"/>
      <c r="G29" s="3"/>
      <c r="H29" s="3"/>
    </row>
    <row r="30" spans="1:9" ht="13.5" thickBot="1" x14ac:dyDescent="0.35">
      <c r="A30" s="3"/>
      <c r="B30" s="3"/>
      <c r="C30" s="3"/>
      <c r="E30" s="15" t="s">
        <v>11</v>
      </c>
      <c r="F30" s="3"/>
      <c r="G30" s="16">
        <f>DMAX(Inventory[#All],5,B28:B29)</f>
        <v>2205000000</v>
      </c>
      <c r="H30" s="3"/>
      <c r="I30" s="56"/>
    </row>
    <row r="31" spans="1:9" ht="13" x14ac:dyDescent="0.3">
      <c r="A31" s="3"/>
      <c r="B31" s="19" t="s">
        <v>5</v>
      </c>
      <c r="C31" s="3"/>
      <c r="E31" s="18"/>
      <c r="F31" s="3"/>
      <c r="G31" s="3"/>
      <c r="H31" s="3"/>
    </row>
    <row r="32" spans="1:9" ht="13" thickBot="1" x14ac:dyDescent="0.3">
      <c r="A32" s="3"/>
      <c r="B32" s="17">
        <v>1</v>
      </c>
      <c r="C32" s="3"/>
      <c r="E32" s="18"/>
      <c r="F32" s="3"/>
      <c r="G32" s="3"/>
      <c r="H32" s="3"/>
    </row>
    <row r="33" spans="1:9" ht="13.5" thickBot="1" x14ac:dyDescent="0.35">
      <c r="A33" s="3"/>
      <c r="C33" s="3"/>
      <c r="E33" s="15" t="s">
        <v>33</v>
      </c>
      <c r="F33" s="3"/>
      <c r="G33" s="39">
        <f>DMIN(Inventory[#All],3,$B$34:$B$35)</f>
        <v>2000</v>
      </c>
      <c r="I33" s="56"/>
    </row>
    <row r="34" spans="1:9" ht="13" x14ac:dyDescent="0.3">
      <c r="A34" s="3"/>
      <c r="B34" s="19" t="s">
        <v>5</v>
      </c>
      <c r="C34" s="3"/>
      <c r="D34" s="3"/>
      <c r="E34" s="3"/>
      <c r="F34" s="3"/>
      <c r="G34" s="3"/>
    </row>
    <row r="35" spans="1:9" ht="13" thickBot="1" x14ac:dyDescent="0.3">
      <c r="A35" s="3"/>
      <c r="B35" s="17">
        <v>3</v>
      </c>
      <c r="C35" s="3"/>
      <c r="D35" s="3"/>
      <c r="E35" s="3"/>
      <c r="F35" s="3"/>
      <c r="G35" s="3"/>
    </row>
    <row r="36" spans="1:9" ht="13" x14ac:dyDescent="0.3">
      <c r="E36" s="15" t="s">
        <v>12</v>
      </c>
      <c r="F36" s="3"/>
      <c r="G36" s="39">
        <f>DSUM(Inventory[],3,B31:B32)</f>
        <v>72056</v>
      </c>
      <c r="I36" s="56"/>
    </row>
  </sheetData>
  <dataValidations disablePrompts="1" count="1">
    <dataValidation type="list" allowBlank="1" showInputMessage="1" showErrorMessage="1" sqref="D3" xr:uid="{0C99AED2-4A5E-4735-B72F-0B2401675F9F}">
      <formula1>$B$6:$B$25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27B81-A070-40D6-9483-716C1E3894BE}">
  <dimension ref="A1:O145"/>
  <sheetViews>
    <sheetView topLeftCell="E1" workbookViewId="0">
      <selection activeCell="M7" sqref="M7"/>
    </sheetView>
  </sheetViews>
  <sheetFormatPr defaultRowHeight="14.5" x14ac:dyDescent="0.35"/>
  <cols>
    <col min="1" max="1" width="6.54296875" style="45" customWidth="1"/>
    <col min="2" max="2" width="8.7265625" style="45" customWidth="1"/>
    <col min="3" max="3" width="14.36328125" style="45" bestFit="1" customWidth="1"/>
    <col min="4" max="4" width="9.81640625" style="45" bestFit="1" customWidth="1"/>
    <col min="5" max="5" width="8.453125" style="45" customWidth="1"/>
    <col min="6" max="6" width="10.453125" style="45" bestFit="1" customWidth="1"/>
    <col min="7" max="7" width="15.26953125" style="45" customWidth="1"/>
    <col min="8" max="8" width="11.54296875" style="45" customWidth="1"/>
    <col min="9" max="9" width="12.26953125" style="45" bestFit="1" customWidth="1"/>
    <col min="10" max="11" width="8.7265625" style="45"/>
    <col min="12" max="12" width="15.26953125" style="45" bestFit="1" customWidth="1"/>
    <col min="13" max="13" width="13.08984375" style="45" customWidth="1"/>
    <col min="14" max="14" width="12.453125" style="45" bestFit="1" customWidth="1"/>
    <col min="15" max="15" width="13.6328125" style="45" bestFit="1" customWidth="1"/>
    <col min="16" max="16384" width="8.7265625" style="45"/>
  </cols>
  <sheetData>
    <row r="1" spans="1:15" x14ac:dyDescent="0.35">
      <c r="A1" s="40" t="s">
        <v>34</v>
      </c>
      <c r="B1" s="41" t="s">
        <v>35</v>
      </c>
      <c r="C1" s="41" t="s">
        <v>36</v>
      </c>
      <c r="D1" s="41" t="s">
        <v>37</v>
      </c>
      <c r="E1" s="41" t="s">
        <v>38</v>
      </c>
      <c r="F1" s="41" t="s">
        <v>55</v>
      </c>
      <c r="G1" s="42" t="s">
        <v>39</v>
      </c>
      <c r="H1" s="43" t="s">
        <v>40</v>
      </c>
      <c r="I1" s="44" t="s">
        <v>41</v>
      </c>
      <c r="K1" s="52" t="s">
        <v>34</v>
      </c>
      <c r="L1" s="53" t="s">
        <v>36</v>
      </c>
      <c r="M1" s="53" t="s">
        <v>55</v>
      </c>
      <c r="N1" s="53" t="s">
        <v>55</v>
      </c>
      <c r="O1" s="54" t="s">
        <v>41</v>
      </c>
    </row>
    <row r="2" spans="1:15" x14ac:dyDescent="0.35">
      <c r="A2" s="46">
        <v>1991</v>
      </c>
      <c r="B2" s="47" t="s">
        <v>42</v>
      </c>
      <c r="C2" s="47" t="s">
        <v>43</v>
      </c>
      <c r="D2" s="47" t="s">
        <v>44</v>
      </c>
      <c r="E2" s="47" t="s">
        <v>45</v>
      </c>
      <c r="F2" s="50">
        <v>43733</v>
      </c>
      <c r="G2" s="48">
        <v>165</v>
      </c>
      <c r="H2" s="49">
        <v>450</v>
      </c>
      <c r="I2" s="48">
        <v>74250</v>
      </c>
      <c r="K2" s="51">
        <v>1991</v>
      </c>
      <c r="L2" s="51" t="s">
        <v>43</v>
      </c>
      <c r="M2" s="51" t="s">
        <v>56</v>
      </c>
      <c r="N2" s="51" t="s">
        <v>57</v>
      </c>
      <c r="O2" s="55">
        <f>DSUM(Wines[#All],"Sales",$K$1:$N$3)</f>
        <v>2814434</v>
      </c>
    </row>
    <row r="3" spans="1:15" x14ac:dyDescent="0.35">
      <c r="A3" s="46">
        <v>1991</v>
      </c>
      <c r="B3" s="47" t="s">
        <v>42</v>
      </c>
      <c r="C3" s="47" t="s">
        <v>43</v>
      </c>
      <c r="D3" s="47" t="s">
        <v>44</v>
      </c>
      <c r="E3" s="47" t="s">
        <v>45</v>
      </c>
      <c r="F3" s="50">
        <v>43838</v>
      </c>
      <c r="G3" s="48">
        <v>165</v>
      </c>
      <c r="H3" s="49">
        <v>550</v>
      </c>
      <c r="I3" s="48">
        <v>90750</v>
      </c>
      <c r="K3" s="51">
        <v>1992</v>
      </c>
      <c r="L3" s="51" t="s">
        <v>54</v>
      </c>
      <c r="M3" s="51"/>
      <c r="N3" s="51"/>
      <c r="O3" s="51"/>
    </row>
    <row r="4" spans="1:15" x14ac:dyDescent="0.35">
      <c r="A4" s="46">
        <v>1991</v>
      </c>
      <c r="B4" s="47" t="s">
        <v>46</v>
      </c>
      <c r="C4" s="47" t="s">
        <v>43</v>
      </c>
      <c r="D4" s="47" t="s">
        <v>44</v>
      </c>
      <c r="E4" s="47" t="s">
        <v>45</v>
      </c>
      <c r="F4" s="50">
        <v>43954</v>
      </c>
      <c r="G4" s="48">
        <v>165</v>
      </c>
      <c r="H4" s="49">
        <v>575</v>
      </c>
      <c r="I4" s="48">
        <v>94875</v>
      </c>
    </row>
    <row r="5" spans="1:15" x14ac:dyDescent="0.35">
      <c r="A5" s="46">
        <v>1991</v>
      </c>
      <c r="B5" s="47" t="s">
        <v>47</v>
      </c>
      <c r="C5" s="47" t="s">
        <v>43</v>
      </c>
      <c r="D5" s="47" t="s">
        <v>44</v>
      </c>
      <c r="E5" s="47" t="s">
        <v>45</v>
      </c>
      <c r="F5" s="50">
        <v>43617</v>
      </c>
      <c r="G5" s="48">
        <v>165</v>
      </c>
      <c r="H5" s="49">
        <v>650</v>
      </c>
      <c r="I5" s="48">
        <v>107250</v>
      </c>
    </row>
    <row r="6" spans="1:15" x14ac:dyDescent="0.35">
      <c r="A6" s="46">
        <v>1991</v>
      </c>
      <c r="B6" s="47" t="s">
        <v>48</v>
      </c>
      <c r="C6" s="47" t="s">
        <v>43</v>
      </c>
      <c r="D6" s="47" t="s">
        <v>44</v>
      </c>
      <c r="E6" s="47" t="s">
        <v>49</v>
      </c>
      <c r="F6" s="50">
        <v>43610</v>
      </c>
      <c r="G6" s="48">
        <v>165</v>
      </c>
      <c r="H6" s="49">
        <v>320</v>
      </c>
      <c r="I6" s="48">
        <v>52800</v>
      </c>
    </row>
    <row r="7" spans="1:15" x14ac:dyDescent="0.35">
      <c r="A7" s="46">
        <v>1991</v>
      </c>
      <c r="B7" s="47" t="s">
        <v>42</v>
      </c>
      <c r="C7" s="47" t="s">
        <v>43</v>
      </c>
      <c r="D7" s="47" t="s">
        <v>44</v>
      </c>
      <c r="E7" s="47" t="s">
        <v>49</v>
      </c>
      <c r="F7" s="50">
        <v>44005</v>
      </c>
      <c r="G7" s="48">
        <v>165</v>
      </c>
      <c r="H7" s="49">
        <v>325</v>
      </c>
      <c r="I7" s="48">
        <v>53625</v>
      </c>
    </row>
    <row r="8" spans="1:15" x14ac:dyDescent="0.35">
      <c r="A8" s="46">
        <v>1991</v>
      </c>
      <c r="B8" s="47" t="s">
        <v>46</v>
      </c>
      <c r="C8" s="47" t="s">
        <v>43</v>
      </c>
      <c r="D8" s="47" t="s">
        <v>44</v>
      </c>
      <c r="E8" s="47" t="s">
        <v>49</v>
      </c>
      <c r="F8" s="50">
        <v>43873</v>
      </c>
      <c r="G8" s="48">
        <v>165</v>
      </c>
      <c r="H8" s="49">
        <v>330</v>
      </c>
      <c r="I8" s="48">
        <v>54450</v>
      </c>
    </row>
    <row r="9" spans="1:15" x14ac:dyDescent="0.35">
      <c r="A9" s="46">
        <v>1991</v>
      </c>
      <c r="B9" s="47" t="s">
        <v>47</v>
      </c>
      <c r="C9" s="47" t="s">
        <v>43</v>
      </c>
      <c r="D9" s="47" t="s">
        <v>44</v>
      </c>
      <c r="E9" s="47" t="s">
        <v>49</v>
      </c>
      <c r="F9" s="50">
        <v>43523</v>
      </c>
      <c r="G9" s="48">
        <v>165</v>
      </c>
      <c r="H9" s="49">
        <v>350</v>
      </c>
      <c r="I9" s="48">
        <v>57750</v>
      </c>
    </row>
    <row r="10" spans="1:15" x14ac:dyDescent="0.35">
      <c r="A10" s="46">
        <v>1991</v>
      </c>
      <c r="B10" s="47" t="s">
        <v>48</v>
      </c>
      <c r="C10" s="47" t="s">
        <v>43</v>
      </c>
      <c r="D10" s="47" t="s">
        <v>44</v>
      </c>
      <c r="E10" s="47" t="s">
        <v>50</v>
      </c>
      <c r="F10" s="50">
        <v>43979</v>
      </c>
      <c r="G10" s="48">
        <v>165</v>
      </c>
      <c r="H10" s="49">
        <v>350</v>
      </c>
      <c r="I10" s="48">
        <v>57750</v>
      </c>
    </row>
    <row r="11" spans="1:15" x14ac:dyDescent="0.35">
      <c r="A11" s="46">
        <v>1991</v>
      </c>
      <c r="B11" s="47" t="s">
        <v>42</v>
      </c>
      <c r="C11" s="47" t="s">
        <v>43</v>
      </c>
      <c r="D11" s="47" t="s">
        <v>44</v>
      </c>
      <c r="E11" s="47" t="s">
        <v>50</v>
      </c>
      <c r="F11" s="50">
        <v>43640</v>
      </c>
      <c r="G11" s="48">
        <v>165</v>
      </c>
      <c r="H11" s="49">
        <v>360</v>
      </c>
      <c r="I11" s="48">
        <v>59400</v>
      </c>
    </row>
    <row r="12" spans="1:15" x14ac:dyDescent="0.35">
      <c r="A12" s="46">
        <v>1991</v>
      </c>
      <c r="B12" s="47" t="s">
        <v>46</v>
      </c>
      <c r="C12" s="47" t="s">
        <v>43</v>
      </c>
      <c r="D12" s="47" t="s">
        <v>44</v>
      </c>
      <c r="E12" s="47" t="s">
        <v>50</v>
      </c>
      <c r="F12" s="50">
        <v>43857</v>
      </c>
      <c r="G12" s="48">
        <v>165</v>
      </c>
      <c r="H12" s="49">
        <v>370</v>
      </c>
      <c r="I12" s="48">
        <v>61050</v>
      </c>
    </row>
    <row r="13" spans="1:15" x14ac:dyDescent="0.35">
      <c r="A13" s="46">
        <v>1991</v>
      </c>
      <c r="B13" s="47" t="s">
        <v>47</v>
      </c>
      <c r="C13" s="47" t="s">
        <v>43</v>
      </c>
      <c r="D13" s="47" t="s">
        <v>44</v>
      </c>
      <c r="E13" s="47" t="s">
        <v>50</v>
      </c>
      <c r="F13" s="50">
        <v>43528</v>
      </c>
      <c r="G13" s="48">
        <v>165</v>
      </c>
      <c r="H13" s="49">
        <v>375</v>
      </c>
      <c r="I13" s="48">
        <v>61875</v>
      </c>
    </row>
    <row r="14" spans="1:15" x14ac:dyDescent="0.35">
      <c r="A14" s="46">
        <v>1991</v>
      </c>
      <c r="B14" s="47" t="s">
        <v>48</v>
      </c>
      <c r="C14" s="47" t="s">
        <v>43</v>
      </c>
      <c r="D14" s="47" t="s">
        <v>44</v>
      </c>
      <c r="E14" s="47" t="s">
        <v>51</v>
      </c>
      <c r="F14" s="50">
        <v>43517</v>
      </c>
      <c r="G14" s="48">
        <v>165</v>
      </c>
      <c r="H14" s="49">
        <v>230</v>
      </c>
      <c r="I14" s="48">
        <v>37950</v>
      </c>
    </row>
    <row r="15" spans="1:15" x14ac:dyDescent="0.35">
      <c r="A15" s="46">
        <v>1991</v>
      </c>
      <c r="B15" s="47" t="s">
        <v>42</v>
      </c>
      <c r="C15" s="47" t="s">
        <v>43</v>
      </c>
      <c r="D15" s="47" t="s">
        <v>44</v>
      </c>
      <c r="E15" s="47" t="s">
        <v>51</v>
      </c>
      <c r="F15" s="50">
        <v>44006</v>
      </c>
      <c r="G15" s="48">
        <v>165</v>
      </c>
      <c r="H15" s="49">
        <v>235</v>
      </c>
      <c r="I15" s="48">
        <v>38775</v>
      </c>
    </row>
    <row r="16" spans="1:15" x14ac:dyDescent="0.35">
      <c r="A16" s="46">
        <v>1991</v>
      </c>
      <c r="B16" s="47" t="s">
        <v>46</v>
      </c>
      <c r="C16" s="47" t="s">
        <v>43</v>
      </c>
      <c r="D16" s="47" t="s">
        <v>44</v>
      </c>
      <c r="E16" s="47" t="s">
        <v>51</v>
      </c>
      <c r="F16" s="50">
        <v>44088</v>
      </c>
      <c r="G16" s="48">
        <v>165</v>
      </c>
      <c r="H16" s="49">
        <v>240</v>
      </c>
      <c r="I16" s="48">
        <v>39600</v>
      </c>
    </row>
    <row r="17" spans="1:9" x14ac:dyDescent="0.35">
      <c r="A17" s="46">
        <v>1991</v>
      </c>
      <c r="B17" s="47" t="s">
        <v>47</v>
      </c>
      <c r="C17" s="47" t="s">
        <v>43</v>
      </c>
      <c r="D17" s="47" t="s">
        <v>44</v>
      </c>
      <c r="E17" s="47" t="s">
        <v>51</v>
      </c>
      <c r="F17" s="50">
        <v>43961</v>
      </c>
      <c r="G17" s="48">
        <v>165</v>
      </c>
      <c r="H17" s="49">
        <v>260</v>
      </c>
      <c r="I17" s="48">
        <v>42900</v>
      </c>
    </row>
    <row r="18" spans="1:9" x14ac:dyDescent="0.35">
      <c r="A18" s="46">
        <v>1992</v>
      </c>
      <c r="B18" s="47" t="s">
        <v>42</v>
      </c>
      <c r="C18" s="47" t="s">
        <v>43</v>
      </c>
      <c r="D18" s="47" t="s">
        <v>44</v>
      </c>
      <c r="E18" s="47" t="s">
        <v>45</v>
      </c>
      <c r="F18" s="50">
        <v>43880</v>
      </c>
      <c r="G18" s="48">
        <v>165</v>
      </c>
      <c r="H18" s="49">
        <v>625</v>
      </c>
      <c r="I18" s="48">
        <v>103125</v>
      </c>
    </row>
    <row r="19" spans="1:9" x14ac:dyDescent="0.35">
      <c r="A19" s="46">
        <v>1992</v>
      </c>
      <c r="B19" s="47" t="s">
        <v>47</v>
      </c>
      <c r="C19" s="47" t="s">
        <v>43</v>
      </c>
      <c r="D19" s="47" t="s">
        <v>44</v>
      </c>
      <c r="E19" s="47" t="s">
        <v>45</v>
      </c>
      <c r="F19" s="50">
        <v>44018</v>
      </c>
      <c r="G19" s="48">
        <v>165</v>
      </c>
      <c r="H19" s="49">
        <v>670</v>
      </c>
      <c r="I19" s="48">
        <v>110550</v>
      </c>
    </row>
    <row r="20" spans="1:9" x14ac:dyDescent="0.35">
      <c r="A20" s="46">
        <v>1992</v>
      </c>
      <c r="B20" s="47" t="s">
        <v>48</v>
      </c>
      <c r="C20" s="47" t="s">
        <v>43</v>
      </c>
      <c r="D20" s="47" t="s">
        <v>44</v>
      </c>
      <c r="E20" s="47" t="s">
        <v>49</v>
      </c>
      <c r="F20" s="50">
        <v>43662</v>
      </c>
      <c r="G20" s="48">
        <v>165</v>
      </c>
      <c r="H20" s="49">
        <v>310</v>
      </c>
      <c r="I20" s="48">
        <v>51150</v>
      </c>
    </row>
    <row r="21" spans="1:9" x14ac:dyDescent="0.35">
      <c r="A21" s="46">
        <v>1992</v>
      </c>
      <c r="B21" s="47" t="s">
        <v>42</v>
      </c>
      <c r="C21" s="47" t="s">
        <v>43</v>
      </c>
      <c r="D21" s="47" t="s">
        <v>44</v>
      </c>
      <c r="E21" s="47" t="s">
        <v>49</v>
      </c>
      <c r="F21" s="50">
        <v>43761</v>
      </c>
      <c r="G21" s="48">
        <v>165</v>
      </c>
      <c r="H21" s="49">
        <v>314</v>
      </c>
      <c r="I21" s="48">
        <v>51810</v>
      </c>
    </row>
    <row r="22" spans="1:9" x14ac:dyDescent="0.35">
      <c r="A22" s="46">
        <v>1992</v>
      </c>
      <c r="B22" s="47" t="s">
        <v>46</v>
      </c>
      <c r="C22" s="47" t="s">
        <v>43</v>
      </c>
      <c r="D22" s="47" t="s">
        <v>44</v>
      </c>
      <c r="E22" s="47" t="s">
        <v>49</v>
      </c>
      <c r="F22" s="50">
        <v>43886</v>
      </c>
      <c r="G22" s="48">
        <v>165</v>
      </c>
      <c r="H22" s="49">
        <v>324</v>
      </c>
      <c r="I22" s="48">
        <v>53460</v>
      </c>
    </row>
    <row r="23" spans="1:9" x14ac:dyDescent="0.35">
      <c r="A23" s="46">
        <v>1992</v>
      </c>
      <c r="B23" s="47" t="s">
        <v>47</v>
      </c>
      <c r="C23" s="47" t="s">
        <v>43</v>
      </c>
      <c r="D23" s="47" t="s">
        <v>44</v>
      </c>
      <c r="E23" s="47" t="s">
        <v>49</v>
      </c>
      <c r="F23" s="50">
        <v>43733</v>
      </c>
      <c r="G23" s="48">
        <v>165</v>
      </c>
      <c r="H23" s="49">
        <v>388</v>
      </c>
      <c r="I23" s="48">
        <v>64020</v>
      </c>
    </row>
    <row r="24" spans="1:9" x14ac:dyDescent="0.35">
      <c r="A24" s="46">
        <v>1992</v>
      </c>
      <c r="B24" s="47" t="s">
        <v>48</v>
      </c>
      <c r="C24" s="47" t="s">
        <v>43</v>
      </c>
      <c r="D24" s="47" t="s">
        <v>44</v>
      </c>
      <c r="E24" s="47" t="s">
        <v>45</v>
      </c>
      <c r="F24" s="50">
        <v>43846</v>
      </c>
      <c r="G24" s="48">
        <v>165</v>
      </c>
      <c r="H24" s="49">
        <v>620</v>
      </c>
      <c r="I24" s="48">
        <v>102300</v>
      </c>
    </row>
    <row r="25" spans="1:9" x14ac:dyDescent="0.35">
      <c r="A25" s="46">
        <v>1992</v>
      </c>
      <c r="B25" s="47" t="s">
        <v>48</v>
      </c>
      <c r="C25" s="47" t="s">
        <v>43</v>
      </c>
      <c r="D25" s="47" t="s">
        <v>44</v>
      </c>
      <c r="E25" s="47" t="s">
        <v>50</v>
      </c>
      <c r="F25" s="50">
        <v>43770</v>
      </c>
      <c r="G25" s="48">
        <v>165</v>
      </c>
      <c r="H25" s="49">
        <v>400</v>
      </c>
      <c r="I25" s="48">
        <v>66000</v>
      </c>
    </row>
    <row r="26" spans="1:9" x14ac:dyDescent="0.35">
      <c r="A26" s="46">
        <v>1992</v>
      </c>
      <c r="B26" s="47" t="s">
        <v>42</v>
      </c>
      <c r="C26" s="47" t="s">
        <v>43</v>
      </c>
      <c r="D26" s="47" t="s">
        <v>44</v>
      </c>
      <c r="E26" s="47" t="s">
        <v>50</v>
      </c>
      <c r="F26" s="50">
        <v>43768</v>
      </c>
      <c r="G26" s="48">
        <v>165</v>
      </c>
      <c r="H26" s="49">
        <v>411</v>
      </c>
      <c r="I26" s="48">
        <v>67815</v>
      </c>
    </row>
    <row r="27" spans="1:9" x14ac:dyDescent="0.35">
      <c r="A27" s="46">
        <v>1992</v>
      </c>
      <c r="B27" s="47" t="s">
        <v>46</v>
      </c>
      <c r="C27" s="47" t="s">
        <v>43</v>
      </c>
      <c r="D27" s="47" t="s">
        <v>44</v>
      </c>
      <c r="E27" s="47" t="s">
        <v>50</v>
      </c>
      <c r="F27" s="50">
        <v>43796</v>
      </c>
      <c r="G27" s="48">
        <v>165</v>
      </c>
      <c r="H27" s="49">
        <v>419</v>
      </c>
      <c r="I27" s="48">
        <v>69135</v>
      </c>
    </row>
    <row r="28" spans="1:9" x14ac:dyDescent="0.35">
      <c r="A28" s="46">
        <v>1992</v>
      </c>
      <c r="B28" s="47" t="s">
        <v>47</v>
      </c>
      <c r="C28" s="47" t="s">
        <v>43</v>
      </c>
      <c r="D28" s="47" t="s">
        <v>44</v>
      </c>
      <c r="E28" s="47" t="s">
        <v>50</v>
      </c>
      <c r="F28" s="50">
        <v>43693</v>
      </c>
      <c r="G28" s="48">
        <v>165</v>
      </c>
      <c r="H28" s="49">
        <v>423</v>
      </c>
      <c r="I28" s="48">
        <v>69795</v>
      </c>
    </row>
    <row r="29" spans="1:9" x14ac:dyDescent="0.35">
      <c r="A29" s="46">
        <v>1992</v>
      </c>
      <c r="B29" s="47" t="s">
        <v>48</v>
      </c>
      <c r="C29" s="47" t="s">
        <v>43</v>
      </c>
      <c r="D29" s="47" t="s">
        <v>44</v>
      </c>
      <c r="E29" s="47" t="s">
        <v>51</v>
      </c>
      <c r="F29" s="50">
        <v>43781</v>
      </c>
      <c r="G29" s="48">
        <v>165</v>
      </c>
      <c r="H29" s="49">
        <v>200</v>
      </c>
      <c r="I29" s="48">
        <v>33000</v>
      </c>
    </row>
    <row r="30" spans="1:9" x14ac:dyDescent="0.35">
      <c r="A30" s="46">
        <v>1992</v>
      </c>
      <c r="B30" s="47" t="s">
        <v>42</v>
      </c>
      <c r="C30" s="47" t="s">
        <v>43</v>
      </c>
      <c r="D30" s="47" t="s">
        <v>44</v>
      </c>
      <c r="E30" s="47" t="s">
        <v>51</v>
      </c>
      <c r="F30" s="50">
        <v>43694</v>
      </c>
      <c r="G30" s="48">
        <v>165</v>
      </c>
      <c r="H30" s="49">
        <v>213</v>
      </c>
      <c r="I30" s="48">
        <v>35145</v>
      </c>
    </row>
    <row r="31" spans="1:9" x14ac:dyDescent="0.35">
      <c r="A31" s="46">
        <v>1992</v>
      </c>
      <c r="B31" s="47" t="s">
        <v>46</v>
      </c>
      <c r="C31" s="47" t="s">
        <v>43</v>
      </c>
      <c r="D31" s="47" t="s">
        <v>44</v>
      </c>
      <c r="E31" s="47" t="s">
        <v>51</v>
      </c>
      <c r="F31" s="50">
        <v>43831</v>
      </c>
      <c r="G31" s="48">
        <v>165</v>
      </c>
      <c r="H31" s="49">
        <v>223</v>
      </c>
      <c r="I31" s="48">
        <v>36795</v>
      </c>
    </row>
    <row r="32" spans="1:9" x14ac:dyDescent="0.35">
      <c r="A32" s="46">
        <v>1992</v>
      </c>
      <c r="B32" s="47" t="s">
        <v>46</v>
      </c>
      <c r="C32" s="47" t="s">
        <v>43</v>
      </c>
      <c r="D32" s="47" t="s">
        <v>44</v>
      </c>
      <c r="E32" s="47" t="s">
        <v>45</v>
      </c>
      <c r="F32" s="50">
        <v>43989</v>
      </c>
      <c r="G32" s="48">
        <v>165</v>
      </c>
      <c r="H32" s="49">
        <v>650</v>
      </c>
      <c r="I32" s="48">
        <v>107250</v>
      </c>
    </row>
    <row r="33" spans="1:9" x14ac:dyDescent="0.35">
      <c r="A33" s="46">
        <v>1992</v>
      </c>
      <c r="B33" s="47" t="s">
        <v>47</v>
      </c>
      <c r="C33" s="47" t="s">
        <v>43</v>
      </c>
      <c r="D33" s="47" t="s">
        <v>44</v>
      </c>
      <c r="E33" s="47" t="s">
        <v>51</v>
      </c>
      <c r="F33" s="50">
        <v>43856</v>
      </c>
      <c r="G33" s="48">
        <v>165</v>
      </c>
      <c r="H33" s="49">
        <v>233</v>
      </c>
      <c r="I33" s="48">
        <v>38445</v>
      </c>
    </row>
    <row r="34" spans="1:9" x14ac:dyDescent="0.35">
      <c r="A34" s="46">
        <v>1991</v>
      </c>
      <c r="B34" s="47" t="s">
        <v>42</v>
      </c>
      <c r="C34" s="47" t="s">
        <v>43</v>
      </c>
      <c r="D34" s="47" t="s">
        <v>52</v>
      </c>
      <c r="E34" s="47" t="s">
        <v>45</v>
      </c>
      <c r="F34" s="50">
        <v>43839</v>
      </c>
      <c r="G34" s="48">
        <v>163</v>
      </c>
      <c r="H34" s="49">
        <v>425</v>
      </c>
      <c r="I34" s="48">
        <v>69275</v>
      </c>
    </row>
    <row r="35" spans="1:9" x14ac:dyDescent="0.35">
      <c r="A35" s="46">
        <v>1991</v>
      </c>
      <c r="B35" s="47" t="s">
        <v>46</v>
      </c>
      <c r="C35" s="47" t="s">
        <v>43</v>
      </c>
      <c r="D35" s="47" t="s">
        <v>52</v>
      </c>
      <c r="E35" s="47" t="s">
        <v>45</v>
      </c>
      <c r="F35" s="50">
        <v>43591</v>
      </c>
      <c r="G35" s="48">
        <v>163</v>
      </c>
      <c r="H35" s="49">
        <v>460</v>
      </c>
      <c r="I35" s="48">
        <v>74980</v>
      </c>
    </row>
    <row r="36" spans="1:9" x14ac:dyDescent="0.35">
      <c r="A36" s="46">
        <v>1991</v>
      </c>
      <c r="B36" s="47" t="s">
        <v>47</v>
      </c>
      <c r="C36" s="47" t="s">
        <v>43</v>
      </c>
      <c r="D36" s="47" t="s">
        <v>52</v>
      </c>
      <c r="E36" s="47" t="s">
        <v>45</v>
      </c>
      <c r="F36" s="50">
        <v>43876</v>
      </c>
      <c r="G36" s="48">
        <v>163</v>
      </c>
      <c r="H36" s="49">
        <v>450</v>
      </c>
      <c r="I36" s="48">
        <v>73350</v>
      </c>
    </row>
    <row r="37" spans="1:9" x14ac:dyDescent="0.35">
      <c r="A37" s="46">
        <v>1991</v>
      </c>
      <c r="B37" s="47" t="s">
        <v>48</v>
      </c>
      <c r="C37" s="47" t="s">
        <v>43</v>
      </c>
      <c r="D37" s="47" t="s">
        <v>52</v>
      </c>
      <c r="E37" s="47" t="s">
        <v>49</v>
      </c>
      <c r="F37" s="50">
        <v>43911</v>
      </c>
      <c r="G37" s="48">
        <v>163</v>
      </c>
      <c r="H37" s="49">
        <v>230</v>
      </c>
      <c r="I37" s="48">
        <v>37490</v>
      </c>
    </row>
    <row r="38" spans="1:9" x14ac:dyDescent="0.35">
      <c r="A38" s="46">
        <v>1991</v>
      </c>
      <c r="B38" s="47" t="s">
        <v>42</v>
      </c>
      <c r="C38" s="47" t="s">
        <v>43</v>
      </c>
      <c r="D38" s="47" t="s">
        <v>52</v>
      </c>
      <c r="E38" s="47" t="s">
        <v>49</v>
      </c>
      <c r="F38" s="50">
        <v>44033</v>
      </c>
      <c r="G38" s="48">
        <v>163</v>
      </c>
      <c r="H38" s="49">
        <v>235</v>
      </c>
      <c r="I38" s="48">
        <v>38305</v>
      </c>
    </row>
    <row r="39" spans="1:9" x14ac:dyDescent="0.35">
      <c r="A39" s="46">
        <v>1991</v>
      </c>
      <c r="B39" s="47" t="s">
        <v>46</v>
      </c>
      <c r="C39" s="47" t="s">
        <v>43</v>
      </c>
      <c r="D39" s="47" t="s">
        <v>52</v>
      </c>
      <c r="E39" s="47" t="s">
        <v>49</v>
      </c>
      <c r="F39" s="50">
        <v>43702</v>
      </c>
      <c r="G39" s="48">
        <v>163</v>
      </c>
      <c r="H39" s="49">
        <v>240</v>
      </c>
      <c r="I39" s="48">
        <v>39120</v>
      </c>
    </row>
    <row r="40" spans="1:9" x14ac:dyDescent="0.35">
      <c r="A40" s="46">
        <v>1991</v>
      </c>
      <c r="B40" s="47" t="s">
        <v>47</v>
      </c>
      <c r="C40" s="47" t="s">
        <v>43</v>
      </c>
      <c r="D40" s="47" t="s">
        <v>52</v>
      </c>
      <c r="E40" s="47" t="s">
        <v>49</v>
      </c>
      <c r="F40" s="50">
        <v>43688</v>
      </c>
      <c r="G40" s="48">
        <v>163</v>
      </c>
      <c r="H40" s="49">
        <v>255</v>
      </c>
      <c r="I40" s="48">
        <v>41565</v>
      </c>
    </row>
    <row r="41" spans="1:9" x14ac:dyDescent="0.35">
      <c r="A41" s="46">
        <v>1991</v>
      </c>
      <c r="B41" s="47" t="s">
        <v>48</v>
      </c>
      <c r="C41" s="47" t="s">
        <v>43</v>
      </c>
      <c r="D41" s="47" t="s">
        <v>52</v>
      </c>
      <c r="E41" s="47" t="s">
        <v>50</v>
      </c>
      <c r="F41" s="50">
        <v>43853</v>
      </c>
      <c r="G41" s="48">
        <v>163</v>
      </c>
      <c r="H41" s="49">
        <v>180</v>
      </c>
      <c r="I41" s="48">
        <v>29340</v>
      </c>
    </row>
    <row r="42" spans="1:9" x14ac:dyDescent="0.35">
      <c r="A42" s="46">
        <v>1991</v>
      </c>
      <c r="B42" s="47" t="s">
        <v>42</v>
      </c>
      <c r="C42" s="47" t="s">
        <v>43</v>
      </c>
      <c r="D42" s="47" t="s">
        <v>52</v>
      </c>
      <c r="E42" s="47" t="s">
        <v>50</v>
      </c>
      <c r="F42" s="50">
        <v>43564</v>
      </c>
      <c r="G42" s="48">
        <v>163</v>
      </c>
      <c r="H42" s="49">
        <v>200</v>
      </c>
      <c r="I42" s="48">
        <v>32600</v>
      </c>
    </row>
    <row r="43" spans="1:9" x14ac:dyDescent="0.35">
      <c r="A43" s="46">
        <v>1991</v>
      </c>
      <c r="B43" s="47" t="s">
        <v>46</v>
      </c>
      <c r="C43" s="47" t="s">
        <v>43</v>
      </c>
      <c r="D43" s="47" t="s">
        <v>52</v>
      </c>
      <c r="E43" s="47" t="s">
        <v>50</v>
      </c>
      <c r="F43" s="50">
        <v>43765</v>
      </c>
      <c r="G43" s="48">
        <v>163</v>
      </c>
      <c r="H43" s="49">
        <v>225</v>
      </c>
      <c r="I43" s="48">
        <v>36675</v>
      </c>
    </row>
    <row r="44" spans="1:9" x14ac:dyDescent="0.35">
      <c r="A44" s="46">
        <v>1991</v>
      </c>
      <c r="B44" s="47" t="s">
        <v>47</v>
      </c>
      <c r="C44" s="47" t="s">
        <v>43</v>
      </c>
      <c r="D44" s="47" t="s">
        <v>52</v>
      </c>
      <c r="E44" s="47" t="s">
        <v>50</v>
      </c>
      <c r="F44" s="50">
        <v>43796</v>
      </c>
      <c r="G44" s="48">
        <v>163</v>
      </c>
      <c r="H44" s="49">
        <v>230</v>
      </c>
      <c r="I44" s="48">
        <v>37490</v>
      </c>
    </row>
    <row r="45" spans="1:9" x14ac:dyDescent="0.35">
      <c r="A45" s="46">
        <v>1991</v>
      </c>
      <c r="B45" s="47" t="s">
        <v>48</v>
      </c>
      <c r="C45" s="47" t="s">
        <v>43</v>
      </c>
      <c r="D45" s="47" t="s">
        <v>52</v>
      </c>
      <c r="E45" s="47" t="s">
        <v>51</v>
      </c>
      <c r="F45" s="50">
        <v>43881</v>
      </c>
      <c r="G45" s="48">
        <v>163</v>
      </c>
      <c r="H45" s="49">
        <v>270</v>
      </c>
      <c r="I45" s="48">
        <v>44010</v>
      </c>
    </row>
    <row r="46" spans="1:9" x14ac:dyDescent="0.35">
      <c r="A46" s="46">
        <v>1991</v>
      </c>
      <c r="B46" s="47" t="s">
        <v>42</v>
      </c>
      <c r="C46" s="47" t="s">
        <v>43</v>
      </c>
      <c r="D46" s="47" t="s">
        <v>52</v>
      </c>
      <c r="E46" s="47" t="s">
        <v>51</v>
      </c>
      <c r="F46" s="50">
        <v>44027</v>
      </c>
      <c r="G46" s="48">
        <v>163</v>
      </c>
      <c r="H46" s="49">
        <v>270</v>
      </c>
      <c r="I46" s="48">
        <v>44010</v>
      </c>
    </row>
    <row r="47" spans="1:9" x14ac:dyDescent="0.35">
      <c r="A47" s="46">
        <v>1991</v>
      </c>
      <c r="B47" s="47" t="s">
        <v>46</v>
      </c>
      <c r="C47" s="47" t="s">
        <v>43</v>
      </c>
      <c r="D47" s="47" t="s">
        <v>52</v>
      </c>
      <c r="E47" s="47" t="s">
        <v>51</v>
      </c>
      <c r="F47" s="50">
        <v>43667</v>
      </c>
      <c r="G47" s="48">
        <v>163</v>
      </c>
      <c r="H47" s="49">
        <v>275</v>
      </c>
      <c r="I47" s="48">
        <v>44825</v>
      </c>
    </row>
    <row r="48" spans="1:9" x14ac:dyDescent="0.35">
      <c r="A48" s="46">
        <v>1991</v>
      </c>
      <c r="B48" s="47" t="s">
        <v>47</v>
      </c>
      <c r="C48" s="47" t="s">
        <v>43</v>
      </c>
      <c r="D48" s="47" t="s">
        <v>52</v>
      </c>
      <c r="E48" s="47" t="s">
        <v>51</v>
      </c>
      <c r="F48" s="50">
        <v>43587</v>
      </c>
      <c r="G48" s="48">
        <v>163</v>
      </c>
      <c r="H48" s="49">
        <v>290</v>
      </c>
      <c r="I48" s="48">
        <v>47270</v>
      </c>
    </row>
    <row r="49" spans="1:9" x14ac:dyDescent="0.35">
      <c r="A49" s="46">
        <v>1991</v>
      </c>
      <c r="B49" s="47" t="s">
        <v>48</v>
      </c>
      <c r="C49" s="47" t="s">
        <v>43</v>
      </c>
      <c r="D49" s="47" t="s">
        <v>52</v>
      </c>
      <c r="E49" s="47" t="s">
        <v>45</v>
      </c>
      <c r="F49" s="50">
        <v>43788</v>
      </c>
      <c r="G49" s="48">
        <v>163</v>
      </c>
      <c r="H49" s="49">
        <v>450</v>
      </c>
      <c r="I49" s="48">
        <v>73350</v>
      </c>
    </row>
    <row r="50" spans="1:9" x14ac:dyDescent="0.35">
      <c r="A50" s="46">
        <v>1992</v>
      </c>
      <c r="B50" s="47" t="s">
        <v>48</v>
      </c>
      <c r="C50" s="47" t="s">
        <v>43</v>
      </c>
      <c r="D50" s="47" t="s">
        <v>52</v>
      </c>
      <c r="E50" s="47" t="s">
        <v>45</v>
      </c>
      <c r="F50" s="50">
        <v>43692</v>
      </c>
      <c r="G50" s="48">
        <v>163</v>
      </c>
      <c r="H50" s="49">
        <v>400</v>
      </c>
      <c r="I50" s="48">
        <v>65200</v>
      </c>
    </row>
    <row r="51" spans="1:9" x14ac:dyDescent="0.35">
      <c r="A51" s="46">
        <v>1992</v>
      </c>
      <c r="B51" s="47" t="s">
        <v>42</v>
      </c>
      <c r="C51" s="47" t="s">
        <v>43</v>
      </c>
      <c r="D51" s="47" t="s">
        <v>52</v>
      </c>
      <c r="E51" s="47" t="s">
        <v>45</v>
      </c>
      <c r="F51" s="50">
        <v>44118</v>
      </c>
      <c r="G51" s="48">
        <v>163</v>
      </c>
      <c r="H51" s="49">
        <v>411</v>
      </c>
      <c r="I51" s="48">
        <v>66993</v>
      </c>
    </row>
    <row r="52" spans="1:9" x14ac:dyDescent="0.35">
      <c r="A52" s="46">
        <v>1992</v>
      </c>
      <c r="B52" s="47" t="s">
        <v>46</v>
      </c>
      <c r="C52" s="47" t="s">
        <v>43</v>
      </c>
      <c r="D52" s="47" t="s">
        <v>52</v>
      </c>
      <c r="E52" s="47" t="s">
        <v>45</v>
      </c>
      <c r="F52" s="50">
        <v>43661</v>
      </c>
      <c r="G52" s="48">
        <v>163</v>
      </c>
      <c r="H52" s="49">
        <v>415</v>
      </c>
      <c r="I52" s="48">
        <v>67645</v>
      </c>
    </row>
    <row r="53" spans="1:9" x14ac:dyDescent="0.35">
      <c r="A53" s="46">
        <v>1992</v>
      </c>
      <c r="B53" s="47" t="s">
        <v>47</v>
      </c>
      <c r="C53" s="47" t="s">
        <v>43</v>
      </c>
      <c r="D53" s="47" t="s">
        <v>52</v>
      </c>
      <c r="E53" s="47" t="s">
        <v>45</v>
      </c>
      <c r="F53" s="50">
        <v>43991</v>
      </c>
      <c r="G53" s="48">
        <v>163</v>
      </c>
      <c r="H53" s="49">
        <v>419</v>
      </c>
      <c r="I53" s="48">
        <v>68297</v>
      </c>
    </row>
    <row r="54" spans="1:9" x14ac:dyDescent="0.35">
      <c r="A54" s="46">
        <v>1992</v>
      </c>
      <c r="B54" s="47" t="s">
        <v>48</v>
      </c>
      <c r="C54" s="47" t="s">
        <v>43</v>
      </c>
      <c r="D54" s="47" t="s">
        <v>52</v>
      </c>
      <c r="E54" s="47" t="s">
        <v>49</v>
      </c>
      <c r="F54" s="50">
        <v>43656</v>
      </c>
      <c r="G54" s="48">
        <v>163</v>
      </c>
      <c r="H54" s="49">
        <v>200</v>
      </c>
      <c r="I54" s="48">
        <v>32600</v>
      </c>
    </row>
    <row r="55" spans="1:9" x14ac:dyDescent="0.35">
      <c r="A55" s="46">
        <v>1992</v>
      </c>
      <c r="B55" s="47" t="s">
        <v>42</v>
      </c>
      <c r="C55" s="47" t="s">
        <v>43</v>
      </c>
      <c r="D55" s="47" t="s">
        <v>52</v>
      </c>
      <c r="E55" s="47" t="s">
        <v>49</v>
      </c>
      <c r="F55" s="50">
        <v>43499</v>
      </c>
      <c r="G55" s="48">
        <v>163</v>
      </c>
      <c r="H55" s="49">
        <v>201</v>
      </c>
      <c r="I55" s="48">
        <v>32763</v>
      </c>
    </row>
    <row r="56" spans="1:9" x14ac:dyDescent="0.35">
      <c r="A56" s="46">
        <v>1992</v>
      </c>
      <c r="B56" s="47" t="s">
        <v>46</v>
      </c>
      <c r="C56" s="47" t="s">
        <v>43</v>
      </c>
      <c r="D56" s="47" t="s">
        <v>52</v>
      </c>
      <c r="E56" s="47" t="s">
        <v>49</v>
      </c>
      <c r="F56" s="50">
        <v>44113</v>
      </c>
      <c r="G56" s="48">
        <v>163</v>
      </c>
      <c r="H56" s="49">
        <v>208</v>
      </c>
      <c r="I56" s="48">
        <v>33904</v>
      </c>
    </row>
    <row r="57" spans="1:9" x14ac:dyDescent="0.35">
      <c r="A57" s="46">
        <v>1992</v>
      </c>
      <c r="B57" s="47" t="s">
        <v>47</v>
      </c>
      <c r="C57" s="47" t="s">
        <v>43</v>
      </c>
      <c r="D57" s="47" t="s">
        <v>52</v>
      </c>
      <c r="E57" s="47" t="s">
        <v>49</v>
      </c>
      <c r="F57" s="50">
        <v>43594</v>
      </c>
      <c r="G57" s="48">
        <v>163</v>
      </c>
      <c r="H57" s="49">
        <v>220</v>
      </c>
      <c r="I57" s="48">
        <v>35860</v>
      </c>
    </row>
    <row r="58" spans="1:9" x14ac:dyDescent="0.35">
      <c r="A58" s="46">
        <v>1992</v>
      </c>
      <c r="B58" s="47" t="s">
        <v>48</v>
      </c>
      <c r="C58" s="47" t="s">
        <v>43</v>
      </c>
      <c r="D58" s="47" t="s">
        <v>52</v>
      </c>
      <c r="E58" s="47" t="s">
        <v>50</v>
      </c>
      <c r="F58" s="50">
        <v>43939</v>
      </c>
      <c r="G58" s="48">
        <v>163</v>
      </c>
      <c r="H58" s="49">
        <v>170</v>
      </c>
      <c r="I58" s="48">
        <v>27710</v>
      </c>
    </row>
    <row r="59" spans="1:9" x14ac:dyDescent="0.35">
      <c r="A59" s="46">
        <v>1992</v>
      </c>
      <c r="B59" s="47" t="s">
        <v>42</v>
      </c>
      <c r="C59" s="47" t="s">
        <v>43</v>
      </c>
      <c r="D59" s="47" t="s">
        <v>52</v>
      </c>
      <c r="E59" s="47" t="s">
        <v>50</v>
      </c>
      <c r="F59" s="50">
        <v>43625</v>
      </c>
      <c r="G59" s="48">
        <v>163</v>
      </c>
      <c r="H59" s="49">
        <v>175</v>
      </c>
      <c r="I59" s="48">
        <v>28525</v>
      </c>
    </row>
    <row r="60" spans="1:9" x14ac:dyDescent="0.35">
      <c r="A60" s="46">
        <v>1992</v>
      </c>
      <c r="B60" s="47" t="s">
        <v>46</v>
      </c>
      <c r="C60" s="47" t="s">
        <v>43</v>
      </c>
      <c r="D60" s="47" t="s">
        <v>52</v>
      </c>
      <c r="E60" s="47" t="s">
        <v>50</v>
      </c>
      <c r="F60" s="50">
        <v>44104</v>
      </c>
      <c r="G60" s="48">
        <v>163</v>
      </c>
      <c r="H60" s="49">
        <v>180</v>
      </c>
      <c r="I60" s="48">
        <v>29340</v>
      </c>
    </row>
    <row r="61" spans="1:9" x14ac:dyDescent="0.35">
      <c r="A61" s="46">
        <v>1992</v>
      </c>
      <c r="B61" s="47" t="s">
        <v>47</v>
      </c>
      <c r="C61" s="47" t="s">
        <v>43</v>
      </c>
      <c r="D61" s="47" t="s">
        <v>52</v>
      </c>
      <c r="E61" s="47" t="s">
        <v>50</v>
      </c>
      <c r="F61" s="50">
        <v>44045</v>
      </c>
      <c r="G61" s="48">
        <v>163</v>
      </c>
      <c r="H61" s="49">
        <v>175</v>
      </c>
      <c r="I61" s="48">
        <v>28525</v>
      </c>
    </row>
    <row r="62" spans="1:9" x14ac:dyDescent="0.35">
      <c r="A62" s="46">
        <v>1992</v>
      </c>
      <c r="B62" s="47" t="s">
        <v>48</v>
      </c>
      <c r="C62" s="47" t="s">
        <v>43</v>
      </c>
      <c r="D62" s="47" t="s">
        <v>52</v>
      </c>
      <c r="E62" s="47" t="s">
        <v>51</v>
      </c>
      <c r="F62" s="50">
        <v>43592</v>
      </c>
      <c r="G62" s="48">
        <v>163</v>
      </c>
      <c r="H62" s="49">
        <v>230</v>
      </c>
      <c r="I62" s="48">
        <v>37490</v>
      </c>
    </row>
    <row r="63" spans="1:9" x14ac:dyDescent="0.35">
      <c r="A63" s="46">
        <v>1992</v>
      </c>
      <c r="B63" s="47" t="s">
        <v>42</v>
      </c>
      <c r="C63" s="47" t="s">
        <v>43</v>
      </c>
      <c r="D63" s="47" t="s">
        <v>52</v>
      </c>
      <c r="E63" s="47" t="s">
        <v>51</v>
      </c>
      <c r="F63" s="50">
        <v>43767</v>
      </c>
      <c r="G63" s="48">
        <v>163</v>
      </c>
      <c r="H63" s="49">
        <v>232</v>
      </c>
      <c r="I63" s="48">
        <v>37816</v>
      </c>
    </row>
    <row r="64" spans="1:9" x14ac:dyDescent="0.35">
      <c r="A64" s="46">
        <v>1992</v>
      </c>
      <c r="B64" s="47" t="s">
        <v>46</v>
      </c>
      <c r="C64" s="47" t="s">
        <v>43</v>
      </c>
      <c r="D64" s="47" t="s">
        <v>52</v>
      </c>
      <c r="E64" s="47" t="s">
        <v>51</v>
      </c>
      <c r="F64" s="50">
        <v>43565</v>
      </c>
      <c r="G64" s="48">
        <v>163</v>
      </c>
      <c r="H64" s="49">
        <v>219</v>
      </c>
      <c r="I64" s="48">
        <v>35697</v>
      </c>
    </row>
    <row r="65" spans="1:9" x14ac:dyDescent="0.35">
      <c r="A65" s="46">
        <v>1992</v>
      </c>
      <c r="B65" s="47" t="s">
        <v>47</v>
      </c>
      <c r="C65" s="47" t="s">
        <v>43</v>
      </c>
      <c r="D65" s="47" t="s">
        <v>52</v>
      </c>
      <c r="E65" s="47" t="s">
        <v>51</v>
      </c>
      <c r="F65" s="50">
        <v>44065</v>
      </c>
      <c r="G65" s="48">
        <v>163</v>
      </c>
      <c r="H65" s="49">
        <v>225</v>
      </c>
      <c r="I65" s="48">
        <v>36675</v>
      </c>
    </row>
    <row r="66" spans="1:9" x14ac:dyDescent="0.35">
      <c r="A66" s="46">
        <v>1991</v>
      </c>
      <c r="B66" s="47" t="s">
        <v>48</v>
      </c>
      <c r="C66" s="47" t="s">
        <v>43</v>
      </c>
      <c r="D66" s="47" t="s">
        <v>53</v>
      </c>
      <c r="E66" s="47" t="s">
        <v>45</v>
      </c>
      <c r="F66" s="50">
        <v>43818</v>
      </c>
      <c r="G66" s="48">
        <v>160</v>
      </c>
      <c r="H66" s="49">
        <v>180</v>
      </c>
      <c r="I66" s="48">
        <v>28800</v>
      </c>
    </row>
    <row r="67" spans="1:9" x14ac:dyDescent="0.35">
      <c r="A67" s="46">
        <v>1991</v>
      </c>
      <c r="B67" s="47" t="s">
        <v>42</v>
      </c>
      <c r="C67" s="47" t="s">
        <v>54</v>
      </c>
      <c r="D67" s="47" t="s">
        <v>53</v>
      </c>
      <c r="E67" s="47" t="s">
        <v>45</v>
      </c>
      <c r="F67" s="50">
        <v>43588</v>
      </c>
      <c r="G67" s="48">
        <v>148</v>
      </c>
      <c r="H67" s="49">
        <v>660</v>
      </c>
      <c r="I67" s="48">
        <v>97680</v>
      </c>
    </row>
    <row r="68" spans="1:9" x14ac:dyDescent="0.35">
      <c r="A68" s="46">
        <v>1991</v>
      </c>
      <c r="B68" s="47" t="s">
        <v>46</v>
      </c>
      <c r="C68" s="47" t="s">
        <v>54</v>
      </c>
      <c r="D68" s="47" t="s">
        <v>53</v>
      </c>
      <c r="E68" s="47" t="s">
        <v>45</v>
      </c>
      <c r="F68" s="50">
        <v>43744</v>
      </c>
      <c r="G68" s="48">
        <v>148</v>
      </c>
      <c r="H68" s="49">
        <v>665</v>
      </c>
      <c r="I68" s="48">
        <v>98420</v>
      </c>
    </row>
    <row r="69" spans="1:9" x14ac:dyDescent="0.35">
      <c r="A69" s="46">
        <v>1991</v>
      </c>
      <c r="B69" s="47" t="s">
        <v>47</v>
      </c>
      <c r="C69" s="47" t="s">
        <v>54</v>
      </c>
      <c r="D69" s="47" t="s">
        <v>53</v>
      </c>
      <c r="E69" s="47" t="s">
        <v>45</v>
      </c>
      <c r="F69" s="50">
        <v>44118</v>
      </c>
      <c r="G69" s="48">
        <v>148</v>
      </c>
      <c r="H69" s="49">
        <v>670</v>
      </c>
      <c r="I69" s="48">
        <v>99160</v>
      </c>
    </row>
    <row r="70" spans="1:9" x14ac:dyDescent="0.35">
      <c r="A70" s="46">
        <v>1991</v>
      </c>
      <c r="B70" s="47" t="s">
        <v>48</v>
      </c>
      <c r="C70" s="47" t="s">
        <v>54</v>
      </c>
      <c r="D70" s="47" t="s">
        <v>53</v>
      </c>
      <c r="E70" s="47" t="s">
        <v>49</v>
      </c>
      <c r="F70" s="50">
        <v>44050</v>
      </c>
      <c r="G70" s="48">
        <v>148</v>
      </c>
      <c r="H70" s="49">
        <v>325</v>
      </c>
      <c r="I70" s="48">
        <v>48100</v>
      </c>
    </row>
    <row r="71" spans="1:9" x14ac:dyDescent="0.35">
      <c r="A71" s="46">
        <v>1991</v>
      </c>
      <c r="B71" s="47" t="s">
        <v>42</v>
      </c>
      <c r="C71" s="47" t="s">
        <v>54</v>
      </c>
      <c r="D71" s="47" t="s">
        <v>53</v>
      </c>
      <c r="E71" s="47" t="s">
        <v>49</v>
      </c>
      <c r="F71" s="50">
        <v>44090</v>
      </c>
      <c r="G71" s="48">
        <v>148</v>
      </c>
      <c r="H71" s="49">
        <v>329</v>
      </c>
      <c r="I71" s="48">
        <v>48692</v>
      </c>
    </row>
    <row r="72" spans="1:9" x14ac:dyDescent="0.35">
      <c r="A72" s="46">
        <v>1991</v>
      </c>
      <c r="B72" s="47" t="s">
        <v>46</v>
      </c>
      <c r="C72" s="47" t="s">
        <v>54</v>
      </c>
      <c r="D72" s="47" t="s">
        <v>53</v>
      </c>
      <c r="E72" s="47" t="s">
        <v>49</v>
      </c>
      <c r="F72" s="50">
        <v>43935</v>
      </c>
      <c r="G72" s="48">
        <v>148</v>
      </c>
      <c r="H72" s="49">
        <v>330</v>
      </c>
      <c r="I72" s="48">
        <v>48840</v>
      </c>
    </row>
    <row r="73" spans="1:9" x14ac:dyDescent="0.35">
      <c r="A73" s="46">
        <v>1991</v>
      </c>
      <c r="B73" s="47" t="s">
        <v>47</v>
      </c>
      <c r="C73" s="47" t="s">
        <v>54</v>
      </c>
      <c r="D73" s="47" t="s">
        <v>53</v>
      </c>
      <c r="E73" s="47" t="s">
        <v>49</v>
      </c>
      <c r="F73" s="50">
        <v>43826</v>
      </c>
      <c r="G73" s="48">
        <v>148</v>
      </c>
      <c r="H73" s="49">
        <v>341</v>
      </c>
      <c r="I73" s="48">
        <v>50468</v>
      </c>
    </row>
    <row r="74" spans="1:9" x14ac:dyDescent="0.35">
      <c r="A74" s="46">
        <v>1991</v>
      </c>
      <c r="B74" s="47" t="s">
        <v>48</v>
      </c>
      <c r="C74" s="47" t="s">
        <v>54</v>
      </c>
      <c r="D74" s="47" t="s">
        <v>53</v>
      </c>
      <c r="E74" s="47" t="s">
        <v>45</v>
      </c>
      <c r="F74" s="50">
        <v>44121</v>
      </c>
      <c r="G74" s="48">
        <v>148</v>
      </c>
      <c r="H74" s="49">
        <v>660</v>
      </c>
      <c r="I74" s="48">
        <v>97680</v>
      </c>
    </row>
    <row r="75" spans="1:9" x14ac:dyDescent="0.35">
      <c r="A75" s="46">
        <v>1991</v>
      </c>
      <c r="B75" s="47" t="s">
        <v>46</v>
      </c>
      <c r="C75" s="47" t="s">
        <v>43</v>
      </c>
      <c r="D75" s="47" t="s">
        <v>53</v>
      </c>
      <c r="E75" s="47" t="s">
        <v>51</v>
      </c>
      <c r="F75" s="50">
        <v>43981</v>
      </c>
      <c r="G75" s="48">
        <v>160</v>
      </c>
      <c r="H75" s="49">
        <v>350</v>
      </c>
      <c r="I75" s="48">
        <v>56000</v>
      </c>
    </row>
    <row r="76" spans="1:9" x14ac:dyDescent="0.35">
      <c r="A76" s="46">
        <v>1991</v>
      </c>
      <c r="B76" s="47" t="s">
        <v>42</v>
      </c>
      <c r="C76" s="47" t="s">
        <v>43</v>
      </c>
      <c r="D76" s="47" t="s">
        <v>53</v>
      </c>
      <c r="E76" s="47" t="s">
        <v>51</v>
      </c>
      <c r="F76" s="50">
        <v>44045</v>
      </c>
      <c r="G76" s="48">
        <v>160</v>
      </c>
      <c r="H76" s="49">
        <v>325</v>
      </c>
      <c r="I76" s="48">
        <v>52000</v>
      </c>
    </row>
    <row r="77" spans="1:9" x14ac:dyDescent="0.35">
      <c r="A77" s="46">
        <v>1991</v>
      </c>
      <c r="B77" s="47" t="s">
        <v>48</v>
      </c>
      <c r="C77" s="47" t="s">
        <v>43</v>
      </c>
      <c r="D77" s="47" t="s">
        <v>53</v>
      </c>
      <c r="E77" s="47" t="s">
        <v>51</v>
      </c>
      <c r="F77" s="50">
        <v>43680</v>
      </c>
      <c r="G77" s="48">
        <v>160</v>
      </c>
      <c r="H77" s="49">
        <v>320</v>
      </c>
      <c r="I77" s="48">
        <v>51200</v>
      </c>
    </row>
    <row r="78" spans="1:9" x14ac:dyDescent="0.35">
      <c r="A78" s="46">
        <v>1991</v>
      </c>
      <c r="B78" s="47" t="s">
        <v>47</v>
      </c>
      <c r="C78" s="47" t="s">
        <v>43</v>
      </c>
      <c r="D78" s="47" t="s">
        <v>53</v>
      </c>
      <c r="E78" s="47" t="s">
        <v>50</v>
      </c>
      <c r="F78" s="50">
        <v>43629</v>
      </c>
      <c r="G78" s="48">
        <v>160</v>
      </c>
      <c r="H78" s="49">
        <v>650</v>
      </c>
      <c r="I78" s="48">
        <v>104000</v>
      </c>
    </row>
    <row r="79" spans="1:9" x14ac:dyDescent="0.35">
      <c r="A79" s="46">
        <v>1991</v>
      </c>
      <c r="B79" s="47" t="s">
        <v>46</v>
      </c>
      <c r="C79" s="47" t="s">
        <v>43</v>
      </c>
      <c r="D79" s="47" t="s">
        <v>53</v>
      </c>
      <c r="E79" s="47" t="s">
        <v>50</v>
      </c>
      <c r="F79" s="50">
        <v>43486</v>
      </c>
      <c r="G79" s="48">
        <v>160</v>
      </c>
      <c r="H79" s="49">
        <v>625</v>
      </c>
      <c r="I79" s="48">
        <v>100000</v>
      </c>
    </row>
    <row r="80" spans="1:9" x14ac:dyDescent="0.35">
      <c r="A80" s="46">
        <v>1991</v>
      </c>
      <c r="B80" s="47" t="s">
        <v>42</v>
      </c>
      <c r="C80" s="47" t="s">
        <v>43</v>
      </c>
      <c r="D80" s="47" t="s">
        <v>53</v>
      </c>
      <c r="E80" s="47" t="s">
        <v>50</v>
      </c>
      <c r="F80" s="50">
        <v>44011</v>
      </c>
      <c r="G80" s="48">
        <v>160</v>
      </c>
      <c r="H80" s="49">
        <v>575</v>
      </c>
      <c r="I80" s="48">
        <v>92000</v>
      </c>
    </row>
    <row r="81" spans="1:9" x14ac:dyDescent="0.35">
      <c r="A81" s="46">
        <v>1991</v>
      </c>
      <c r="B81" s="47" t="s">
        <v>48</v>
      </c>
      <c r="C81" s="47" t="s">
        <v>43</v>
      </c>
      <c r="D81" s="47" t="s">
        <v>53</v>
      </c>
      <c r="E81" s="47" t="s">
        <v>50</v>
      </c>
      <c r="F81" s="50">
        <v>44031</v>
      </c>
      <c r="G81" s="48">
        <v>160</v>
      </c>
      <c r="H81" s="49">
        <v>550</v>
      </c>
      <c r="I81" s="48">
        <v>88000</v>
      </c>
    </row>
    <row r="82" spans="1:9" x14ac:dyDescent="0.35">
      <c r="A82" s="46">
        <v>1991</v>
      </c>
      <c r="B82" s="47" t="s">
        <v>47</v>
      </c>
      <c r="C82" s="47" t="s">
        <v>43</v>
      </c>
      <c r="D82" s="47" t="s">
        <v>53</v>
      </c>
      <c r="E82" s="47" t="s">
        <v>49</v>
      </c>
      <c r="F82" s="50">
        <v>43764</v>
      </c>
      <c r="G82" s="48">
        <v>160</v>
      </c>
      <c r="H82" s="49">
        <v>280</v>
      </c>
      <c r="I82" s="48">
        <v>44800</v>
      </c>
    </row>
    <row r="83" spans="1:9" x14ac:dyDescent="0.35">
      <c r="A83" s="46">
        <v>1991</v>
      </c>
      <c r="B83" s="47" t="s">
        <v>46</v>
      </c>
      <c r="C83" s="47" t="s">
        <v>43</v>
      </c>
      <c r="D83" s="47" t="s">
        <v>53</v>
      </c>
      <c r="E83" s="47" t="s">
        <v>49</v>
      </c>
      <c r="F83" s="50">
        <v>43918</v>
      </c>
      <c r="G83" s="48">
        <v>160</v>
      </c>
      <c r="H83" s="49">
        <v>230</v>
      </c>
      <c r="I83" s="48">
        <v>36800</v>
      </c>
    </row>
    <row r="84" spans="1:9" x14ac:dyDescent="0.35">
      <c r="A84" s="46">
        <v>1991</v>
      </c>
      <c r="B84" s="47" t="s">
        <v>42</v>
      </c>
      <c r="C84" s="47" t="s">
        <v>43</v>
      </c>
      <c r="D84" s="47" t="s">
        <v>53</v>
      </c>
      <c r="E84" s="47" t="s">
        <v>49</v>
      </c>
      <c r="F84" s="50">
        <v>43816</v>
      </c>
      <c r="G84" s="48">
        <v>160</v>
      </c>
      <c r="H84" s="49">
        <v>275</v>
      </c>
      <c r="I84" s="48">
        <v>44000</v>
      </c>
    </row>
    <row r="85" spans="1:9" x14ac:dyDescent="0.35">
      <c r="A85" s="46">
        <v>1991</v>
      </c>
      <c r="B85" s="47" t="s">
        <v>48</v>
      </c>
      <c r="C85" s="47" t="s">
        <v>43</v>
      </c>
      <c r="D85" s="47" t="s">
        <v>53</v>
      </c>
      <c r="E85" s="47" t="s">
        <v>49</v>
      </c>
      <c r="F85" s="50">
        <v>43673</v>
      </c>
      <c r="G85" s="48">
        <v>160</v>
      </c>
      <c r="H85" s="49">
        <v>270</v>
      </c>
      <c r="I85" s="48">
        <v>43200</v>
      </c>
    </row>
    <row r="86" spans="1:9" x14ac:dyDescent="0.35">
      <c r="A86" s="46">
        <v>1991</v>
      </c>
      <c r="B86" s="47" t="s">
        <v>47</v>
      </c>
      <c r="C86" s="47" t="s">
        <v>43</v>
      </c>
      <c r="D86" s="47" t="s">
        <v>53</v>
      </c>
      <c r="E86" s="47" t="s">
        <v>45</v>
      </c>
      <c r="F86" s="50">
        <v>43518</v>
      </c>
      <c r="G86" s="48">
        <v>160</v>
      </c>
      <c r="H86" s="49">
        <v>200</v>
      </c>
      <c r="I86" s="48">
        <v>32000</v>
      </c>
    </row>
    <row r="87" spans="1:9" x14ac:dyDescent="0.35">
      <c r="A87" s="46">
        <v>1991</v>
      </c>
      <c r="B87" s="47" t="s">
        <v>46</v>
      </c>
      <c r="C87" s="47" t="s">
        <v>43</v>
      </c>
      <c r="D87" s="47" t="s">
        <v>53</v>
      </c>
      <c r="E87" s="47" t="s">
        <v>45</v>
      </c>
      <c r="F87" s="50">
        <v>43722</v>
      </c>
      <c r="G87" s="48">
        <v>160</v>
      </c>
      <c r="H87" s="49">
        <v>195</v>
      </c>
      <c r="I87" s="48">
        <v>31200</v>
      </c>
    </row>
    <row r="88" spans="1:9" x14ac:dyDescent="0.35">
      <c r="A88" s="46">
        <v>1991</v>
      </c>
      <c r="B88" s="47" t="s">
        <v>42</v>
      </c>
      <c r="C88" s="47" t="s">
        <v>43</v>
      </c>
      <c r="D88" s="47" t="s">
        <v>53</v>
      </c>
      <c r="E88" s="47" t="s">
        <v>45</v>
      </c>
      <c r="F88" s="50">
        <v>43540</v>
      </c>
      <c r="G88" s="48">
        <v>160</v>
      </c>
      <c r="H88" s="49">
        <v>190</v>
      </c>
      <c r="I88" s="48">
        <v>30400</v>
      </c>
    </row>
    <row r="89" spans="1:9" x14ac:dyDescent="0.35">
      <c r="A89" s="46">
        <v>1991</v>
      </c>
      <c r="B89" s="47" t="s">
        <v>42</v>
      </c>
      <c r="C89" s="47" t="s">
        <v>54</v>
      </c>
      <c r="D89" s="47" t="s">
        <v>53</v>
      </c>
      <c r="E89" s="47" t="s">
        <v>50</v>
      </c>
      <c r="F89" s="50">
        <v>44065</v>
      </c>
      <c r="G89" s="48">
        <v>148</v>
      </c>
      <c r="H89" s="49">
        <v>481</v>
      </c>
      <c r="I89" s="48">
        <v>71188</v>
      </c>
    </row>
    <row r="90" spans="1:9" x14ac:dyDescent="0.35">
      <c r="A90" s="46">
        <v>1991</v>
      </c>
      <c r="B90" s="47" t="s">
        <v>46</v>
      </c>
      <c r="C90" s="47" t="s">
        <v>54</v>
      </c>
      <c r="D90" s="47" t="s">
        <v>53</v>
      </c>
      <c r="E90" s="47" t="s">
        <v>50</v>
      </c>
      <c r="F90" s="50">
        <v>43540</v>
      </c>
      <c r="G90" s="48">
        <v>148</v>
      </c>
      <c r="H90" s="49">
        <v>485</v>
      </c>
      <c r="I90" s="48">
        <v>71780</v>
      </c>
    </row>
    <row r="91" spans="1:9" x14ac:dyDescent="0.35">
      <c r="A91" s="46">
        <v>1991</v>
      </c>
      <c r="B91" s="47" t="s">
        <v>47</v>
      </c>
      <c r="C91" s="47" t="s">
        <v>54</v>
      </c>
      <c r="D91" s="47" t="s">
        <v>53</v>
      </c>
      <c r="E91" s="47" t="s">
        <v>50</v>
      </c>
      <c r="F91" s="50">
        <v>44074</v>
      </c>
      <c r="G91" s="48">
        <v>148</v>
      </c>
      <c r="H91" s="49">
        <v>499</v>
      </c>
      <c r="I91" s="48">
        <v>73852</v>
      </c>
    </row>
    <row r="92" spans="1:9" x14ac:dyDescent="0.35">
      <c r="A92" s="46">
        <v>1991</v>
      </c>
      <c r="B92" s="47" t="s">
        <v>48</v>
      </c>
      <c r="C92" s="47" t="s">
        <v>54</v>
      </c>
      <c r="D92" s="47" t="s">
        <v>53</v>
      </c>
      <c r="E92" s="47" t="s">
        <v>51</v>
      </c>
      <c r="F92" s="50">
        <v>44010</v>
      </c>
      <c r="G92" s="48">
        <v>148</v>
      </c>
      <c r="H92" s="49">
        <v>275</v>
      </c>
      <c r="I92" s="48">
        <v>40700</v>
      </c>
    </row>
    <row r="93" spans="1:9" x14ac:dyDescent="0.35">
      <c r="A93" s="46">
        <v>1991</v>
      </c>
      <c r="B93" s="47" t="s">
        <v>42</v>
      </c>
      <c r="C93" s="47" t="s">
        <v>54</v>
      </c>
      <c r="D93" s="47" t="s">
        <v>53</v>
      </c>
      <c r="E93" s="47" t="s">
        <v>51</v>
      </c>
      <c r="F93" s="50">
        <v>43569</v>
      </c>
      <c r="G93" s="48">
        <v>148</v>
      </c>
      <c r="H93" s="49">
        <v>280</v>
      </c>
      <c r="I93" s="48">
        <v>41440</v>
      </c>
    </row>
    <row r="94" spans="1:9" x14ac:dyDescent="0.35">
      <c r="A94" s="46">
        <v>1991</v>
      </c>
      <c r="B94" s="47" t="s">
        <v>46</v>
      </c>
      <c r="C94" s="47" t="s">
        <v>54</v>
      </c>
      <c r="D94" s="47" t="s">
        <v>53</v>
      </c>
      <c r="E94" s="47" t="s">
        <v>51</v>
      </c>
      <c r="F94" s="50">
        <v>43751</v>
      </c>
      <c r="G94" s="48">
        <v>148</v>
      </c>
      <c r="H94" s="49">
        <v>285</v>
      </c>
      <c r="I94" s="48">
        <v>42180</v>
      </c>
    </row>
    <row r="95" spans="1:9" x14ac:dyDescent="0.35">
      <c r="A95" s="46">
        <v>1991</v>
      </c>
      <c r="B95" s="47" t="s">
        <v>47</v>
      </c>
      <c r="C95" s="47" t="s">
        <v>54</v>
      </c>
      <c r="D95" s="47" t="s">
        <v>53</v>
      </c>
      <c r="E95" s="47" t="s">
        <v>51</v>
      </c>
      <c r="F95" s="50">
        <v>43741</v>
      </c>
      <c r="G95" s="48">
        <v>148</v>
      </c>
      <c r="H95" s="49">
        <v>289</v>
      </c>
      <c r="I95" s="48">
        <v>42772</v>
      </c>
    </row>
    <row r="96" spans="1:9" x14ac:dyDescent="0.35">
      <c r="A96" s="46">
        <v>1991</v>
      </c>
      <c r="B96" s="47" t="s">
        <v>48</v>
      </c>
      <c r="C96" s="47" t="s">
        <v>54</v>
      </c>
      <c r="D96" s="47" t="s">
        <v>53</v>
      </c>
      <c r="E96" s="47" t="s">
        <v>45</v>
      </c>
      <c r="F96" s="50">
        <v>43834</v>
      </c>
      <c r="G96" s="48">
        <v>148</v>
      </c>
      <c r="H96" s="49">
        <v>200</v>
      </c>
      <c r="I96" s="48">
        <v>29600</v>
      </c>
    </row>
    <row r="97" spans="1:9" x14ac:dyDescent="0.35">
      <c r="A97" s="46">
        <v>1991</v>
      </c>
      <c r="B97" s="47" t="s">
        <v>42</v>
      </c>
      <c r="C97" s="47" t="s">
        <v>54</v>
      </c>
      <c r="D97" s="47" t="s">
        <v>53</v>
      </c>
      <c r="E97" s="47" t="s">
        <v>45</v>
      </c>
      <c r="F97" s="50">
        <v>43931</v>
      </c>
      <c r="G97" s="48">
        <v>148</v>
      </c>
      <c r="H97" s="49">
        <v>206</v>
      </c>
      <c r="I97" s="48">
        <v>30488</v>
      </c>
    </row>
    <row r="98" spans="1:9" x14ac:dyDescent="0.35">
      <c r="A98" s="46">
        <v>1991</v>
      </c>
      <c r="B98" s="47" t="s">
        <v>46</v>
      </c>
      <c r="C98" s="47" t="s">
        <v>54</v>
      </c>
      <c r="D98" s="47" t="s">
        <v>53</v>
      </c>
      <c r="E98" s="47" t="s">
        <v>45</v>
      </c>
      <c r="F98" s="50">
        <v>43844</v>
      </c>
      <c r="G98" s="48">
        <v>148</v>
      </c>
      <c r="H98" s="49">
        <v>212</v>
      </c>
      <c r="I98" s="48">
        <v>31376</v>
      </c>
    </row>
    <row r="99" spans="1:9" x14ac:dyDescent="0.35">
      <c r="A99" s="46">
        <v>1991</v>
      </c>
      <c r="B99" s="47" t="s">
        <v>47</v>
      </c>
      <c r="C99" s="47" t="s">
        <v>54</v>
      </c>
      <c r="D99" s="47" t="s">
        <v>53</v>
      </c>
      <c r="E99" s="47" t="s">
        <v>45</v>
      </c>
      <c r="F99" s="50">
        <v>44065</v>
      </c>
      <c r="G99" s="48">
        <v>148</v>
      </c>
      <c r="H99" s="49">
        <v>220</v>
      </c>
      <c r="I99" s="48">
        <v>32560</v>
      </c>
    </row>
    <row r="100" spans="1:9" x14ac:dyDescent="0.35">
      <c r="A100" s="46">
        <v>1991</v>
      </c>
      <c r="B100" s="47" t="s">
        <v>48</v>
      </c>
      <c r="C100" s="47" t="s">
        <v>54</v>
      </c>
      <c r="D100" s="47" t="s">
        <v>53</v>
      </c>
      <c r="E100" s="47" t="s">
        <v>49</v>
      </c>
      <c r="F100" s="50">
        <v>43955</v>
      </c>
      <c r="G100" s="48">
        <v>148</v>
      </c>
      <c r="H100" s="49">
        <v>289</v>
      </c>
      <c r="I100" s="48">
        <v>42772</v>
      </c>
    </row>
    <row r="101" spans="1:9" x14ac:dyDescent="0.35">
      <c r="A101" s="46">
        <v>1991</v>
      </c>
      <c r="B101" s="47" t="s">
        <v>42</v>
      </c>
      <c r="C101" s="47" t="s">
        <v>54</v>
      </c>
      <c r="D101" s="47" t="s">
        <v>53</v>
      </c>
      <c r="E101" s="47" t="s">
        <v>49</v>
      </c>
      <c r="F101" s="50">
        <v>44031</v>
      </c>
      <c r="G101" s="48">
        <v>148</v>
      </c>
      <c r="H101" s="49">
        <v>287</v>
      </c>
      <c r="I101" s="48">
        <v>42476</v>
      </c>
    </row>
    <row r="102" spans="1:9" x14ac:dyDescent="0.35">
      <c r="A102" s="46">
        <v>1991</v>
      </c>
      <c r="B102" s="47" t="s">
        <v>46</v>
      </c>
      <c r="C102" s="47" t="s">
        <v>54</v>
      </c>
      <c r="D102" s="47" t="s">
        <v>53</v>
      </c>
      <c r="E102" s="47" t="s">
        <v>49</v>
      </c>
      <c r="F102" s="50">
        <v>44041</v>
      </c>
      <c r="G102" s="48">
        <v>148</v>
      </c>
      <c r="H102" s="49">
        <v>291</v>
      </c>
      <c r="I102" s="48">
        <v>43068</v>
      </c>
    </row>
    <row r="103" spans="1:9" x14ac:dyDescent="0.35">
      <c r="A103" s="46">
        <v>1991</v>
      </c>
      <c r="B103" s="47" t="s">
        <v>47</v>
      </c>
      <c r="C103" s="47" t="s">
        <v>54</v>
      </c>
      <c r="D103" s="47" t="s">
        <v>53</v>
      </c>
      <c r="E103" s="47" t="s">
        <v>49</v>
      </c>
      <c r="F103" s="50">
        <v>43909</v>
      </c>
      <c r="G103" s="48">
        <v>148</v>
      </c>
      <c r="H103" s="49">
        <v>301</v>
      </c>
      <c r="I103" s="48">
        <v>44548</v>
      </c>
    </row>
    <row r="104" spans="1:9" x14ac:dyDescent="0.35">
      <c r="A104" s="46">
        <v>1991</v>
      </c>
      <c r="B104" s="47" t="s">
        <v>48</v>
      </c>
      <c r="C104" s="47" t="s">
        <v>54</v>
      </c>
      <c r="D104" s="47" t="s">
        <v>53</v>
      </c>
      <c r="E104" s="47" t="s">
        <v>50</v>
      </c>
      <c r="F104" s="50">
        <v>43959</v>
      </c>
      <c r="G104" s="48">
        <v>148</v>
      </c>
      <c r="H104" s="49">
        <v>480</v>
      </c>
      <c r="I104" s="48">
        <v>71040</v>
      </c>
    </row>
    <row r="105" spans="1:9" x14ac:dyDescent="0.35">
      <c r="A105" s="46">
        <v>1991</v>
      </c>
      <c r="B105" s="47" t="s">
        <v>47</v>
      </c>
      <c r="C105" s="47" t="s">
        <v>43</v>
      </c>
      <c r="D105" s="47" t="s">
        <v>53</v>
      </c>
      <c r="E105" s="47" t="s">
        <v>51</v>
      </c>
      <c r="F105" s="50">
        <v>43803</v>
      </c>
      <c r="G105" s="48">
        <v>160</v>
      </c>
      <c r="H105" s="49">
        <v>370</v>
      </c>
      <c r="I105" s="48">
        <v>59200</v>
      </c>
    </row>
    <row r="106" spans="1:9" x14ac:dyDescent="0.35">
      <c r="A106" s="46">
        <v>1992</v>
      </c>
      <c r="B106" s="47" t="s">
        <v>42</v>
      </c>
      <c r="C106" s="47" t="s">
        <v>54</v>
      </c>
      <c r="D106" s="47" t="s">
        <v>53</v>
      </c>
      <c r="E106" s="47" t="s">
        <v>50</v>
      </c>
      <c r="F106" s="50">
        <v>43746</v>
      </c>
      <c r="G106" s="48">
        <v>148</v>
      </c>
      <c r="H106" s="49">
        <v>691</v>
      </c>
      <c r="I106" s="48">
        <v>102268</v>
      </c>
    </row>
    <row r="107" spans="1:9" x14ac:dyDescent="0.35">
      <c r="A107" s="46">
        <v>1992</v>
      </c>
      <c r="B107" s="47" t="s">
        <v>48</v>
      </c>
      <c r="C107" s="47" t="s">
        <v>43</v>
      </c>
      <c r="D107" s="47" t="s">
        <v>53</v>
      </c>
      <c r="E107" s="47" t="s">
        <v>50</v>
      </c>
      <c r="F107" s="50">
        <v>43650</v>
      </c>
      <c r="G107" s="48">
        <v>160</v>
      </c>
      <c r="H107" s="49">
        <v>620</v>
      </c>
      <c r="I107" s="48">
        <v>99200</v>
      </c>
    </row>
    <row r="108" spans="1:9" x14ac:dyDescent="0.35">
      <c r="A108" s="46">
        <v>1992</v>
      </c>
      <c r="B108" s="47" t="s">
        <v>47</v>
      </c>
      <c r="C108" s="47" t="s">
        <v>43</v>
      </c>
      <c r="D108" s="47" t="s">
        <v>53</v>
      </c>
      <c r="E108" s="47" t="s">
        <v>49</v>
      </c>
      <c r="F108" s="50">
        <v>43707</v>
      </c>
      <c r="G108" s="48">
        <v>160</v>
      </c>
      <c r="H108" s="49">
        <v>244</v>
      </c>
      <c r="I108" s="48">
        <v>39040</v>
      </c>
    </row>
    <row r="109" spans="1:9" x14ac:dyDescent="0.35">
      <c r="A109" s="46">
        <v>1992</v>
      </c>
      <c r="B109" s="47" t="s">
        <v>46</v>
      </c>
      <c r="C109" s="47" t="s">
        <v>43</v>
      </c>
      <c r="D109" s="47" t="s">
        <v>53</v>
      </c>
      <c r="E109" s="47" t="s">
        <v>49</v>
      </c>
      <c r="F109" s="50">
        <v>43680</v>
      </c>
      <c r="G109" s="48">
        <v>160</v>
      </c>
      <c r="H109" s="49">
        <v>234</v>
      </c>
      <c r="I109" s="48">
        <v>37440</v>
      </c>
    </row>
    <row r="110" spans="1:9" x14ac:dyDescent="0.35">
      <c r="A110" s="46">
        <v>1992</v>
      </c>
      <c r="B110" s="47" t="s">
        <v>42</v>
      </c>
      <c r="C110" s="47" t="s">
        <v>43</v>
      </c>
      <c r="D110" s="47" t="s">
        <v>53</v>
      </c>
      <c r="E110" s="47" t="s">
        <v>49</v>
      </c>
      <c r="F110" s="50">
        <v>43670</v>
      </c>
      <c r="G110" s="48">
        <v>160</v>
      </c>
      <c r="H110" s="49">
        <v>232</v>
      </c>
      <c r="I110" s="48">
        <v>37120</v>
      </c>
    </row>
    <row r="111" spans="1:9" x14ac:dyDescent="0.35">
      <c r="A111" s="46">
        <v>1992</v>
      </c>
      <c r="B111" s="47" t="s">
        <v>48</v>
      </c>
      <c r="C111" s="47" t="s">
        <v>43</v>
      </c>
      <c r="D111" s="47" t="s">
        <v>53</v>
      </c>
      <c r="E111" s="47" t="s">
        <v>49</v>
      </c>
      <c r="F111" s="50">
        <v>44086</v>
      </c>
      <c r="G111" s="48">
        <v>160</v>
      </c>
      <c r="H111" s="49">
        <v>230</v>
      </c>
      <c r="I111" s="48">
        <v>36800</v>
      </c>
    </row>
    <row r="112" spans="1:9" x14ac:dyDescent="0.35">
      <c r="A112" s="46">
        <v>1992</v>
      </c>
      <c r="B112" s="47" t="s">
        <v>47</v>
      </c>
      <c r="C112" s="47" t="s">
        <v>43</v>
      </c>
      <c r="D112" s="47" t="s">
        <v>53</v>
      </c>
      <c r="E112" s="47" t="s">
        <v>45</v>
      </c>
      <c r="F112" s="50">
        <v>43975</v>
      </c>
      <c r="G112" s="48">
        <v>160</v>
      </c>
      <c r="H112" s="49">
        <v>181</v>
      </c>
      <c r="I112" s="48">
        <v>28960</v>
      </c>
    </row>
    <row r="113" spans="1:9" x14ac:dyDescent="0.35">
      <c r="A113" s="46">
        <v>1992</v>
      </c>
      <c r="B113" s="47" t="s">
        <v>46</v>
      </c>
      <c r="C113" s="47" t="s">
        <v>43</v>
      </c>
      <c r="D113" s="47" t="s">
        <v>53</v>
      </c>
      <c r="E113" s="47" t="s">
        <v>45</v>
      </c>
      <c r="F113" s="50">
        <v>43481</v>
      </c>
      <c r="G113" s="48">
        <v>160</v>
      </c>
      <c r="H113" s="49">
        <v>178</v>
      </c>
      <c r="I113" s="48">
        <v>28480</v>
      </c>
    </row>
    <row r="114" spans="1:9" x14ac:dyDescent="0.35">
      <c r="A114" s="46">
        <v>1992</v>
      </c>
      <c r="B114" s="47" t="s">
        <v>42</v>
      </c>
      <c r="C114" s="47" t="s">
        <v>43</v>
      </c>
      <c r="D114" s="47" t="s">
        <v>53</v>
      </c>
      <c r="E114" s="47" t="s">
        <v>45</v>
      </c>
      <c r="F114" s="50">
        <v>43913</v>
      </c>
      <c r="G114" s="48">
        <v>160</v>
      </c>
      <c r="H114" s="49">
        <v>171</v>
      </c>
      <c r="I114" s="48">
        <v>27360</v>
      </c>
    </row>
    <row r="115" spans="1:9" x14ac:dyDescent="0.35">
      <c r="A115" s="46">
        <v>1992</v>
      </c>
      <c r="B115" s="47" t="s">
        <v>48</v>
      </c>
      <c r="C115" s="47" t="s">
        <v>43</v>
      </c>
      <c r="D115" s="47" t="s">
        <v>53</v>
      </c>
      <c r="E115" s="47" t="s">
        <v>45</v>
      </c>
      <c r="F115" s="50">
        <v>43563</v>
      </c>
      <c r="G115" s="48">
        <v>160</v>
      </c>
      <c r="H115" s="49">
        <v>170</v>
      </c>
      <c r="I115" s="48">
        <v>27200</v>
      </c>
    </row>
    <row r="116" spans="1:9" x14ac:dyDescent="0.35">
      <c r="A116" s="46">
        <v>1992</v>
      </c>
      <c r="B116" s="47" t="s">
        <v>42</v>
      </c>
      <c r="C116" s="47" t="s">
        <v>43</v>
      </c>
      <c r="D116" s="47" t="s">
        <v>53</v>
      </c>
      <c r="E116" s="47" t="s">
        <v>50</v>
      </c>
      <c r="F116" s="50">
        <v>43537</v>
      </c>
      <c r="G116" s="48">
        <v>160</v>
      </c>
      <c r="H116" s="49">
        <v>621</v>
      </c>
      <c r="I116" s="48">
        <v>99360</v>
      </c>
    </row>
    <row r="117" spans="1:9" x14ac:dyDescent="0.35">
      <c r="A117" s="46">
        <v>1992</v>
      </c>
      <c r="B117" s="47" t="s">
        <v>46</v>
      </c>
      <c r="C117" s="47" t="s">
        <v>43</v>
      </c>
      <c r="D117" s="47" t="s">
        <v>53</v>
      </c>
      <c r="E117" s="47" t="s">
        <v>50</v>
      </c>
      <c r="F117" s="50">
        <v>44081</v>
      </c>
      <c r="G117" s="48">
        <v>160</v>
      </c>
      <c r="H117" s="49">
        <v>655</v>
      </c>
      <c r="I117" s="48">
        <v>104800</v>
      </c>
    </row>
    <row r="118" spans="1:9" x14ac:dyDescent="0.35">
      <c r="A118" s="46">
        <v>1992</v>
      </c>
      <c r="B118" s="47" t="s">
        <v>47</v>
      </c>
      <c r="C118" s="47" t="s">
        <v>43</v>
      </c>
      <c r="D118" s="47" t="s">
        <v>53</v>
      </c>
      <c r="E118" s="47" t="s">
        <v>50</v>
      </c>
      <c r="F118" s="50">
        <v>43932</v>
      </c>
      <c r="G118" s="48">
        <v>160</v>
      </c>
      <c r="H118" s="49">
        <v>645</v>
      </c>
      <c r="I118" s="48">
        <v>103200</v>
      </c>
    </row>
    <row r="119" spans="1:9" x14ac:dyDescent="0.35">
      <c r="A119" s="46">
        <v>1992</v>
      </c>
      <c r="B119" s="47" t="s">
        <v>48</v>
      </c>
      <c r="C119" s="47" t="s">
        <v>43</v>
      </c>
      <c r="D119" s="47" t="s">
        <v>53</v>
      </c>
      <c r="E119" s="47" t="s">
        <v>51</v>
      </c>
      <c r="F119" s="50">
        <v>44072</v>
      </c>
      <c r="G119" s="48">
        <v>160</v>
      </c>
      <c r="H119" s="49">
        <v>310</v>
      </c>
      <c r="I119" s="48">
        <v>49600</v>
      </c>
    </row>
    <row r="120" spans="1:9" x14ac:dyDescent="0.35">
      <c r="A120" s="46">
        <v>1992</v>
      </c>
      <c r="B120" s="47" t="s">
        <v>42</v>
      </c>
      <c r="C120" s="47" t="s">
        <v>43</v>
      </c>
      <c r="D120" s="47" t="s">
        <v>53</v>
      </c>
      <c r="E120" s="47" t="s">
        <v>51</v>
      </c>
      <c r="F120" s="50">
        <v>43502</v>
      </c>
      <c r="G120" s="48">
        <v>160</v>
      </c>
      <c r="H120" s="49">
        <v>321</v>
      </c>
      <c r="I120" s="48">
        <v>51360</v>
      </c>
    </row>
    <row r="121" spans="1:9" x14ac:dyDescent="0.35">
      <c r="A121" s="46">
        <v>1992</v>
      </c>
      <c r="B121" s="47" t="s">
        <v>46</v>
      </c>
      <c r="C121" s="47" t="s">
        <v>43</v>
      </c>
      <c r="D121" s="47" t="s">
        <v>53</v>
      </c>
      <c r="E121" s="47" t="s">
        <v>51</v>
      </c>
      <c r="F121" s="50">
        <v>43517</v>
      </c>
      <c r="G121" s="48">
        <v>160</v>
      </c>
      <c r="H121" s="49">
        <v>315</v>
      </c>
      <c r="I121" s="48">
        <v>50400</v>
      </c>
    </row>
    <row r="122" spans="1:9" x14ac:dyDescent="0.35">
      <c r="A122" s="46">
        <v>1992</v>
      </c>
      <c r="B122" s="47" t="s">
        <v>47</v>
      </c>
      <c r="C122" s="47" t="s">
        <v>43</v>
      </c>
      <c r="D122" s="47" t="s">
        <v>53</v>
      </c>
      <c r="E122" s="47" t="s">
        <v>51</v>
      </c>
      <c r="F122" s="50">
        <v>43534</v>
      </c>
      <c r="G122" s="48">
        <v>160</v>
      </c>
      <c r="H122" s="49">
        <v>330</v>
      </c>
      <c r="I122" s="48">
        <v>52800</v>
      </c>
    </row>
    <row r="123" spans="1:9" x14ac:dyDescent="0.35">
      <c r="A123" s="46">
        <v>1992</v>
      </c>
      <c r="B123" s="47" t="s">
        <v>48</v>
      </c>
      <c r="C123" s="47" t="s">
        <v>54</v>
      </c>
      <c r="D123" s="47" t="s">
        <v>53</v>
      </c>
      <c r="E123" s="47" t="s">
        <v>50</v>
      </c>
      <c r="F123" s="50">
        <v>43486</v>
      </c>
      <c r="G123" s="48">
        <v>148</v>
      </c>
      <c r="H123" s="49">
        <v>690</v>
      </c>
      <c r="I123" s="48">
        <v>102120</v>
      </c>
    </row>
    <row r="124" spans="1:9" x14ac:dyDescent="0.35">
      <c r="A124" s="46">
        <v>1992</v>
      </c>
      <c r="B124" s="47" t="s">
        <v>47</v>
      </c>
      <c r="C124" s="47" t="s">
        <v>54</v>
      </c>
      <c r="D124" s="47" t="s">
        <v>53</v>
      </c>
      <c r="E124" s="47" t="s">
        <v>51</v>
      </c>
      <c r="F124" s="50">
        <v>43722</v>
      </c>
      <c r="G124" s="48">
        <v>148</v>
      </c>
      <c r="H124" s="49">
        <v>280</v>
      </c>
      <c r="I124" s="48">
        <v>41440</v>
      </c>
    </row>
    <row r="125" spans="1:9" x14ac:dyDescent="0.35">
      <c r="A125" s="46">
        <v>1992</v>
      </c>
      <c r="B125" s="47" t="s">
        <v>46</v>
      </c>
      <c r="C125" s="47" t="s">
        <v>54</v>
      </c>
      <c r="D125" s="47" t="s">
        <v>53</v>
      </c>
      <c r="E125" s="47" t="s">
        <v>51</v>
      </c>
      <c r="F125" s="50">
        <v>43967</v>
      </c>
      <c r="G125" s="48">
        <v>148</v>
      </c>
      <c r="H125" s="49">
        <v>275</v>
      </c>
      <c r="I125" s="48">
        <v>40700</v>
      </c>
    </row>
    <row r="126" spans="1:9" x14ac:dyDescent="0.35">
      <c r="A126" s="46">
        <v>1992</v>
      </c>
      <c r="B126" s="47" t="s">
        <v>42</v>
      </c>
      <c r="C126" s="47" t="s">
        <v>54</v>
      </c>
      <c r="D126" s="47" t="s">
        <v>53</v>
      </c>
      <c r="E126" s="47" t="s">
        <v>51</v>
      </c>
      <c r="F126" s="50">
        <v>43607</v>
      </c>
      <c r="G126" s="48">
        <v>148</v>
      </c>
      <c r="H126" s="49">
        <v>273</v>
      </c>
      <c r="I126" s="48">
        <v>40404</v>
      </c>
    </row>
    <row r="127" spans="1:9" x14ac:dyDescent="0.35">
      <c r="A127" s="46">
        <v>1992</v>
      </c>
      <c r="B127" s="47" t="s">
        <v>48</v>
      </c>
      <c r="C127" s="47" t="s">
        <v>54</v>
      </c>
      <c r="D127" s="47" t="s">
        <v>53</v>
      </c>
      <c r="E127" s="47" t="s">
        <v>51</v>
      </c>
      <c r="F127" s="50">
        <v>43700</v>
      </c>
      <c r="G127" s="48">
        <v>148</v>
      </c>
      <c r="H127" s="49">
        <v>270</v>
      </c>
      <c r="I127" s="48">
        <v>39960</v>
      </c>
    </row>
    <row r="128" spans="1:9" x14ac:dyDescent="0.35">
      <c r="A128" s="46">
        <v>1992</v>
      </c>
      <c r="B128" s="47" t="s">
        <v>47</v>
      </c>
      <c r="C128" s="47" t="s">
        <v>54</v>
      </c>
      <c r="D128" s="47" t="s">
        <v>53</v>
      </c>
      <c r="E128" s="47" t="s">
        <v>50</v>
      </c>
      <c r="F128" s="50">
        <v>43686</v>
      </c>
      <c r="G128" s="48">
        <v>148</v>
      </c>
      <c r="H128" s="49">
        <v>198</v>
      </c>
      <c r="I128" s="48">
        <v>29304</v>
      </c>
    </row>
    <row r="129" spans="1:9" x14ac:dyDescent="0.35">
      <c r="A129" s="46">
        <v>1992</v>
      </c>
      <c r="B129" s="47" t="s">
        <v>46</v>
      </c>
      <c r="C129" s="47" t="s">
        <v>54</v>
      </c>
      <c r="D129" s="47" t="s">
        <v>53</v>
      </c>
      <c r="E129" s="47" t="s">
        <v>50</v>
      </c>
      <c r="F129" s="50">
        <v>44038</v>
      </c>
      <c r="G129" s="48">
        <v>148</v>
      </c>
      <c r="H129" s="49">
        <v>195</v>
      </c>
      <c r="I129" s="48">
        <v>28860</v>
      </c>
    </row>
    <row r="130" spans="1:9" x14ac:dyDescent="0.35">
      <c r="A130" s="46">
        <v>1992</v>
      </c>
      <c r="B130" s="47" t="s">
        <v>42</v>
      </c>
      <c r="C130" s="47" t="s">
        <v>54</v>
      </c>
      <c r="D130" s="47" t="s">
        <v>53</v>
      </c>
      <c r="E130" s="47" t="s">
        <v>50</v>
      </c>
      <c r="F130" s="50">
        <v>44107</v>
      </c>
      <c r="G130" s="48">
        <v>148</v>
      </c>
      <c r="H130" s="49">
        <v>191</v>
      </c>
      <c r="I130" s="48">
        <v>28268</v>
      </c>
    </row>
    <row r="131" spans="1:9" x14ac:dyDescent="0.35">
      <c r="A131" s="46">
        <v>1992</v>
      </c>
      <c r="B131" s="47" t="s">
        <v>48</v>
      </c>
      <c r="C131" s="47" t="s">
        <v>54</v>
      </c>
      <c r="D131" s="47" t="s">
        <v>53</v>
      </c>
      <c r="E131" s="47" t="s">
        <v>50</v>
      </c>
      <c r="F131" s="50">
        <v>43651</v>
      </c>
      <c r="G131" s="48">
        <v>148</v>
      </c>
      <c r="H131" s="49">
        <v>190</v>
      </c>
      <c r="I131" s="48">
        <v>28120</v>
      </c>
    </row>
    <row r="132" spans="1:9" x14ac:dyDescent="0.35">
      <c r="A132" s="46">
        <v>1992</v>
      </c>
      <c r="B132" s="47" t="s">
        <v>47</v>
      </c>
      <c r="C132" s="47" t="s">
        <v>54</v>
      </c>
      <c r="D132" s="47" t="s">
        <v>53</v>
      </c>
      <c r="E132" s="47" t="s">
        <v>49</v>
      </c>
      <c r="F132" s="50">
        <v>43976</v>
      </c>
      <c r="G132" s="48">
        <v>148</v>
      </c>
      <c r="H132" s="49">
        <v>301</v>
      </c>
      <c r="I132" s="48">
        <v>44548</v>
      </c>
    </row>
    <row r="133" spans="1:9" x14ac:dyDescent="0.35">
      <c r="A133" s="46">
        <v>1992</v>
      </c>
      <c r="B133" s="47" t="s">
        <v>46</v>
      </c>
      <c r="C133" s="47" t="s">
        <v>54</v>
      </c>
      <c r="D133" s="47" t="s">
        <v>53</v>
      </c>
      <c r="E133" s="47" t="s">
        <v>49</v>
      </c>
      <c r="F133" s="50">
        <v>43915</v>
      </c>
      <c r="G133" s="48">
        <v>148</v>
      </c>
      <c r="H133" s="49">
        <v>295</v>
      </c>
      <c r="I133" s="48">
        <v>43660</v>
      </c>
    </row>
    <row r="134" spans="1:9" x14ac:dyDescent="0.35">
      <c r="A134" s="46">
        <v>1992</v>
      </c>
      <c r="B134" s="47" t="s">
        <v>42</v>
      </c>
      <c r="C134" s="47" t="s">
        <v>54</v>
      </c>
      <c r="D134" s="47" t="s">
        <v>53</v>
      </c>
      <c r="E134" s="47" t="s">
        <v>49</v>
      </c>
      <c r="F134" s="50">
        <v>44073</v>
      </c>
      <c r="G134" s="48">
        <v>148</v>
      </c>
      <c r="H134" s="49">
        <v>291</v>
      </c>
      <c r="I134" s="48">
        <v>43068</v>
      </c>
    </row>
    <row r="135" spans="1:9" x14ac:dyDescent="0.35">
      <c r="A135" s="46">
        <v>1992</v>
      </c>
      <c r="B135" s="47" t="s">
        <v>48</v>
      </c>
      <c r="C135" s="47" t="s">
        <v>54</v>
      </c>
      <c r="D135" s="47" t="s">
        <v>53</v>
      </c>
      <c r="E135" s="47" t="s">
        <v>49</v>
      </c>
      <c r="F135" s="50">
        <v>43951</v>
      </c>
      <c r="G135" s="48">
        <v>148</v>
      </c>
      <c r="H135" s="49">
        <v>290</v>
      </c>
      <c r="I135" s="48">
        <v>42920</v>
      </c>
    </row>
    <row r="136" spans="1:9" x14ac:dyDescent="0.35">
      <c r="A136" s="46">
        <v>1992</v>
      </c>
      <c r="B136" s="47" t="s">
        <v>47</v>
      </c>
      <c r="C136" s="47" t="s">
        <v>54</v>
      </c>
      <c r="D136" s="47" t="s">
        <v>53</v>
      </c>
      <c r="E136" s="47" t="s">
        <v>45</v>
      </c>
      <c r="F136" s="50">
        <v>44102</v>
      </c>
      <c r="G136" s="48">
        <v>148</v>
      </c>
      <c r="H136" s="49">
        <v>510</v>
      </c>
      <c r="I136" s="48">
        <v>75480</v>
      </c>
    </row>
    <row r="137" spans="1:9" x14ac:dyDescent="0.35">
      <c r="A137" s="46">
        <v>1992</v>
      </c>
      <c r="B137" s="47" t="s">
        <v>46</v>
      </c>
      <c r="C137" s="47" t="s">
        <v>54</v>
      </c>
      <c r="D137" s="47" t="s">
        <v>53</v>
      </c>
      <c r="E137" s="47" t="s">
        <v>45</v>
      </c>
      <c r="F137" s="50">
        <v>44097</v>
      </c>
      <c r="G137" s="48">
        <v>148</v>
      </c>
      <c r="H137" s="49">
        <v>508</v>
      </c>
      <c r="I137" s="48">
        <v>75184</v>
      </c>
    </row>
    <row r="138" spans="1:9" x14ac:dyDescent="0.35">
      <c r="A138" s="46">
        <v>1992</v>
      </c>
      <c r="B138" s="47" t="s">
        <v>42</v>
      </c>
      <c r="C138" s="47" t="s">
        <v>54</v>
      </c>
      <c r="D138" s="47" t="s">
        <v>53</v>
      </c>
      <c r="E138" s="47" t="s">
        <v>45</v>
      </c>
      <c r="F138" s="50">
        <v>44044</v>
      </c>
      <c r="G138" s="48">
        <v>148</v>
      </c>
      <c r="H138" s="49">
        <v>502</v>
      </c>
      <c r="I138" s="48">
        <v>74296</v>
      </c>
    </row>
    <row r="139" spans="1:9" x14ac:dyDescent="0.35">
      <c r="A139" s="46">
        <v>1992</v>
      </c>
      <c r="B139" s="47" t="s">
        <v>48</v>
      </c>
      <c r="C139" s="47" t="s">
        <v>54</v>
      </c>
      <c r="D139" s="47" t="s">
        <v>53</v>
      </c>
      <c r="E139" s="47" t="s">
        <v>45</v>
      </c>
      <c r="F139" s="50">
        <v>43726</v>
      </c>
      <c r="G139" s="48">
        <v>148</v>
      </c>
      <c r="H139" s="49">
        <v>500</v>
      </c>
      <c r="I139" s="48">
        <v>74000</v>
      </c>
    </row>
    <row r="140" spans="1:9" x14ac:dyDescent="0.35">
      <c r="A140" s="46">
        <v>1992</v>
      </c>
      <c r="B140" s="47" t="s">
        <v>47</v>
      </c>
      <c r="C140" s="47" t="s">
        <v>54</v>
      </c>
      <c r="D140" s="47" t="s">
        <v>53</v>
      </c>
      <c r="E140" s="47" t="s">
        <v>51</v>
      </c>
      <c r="F140" s="50">
        <v>43467</v>
      </c>
      <c r="G140" s="48">
        <v>148</v>
      </c>
      <c r="H140" s="49">
        <v>360</v>
      </c>
      <c r="I140" s="48">
        <v>53280</v>
      </c>
    </row>
    <row r="141" spans="1:9" x14ac:dyDescent="0.35">
      <c r="A141" s="46">
        <v>1992</v>
      </c>
      <c r="B141" s="47" t="s">
        <v>46</v>
      </c>
      <c r="C141" s="47" t="s">
        <v>54</v>
      </c>
      <c r="D141" s="47" t="s">
        <v>53</v>
      </c>
      <c r="E141" s="47" t="s">
        <v>51</v>
      </c>
      <c r="F141" s="50">
        <v>43777</v>
      </c>
      <c r="G141" s="48">
        <v>148</v>
      </c>
      <c r="H141" s="49">
        <v>344</v>
      </c>
      <c r="I141" s="48">
        <v>50912</v>
      </c>
    </row>
    <row r="142" spans="1:9" x14ac:dyDescent="0.35">
      <c r="A142" s="46">
        <v>1992</v>
      </c>
      <c r="B142" s="47" t="s">
        <v>42</v>
      </c>
      <c r="C142" s="47" t="s">
        <v>54</v>
      </c>
      <c r="D142" s="47" t="s">
        <v>53</v>
      </c>
      <c r="E142" s="47" t="s">
        <v>51</v>
      </c>
      <c r="F142" s="50">
        <v>44117</v>
      </c>
      <c r="G142" s="48">
        <v>148</v>
      </c>
      <c r="H142" s="49">
        <v>345</v>
      </c>
      <c r="I142" s="48">
        <v>51060</v>
      </c>
    </row>
    <row r="143" spans="1:9" x14ac:dyDescent="0.35">
      <c r="A143" s="46">
        <v>1992</v>
      </c>
      <c r="B143" s="47" t="s">
        <v>48</v>
      </c>
      <c r="C143" s="47" t="s">
        <v>54</v>
      </c>
      <c r="D143" s="47" t="s">
        <v>53</v>
      </c>
      <c r="E143" s="47" t="s">
        <v>51</v>
      </c>
      <c r="F143" s="50">
        <v>43687</v>
      </c>
      <c r="G143" s="48">
        <v>148</v>
      </c>
      <c r="H143" s="49">
        <v>340</v>
      </c>
      <c r="I143" s="48">
        <v>50320</v>
      </c>
    </row>
    <row r="144" spans="1:9" x14ac:dyDescent="0.35">
      <c r="A144" s="46">
        <v>1992</v>
      </c>
      <c r="B144" s="47" t="s">
        <v>47</v>
      </c>
      <c r="C144" s="47" t="s">
        <v>54</v>
      </c>
      <c r="D144" s="47" t="s">
        <v>53</v>
      </c>
      <c r="E144" s="47" t="s">
        <v>50</v>
      </c>
      <c r="F144" s="50">
        <v>43512</v>
      </c>
      <c r="G144" s="48">
        <v>148</v>
      </c>
      <c r="H144" s="49">
        <v>699</v>
      </c>
      <c r="I144" s="48">
        <v>103452</v>
      </c>
    </row>
    <row r="145" spans="1:9" x14ac:dyDescent="0.35">
      <c r="A145" s="46">
        <v>1992</v>
      </c>
      <c r="B145" s="47" t="s">
        <v>46</v>
      </c>
      <c r="C145" s="47" t="s">
        <v>54</v>
      </c>
      <c r="D145" s="47" t="s">
        <v>53</v>
      </c>
      <c r="E145" s="47" t="s">
        <v>50</v>
      </c>
      <c r="F145" s="50">
        <v>43728</v>
      </c>
      <c r="G145" s="48">
        <v>148</v>
      </c>
      <c r="H145" s="49">
        <v>695</v>
      </c>
      <c r="I145" s="48">
        <v>102860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DATABASE</vt:lpstr>
      <vt:lpstr>MULTIPLE 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2022-02-13T16:59:21Z</dcterms:created>
  <dcterms:modified xsi:type="dcterms:W3CDTF">2022-02-26T21:01:59Z</dcterms:modified>
</cp:coreProperties>
</file>