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2/Code_Cht12/"/>
    </mc:Choice>
  </mc:AlternateContent>
  <xr:revisionPtr revIDLastSave="36" documentId="8_{F00553E4-D66D-4B45-9FE2-FF68D6732143}" xr6:coauthVersionLast="47" xr6:coauthVersionMax="47" xr10:uidLastSave="{6CDB0466-C57A-4382-AA3E-78952322EAF1}"/>
  <bookViews>
    <workbookView xWindow="-110" yWindow="-110" windowWidth="19420" windowHeight="10300" xr2:uid="{72F8C76F-B5E7-4820-B4FD-C826255E44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4" i="1"/>
  <c r="J2" i="1" l="1"/>
  <c r="J23" i="1"/>
  <c r="I23" i="1"/>
  <c r="J22" i="1"/>
  <c r="K22" i="1" s="1"/>
  <c r="I22" i="1"/>
  <c r="J21" i="1"/>
  <c r="I21" i="1"/>
  <c r="J20" i="1"/>
  <c r="I20" i="1"/>
  <c r="J19" i="1"/>
  <c r="I19" i="1"/>
  <c r="J18" i="1"/>
  <c r="K18" i="1" s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I2" i="1"/>
  <c r="K10" i="1" l="1"/>
  <c r="K12" i="1"/>
  <c r="K3" i="1"/>
  <c r="K11" i="1"/>
  <c r="K19" i="1"/>
  <c r="K23" i="1"/>
  <c r="K21" i="1"/>
  <c r="K13" i="1"/>
  <c r="K17" i="1"/>
  <c r="K2" i="1"/>
  <c r="K5" i="1"/>
  <c r="K7" i="1"/>
  <c r="K15" i="1"/>
  <c r="K4" i="1"/>
  <c r="K14" i="1"/>
  <c r="K8" i="1"/>
  <c r="K9" i="1"/>
  <c r="K6" i="1"/>
  <c r="K16" i="1"/>
  <c r="K20" i="1"/>
</calcChain>
</file>

<file path=xl/sharedStrings.xml><?xml version="1.0" encoding="utf-8"?>
<sst xmlns="http://schemas.openxmlformats.org/spreadsheetml/2006/main" count="79" uniqueCount="20">
  <si>
    <t>WV No</t>
  </si>
  <si>
    <t>Winery</t>
  </si>
  <si>
    <t>Label</t>
  </si>
  <si>
    <t>Region</t>
  </si>
  <si>
    <t>Date</t>
  </si>
  <si>
    <t>Cost Per Case</t>
  </si>
  <si>
    <t>Cases Sold</t>
  </si>
  <si>
    <t>Matts Winery</t>
  </si>
  <si>
    <t>Cab Savon</t>
  </si>
  <si>
    <t>North</t>
  </si>
  <si>
    <t>South</t>
  </si>
  <si>
    <t>East</t>
  </si>
  <si>
    <t>West</t>
  </si>
  <si>
    <t>Prominent Wines</t>
  </si>
  <si>
    <t>Revenue</t>
  </si>
  <si>
    <t>Profit</t>
  </si>
  <si>
    <t>Discount</t>
  </si>
  <si>
    <t>Cost</t>
  </si>
  <si>
    <t>Fortesque Vino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</si>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</sst>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\W\V\-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3" fillId="0" borderId="0" xfId="2" applyFont="1"/>
    <xf numFmtId="14" fontId="4" fillId="0" borderId="0" xfId="0" applyNumberFormat="1" applyFont="1"/>
    <xf numFmtId="0" fontId="1" fillId="2" borderId="0" xfId="1"/>
    <xf numFmtId="44" fontId="0" fillId="0" borderId="0" xfId="0" applyNumberFormat="1"/>
    <xf numFmtId="44" fontId="0" fillId="0" borderId="0" xfId="3" applyFont="1"/>
    <xf numFmtId="44" fontId="5" fillId="3" borderId="0" xfId="5" applyNumberFormat="1" applyAlignment="1">
      <alignment horizontal="center" vertical="center"/>
    </xf>
    <xf numFmtId="44" fontId="5" fillId="3" borderId="0" xfId="5" applyNumberFormat="1"/>
    <xf numFmtId="1" fontId="5" fillId="3" borderId="0" xfId="5" applyNumberFormat="1" applyAlignment="1">
      <alignment horizontal="center" vertical="center"/>
    </xf>
    <xf numFmtId="9" fontId="5" fillId="3" borderId="0" xfId="4" applyFont="1" applyFill="1" applyAlignment="1">
      <alignment horizontal="center" vertical="center"/>
    </xf>
    <xf numFmtId="1" fontId="0" fillId="0" borderId="0" xfId="3" applyNumberFormat="1" applyFont="1" applyAlignment="1">
      <alignment horizontal="center" vertical="center"/>
    </xf>
    <xf numFmtId="9" fontId="0" fillId="0" borderId="0" xfId="4" applyFont="1" applyAlignment="1">
      <alignment horizontal="center" vertical="center"/>
    </xf>
    <xf numFmtId="44" fontId="0" fillId="0" borderId="0" xfId="3" applyFont="1" applyAlignment="1">
      <alignment horizontal="center" vertical="center"/>
    </xf>
    <xf numFmtId="2" fontId="0" fillId="0" borderId="1" xfId="0" applyNumberFormat="1" applyBorder="1"/>
  </cellXfs>
  <cellStyles count="6">
    <cellStyle name="60% - Accent4" xfId="5" builtinId="44"/>
    <cellStyle name="Accent1" xfId="1" builtinId="29"/>
    <cellStyle name="Currency 3" xfId="3" xr:uid="{378B2BD0-0C26-4DD4-98BD-7DA3C5F708B0}"/>
    <cellStyle name="Normal" xfId="0" builtinId="0"/>
    <cellStyle name="Normal 3" xfId="2" xr:uid="{164C04C2-647D-4A01-8570-2661095C537C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0282-0785-4BB3-8135-739E904BBED6}">
  <dimension ref="A1:M23"/>
  <sheetViews>
    <sheetView tabSelected="1" topLeftCell="A2" workbookViewId="0">
      <selection activeCell="M8" sqref="M8"/>
    </sheetView>
  </sheetViews>
  <sheetFormatPr defaultRowHeight="14.5" x14ac:dyDescent="0.35"/>
  <cols>
    <col min="1" max="1" width="7.36328125" bestFit="1" customWidth="1"/>
    <col min="2" max="2" width="15.26953125" bestFit="1" customWidth="1"/>
    <col min="3" max="3" width="10.54296875" bestFit="1" customWidth="1"/>
    <col min="4" max="4" width="6.453125" bestFit="1" customWidth="1"/>
    <col min="5" max="5" width="10.453125" bestFit="1" customWidth="1"/>
    <col min="6" max="6" width="13.36328125" bestFit="1" customWidth="1"/>
    <col min="7" max="7" width="9.54296875" bestFit="1" customWidth="1"/>
    <col min="8" max="8" width="12.08984375" bestFit="1" customWidth="1"/>
    <col min="9" max="9" width="13.81640625" style="6" bestFit="1" customWidth="1"/>
    <col min="10" max="10" width="15.453125"/>
    <col min="11" max="11" width="11.08984375" bestFit="1" customWidth="1"/>
    <col min="13" max="13" width="15.26953125" bestFit="1" customWidth="1"/>
  </cols>
  <sheetData>
    <row r="1" spans="1:13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9" t="s">
        <v>6</v>
      </c>
      <c r="H1" s="10" t="s">
        <v>16</v>
      </c>
      <c r="I1" s="9" t="s">
        <v>17</v>
      </c>
      <c r="J1" s="7" t="s">
        <v>14</v>
      </c>
      <c r="K1" s="7" t="s">
        <v>15</v>
      </c>
      <c r="M1" s="4" t="s">
        <v>19</v>
      </c>
    </row>
    <row r="2" spans="1:13" x14ac:dyDescent="0.35">
      <c r="A2" s="1">
        <v>1</v>
      </c>
      <c r="B2" t="s">
        <v>7</v>
      </c>
      <c r="C2" s="2" t="s">
        <v>8</v>
      </c>
      <c r="D2" s="2" t="s">
        <v>9</v>
      </c>
      <c r="E2" s="3">
        <v>43733</v>
      </c>
      <c r="F2" s="6">
        <v>165</v>
      </c>
      <c r="G2" s="11">
        <v>450</v>
      </c>
      <c r="H2" s="12">
        <v>0.1</v>
      </c>
      <c r="I2" s="13">
        <f>G2*90</f>
        <v>40500</v>
      </c>
      <c r="J2" s="6">
        <f>F2*G2</f>
        <v>74250</v>
      </c>
      <c r="K2" s="5">
        <f t="shared" ref="K2:K23" si="0">J2-I2</f>
        <v>33750</v>
      </c>
      <c r="M2" t="s">
        <v>7</v>
      </c>
    </row>
    <row r="3" spans="1:13" ht="15" thickBot="1" x14ac:dyDescent="0.4">
      <c r="A3" s="1">
        <v>2</v>
      </c>
      <c r="B3" t="s">
        <v>7</v>
      </c>
      <c r="C3" s="2" t="s">
        <v>8</v>
      </c>
      <c r="D3" s="2" t="s">
        <v>9</v>
      </c>
      <c r="E3" s="3">
        <v>43838</v>
      </c>
      <c r="F3" s="6">
        <v>165</v>
      </c>
      <c r="G3" s="11">
        <v>550</v>
      </c>
      <c r="H3" s="12">
        <v>0.25</v>
      </c>
      <c r="I3" s="13">
        <f t="shared" ref="I3:I23" si="1">G3*90</f>
        <v>49500</v>
      </c>
      <c r="J3" s="6">
        <f t="shared" ref="J3:J23" si="2">F3*G3</f>
        <v>90750</v>
      </c>
      <c r="K3" s="5">
        <f t="shared" si="0"/>
        <v>41250</v>
      </c>
    </row>
    <row r="4" spans="1:13" ht="15" thickBot="1" x14ac:dyDescent="0.4">
      <c r="A4" s="1">
        <v>3</v>
      </c>
      <c r="B4" t="s">
        <v>18</v>
      </c>
      <c r="C4" s="2" t="s">
        <v>8</v>
      </c>
      <c r="D4" s="2" t="s">
        <v>9</v>
      </c>
      <c r="E4" s="3">
        <v>43954</v>
      </c>
      <c r="F4" s="6">
        <v>165</v>
      </c>
      <c r="G4" s="11">
        <v>575</v>
      </c>
      <c r="H4" s="12">
        <v>0.05</v>
      </c>
      <c r="I4" s="13">
        <f t="shared" si="1"/>
        <v>51750</v>
      </c>
      <c r="J4" s="6">
        <f>F4*G4</f>
        <v>94875</v>
      </c>
      <c r="K4" s="5">
        <f>J4-I4</f>
        <v>43125</v>
      </c>
      <c r="M4" s="14">
        <f>AVERAGEIF(B2:B23,M2,J2:J23)</f>
        <v>69481.5</v>
      </c>
    </row>
    <row r="5" spans="1:13" ht="15" thickBot="1" x14ac:dyDescent="0.4">
      <c r="A5" s="1">
        <v>4</v>
      </c>
      <c r="B5" t="s">
        <v>7</v>
      </c>
      <c r="C5" s="2" t="s">
        <v>8</v>
      </c>
      <c r="D5" s="2" t="s">
        <v>9</v>
      </c>
      <c r="E5" s="3">
        <v>43617</v>
      </c>
      <c r="F5" s="6">
        <v>165</v>
      </c>
      <c r="G5" s="11">
        <v>650</v>
      </c>
      <c r="H5" s="12">
        <v>0.12</v>
      </c>
      <c r="I5" s="13">
        <f t="shared" si="1"/>
        <v>58500</v>
      </c>
      <c r="J5" s="6">
        <f t="shared" si="2"/>
        <v>107250</v>
      </c>
      <c r="K5" s="5">
        <f t="shared" si="0"/>
        <v>48750</v>
      </c>
    </row>
    <row r="6" spans="1:13" ht="15" thickBot="1" x14ac:dyDescent="0.4">
      <c r="A6" s="1">
        <v>9</v>
      </c>
      <c r="B6" t="s">
        <v>7</v>
      </c>
      <c r="C6" s="2" t="s">
        <v>8</v>
      </c>
      <c r="D6" s="2" t="s">
        <v>11</v>
      </c>
      <c r="E6" s="3">
        <v>43979</v>
      </c>
      <c r="F6" s="6">
        <v>165</v>
      </c>
      <c r="G6" s="11">
        <v>320</v>
      </c>
      <c r="H6" s="12">
        <v>0.05</v>
      </c>
      <c r="I6" s="13">
        <f t="shared" si="1"/>
        <v>28800</v>
      </c>
      <c r="J6" s="6">
        <f t="shared" si="2"/>
        <v>52800</v>
      </c>
      <c r="K6" s="5">
        <f t="shared" si="0"/>
        <v>24000</v>
      </c>
      <c r="M6" s="14">
        <f>AVERAGEIF(B2:B23,"&lt;&gt;Prominent Wines",J2:J23)</f>
        <v>68897.8125</v>
      </c>
    </row>
    <row r="7" spans="1:13" ht="15" thickBot="1" x14ac:dyDescent="0.4">
      <c r="A7" s="1">
        <v>10</v>
      </c>
      <c r="B7" t="s">
        <v>18</v>
      </c>
      <c r="C7" s="2" t="s">
        <v>8</v>
      </c>
      <c r="D7" s="2" t="s">
        <v>11</v>
      </c>
      <c r="E7" s="3">
        <v>43640</v>
      </c>
      <c r="F7" s="6">
        <v>165</v>
      </c>
      <c r="G7" s="11">
        <v>325</v>
      </c>
      <c r="H7" s="12">
        <v>0.1</v>
      </c>
      <c r="I7" s="13">
        <f t="shared" si="1"/>
        <v>29250</v>
      </c>
      <c r="J7" s="6">
        <f t="shared" si="2"/>
        <v>53625</v>
      </c>
      <c r="K7" s="5">
        <f t="shared" si="0"/>
        <v>24375</v>
      </c>
    </row>
    <row r="8" spans="1:13" ht="15" thickBot="1" x14ac:dyDescent="0.4">
      <c r="A8" s="1">
        <v>11</v>
      </c>
      <c r="B8" t="s">
        <v>7</v>
      </c>
      <c r="C8" s="2" t="s">
        <v>8</v>
      </c>
      <c r="D8" s="2" t="s">
        <v>11</v>
      </c>
      <c r="E8" s="3">
        <v>43857</v>
      </c>
      <c r="F8" s="6">
        <v>165</v>
      </c>
      <c r="G8" s="11">
        <v>330</v>
      </c>
      <c r="H8" s="12">
        <v>0.25</v>
      </c>
      <c r="I8" s="13">
        <f t="shared" si="1"/>
        <v>29700</v>
      </c>
      <c r="J8" s="6">
        <f t="shared" si="2"/>
        <v>54450</v>
      </c>
      <c r="K8" s="5">
        <f t="shared" si="0"/>
        <v>24750</v>
      </c>
      <c r="M8" s="14">
        <f>AVERAGEIFS(K2:K23,G2:G23,"&gt;=250",H2:H23,"&gt;25%")</f>
        <v>25275</v>
      </c>
    </row>
    <row r="9" spans="1:13" x14ac:dyDescent="0.35">
      <c r="A9" s="1">
        <v>12</v>
      </c>
      <c r="B9" t="s">
        <v>13</v>
      </c>
      <c r="C9" s="2" t="s">
        <v>8</v>
      </c>
      <c r="D9" s="2" t="s">
        <v>11</v>
      </c>
      <c r="E9" s="3">
        <v>43528</v>
      </c>
      <c r="F9" s="6">
        <v>165</v>
      </c>
      <c r="G9" s="11">
        <v>350</v>
      </c>
      <c r="H9" s="12">
        <v>0.4</v>
      </c>
      <c r="I9" s="13">
        <f t="shared" si="1"/>
        <v>31500</v>
      </c>
      <c r="J9" s="6">
        <f t="shared" si="2"/>
        <v>57750</v>
      </c>
      <c r="K9" s="5">
        <f t="shared" si="0"/>
        <v>26250</v>
      </c>
    </row>
    <row r="10" spans="1:13" x14ac:dyDescent="0.35">
      <c r="A10" s="1">
        <v>13</v>
      </c>
      <c r="B10" t="s">
        <v>13</v>
      </c>
      <c r="C10" s="2" t="s">
        <v>8</v>
      </c>
      <c r="D10" s="2" t="s">
        <v>12</v>
      </c>
      <c r="E10" s="3">
        <v>43517</v>
      </c>
      <c r="F10" s="6">
        <v>165</v>
      </c>
      <c r="G10" s="11">
        <v>350</v>
      </c>
      <c r="H10" s="12">
        <v>0.05</v>
      </c>
      <c r="I10" s="13">
        <f t="shared" si="1"/>
        <v>31500</v>
      </c>
      <c r="J10" s="6">
        <f t="shared" si="2"/>
        <v>57750</v>
      </c>
      <c r="K10" s="5">
        <f t="shared" si="0"/>
        <v>26250</v>
      </c>
    </row>
    <row r="11" spans="1:13" x14ac:dyDescent="0.35">
      <c r="A11" s="1">
        <v>14</v>
      </c>
      <c r="B11" t="s">
        <v>18</v>
      </c>
      <c r="C11" s="2" t="s">
        <v>8</v>
      </c>
      <c r="D11" s="2" t="s">
        <v>12</v>
      </c>
      <c r="E11" s="3">
        <v>44006</v>
      </c>
      <c r="F11" s="6">
        <v>165</v>
      </c>
      <c r="G11" s="11">
        <v>360</v>
      </c>
      <c r="H11" s="12">
        <v>0.1</v>
      </c>
      <c r="I11" s="13">
        <f t="shared" si="1"/>
        <v>32400</v>
      </c>
      <c r="J11" s="6">
        <f t="shared" si="2"/>
        <v>59400</v>
      </c>
      <c r="K11" s="5">
        <f t="shared" si="0"/>
        <v>27000</v>
      </c>
    </row>
    <row r="12" spans="1:13" x14ac:dyDescent="0.35">
      <c r="A12" s="1">
        <v>15</v>
      </c>
      <c r="B12" t="s">
        <v>13</v>
      </c>
      <c r="C12" s="2" t="s">
        <v>8</v>
      </c>
      <c r="D12" s="2" t="s">
        <v>12</v>
      </c>
      <c r="E12" s="3">
        <v>44088</v>
      </c>
      <c r="F12" s="6">
        <v>165</v>
      </c>
      <c r="G12" s="11">
        <v>370</v>
      </c>
      <c r="H12" s="12">
        <v>0.1</v>
      </c>
      <c r="I12" s="13">
        <f t="shared" si="1"/>
        <v>33300</v>
      </c>
      <c r="J12" s="6">
        <f t="shared" si="2"/>
        <v>61050</v>
      </c>
      <c r="K12" s="5">
        <f t="shared" si="0"/>
        <v>27750</v>
      </c>
    </row>
    <row r="13" spans="1:13" x14ac:dyDescent="0.35">
      <c r="A13" s="1">
        <v>16</v>
      </c>
      <c r="B13" t="s">
        <v>13</v>
      </c>
      <c r="C13" s="2" t="s">
        <v>8</v>
      </c>
      <c r="D13" s="2" t="s">
        <v>12</v>
      </c>
      <c r="E13" s="3">
        <v>43961</v>
      </c>
      <c r="F13" s="6">
        <v>165</v>
      </c>
      <c r="G13" s="11">
        <v>375</v>
      </c>
      <c r="H13" s="12">
        <v>0.1</v>
      </c>
      <c r="I13" s="13">
        <f t="shared" si="1"/>
        <v>33750</v>
      </c>
      <c r="J13" s="6">
        <f t="shared" si="2"/>
        <v>61875</v>
      </c>
      <c r="K13" s="5">
        <f t="shared" si="0"/>
        <v>28125</v>
      </c>
    </row>
    <row r="14" spans="1:13" x14ac:dyDescent="0.35">
      <c r="A14" s="1">
        <v>17</v>
      </c>
      <c r="B14" t="s">
        <v>18</v>
      </c>
      <c r="C14" s="2" t="s">
        <v>8</v>
      </c>
      <c r="D14" s="2" t="s">
        <v>9</v>
      </c>
      <c r="E14" s="3">
        <v>43880</v>
      </c>
      <c r="F14" s="6">
        <v>165</v>
      </c>
      <c r="G14" s="11">
        <v>230</v>
      </c>
      <c r="H14" s="12">
        <v>0.1</v>
      </c>
      <c r="I14" s="13">
        <f t="shared" si="1"/>
        <v>20700</v>
      </c>
      <c r="J14" s="6">
        <f t="shared" si="2"/>
        <v>37950</v>
      </c>
      <c r="K14" s="5">
        <f t="shared" si="0"/>
        <v>17250</v>
      </c>
    </row>
    <row r="15" spans="1:13" x14ac:dyDescent="0.35">
      <c r="A15" s="1">
        <v>18</v>
      </c>
      <c r="B15" t="s">
        <v>13</v>
      </c>
      <c r="C15" s="2" t="s">
        <v>8</v>
      </c>
      <c r="D15" s="2" t="s">
        <v>9</v>
      </c>
      <c r="E15" s="3">
        <v>44018</v>
      </c>
      <c r="F15" s="6">
        <v>165</v>
      </c>
      <c r="G15" s="11">
        <v>235</v>
      </c>
      <c r="H15" s="12">
        <v>0.05</v>
      </c>
      <c r="I15" s="13">
        <f t="shared" si="1"/>
        <v>21150</v>
      </c>
      <c r="J15" s="6">
        <f t="shared" si="2"/>
        <v>38775</v>
      </c>
      <c r="K15" s="5">
        <f t="shared" si="0"/>
        <v>17625</v>
      </c>
    </row>
    <row r="16" spans="1:13" x14ac:dyDescent="0.35">
      <c r="A16" s="1">
        <v>19</v>
      </c>
      <c r="B16" t="s">
        <v>13</v>
      </c>
      <c r="C16" s="2" t="s">
        <v>8</v>
      </c>
      <c r="D16" s="2" t="s">
        <v>10</v>
      </c>
      <c r="E16" s="3">
        <v>43662</v>
      </c>
      <c r="F16" s="6">
        <v>165</v>
      </c>
      <c r="G16" s="11">
        <v>240</v>
      </c>
      <c r="H16" s="12">
        <v>0.05</v>
      </c>
      <c r="I16" s="13">
        <f t="shared" si="1"/>
        <v>21600</v>
      </c>
      <c r="J16" s="6">
        <f t="shared" si="2"/>
        <v>39600</v>
      </c>
      <c r="K16" s="5">
        <f t="shared" si="0"/>
        <v>18000</v>
      </c>
    </row>
    <row r="17" spans="1:11" x14ac:dyDescent="0.35">
      <c r="A17" s="1">
        <v>20</v>
      </c>
      <c r="B17" t="s">
        <v>7</v>
      </c>
      <c r="C17" s="2" t="s">
        <v>8</v>
      </c>
      <c r="D17" s="2" t="s">
        <v>10</v>
      </c>
      <c r="E17" s="3">
        <v>43761</v>
      </c>
      <c r="F17" s="6">
        <v>165</v>
      </c>
      <c r="G17" s="11">
        <v>260</v>
      </c>
      <c r="H17" s="12">
        <v>0.05</v>
      </c>
      <c r="I17" s="13">
        <f t="shared" si="1"/>
        <v>23400</v>
      </c>
      <c r="J17" s="6">
        <f t="shared" si="2"/>
        <v>42900</v>
      </c>
      <c r="K17" s="5">
        <f t="shared" si="0"/>
        <v>19500</v>
      </c>
    </row>
    <row r="18" spans="1:11" x14ac:dyDescent="0.35">
      <c r="A18" s="1">
        <v>21</v>
      </c>
      <c r="B18" t="s">
        <v>7</v>
      </c>
      <c r="C18" s="2" t="s">
        <v>8</v>
      </c>
      <c r="D18" s="2" t="s">
        <v>10</v>
      </c>
      <c r="E18" s="3">
        <v>43886</v>
      </c>
      <c r="F18" s="6">
        <v>165</v>
      </c>
      <c r="G18" s="11">
        <v>625</v>
      </c>
      <c r="H18" s="12">
        <v>0.05</v>
      </c>
      <c r="I18" s="13">
        <f t="shared" si="1"/>
        <v>56250</v>
      </c>
      <c r="J18" s="6">
        <f t="shared" si="2"/>
        <v>103125</v>
      </c>
      <c r="K18" s="5">
        <f t="shared" si="0"/>
        <v>46875</v>
      </c>
    </row>
    <row r="19" spans="1:11" x14ac:dyDescent="0.35">
      <c r="A19" s="1">
        <v>22</v>
      </c>
      <c r="B19" t="s">
        <v>18</v>
      </c>
      <c r="C19" s="2" t="s">
        <v>8</v>
      </c>
      <c r="D19" s="2" t="s">
        <v>10</v>
      </c>
      <c r="E19" s="3">
        <v>43733</v>
      </c>
      <c r="F19" s="6">
        <v>165</v>
      </c>
      <c r="G19" s="11">
        <v>670</v>
      </c>
      <c r="H19" s="12">
        <v>0.05</v>
      </c>
      <c r="I19" s="13">
        <f t="shared" si="1"/>
        <v>60300</v>
      </c>
      <c r="J19" s="6">
        <f t="shared" si="2"/>
        <v>110550</v>
      </c>
      <c r="K19" s="5">
        <f t="shared" si="0"/>
        <v>50250</v>
      </c>
    </row>
    <row r="20" spans="1:11" x14ac:dyDescent="0.35">
      <c r="A20" s="1">
        <v>23</v>
      </c>
      <c r="B20" t="s">
        <v>18</v>
      </c>
      <c r="C20" s="2" t="s">
        <v>8</v>
      </c>
      <c r="D20" s="2" t="s">
        <v>9</v>
      </c>
      <c r="E20" s="3">
        <v>43846</v>
      </c>
      <c r="F20" s="6">
        <v>165</v>
      </c>
      <c r="G20" s="11">
        <v>310</v>
      </c>
      <c r="H20" s="12">
        <v>7.0000000000000007E-2</v>
      </c>
      <c r="I20" s="13">
        <f t="shared" si="1"/>
        <v>27900</v>
      </c>
      <c r="J20" s="6">
        <f t="shared" si="2"/>
        <v>51150</v>
      </c>
      <c r="K20" s="5">
        <f t="shared" si="0"/>
        <v>23250</v>
      </c>
    </row>
    <row r="21" spans="1:11" x14ac:dyDescent="0.35">
      <c r="A21" s="1">
        <v>24</v>
      </c>
      <c r="B21" t="s">
        <v>7</v>
      </c>
      <c r="C21" s="2" t="s">
        <v>8</v>
      </c>
      <c r="D21" s="2" t="s">
        <v>11</v>
      </c>
      <c r="E21" s="3">
        <v>43770</v>
      </c>
      <c r="F21" s="6">
        <v>165</v>
      </c>
      <c r="G21" s="11">
        <v>314</v>
      </c>
      <c r="H21" s="12">
        <v>0.25</v>
      </c>
      <c r="I21" s="13">
        <f t="shared" si="1"/>
        <v>28260</v>
      </c>
      <c r="J21" s="6">
        <f t="shared" si="2"/>
        <v>51810</v>
      </c>
      <c r="K21" s="5">
        <f t="shared" si="0"/>
        <v>23550</v>
      </c>
    </row>
    <row r="22" spans="1:11" x14ac:dyDescent="0.35">
      <c r="A22" s="1">
        <v>25</v>
      </c>
      <c r="B22" t="s">
        <v>7</v>
      </c>
      <c r="C22" s="2" t="s">
        <v>8</v>
      </c>
      <c r="D22" s="2" t="s">
        <v>11</v>
      </c>
      <c r="E22" s="3">
        <v>43768</v>
      </c>
      <c r="F22" s="6">
        <v>165</v>
      </c>
      <c r="G22" s="11">
        <v>324</v>
      </c>
      <c r="H22" s="12">
        <v>0.4</v>
      </c>
      <c r="I22" s="13">
        <f t="shared" si="1"/>
        <v>29160</v>
      </c>
      <c r="J22" s="6">
        <f t="shared" si="2"/>
        <v>53460</v>
      </c>
      <c r="K22" s="5">
        <f t="shared" si="0"/>
        <v>24300</v>
      </c>
    </row>
    <row r="23" spans="1:11" x14ac:dyDescent="0.35">
      <c r="A23" s="1">
        <v>26</v>
      </c>
      <c r="B23" t="s">
        <v>7</v>
      </c>
      <c r="C23" s="2" t="s">
        <v>8</v>
      </c>
      <c r="D23" s="2" t="s">
        <v>11</v>
      </c>
      <c r="E23" s="3">
        <v>43796</v>
      </c>
      <c r="F23" s="6">
        <v>165</v>
      </c>
      <c r="G23" s="11">
        <v>388</v>
      </c>
      <c r="H23" s="12">
        <v>0.1</v>
      </c>
      <c r="I23" s="13">
        <f t="shared" si="1"/>
        <v>34920</v>
      </c>
      <c r="J23" s="6">
        <f t="shared" si="2"/>
        <v>64020</v>
      </c>
      <c r="K23" s="5">
        <f t="shared" si="0"/>
        <v>29100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2022-02-27T09:02:59Z</dcterms:created>
  <dcterms:modified xsi:type="dcterms:W3CDTF">2022-05-29T14:35:54Z</dcterms:modified>
</cp:coreProperties>
</file>