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Professor\OneDrive - GENECSIS Informática Ltda\_Authoring\"/>
    </mc:Choice>
  </mc:AlternateContent>
  <xr:revisionPtr revIDLastSave="0" documentId="13_ncr:1_{6B5CF180-EC1C-4AE0-988C-16B668B6974C}" xr6:coauthVersionLast="47" xr6:coauthVersionMax="47" xr10:uidLastSave="{00000000-0000-0000-0000-000000000000}"/>
  <bookViews>
    <workbookView xWindow="-120" yWindow="-120" windowWidth="29040" windowHeight="16440" tabRatio="916" firstSheet="9" activeTab="18" xr2:uid="{A2C5D4EC-82EB-481B-8908-D86F40D37455}"/>
  </bookViews>
  <sheets>
    <sheet name="Sheet1" sheetId="1" r:id="rId1"/>
    <sheet name="Sheet2" sheetId="2" state="hidden" r:id="rId2"/>
    <sheet name="Sheet3" sheetId="3" state="hidden" r:id="rId3"/>
    <sheet name="Sheet4" sheetId="4" state="hidden" r:id="rId4"/>
    <sheet name="Sheet5" sheetId="5" state="hidden" r:id="rId5"/>
    <sheet name="Sheet6" sheetId="6" state="hidden" r:id="rId6"/>
    <sheet name="Sheet7" sheetId="7" state="hidden" r:id="rId7"/>
    <sheet name="Renamed" sheetId="8" r:id="rId8"/>
    <sheet name="Sheet9" sheetId="9" r:id="rId9"/>
    <sheet name="Sheet9 (2)" sheetId="10" r:id="rId10"/>
    <sheet name="Sales_Jan" sheetId="16" r:id="rId11"/>
    <sheet name="Sales_Feb" sheetId="17" r:id="rId12"/>
    <sheet name="Sales_Mar" sheetId="18" r:id="rId13"/>
    <sheet name="Sales_Apr" sheetId="19" r:id="rId14"/>
    <sheet name="Sales_May" sheetId="20" r:id="rId15"/>
    <sheet name="Sales_Jun" sheetId="21" r:id="rId16"/>
    <sheet name="Sales_Jul" sheetId="22" r:id="rId17"/>
    <sheet name="Sales_Aug" sheetId="23" r:id="rId18"/>
    <sheet name="Centralized_Sales" sheetId="24" r:id="rId19"/>
    <sheet name="Named Ranges" sheetId="11" r:id="rId20"/>
    <sheet name="Data Validation" sheetId="14" r:id="rId21"/>
    <sheet name="Tables" sheetId="13" r:id="rId22"/>
    <sheet name="Solver" sheetId="15" r:id="rId23"/>
  </sheets>
  <definedNames>
    <definedName name="Employees">Solver!$B$8</definedName>
    <definedName name="Man_hours">Solver!$B$10</definedName>
    <definedName name="Man_hours_spent">Solver!$H$6</definedName>
    <definedName name="Minimuns">Solver!$E$3:$E$5</definedName>
    <definedName name="NamedRange">'Data Validation'!$C$2:$C$30</definedName>
    <definedName name="Paper">Solver!$B$7</definedName>
    <definedName name="Paper_Spent">Solver!$G$6</definedName>
    <definedName name="Products">'Named Ranges'!$E:$K</definedName>
    <definedName name="Quantities">Solver!$F$3:$F$5</definedName>
    <definedName name="Quantity_Produced">Solver!$F$6</definedName>
    <definedName name="Revenue">Solver!$I$6</definedName>
    <definedName name="SerialNumber">'Named Ranges'!$N$2</definedName>
    <definedName name="solver_adj" localSheetId="22" hidden="1">Solver!$F$3:$F$5</definedName>
    <definedName name="solver_cvg" localSheetId="22" hidden="1">0.0001</definedName>
    <definedName name="solver_drv" localSheetId="22" hidden="1">2</definedName>
    <definedName name="solver_eng" localSheetId="9" hidden="1">1</definedName>
    <definedName name="solver_eng" localSheetId="22" hidden="1">1</definedName>
    <definedName name="solver_est" localSheetId="22" hidden="1">1</definedName>
    <definedName name="solver_itr" localSheetId="22" hidden="1">2147483647</definedName>
    <definedName name="solver_lhs1" localSheetId="22" hidden="1">Solver!$H$6</definedName>
    <definedName name="solver_lhs2" localSheetId="22" hidden="1">Solver!$E$3:$E$5</definedName>
    <definedName name="solver_lhs3" localSheetId="22" hidden="1">Solver!$G$6</definedName>
    <definedName name="solver_lhs4" localSheetId="22" hidden="1">Solver!$F$3:$F$5</definedName>
    <definedName name="solver_lhs5" localSheetId="22" hidden="1">Solver!$F$6</definedName>
    <definedName name="solver_mip" localSheetId="22" hidden="1">2147483647</definedName>
    <definedName name="solver_mni" localSheetId="22" hidden="1">30</definedName>
    <definedName name="solver_mrt" localSheetId="22" hidden="1">0.075</definedName>
    <definedName name="solver_msl" localSheetId="22" hidden="1">2</definedName>
    <definedName name="solver_neg" localSheetId="9" hidden="1">1</definedName>
    <definedName name="solver_neg" localSheetId="22" hidden="1">1</definedName>
    <definedName name="solver_nod" localSheetId="22" hidden="1">2147483647</definedName>
    <definedName name="solver_num" localSheetId="9" hidden="1">0</definedName>
    <definedName name="solver_num" localSheetId="22" hidden="1">5</definedName>
    <definedName name="solver_nwt" localSheetId="22" hidden="1">1</definedName>
    <definedName name="solver_opt" localSheetId="9" hidden="1">'Sheet9 (2)'!$A$1</definedName>
    <definedName name="solver_opt" localSheetId="22" hidden="1">Solver!$I$6</definedName>
    <definedName name="solver_pre" localSheetId="22" hidden="1">0.000001</definedName>
    <definedName name="solver_rbv" localSheetId="22" hidden="1">2</definedName>
    <definedName name="solver_rel1" localSheetId="22" hidden="1">1</definedName>
    <definedName name="solver_rel2" localSheetId="22" hidden="1">1</definedName>
    <definedName name="solver_rel3" localSheetId="22" hidden="1">1</definedName>
    <definedName name="solver_rel4" localSheetId="22" hidden="1">4</definedName>
    <definedName name="solver_rel5" localSheetId="22" hidden="1">1</definedName>
    <definedName name="solver_rhs1" localSheetId="22" hidden="1">Man_hours</definedName>
    <definedName name="solver_rhs2" localSheetId="22" hidden="1">Quantities</definedName>
    <definedName name="solver_rhs3" localSheetId="22" hidden="1">Paper</definedName>
    <definedName name="solver_rhs4" localSheetId="22" hidden="1">"integer"</definedName>
    <definedName name="solver_rhs5" localSheetId="22" hidden="1">Stock</definedName>
    <definedName name="solver_rlx" localSheetId="22" hidden="1">2</definedName>
    <definedName name="solver_rsd" localSheetId="22" hidden="1">0</definedName>
    <definedName name="solver_scl" localSheetId="22" hidden="1">2</definedName>
    <definedName name="solver_sho" localSheetId="22" hidden="1">2</definedName>
    <definedName name="solver_ssz" localSheetId="22" hidden="1">100</definedName>
    <definedName name="solver_tim" localSheetId="22" hidden="1">2147483647</definedName>
    <definedName name="solver_tol" localSheetId="22" hidden="1">0.01</definedName>
    <definedName name="solver_typ" localSheetId="9" hidden="1">1</definedName>
    <definedName name="solver_typ" localSheetId="22" hidden="1">1</definedName>
    <definedName name="solver_val" localSheetId="9" hidden="1">0</definedName>
    <definedName name="solver_val" localSheetId="22" hidden="1">0</definedName>
    <definedName name="solver_ver" localSheetId="9" hidden="1">3</definedName>
    <definedName name="solver_ver" localSheetId="22" hidden="1">3</definedName>
    <definedName name="Stock">Solver!$B$11</definedName>
    <definedName name="Workdays">Solver!$B$9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4" l="1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2" i="23"/>
  <c r="F3" i="23"/>
  <c r="F2" i="22"/>
  <c r="F2" i="21"/>
  <c r="F2" i="20"/>
  <c r="F3" i="20"/>
  <c r="F4" i="20"/>
  <c r="F2" i="19"/>
  <c r="F3" i="19"/>
  <c r="F2" i="18"/>
  <c r="F3" i="18"/>
  <c r="F4" i="18"/>
  <c r="F2" i="17"/>
  <c r="F2" i="16"/>
  <c r="F3" i="16"/>
  <c r="G4" i="15"/>
  <c r="G5" i="15"/>
  <c r="G3" i="15"/>
  <c r="H4" i="15"/>
  <c r="H5" i="15"/>
  <c r="H3" i="15"/>
  <c r="F6" i="15"/>
  <c r="I3" i="15"/>
  <c r="I4" i="15"/>
  <c r="I5" i="15"/>
  <c r="B10" i="15"/>
  <c r="O2" i="13"/>
  <c r="O2" i="11"/>
  <c r="G6" i="15" l="1"/>
  <c r="H6" i="15"/>
  <c r="I6" i="15"/>
</calcChain>
</file>

<file path=xl/sharedStrings.xml><?xml version="1.0" encoding="utf-8"?>
<sst xmlns="http://schemas.openxmlformats.org/spreadsheetml/2006/main" count="350" uniqueCount="119">
  <si>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</si>
  <si>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</si>
  <si>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</si>
  <si>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</si>
  <si>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</si>
  <si>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</si>
  <si>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</si>
  <si>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</si>
  <si>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</si>
  <si>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</si>
  <si>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S/N</t>
  </si>
  <si>
    <t>Name</t>
  </si>
  <si>
    <t>Vendor</t>
  </si>
  <si>
    <t>Stock</t>
  </si>
  <si>
    <t>Cost</t>
  </si>
  <si>
    <t>RetailPrice</t>
  </si>
  <si>
    <t>MaxDiscount</t>
  </si>
  <si>
    <t>T-shirt</t>
  </si>
  <si>
    <t>Jeans</t>
  </si>
  <si>
    <t>Sneaker</t>
  </si>
  <si>
    <t>Dress</t>
  </si>
  <si>
    <t>Handbag</t>
  </si>
  <si>
    <t>Watch</t>
  </si>
  <si>
    <t>Sunglasses</t>
  </si>
  <si>
    <t>Hat</t>
  </si>
  <si>
    <t>Belt</t>
  </si>
  <si>
    <t>Socks</t>
  </si>
  <si>
    <t>Blazer</t>
  </si>
  <si>
    <t>Skirt</t>
  </si>
  <si>
    <t>Sweater</t>
  </si>
  <si>
    <t>Coat</t>
  </si>
  <si>
    <t>Pajama</t>
  </si>
  <si>
    <t>Towel</t>
  </si>
  <si>
    <t>Pillow</t>
  </si>
  <si>
    <t>Curtain</t>
  </si>
  <si>
    <t>Makeup</t>
  </si>
  <si>
    <t>Perfume</t>
  </si>
  <si>
    <t>TV 42"</t>
  </si>
  <si>
    <t>TV 50"</t>
  </si>
  <si>
    <t>TV 80"</t>
  </si>
  <si>
    <t>Laptop Basic</t>
  </si>
  <si>
    <t>Laptop Gamer</t>
  </si>
  <si>
    <t>Laptop Enterprise</t>
  </si>
  <si>
    <t>Adjustable table</t>
  </si>
  <si>
    <t>Chair Director</t>
  </si>
  <si>
    <t>Chair Gamer</t>
  </si>
  <si>
    <t>Sample Clothing</t>
  </si>
  <si>
    <t>Sample House</t>
  </si>
  <si>
    <t>Sample Accessories</t>
  </si>
  <si>
    <t>Sample  Electronics</t>
  </si>
  <si>
    <t>Data Validation from a unique list:</t>
  </si>
  <si>
    <t>Data Validation from a redundant list:</t>
  </si>
  <si>
    <t>Toilet Paper Solutions</t>
  </si>
  <si>
    <t>Type</t>
  </si>
  <si>
    <t>Paper Costs</t>
  </si>
  <si>
    <t>Premium</t>
  </si>
  <si>
    <t>Standard</t>
  </si>
  <si>
    <t>Economic</t>
  </si>
  <si>
    <t>Retail Price (Pack)</t>
  </si>
  <si>
    <t>Paper</t>
  </si>
  <si>
    <t>Employees</t>
  </si>
  <si>
    <t>Workdays</t>
  </si>
  <si>
    <t>Man-hours</t>
  </si>
  <si>
    <t>Quantity</t>
  </si>
  <si>
    <t>Revenue</t>
  </si>
  <si>
    <t>Production Minutes</t>
  </si>
  <si>
    <t>Minimum</t>
  </si>
  <si>
    <t>31605</t>
  </si>
  <si>
    <t>88721</t>
  </si>
  <si>
    <t>04156</t>
  </si>
  <si>
    <t>78876</t>
  </si>
  <si>
    <t>34559</t>
  </si>
  <si>
    <t>02598</t>
  </si>
  <si>
    <t>Total</t>
  </si>
  <si>
    <t>Price</t>
  </si>
  <si>
    <t>Volume</t>
  </si>
  <si>
    <t>Product</t>
  </si>
  <si>
    <t>Client</t>
  </si>
  <si>
    <t>Order</t>
  </si>
  <si>
    <t>69561</t>
  </si>
  <si>
    <t>58252</t>
  </si>
  <si>
    <t>05035</t>
  </si>
  <si>
    <t>28926</t>
  </si>
  <si>
    <t>90295</t>
  </si>
  <si>
    <t>31826</t>
  </si>
  <si>
    <t>67734</t>
  </si>
  <si>
    <t>98864</t>
  </si>
  <si>
    <t>19311</t>
  </si>
  <si>
    <t>51045</t>
  </si>
  <si>
    <t>89049</t>
  </si>
  <si>
    <t>13756</t>
  </si>
  <si>
    <t>69000</t>
  </si>
  <si>
    <t>32224</t>
  </si>
  <si>
    <t>41265</t>
  </si>
  <si>
    <t>13015</t>
  </si>
  <si>
    <t>57103</t>
  </si>
  <si>
    <t>36977</t>
  </si>
  <si>
    <t>51344</t>
  </si>
  <si>
    <t>89026</t>
  </si>
  <si>
    <t>64714</t>
  </si>
  <si>
    <t>29664</t>
  </si>
  <si>
    <t>63235</t>
  </si>
  <si>
    <t>44880</t>
  </si>
  <si>
    <t>54692</t>
  </si>
  <si>
    <t>94126</t>
  </si>
  <si>
    <t>43365</t>
  </si>
  <si>
    <t>54183</t>
  </si>
  <si>
    <t>94771</t>
  </si>
  <si>
    <t>75085</t>
  </si>
  <si>
    <t>33761</t>
  </si>
  <si>
    <t>54718</t>
  </si>
  <si>
    <t>89246</t>
  </si>
  <si>
    <t>89382</t>
  </si>
  <si>
    <t>65176</t>
  </si>
  <si>
    <t>97981</t>
  </si>
  <si>
    <t>66476</t>
  </si>
  <si>
    <t>10560</t>
  </si>
  <si>
    <t>94718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</si>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</sst>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m\-dd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43" fontId="0" fillId="0" borderId="0" xfId="1" applyFont="1"/>
    <xf numFmtId="10" fontId="0" fillId="0" borderId="0" xfId="0" applyNumberFormat="1"/>
    <xf numFmtId="43" fontId="0" fillId="0" borderId="0" xfId="0" applyNumberFormat="1"/>
    <xf numFmtId="44" fontId="0" fillId="0" borderId="0" xfId="2" applyFont="1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3" fillId="2" borderId="1" xfId="0" applyNumberFormat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43" fontId="3" fillId="0" borderId="1" xfId="1" applyFont="1" applyBorder="1" applyAlignment="1">
      <alignment horizontal="center"/>
    </xf>
    <xf numFmtId="0" fontId="0" fillId="0" borderId="0" xfId="1" applyNumberFormat="1" applyFont="1"/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Continuous"/>
    </xf>
    <xf numFmtId="0" fontId="0" fillId="0" borderId="0" xfId="0" applyAlignment="1">
      <alignment horizontal="centerContinuous"/>
    </xf>
    <xf numFmtId="43" fontId="0" fillId="0" borderId="0" xfId="1" applyFont="1" applyAlignment="1">
      <alignment horizontal="centerContinuous"/>
    </xf>
    <xf numFmtId="0" fontId="0" fillId="0" borderId="1" xfId="0" applyBorder="1" applyAlignment="1">
      <alignment horizontal="center" vertical="center" wrapText="1"/>
    </xf>
    <xf numFmtId="164" fontId="0" fillId="0" borderId="1" xfId="1" applyNumberFormat="1" applyFont="1" applyFill="1" applyBorder="1" applyAlignment="1">
      <alignment horizontal="center" vertical="center" wrapText="1"/>
    </xf>
    <xf numFmtId="43" fontId="0" fillId="0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 wrapText="1"/>
    </xf>
    <xf numFmtId="164" fontId="5" fillId="0" borderId="0" xfId="1" applyNumberFormat="1" applyFont="1" applyAlignment="1">
      <alignment horizontal="center"/>
    </xf>
    <xf numFmtId="0" fontId="4" fillId="0" borderId="0" xfId="0" applyFont="1" applyAlignment="1">
      <alignment horizontal="centerContinuous"/>
    </xf>
    <xf numFmtId="0" fontId="6" fillId="0" borderId="0" xfId="0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AAD783-0DC8-47C0-A739-C214C0D842F9}" name="Table2" displayName="Table2" ref="A1:J7" totalsRowShown="0" dataDxfId="11" tableBorderDxfId="10">
  <autoFilter ref="A1:J7" xr:uid="{8CAAD783-0DC8-47C0-A739-C214C0D842F9}"/>
  <tableColumns count="10">
    <tableColumn id="1" xr3:uid="{DAF62D95-4706-4EE7-91CA-B4F4BE01367F}" name="Field1" dataDxfId="9"/>
    <tableColumn id="2" xr3:uid="{D1970C5F-7AAD-4834-89C5-AF571B63C638}" name="Field2" dataDxfId="8"/>
    <tableColumn id="3" xr3:uid="{86CC1BDC-49DE-49AE-8B74-AC554D00DB05}" name="Field3" dataDxfId="7"/>
    <tableColumn id="4" xr3:uid="{696700B9-EC26-49E6-A9CE-A0C9214D9D5C}" name="Field4" dataDxfId="6"/>
    <tableColumn id="5" xr3:uid="{262688D6-B880-4C39-9A79-AB68B366D41D}" name="Field5" dataDxfId="5"/>
    <tableColumn id="6" xr3:uid="{1744188D-10E6-4475-88C3-081446E104D7}" name="Field6" dataDxfId="4"/>
    <tableColumn id="7" xr3:uid="{6911BAF3-5A77-4AA0-8161-AFC34DCAB26A}" name="Field7" dataDxfId="3"/>
    <tableColumn id="8" xr3:uid="{3A303884-B731-4972-96E0-DA9AB621BA0E}" name="Field8" dataDxfId="2"/>
    <tableColumn id="9" xr3:uid="{65A07694-EE9B-4DE5-9079-EBFCD7210666}" name="Field9" dataDxfId="1"/>
    <tableColumn id="10" xr3:uid="{EEFD533E-3453-439E-AB84-E324401FF5B2}" name="Field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AE50A-CCAA-41B1-92D2-53943316CC28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1CDDD-C435-4154-82BD-2AA659E17DC7}">
  <sheetPr codeName="Sheet10"/>
  <dimension ref="A1:J7"/>
  <sheetViews>
    <sheetView zoomScale="220" zoomScaleNormal="220" workbookViewId="0"/>
  </sheetViews>
  <sheetFormatPr defaultRowHeight="15" x14ac:dyDescent="0.25"/>
  <cols>
    <col min="10" max="10" width="9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111111</v>
      </c>
      <c r="C2">
        <v>222222</v>
      </c>
      <c r="D2">
        <v>333333</v>
      </c>
      <c r="E2">
        <v>444444</v>
      </c>
      <c r="F2">
        <v>555555</v>
      </c>
      <c r="G2">
        <v>666666</v>
      </c>
      <c r="H2">
        <v>777777</v>
      </c>
      <c r="I2">
        <v>888888</v>
      </c>
      <c r="J2">
        <v>999999</v>
      </c>
    </row>
    <row r="3" spans="1:10" x14ac:dyDescent="0.25">
      <c r="A3">
        <v>2</v>
      </c>
      <c r="B3">
        <v>222111</v>
      </c>
      <c r="C3">
        <v>111222</v>
      </c>
      <c r="D3">
        <v>222333</v>
      </c>
      <c r="E3">
        <v>222444</v>
      </c>
      <c r="F3">
        <v>222555</v>
      </c>
      <c r="G3">
        <v>222666</v>
      </c>
      <c r="H3">
        <v>222777</v>
      </c>
      <c r="I3">
        <v>222888</v>
      </c>
      <c r="J3">
        <v>222999</v>
      </c>
    </row>
    <row r="4" spans="1:10" x14ac:dyDescent="0.25">
      <c r="A4">
        <v>3</v>
      </c>
      <c r="B4">
        <v>333111</v>
      </c>
      <c r="C4">
        <v>333222</v>
      </c>
      <c r="D4">
        <v>333333</v>
      </c>
      <c r="E4">
        <v>333444</v>
      </c>
      <c r="F4">
        <v>333555</v>
      </c>
      <c r="G4">
        <v>333666</v>
      </c>
      <c r="H4">
        <v>333777</v>
      </c>
      <c r="I4">
        <v>333888</v>
      </c>
      <c r="J4">
        <v>333999</v>
      </c>
    </row>
    <row r="5" spans="1:10" x14ac:dyDescent="0.25">
      <c r="A5">
        <v>4</v>
      </c>
      <c r="B5">
        <v>444111</v>
      </c>
      <c r="C5">
        <v>444555</v>
      </c>
      <c r="D5">
        <v>444999</v>
      </c>
      <c r="E5">
        <v>445443</v>
      </c>
      <c r="F5">
        <v>445887</v>
      </c>
      <c r="G5">
        <v>446331</v>
      </c>
      <c r="H5">
        <v>446775</v>
      </c>
      <c r="I5">
        <v>447219</v>
      </c>
      <c r="J5">
        <v>447663</v>
      </c>
    </row>
    <row r="6" spans="1:10" x14ac:dyDescent="0.25">
      <c r="A6">
        <v>5</v>
      </c>
      <c r="B6">
        <v>555111</v>
      </c>
      <c r="C6">
        <v>555666</v>
      </c>
      <c r="D6">
        <v>556221</v>
      </c>
      <c r="E6">
        <v>556776</v>
      </c>
      <c r="F6">
        <v>557331</v>
      </c>
      <c r="G6">
        <v>557886</v>
      </c>
      <c r="H6">
        <v>558441</v>
      </c>
      <c r="I6">
        <v>558996</v>
      </c>
      <c r="J6">
        <v>559551</v>
      </c>
    </row>
    <row r="7" spans="1:10" x14ac:dyDescent="0.25">
      <c r="A7">
        <v>6</v>
      </c>
      <c r="B7">
        <v>666111</v>
      </c>
      <c r="C7">
        <v>666777</v>
      </c>
      <c r="D7">
        <v>667443</v>
      </c>
      <c r="E7">
        <v>668109</v>
      </c>
      <c r="F7">
        <v>668775</v>
      </c>
      <c r="G7">
        <v>669441</v>
      </c>
      <c r="H7">
        <v>670107</v>
      </c>
      <c r="I7">
        <v>670773</v>
      </c>
      <c r="J7">
        <v>671439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39E4-F40E-4782-B948-C56C82DD285A}">
  <dimension ref="A1:F3"/>
  <sheetViews>
    <sheetView zoomScale="235" zoomScaleNormal="235" workbookViewId="0"/>
  </sheetViews>
  <sheetFormatPr defaultRowHeight="15" x14ac:dyDescent="0.25"/>
  <cols>
    <col min="1" max="4" width="9.140625" style="25"/>
    <col min="5" max="5" width="10.140625" style="26" bestFit="1" customWidth="1"/>
    <col min="6" max="6" width="13.7109375" style="25" bestFit="1" customWidth="1"/>
    <col min="7" max="16384" width="9.140625" style="25"/>
  </cols>
  <sheetData>
    <row r="1" spans="1:6" x14ac:dyDescent="0.25">
      <c r="A1" s="25" t="s">
        <v>78</v>
      </c>
      <c r="B1" s="25" t="s">
        <v>77</v>
      </c>
      <c r="C1" s="25" t="s">
        <v>76</v>
      </c>
      <c r="D1" s="25" t="s">
        <v>75</v>
      </c>
      <c r="E1" s="26" t="s">
        <v>74</v>
      </c>
      <c r="F1" s="25" t="s">
        <v>73</v>
      </c>
    </row>
    <row r="2" spans="1:6" x14ac:dyDescent="0.25">
      <c r="A2" s="25" t="s">
        <v>72</v>
      </c>
      <c r="B2" s="25" t="s">
        <v>71</v>
      </c>
      <c r="C2" s="25" t="s">
        <v>70</v>
      </c>
      <c r="D2" s="25">
        <v>30</v>
      </c>
      <c r="E2" s="26">
        <v>59.75</v>
      </c>
      <c r="F2" s="27">
        <f>D2*E2</f>
        <v>1792.5</v>
      </c>
    </row>
    <row r="3" spans="1:6" x14ac:dyDescent="0.25">
      <c r="A3" s="25" t="s">
        <v>69</v>
      </c>
      <c r="B3" s="25" t="s">
        <v>68</v>
      </c>
      <c r="C3" s="25" t="s">
        <v>67</v>
      </c>
      <c r="D3" s="25">
        <v>70</v>
      </c>
      <c r="E3" s="26">
        <v>34.54</v>
      </c>
      <c r="F3" s="27">
        <f>D3*E3</f>
        <v>2417.7999999999997</v>
      </c>
    </row>
  </sheetData>
  <pageMargins left="0.7" right="0.7" top="0.75" bottom="0.75" header="0.3" footer="0.3"/>
  <ignoredErrors>
    <ignoredError sqref="A2:C3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29CF-C614-4757-8DCF-AADA68E7CFF2}">
  <dimension ref="A1:F2"/>
  <sheetViews>
    <sheetView zoomScale="235" zoomScaleNormal="235" workbookViewId="0"/>
  </sheetViews>
  <sheetFormatPr defaultRowHeight="15" x14ac:dyDescent="0.25"/>
  <cols>
    <col min="1" max="4" width="9.140625" style="25"/>
    <col min="5" max="5" width="10.140625" style="26" bestFit="1" customWidth="1"/>
    <col min="6" max="6" width="13.7109375" style="25" bestFit="1" customWidth="1"/>
    <col min="7" max="16384" width="9.140625" style="25"/>
  </cols>
  <sheetData>
    <row r="1" spans="1:6" x14ac:dyDescent="0.25">
      <c r="A1" s="25" t="s">
        <v>78</v>
      </c>
      <c r="B1" s="25" t="s">
        <v>77</v>
      </c>
      <c r="C1" s="25" t="s">
        <v>76</v>
      </c>
      <c r="D1" s="25" t="s">
        <v>75</v>
      </c>
      <c r="E1" s="26" t="s">
        <v>74</v>
      </c>
      <c r="F1" s="25" t="s">
        <v>73</v>
      </c>
    </row>
    <row r="2" spans="1:6" x14ac:dyDescent="0.25">
      <c r="A2" s="25" t="s">
        <v>81</v>
      </c>
      <c r="B2" s="25" t="s">
        <v>80</v>
      </c>
      <c r="C2" s="25" t="s">
        <v>79</v>
      </c>
      <c r="D2" s="25">
        <v>16</v>
      </c>
      <c r="E2" s="26">
        <v>221.51</v>
      </c>
      <c r="F2" s="27">
        <f>D2*E2</f>
        <v>3544.16</v>
      </c>
    </row>
  </sheetData>
  <pageMargins left="0.7" right="0.7" top="0.75" bottom="0.75" header="0.3" footer="0.3"/>
  <ignoredErrors>
    <ignoredError sqref="A2:C2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50B2-720C-4862-A0AE-E606822365F4}">
  <dimension ref="A1:F4"/>
  <sheetViews>
    <sheetView zoomScale="235" zoomScaleNormal="235" workbookViewId="0"/>
  </sheetViews>
  <sheetFormatPr defaultRowHeight="15" x14ac:dyDescent="0.25"/>
  <cols>
    <col min="1" max="4" width="9.140625" style="25"/>
    <col min="5" max="5" width="10.140625" style="26" bestFit="1" customWidth="1"/>
    <col min="6" max="6" width="13.7109375" style="25" bestFit="1" customWidth="1"/>
    <col min="7" max="16384" width="9.140625" style="25"/>
  </cols>
  <sheetData>
    <row r="1" spans="1:6" x14ac:dyDescent="0.25">
      <c r="A1" s="25" t="s">
        <v>78</v>
      </c>
      <c r="B1" s="25" t="s">
        <v>77</v>
      </c>
      <c r="C1" s="25" t="s">
        <v>76</v>
      </c>
      <c r="D1" s="25" t="s">
        <v>75</v>
      </c>
      <c r="E1" s="26" t="s">
        <v>74</v>
      </c>
      <c r="F1" s="25" t="s">
        <v>73</v>
      </c>
    </row>
    <row r="2" spans="1:6" x14ac:dyDescent="0.25">
      <c r="A2" s="25" t="s">
        <v>90</v>
      </c>
      <c r="B2" s="25" t="s">
        <v>89</v>
      </c>
      <c r="C2" s="25" t="s">
        <v>88</v>
      </c>
      <c r="D2" s="25">
        <v>75</v>
      </c>
      <c r="E2" s="26">
        <v>100.18</v>
      </c>
      <c r="F2" s="27">
        <f>D2*E2</f>
        <v>7513.5000000000009</v>
      </c>
    </row>
    <row r="3" spans="1:6" x14ac:dyDescent="0.25">
      <c r="A3" s="25" t="s">
        <v>87</v>
      </c>
      <c r="B3" s="25" t="s">
        <v>86</v>
      </c>
      <c r="C3" s="25" t="s">
        <v>85</v>
      </c>
      <c r="D3" s="25">
        <v>50</v>
      </c>
      <c r="E3" s="26">
        <v>134.69999999999999</v>
      </c>
      <c r="F3" s="27">
        <f>D3*E3</f>
        <v>6734.9999999999991</v>
      </c>
    </row>
    <row r="4" spans="1:6" x14ac:dyDescent="0.25">
      <c r="A4" s="25" t="s">
        <v>84</v>
      </c>
      <c r="B4" s="25" t="s">
        <v>83</v>
      </c>
      <c r="C4" s="25" t="s">
        <v>82</v>
      </c>
      <c r="D4" s="25">
        <v>116</v>
      </c>
      <c r="E4" s="26">
        <v>101.5</v>
      </c>
      <c r="F4" s="27">
        <f>D4*E4</f>
        <v>11774</v>
      </c>
    </row>
  </sheetData>
  <pageMargins left="0.7" right="0.7" top="0.75" bottom="0.75" header="0.3" footer="0.3"/>
  <ignoredErrors>
    <ignoredError sqref="A2:C4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9FC96-FE5A-4BA0-A577-7C2924B9DBEE}">
  <dimension ref="A1:F3"/>
  <sheetViews>
    <sheetView zoomScale="235" zoomScaleNormal="235" workbookViewId="0"/>
  </sheetViews>
  <sheetFormatPr defaultRowHeight="15" x14ac:dyDescent="0.25"/>
  <cols>
    <col min="1" max="4" width="9.140625" style="25"/>
    <col min="5" max="5" width="10.140625" style="26" bestFit="1" customWidth="1"/>
    <col min="6" max="6" width="13.7109375" style="25" bestFit="1" customWidth="1"/>
    <col min="7" max="16384" width="9.140625" style="25"/>
  </cols>
  <sheetData>
    <row r="1" spans="1:6" x14ac:dyDescent="0.25">
      <c r="A1" s="25" t="s">
        <v>78</v>
      </c>
      <c r="B1" s="25" t="s">
        <v>77</v>
      </c>
      <c r="C1" s="25" t="s">
        <v>76</v>
      </c>
      <c r="D1" s="25" t="s">
        <v>75</v>
      </c>
      <c r="E1" s="26" t="s">
        <v>74</v>
      </c>
      <c r="F1" s="25" t="s">
        <v>73</v>
      </c>
    </row>
    <row r="2" spans="1:6" x14ac:dyDescent="0.25">
      <c r="A2" s="25" t="s">
        <v>96</v>
      </c>
      <c r="B2" s="25" t="s">
        <v>95</v>
      </c>
      <c r="C2" s="25" t="s">
        <v>94</v>
      </c>
      <c r="D2" s="25">
        <v>300</v>
      </c>
      <c r="E2" s="26">
        <v>48.34</v>
      </c>
      <c r="F2" s="27">
        <f>D2*E2</f>
        <v>14502.000000000002</v>
      </c>
    </row>
    <row r="3" spans="1:6" x14ac:dyDescent="0.25">
      <c r="A3" s="25" t="s">
        <v>93</v>
      </c>
      <c r="B3" s="25" t="s">
        <v>92</v>
      </c>
      <c r="C3" s="25" t="s">
        <v>91</v>
      </c>
      <c r="D3" s="25">
        <v>30</v>
      </c>
      <c r="E3" s="26">
        <v>346.6</v>
      </c>
      <c r="F3" s="27">
        <f>D3*E3</f>
        <v>10398</v>
      </c>
    </row>
  </sheetData>
  <pageMargins left="0.7" right="0.7" top="0.75" bottom="0.75" header="0.3" footer="0.3"/>
  <ignoredErrors>
    <ignoredError sqref="A2:C3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4F6E-D40E-4035-9D7A-3873E8DBC6C3}">
  <dimension ref="A1:F4"/>
  <sheetViews>
    <sheetView zoomScale="235" zoomScaleNormal="235" workbookViewId="0"/>
  </sheetViews>
  <sheetFormatPr defaultRowHeight="15" x14ac:dyDescent="0.25"/>
  <cols>
    <col min="1" max="4" width="9.140625" style="25"/>
    <col min="5" max="5" width="10.140625" style="26" bestFit="1" customWidth="1"/>
    <col min="6" max="6" width="13.7109375" style="25" bestFit="1" customWidth="1"/>
    <col min="7" max="16384" width="9.140625" style="25"/>
  </cols>
  <sheetData>
    <row r="1" spans="1:6" x14ac:dyDescent="0.25">
      <c r="A1" s="25" t="s">
        <v>78</v>
      </c>
      <c r="B1" s="25" t="s">
        <v>77</v>
      </c>
      <c r="C1" s="25" t="s">
        <v>76</v>
      </c>
      <c r="D1" s="25" t="s">
        <v>75</v>
      </c>
      <c r="E1" s="26" t="s">
        <v>74</v>
      </c>
      <c r="F1" s="25" t="s">
        <v>73</v>
      </c>
    </row>
    <row r="2" spans="1:6" x14ac:dyDescent="0.25">
      <c r="A2" s="25" t="s">
        <v>105</v>
      </c>
      <c r="B2" s="25" t="s">
        <v>104</v>
      </c>
      <c r="C2" s="25" t="s">
        <v>103</v>
      </c>
      <c r="D2" s="25">
        <v>500</v>
      </c>
      <c r="E2" s="26">
        <v>73.89</v>
      </c>
      <c r="F2" s="27">
        <f>D2*E2</f>
        <v>36945</v>
      </c>
    </row>
    <row r="3" spans="1:6" x14ac:dyDescent="0.25">
      <c r="A3" s="25" t="s">
        <v>102</v>
      </c>
      <c r="B3" s="25" t="s">
        <v>101</v>
      </c>
      <c r="C3" s="25" t="s">
        <v>100</v>
      </c>
      <c r="D3" s="25">
        <v>50</v>
      </c>
      <c r="E3" s="26">
        <v>93.77</v>
      </c>
      <c r="F3" s="27">
        <f>D3*E3</f>
        <v>4688.5</v>
      </c>
    </row>
    <row r="4" spans="1:6" x14ac:dyDescent="0.25">
      <c r="A4" s="25" t="s">
        <v>99</v>
      </c>
      <c r="B4" s="25" t="s">
        <v>98</v>
      </c>
      <c r="C4" s="25" t="s">
        <v>97</v>
      </c>
      <c r="D4" s="25">
        <v>67</v>
      </c>
      <c r="E4" s="26">
        <v>43.2</v>
      </c>
      <c r="F4" s="27">
        <f>D4*E4</f>
        <v>2894.4</v>
      </c>
    </row>
  </sheetData>
  <pageMargins left="0.7" right="0.7" top="0.75" bottom="0.75" header="0.3" footer="0.3"/>
  <ignoredErrors>
    <ignoredError sqref="A2:C4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B78B-EB9C-4A18-8FD3-74C47C91EDDB}">
  <dimension ref="A1:F2"/>
  <sheetViews>
    <sheetView zoomScale="235" zoomScaleNormal="235" workbookViewId="0"/>
  </sheetViews>
  <sheetFormatPr defaultRowHeight="15" x14ac:dyDescent="0.25"/>
  <cols>
    <col min="1" max="4" width="9.140625" style="25"/>
    <col min="5" max="5" width="10.140625" style="26" bestFit="1" customWidth="1"/>
    <col min="6" max="6" width="13.7109375" style="25" bestFit="1" customWidth="1"/>
    <col min="7" max="16384" width="9.140625" style="25"/>
  </cols>
  <sheetData>
    <row r="1" spans="1:6" x14ac:dyDescent="0.25">
      <c r="A1" s="25" t="s">
        <v>78</v>
      </c>
      <c r="B1" s="25" t="s">
        <v>77</v>
      </c>
      <c r="C1" s="25" t="s">
        <v>76</v>
      </c>
      <c r="D1" s="25" t="s">
        <v>75</v>
      </c>
      <c r="E1" s="26" t="s">
        <v>74</v>
      </c>
      <c r="F1" s="25" t="s">
        <v>73</v>
      </c>
    </row>
    <row r="2" spans="1:6" x14ac:dyDescent="0.25">
      <c r="A2" s="25" t="s">
        <v>108</v>
      </c>
      <c r="B2" s="25" t="s">
        <v>107</v>
      </c>
      <c r="C2" s="25" t="s">
        <v>106</v>
      </c>
      <c r="D2" s="25">
        <v>350</v>
      </c>
      <c r="E2" s="26">
        <v>62.04</v>
      </c>
      <c r="F2" s="27">
        <f>D2*E2</f>
        <v>21714</v>
      </c>
    </row>
  </sheetData>
  <pageMargins left="0.7" right="0.7" top="0.75" bottom="0.75" header="0.3" footer="0.3"/>
  <ignoredErrors>
    <ignoredError sqref="A2:C2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ECA6-EFC5-4BB4-B677-C67020EF8020}">
  <dimension ref="A1:F2"/>
  <sheetViews>
    <sheetView zoomScale="235" zoomScaleNormal="235" workbookViewId="0"/>
  </sheetViews>
  <sheetFormatPr defaultRowHeight="15" x14ac:dyDescent="0.25"/>
  <cols>
    <col min="1" max="4" width="9.140625" style="25"/>
    <col min="5" max="5" width="10.140625" style="26" bestFit="1" customWidth="1"/>
    <col min="6" max="6" width="13.7109375" style="25" bestFit="1" customWidth="1"/>
    <col min="7" max="16384" width="9.140625" style="25"/>
  </cols>
  <sheetData>
    <row r="1" spans="1:6" x14ac:dyDescent="0.25">
      <c r="A1" s="25" t="s">
        <v>78</v>
      </c>
      <c r="B1" s="25" t="s">
        <v>77</v>
      </c>
      <c r="C1" s="25" t="s">
        <v>76</v>
      </c>
      <c r="D1" s="25" t="s">
        <v>75</v>
      </c>
      <c r="E1" s="26" t="s">
        <v>74</v>
      </c>
      <c r="F1" s="25" t="s">
        <v>73</v>
      </c>
    </row>
    <row r="2" spans="1:6" x14ac:dyDescent="0.25">
      <c r="A2" s="25" t="s">
        <v>111</v>
      </c>
      <c r="B2" s="25" t="s">
        <v>110</v>
      </c>
      <c r="C2" s="25" t="s">
        <v>109</v>
      </c>
      <c r="D2" s="25">
        <v>80</v>
      </c>
      <c r="E2" s="26">
        <v>120.21</v>
      </c>
      <c r="F2" s="27">
        <f>D2*E2</f>
        <v>9616.7999999999993</v>
      </c>
    </row>
  </sheetData>
  <pageMargins left="0.7" right="0.7" top="0.75" bottom="0.75" header="0.3" footer="0.3"/>
  <ignoredErrors>
    <ignoredError sqref="A2:C2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3F6B-46A7-4F6D-BDBC-FE1A590D7A0C}">
  <dimension ref="A1:F3"/>
  <sheetViews>
    <sheetView zoomScale="235" zoomScaleNormal="235" workbookViewId="0"/>
  </sheetViews>
  <sheetFormatPr defaultRowHeight="15" x14ac:dyDescent="0.25"/>
  <cols>
    <col min="1" max="4" width="9.140625" style="25"/>
    <col min="5" max="5" width="10.140625" style="26" bestFit="1" customWidth="1"/>
    <col min="6" max="6" width="13.7109375" style="25" bestFit="1" customWidth="1"/>
    <col min="7" max="16384" width="9.140625" style="25"/>
  </cols>
  <sheetData>
    <row r="1" spans="1:6" x14ac:dyDescent="0.25">
      <c r="A1" s="25" t="s">
        <v>78</v>
      </c>
      <c r="B1" s="25" t="s">
        <v>77</v>
      </c>
      <c r="C1" s="25" t="s">
        <v>76</v>
      </c>
      <c r="D1" s="25" t="s">
        <v>75</v>
      </c>
      <c r="E1" s="26" t="s">
        <v>74</v>
      </c>
      <c r="F1" s="25" t="s">
        <v>73</v>
      </c>
    </row>
    <row r="2" spans="1:6" x14ac:dyDescent="0.25">
      <c r="A2" s="25" t="s">
        <v>117</v>
      </c>
      <c r="B2" s="25" t="s">
        <v>116</v>
      </c>
      <c r="C2" s="25" t="s">
        <v>115</v>
      </c>
      <c r="D2" s="25">
        <v>20</v>
      </c>
      <c r="E2" s="26">
        <v>606.74</v>
      </c>
      <c r="F2" s="27">
        <f>D2*E2</f>
        <v>12134.8</v>
      </c>
    </row>
    <row r="3" spans="1:6" x14ac:dyDescent="0.25">
      <c r="A3" s="25" t="s">
        <v>114</v>
      </c>
      <c r="B3" s="25" t="s">
        <v>113</v>
      </c>
      <c r="C3" s="25" t="s">
        <v>112</v>
      </c>
      <c r="D3" s="25">
        <v>220</v>
      </c>
      <c r="E3" s="26">
        <v>115.98</v>
      </c>
      <c r="F3" s="27">
        <f>D3*E3</f>
        <v>25515.600000000002</v>
      </c>
    </row>
  </sheetData>
  <pageMargins left="0.7" right="0.7" top="0.75" bottom="0.75" header="0.3" footer="0.3"/>
  <ignoredErrors>
    <ignoredError sqref="A2:C3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25F41-4835-493E-942E-A35674AA48ED}">
  <dimension ref="A1:G16"/>
  <sheetViews>
    <sheetView tabSelected="1" zoomScale="235" zoomScaleNormal="235" workbookViewId="0"/>
  </sheetViews>
  <sheetFormatPr defaultRowHeight="15" x14ac:dyDescent="0.25"/>
  <cols>
    <col min="1" max="4" width="9.140625" style="25"/>
    <col min="5" max="5" width="10.140625" style="26" bestFit="1" customWidth="1"/>
    <col min="6" max="6" width="13.7109375" style="25" bestFit="1" customWidth="1"/>
    <col min="7" max="7" width="11.28515625" style="28" bestFit="1" customWidth="1"/>
    <col min="8" max="16384" width="9.140625" style="25"/>
  </cols>
  <sheetData>
    <row r="1" spans="1:7" x14ac:dyDescent="0.25">
      <c r="A1" s="25" t="s">
        <v>78</v>
      </c>
      <c r="B1" s="25" t="s">
        <v>77</v>
      </c>
      <c r="C1" s="25" t="s">
        <v>76</v>
      </c>
      <c r="D1" s="25" t="s">
        <v>75</v>
      </c>
      <c r="E1" s="26" t="s">
        <v>74</v>
      </c>
      <c r="F1" s="25" t="s">
        <v>73</v>
      </c>
      <c r="G1" s="28" t="s">
        <v>118</v>
      </c>
    </row>
    <row r="2" spans="1:7" x14ac:dyDescent="0.25">
      <c r="A2" s="25" t="s">
        <v>72</v>
      </c>
      <c r="B2" s="25" t="s">
        <v>71</v>
      </c>
      <c r="C2" s="25" t="s">
        <v>70</v>
      </c>
      <c r="D2" s="25">
        <v>30</v>
      </c>
      <c r="E2" s="26">
        <v>59.75</v>
      </c>
      <c r="F2" s="27">
        <f>D2*E2</f>
        <v>1792.5</v>
      </c>
      <c r="G2" s="28">
        <v>45296</v>
      </c>
    </row>
    <row r="3" spans="1:7" x14ac:dyDescent="0.25">
      <c r="A3" s="25" t="s">
        <v>69</v>
      </c>
      <c r="B3" s="25" t="s">
        <v>68</v>
      </c>
      <c r="C3" s="25" t="s">
        <v>67</v>
      </c>
      <c r="D3" s="25">
        <v>70</v>
      </c>
      <c r="E3" s="26">
        <v>34.54</v>
      </c>
      <c r="F3" s="27">
        <f>D3*E3</f>
        <v>2417.7999999999997</v>
      </c>
      <c r="G3" s="28">
        <v>45316</v>
      </c>
    </row>
    <row r="4" spans="1:7" x14ac:dyDescent="0.25">
      <c r="A4" s="25" t="s">
        <v>81</v>
      </c>
      <c r="B4" s="25" t="s">
        <v>80</v>
      </c>
      <c r="C4" s="25" t="s">
        <v>79</v>
      </c>
      <c r="D4" s="25">
        <v>16</v>
      </c>
      <c r="E4" s="26">
        <v>221.51</v>
      </c>
      <c r="F4" s="27">
        <f>D4*E4</f>
        <v>3544.16</v>
      </c>
      <c r="G4" s="28">
        <v>45324</v>
      </c>
    </row>
    <row r="5" spans="1:7" x14ac:dyDescent="0.25">
      <c r="A5" s="25" t="s">
        <v>90</v>
      </c>
      <c r="B5" s="25" t="s">
        <v>89</v>
      </c>
      <c r="C5" s="25" t="s">
        <v>88</v>
      </c>
      <c r="D5" s="25">
        <v>75</v>
      </c>
      <c r="E5" s="26">
        <v>100.18</v>
      </c>
      <c r="F5" s="27">
        <f>D5*E5</f>
        <v>7513.5000000000009</v>
      </c>
      <c r="G5" s="28">
        <v>45352</v>
      </c>
    </row>
    <row r="6" spans="1:7" x14ac:dyDescent="0.25">
      <c r="A6" s="25" t="s">
        <v>87</v>
      </c>
      <c r="B6" s="25" t="s">
        <v>86</v>
      </c>
      <c r="C6" s="25" t="s">
        <v>85</v>
      </c>
      <c r="D6" s="25">
        <v>50</v>
      </c>
      <c r="E6" s="26">
        <v>134.69999999999999</v>
      </c>
      <c r="F6" s="27">
        <f>D6*E6</f>
        <v>6734.9999999999991</v>
      </c>
      <c r="G6" s="28">
        <v>45360</v>
      </c>
    </row>
    <row r="7" spans="1:7" x14ac:dyDescent="0.25">
      <c r="A7" s="25" t="s">
        <v>84</v>
      </c>
      <c r="B7" s="25" t="s">
        <v>83</v>
      </c>
      <c r="C7" s="25" t="s">
        <v>82</v>
      </c>
      <c r="D7" s="25">
        <v>116</v>
      </c>
      <c r="E7" s="26">
        <v>101.5</v>
      </c>
      <c r="F7" s="27">
        <f>D7*E7</f>
        <v>11774</v>
      </c>
      <c r="G7" s="28">
        <v>45366</v>
      </c>
    </row>
    <row r="8" spans="1:7" x14ac:dyDescent="0.25">
      <c r="A8" s="25" t="s">
        <v>96</v>
      </c>
      <c r="B8" s="25" t="s">
        <v>95</v>
      </c>
      <c r="C8" s="25" t="s">
        <v>94</v>
      </c>
      <c r="D8" s="25">
        <v>300</v>
      </c>
      <c r="E8" s="26">
        <v>48.34</v>
      </c>
      <c r="F8" s="27">
        <f>D8*E8</f>
        <v>14502.000000000002</v>
      </c>
      <c r="G8" s="28">
        <v>45405</v>
      </c>
    </row>
    <row r="9" spans="1:7" x14ac:dyDescent="0.25">
      <c r="A9" s="25" t="s">
        <v>93</v>
      </c>
      <c r="B9" s="25" t="s">
        <v>92</v>
      </c>
      <c r="C9" s="25" t="s">
        <v>91</v>
      </c>
      <c r="D9" s="25">
        <v>30</v>
      </c>
      <c r="E9" s="26">
        <v>346.6</v>
      </c>
      <c r="F9" s="27">
        <f>D9*E9</f>
        <v>10398</v>
      </c>
      <c r="G9" s="28">
        <v>45411</v>
      </c>
    </row>
    <row r="10" spans="1:7" x14ac:dyDescent="0.25">
      <c r="A10" s="25" t="s">
        <v>105</v>
      </c>
      <c r="B10" s="25" t="s">
        <v>104</v>
      </c>
      <c r="C10" s="25" t="s">
        <v>103</v>
      </c>
      <c r="D10" s="25">
        <v>500</v>
      </c>
      <c r="E10" s="26">
        <v>73.89</v>
      </c>
      <c r="F10" s="27">
        <f>D10*E10</f>
        <v>36945</v>
      </c>
      <c r="G10" s="28">
        <v>45425</v>
      </c>
    </row>
    <row r="11" spans="1:7" x14ac:dyDescent="0.25">
      <c r="A11" s="25" t="s">
        <v>102</v>
      </c>
      <c r="B11" s="25" t="s">
        <v>101</v>
      </c>
      <c r="C11" s="25" t="s">
        <v>100</v>
      </c>
      <c r="D11" s="25">
        <v>50</v>
      </c>
      <c r="E11" s="26">
        <v>93.77</v>
      </c>
      <c r="F11" s="27">
        <f>D11*E11</f>
        <v>4688.5</v>
      </c>
      <c r="G11" s="28">
        <v>45429</v>
      </c>
    </row>
    <row r="12" spans="1:7" x14ac:dyDescent="0.25">
      <c r="A12" s="25" t="s">
        <v>99</v>
      </c>
      <c r="B12" s="25" t="s">
        <v>98</v>
      </c>
      <c r="C12" s="25" t="s">
        <v>97</v>
      </c>
      <c r="D12" s="25">
        <v>67</v>
      </c>
      <c r="E12" s="26">
        <v>43.2</v>
      </c>
      <c r="F12" s="27">
        <f>D12*E12</f>
        <v>2894.4</v>
      </c>
      <c r="G12" s="28">
        <v>45433</v>
      </c>
    </row>
    <row r="13" spans="1:7" x14ac:dyDescent="0.25">
      <c r="A13" s="25" t="s">
        <v>108</v>
      </c>
      <c r="B13" s="25" t="s">
        <v>107</v>
      </c>
      <c r="C13" s="25" t="s">
        <v>106</v>
      </c>
      <c r="D13" s="25">
        <v>350</v>
      </c>
      <c r="E13" s="26">
        <v>62.04</v>
      </c>
      <c r="F13" s="27">
        <f>D13*E13</f>
        <v>21714</v>
      </c>
      <c r="G13" s="28">
        <v>45455</v>
      </c>
    </row>
    <row r="14" spans="1:7" x14ac:dyDescent="0.25">
      <c r="A14" s="25" t="s">
        <v>111</v>
      </c>
      <c r="B14" s="25" t="s">
        <v>110</v>
      </c>
      <c r="C14" s="25" t="s">
        <v>109</v>
      </c>
      <c r="D14" s="25">
        <v>80</v>
      </c>
      <c r="E14" s="26">
        <v>120.21</v>
      </c>
      <c r="F14" s="27">
        <f>D14*E14</f>
        <v>9616.7999999999993</v>
      </c>
      <c r="G14" s="28">
        <v>45503</v>
      </c>
    </row>
    <row r="15" spans="1:7" x14ac:dyDescent="0.25">
      <c r="A15" s="25" t="s">
        <v>117</v>
      </c>
      <c r="B15" s="25" t="s">
        <v>116</v>
      </c>
      <c r="C15" s="25" t="s">
        <v>115</v>
      </c>
      <c r="D15" s="25">
        <v>20</v>
      </c>
      <c r="E15" s="26">
        <v>606.74</v>
      </c>
      <c r="F15" s="27">
        <f>D15*E15</f>
        <v>12134.8</v>
      </c>
      <c r="G15" s="28">
        <v>45513</v>
      </c>
    </row>
    <row r="16" spans="1:7" x14ac:dyDescent="0.25">
      <c r="A16" s="25" t="s">
        <v>114</v>
      </c>
      <c r="B16" s="25" t="s">
        <v>113</v>
      </c>
      <c r="C16" s="25" t="s">
        <v>112</v>
      </c>
      <c r="D16" s="25">
        <v>220</v>
      </c>
      <c r="E16" s="26">
        <v>115.98</v>
      </c>
      <c r="F16" s="27">
        <f>D16*E16</f>
        <v>25515.600000000002</v>
      </c>
      <c r="G16" s="28">
        <v>45532</v>
      </c>
    </row>
  </sheetData>
  <pageMargins left="0.7" right="0.7" top="0.75" bottom="0.75" header="0.3" footer="0.3"/>
  <ignoredErrors>
    <ignoredError sqref="A2:C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2446B-EC2F-4E22-A852-6E12B116F1AE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5CB9-3E00-48C1-8641-41349775D2C6}">
  <sheetPr codeName="Sheet11"/>
  <dimension ref="E1:O30"/>
  <sheetViews>
    <sheetView zoomScale="115" zoomScaleNormal="115" workbookViewId="0"/>
  </sheetViews>
  <sheetFormatPr defaultRowHeight="15" x14ac:dyDescent="0.25"/>
  <cols>
    <col min="5" max="5" width="8" customWidth="1"/>
    <col min="6" max="6" width="16.42578125" bestFit="1" customWidth="1"/>
    <col min="7" max="7" width="19.85546875" customWidth="1"/>
    <col min="8" max="8" width="13.5703125" customWidth="1"/>
    <col min="9" max="10" width="13.5703125" style="1" customWidth="1"/>
    <col min="11" max="13" width="13.5703125" customWidth="1"/>
  </cols>
  <sheetData>
    <row r="1" spans="5:15" x14ac:dyDescent="0.25">
      <c r="E1" t="s">
        <v>10</v>
      </c>
      <c r="F1" t="s">
        <v>11</v>
      </c>
      <c r="G1" t="s">
        <v>12</v>
      </c>
      <c r="H1" t="s">
        <v>13</v>
      </c>
      <c r="I1" s="1" t="s">
        <v>14</v>
      </c>
      <c r="J1" s="1" t="s">
        <v>15</v>
      </c>
      <c r="K1" t="s">
        <v>16</v>
      </c>
    </row>
    <row r="2" spans="5:15" x14ac:dyDescent="0.25">
      <c r="E2">
        <v>1001</v>
      </c>
      <c r="F2" t="s">
        <v>17</v>
      </c>
      <c r="G2" t="s">
        <v>46</v>
      </c>
      <c r="H2">
        <v>150</v>
      </c>
      <c r="I2" s="1">
        <v>5.63</v>
      </c>
      <c r="J2" s="1">
        <v>6.99</v>
      </c>
      <c r="K2" s="2">
        <v>5.2499999999999998E-2</v>
      </c>
      <c r="L2" s="3"/>
      <c r="M2" s="3"/>
      <c r="N2">
        <v>1023</v>
      </c>
      <c r="O2">
        <f>VLOOKUP($N$2,$E$2:$M$30,5,0)</f>
        <v>946.95</v>
      </c>
    </row>
    <row r="3" spans="5:15" x14ac:dyDescent="0.25">
      <c r="E3">
        <v>1002</v>
      </c>
      <c r="F3" t="s">
        <v>18</v>
      </c>
      <c r="G3" t="s">
        <v>46</v>
      </c>
      <c r="H3">
        <v>80</v>
      </c>
      <c r="I3" s="1">
        <v>43.6</v>
      </c>
      <c r="J3" s="1">
        <v>55.99</v>
      </c>
      <c r="K3" s="2">
        <v>6.5000000000000002E-2</v>
      </c>
    </row>
    <row r="4" spans="5:15" x14ac:dyDescent="0.25">
      <c r="E4">
        <v>1003</v>
      </c>
      <c r="F4" t="s">
        <v>19</v>
      </c>
      <c r="G4" t="s">
        <v>46</v>
      </c>
      <c r="H4">
        <v>15</v>
      </c>
      <c r="I4" s="1">
        <v>63.8</v>
      </c>
      <c r="J4" s="1">
        <v>89.99</v>
      </c>
      <c r="K4" s="2">
        <v>8.2500000000000004E-2</v>
      </c>
    </row>
    <row r="5" spans="5:15" x14ac:dyDescent="0.25">
      <c r="E5">
        <v>1004</v>
      </c>
      <c r="F5" t="s">
        <v>20</v>
      </c>
      <c r="G5" t="s">
        <v>46</v>
      </c>
      <c r="H5">
        <v>40</v>
      </c>
      <c r="I5" s="1">
        <v>39.28</v>
      </c>
      <c r="J5" s="1">
        <v>52.99</v>
      </c>
      <c r="K5" s="2">
        <v>0.16250000000000001</v>
      </c>
    </row>
    <row r="6" spans="5:15" x14ac:dyDescent="0.25">
      <c r="E6">
        <v>1005</v>
      </c>
      <c r="F6" t="s">
        <v>21</v>
      </c>
      <c r="G6" t="s">
        <v>48</v>
      </c>
      <c r="H6">
        <v>40</v>
      </c>
      <c r="I6" s="1">
        <v>16.54</v>
      </c>
      <c r="J6" s="1">
        <v>22.99</v>
      </c>
      <c r="K6" s="2">
        <v>0.13750000000000001</v>
      </c>
    </row>
    <row r="7" spans="5:15" x14ac:dyDescent="0.25">
      <c r="E7">
        <v>1006</v>
      </c>
      <c r="F7" t="s">
        <v>22</v>
      </c>
      <c r="G7" t="s">
        <v>48</v>
      </c>
      <c r="H7">
        <v>29</v>
      </c>
      <c r="I7" s="1">
        <v>121.56</v>
      </c>
      <c r="J7" s="1">
        <v>165.99</v>
      </c>
      <c r="K7" s="2">
        <v>0.105</v>
      </c>
    </row>
    <row r="8" spans="5:15" x14ac:dyDescent="0.25">
      <c r="E8">
        <v>1007</v>
      </c>
      <c r="F8" t="s">
        <v>23</v>
      </c>
      <c r="G8" t="s">
        <v>48</v>
      </c>
      <c r="H8">
        <v>40</v>
      </c>
      <c r="I8" s="1">
        <v>42.49</v>
      </c>
      <c r="J8" s="1">
        <v>51.99</v>
      </c>
      <c r="K8" s="2">
        <v>4.4999999999999998E-2</v>
      </c>
    </row>
    <row r="9" spans="5:15" x14ac:dyDescent="0.25">
      <c r="E9">
        <v>1008</v>
      </c>
      <c r="F9" t="s">
        <v>24</v>
      </c>
      <c r="G9" t="s">
        <v>48</v>
      </c>
      <c r="H9">
        <v>26</v>
      </c>
      <c r="I9" s="1">
        <v>21.23</v>
      </c>
      <c r="J9" s="1">
        <v>25.99</v>
      </c>
      <c r="K9" s="2">
        <v>5.7500000000000002E-2</v>
      </c>
    </row>
    <row r="10" spans="5:15" x14ac:dyDescent="0.25">
      <c r="E10">
        <v>1009</v>
      </c>
      <c r="F10" t="s">
        <v>25</v>
      </c>
      <c r="G10" t="s">
        <v>48</v>
      </c>
      <c r="H10">
        <v>46</v>
      </c>
      <c r="I10" s="1">
        <v>9.74</v>
      </c>
      <c r="J10" s="1">
        <v>12.99</v>
      </c>
      <c r="K10" s="2">
        <v>0.13500000000000001</v>
      </c>
    </row>
    <row r="11" spans="5:15" x14ac:dyDescent="0.25">
      <c r="E11">
        <v>1010</v>
      </c>
      <c r="F11" t="s">
        <v>26</v>
      </c>
      <c r="G11" t="s">
        <v>48</v>
      </c>
      <c r="H11">
        <v>19</v>
      </c>
      <c r="I11" s="1">
        <v>4.25</v>
      </c>
      <c r="J11" s="1">
        <v>4.99</v>
      </c>
      <c r="K11" s="2">
        <v>4.4999999999999998E-2</v>
      </c>
    </row>
    <row r="12" spans="5:15" x14ac:dyDescent="0.25">
      <c r="E12">
        <v>1011</v>
      </c>
      <c r="F12" t="s">
        <v>27</v>
      </c>
      <c r="G12" t="s">
        <v>46</v>
      </c>
      <c r="H12">
        <v>28</v>
      </c>
      <c r="I12" s="1">
        <v>29.04</v>
      </c>
      <c r="J12" s="1">
        <v>34.99</v>
      </c>
      <c r="K12" s="2">
        <v>0.06</v>
      </c>
    </row>
    <row r="13" spans="5:15" x14ac:dyDescent="0.25">
      <c r="E13">
        <v>1012</v>
      </c>
      <c r="F13" t="s">
        <v>28</v>
      </c>
      <c r="G13" t="s">
        <v>46</v>
      </c>
      <c r="H13">
        <v>40</v>
      </c>
      <c r="I13" s="1">
        <v>31.41</v>
      </c>
      <c r="J13" s="1">
        <v>40.99</v>
      </c>
      <c r="K13" s="2">
        <v>0.11750000000000001</v>
      </c>
    </row>
    <row r="14" spans="5:15" x14ac:dyDescent="0.25">
      <c r="E14">
        <v>1013</v>
      </c>
      <c r="F14" t="s">
        <v>29</v>
      </c>
      <c r="G14" t="s">
        <v>46</v>
      </c>
      <c r="H14">
        <v>41</v>
      </c>
      <c r="I14" s="1">
        <v>52.8</v>
      </c>
      <c r="J14" s="1">
        <v>65.989999999999995</v>
      </c>
      <c r="K14" s="2">
        <v>0.06</v>
      </c>
    </row>
    <row r="15" spans="5:15" x14ac:dyDescent="0.25">
      <c r="E15">
        <v>1014</v>
      </c>
      <c r="F15" t="s">
        <v>30</v>
      </c>
      <c r="G15" t="s">
        <v>46</v>
      </c>
      <c r="H15">
        <v>35</v>
      </c>
      <c r="I15" s="1">
        <v>74.349999999999994</v>
      </c>
      <c r="J15" s="1">
        <v>99.99</v>
      </c>
      <c r="K15" s="2">
        <v>9.5000000000000001E-2</v>
      </c>
    </row>
    <row r="16" spans="5:15" x14ac:dyDescent="0.25">
      <c r="E16">
        <v>1015</v>
      </c>
      <c r="F16" t="s">
        <v>31</v>
      </c>
      <c r="G16" t="s">
        <v>47</v>
      </c>
      <c r="H16">
        <v>14</v>
      </c>
      <c r="I16" s="1">
        <v>84.5</v>
      </c>
      <c r="J16" s="1">
        <v>115.99</v>
      </c>
      <c r="K16" s="2">
        <v>0.105</v>
      </c>
    </row>
    <row r="17" spans="5:11" x14ac:dyDescent="0.25">
      <c r="E17">
        <v>1016</v>
      </c>
      <c r="F17" t="s">
        <v>32</v>
      </c>
      <c r="G17" t="s">
        <v>47</v>
      </c>
      <c r="H17">
        <v>23</v>
      </c>
      <c r="I17" s="1">
        <v>14.33</v>
      </c>
      <c r="J17" s="1">
        <v>19.989999999999998</v>
      </c>
      <c r="K17" s="2">
        <v>0.13500000000000001</v>
      </c>
    </row>
    <row r="18" spans="5:11" x14ac:dyDescent="0.25">
      <c r="E18">
        <v>1017</v>
      </c>
      <c r="F18" t="s">
        <v>33</v>
      </c>
      <c r="G18" t="s">
        <v>47</v>
      </c>
      <c r="H18">
        <v>14</v>
      </c>
      <c r="I18" s="1">
        <v>43.23</v>
      </c>
      <c r="J18" s="1">
        <v>49.99</v>
      </c>
      <c r="K18" s="2">
        <v>6.5000000000000002E-2</v>
      </c>
    </row>
    <row r="19" spans="5:11" x14ac:dyDescent="0.25">
      <c r="E19">
        <v>1018</v>
      </c>
      <c r="F19" t="s">
        <v>34</v>
      </c>
      <c r="G19" t="s">
        <v>47</v>
      </c>
      <c r="H19">
        <v>28</v>
      </c>
      <c r="I19" s="1">
        <v>150.63</v>
      </c>
      <c r="J19" s="1">
        <v>199.99</v>
      </c>
      <c r="K19" s="2">
        <v>8.5000000000000006E-2</v>
      </c>
    </row>
    <row r="20" spans="5:11" x14ac:dyDescent="0.25">
      <c r="E20">
        <v>1019</v>
      </c>
      <c r="F20" t="s">
        <v>35</v>
      </c>
      <c r="G20" t="s">
        <v>48</v>
      </c>
      <c r="H20">
        <v>38</v>
      </c>
      <c r="I20" s="1">
        <v>30.12</v>
      </c>
      <c r="J20" s="1">
        <v>38.99</v>
      </c>
      <c r="K20" s="2">
        <v>8.2500000000000004E-2</v>
      </c>
    </row>
    <row r="21" spans="5:11" x14ac:dyDescent="0.25">
      <c r="E21">
        <v>1020</v>
      </c>
      <c r="F21" t="s">
        <v>36</v>
      </c>
      <c r="G21" t="s">
        <v>48</v>
      </c>
      <c r="H21">
        <v>32</v>
      </c>
      <c r="I21" s="1">
        <v>56.12</v>
      </c>
      <c r="J21" s="1">
        <v>70.989999999999995</v>
      </c>
      <c r="K21" s="2">
        <v>0.1075</v>
      </c>
    </row>
    <row r="22" spans="5:11" x14ac:dyDescent="0.25">
      <c r="E22">
        <v>1021</v>
      </c>
      <c r="F22" t="s">
        <v>37</v>
      </c>
      <c r="G22" t="s">
        <v>49</v>
      </c>
      <c r="H22">
        <v>19</v>
      </c>
      <c r="I22" s="1">
        <v>168.82</v>
      </c>
      <c r="J22" s="1">
        <v>234.99</v>
      </c>
      <c r="K22" s="2">
        <v>0.155</v>
      </c>
    </row>
    <row r="23" spans="5:11" x14ac:dyDescent="0.25">
      <c r="E23">
        <v>1022</v>
      </c>
      <c r="F23" t="s">
        <v>38</v>
      </c>
      <c r="G23" t="s">
        <v>49</v>
      </c>
      <c r="H23">
        <v>10</v>
      </c>
      <c r="I23" s="1">
        <v>700.41</v>
      </c>
      <c r="J23" s="1">
        <v>922.99</v>
      </c>
      <c r="K23" s="2">
        <v>0.105</v>
      </c>
    </row>
    <row r="24" spans="5:11" x14ac:dyDescent="0.25">
      <c r="E24">
        <v>1023</v>
      </c>
      <c r="F24" t="s">
        <v>39</v>
      </c>
      <c r="G24" t="s">
        <v>49</v>
      </c>
      <c r="H24">
        <v>5</v>
      </c>
      <c r="I24" s="1">
        <v>946.95</v>
      </c>
      <c r="J24" s="1">
        <v>1320.99</v>
      </c>
      <c r="K24" s="2">
        <v>8.5000000000000006E-2</v>
      </c>
    </row>
    <row r="25" spans="5:11" x14ac:dyDescent="0.25">
      <c r="E25">
        <v>1024</v>
      </c>
      <c r="F25" t="s">
        <v>40</v>
      </c>
      <c r="G25" t="s">
        <v>49</v>
      </c>
      <c r="H25">
        <v>15</v>
      </c>
      <c r="I25" s="1">
        <v>383.08</v>
      </c>
      <c r="J25" s="1">
        <v>499.99</v>
      </c>
      <c r="K25" s="2">
        <v>6.25E-2</v>
      </c>
    </row>
    <row r="26" spans="5:11" x14ac:dyDescent="0.25">
      <c r="E26">
        <v>1025</v>
      </c>
      <c r="F26" t="s">
        <v>41</v>
      </c>
      <c r="G26" t="s">
        <v>49</v>
      </c>
      <c r="H26">
        <v>8</v>
      </c>
      <c r="I26" s="1">
        <v>747.04</v>
      </c>
      <c r="J26" s="1">
        <v>999.99</v>
      </c>
      <c r="K26" s="2">
        <v>0.1</v>
      </c>
    </row>
    <row r="27" spans="5:11" x14ac:dyDescent="0.25">
      <c r="E27">
        <v>1026</v>
      </c>
      <c r="F27" t="s">
        <v>42</v>
      </c>
      <c r="G27" t="s">
        <v>49</v>
      </c>
      <c r="H27">
        <v>3</v>
      </c>
      <c r="I27" s="1">
        <v>569.6</v>
      </c>
      <c r="J27" s="1">
        <v>699.99</v>
      </c>
      <c r="K27" s="2">
        <v>6.25E-2</v>
      </c>
    </row>
    <row r="28" spans="5:11" x14ac:dyDescent="0.25">
      <c r="E28">
        <v>1027</v>
      </c>
      <c r="F28" t="s">
        <v>43</v>
      </c>
      <c r="G28" t="s">
        <v>49</v>
      </c>
      <c r="H28">
        <v>39</v>
      </c>
      <c r="I28" s="1">
        <v>147.76</v>
      </c>
      <c r="J28" s="1">
        <v>169.99</v>
      </c>
      <c r="K28" s="2">
        <v>3.2500000000000001E-2</v>
      </c>
    </row>
    <row r="29" spans="5:11" x14ac:dyDescent="0.25">
      <c r="E29">
        <v>1028</v>
      </c>
      <c r="F29" t="s">
        <v>44</v>
      </c>
      <c r="G29" t="s">
        <v>49</v>
      </c>
      <c r="H29">
        <v>14</v>
      </c>
      <c r="I29" s="1">
        <v>60.67</v>
      </c>
      <c r="J29" s="1">
        <v>74.989999999999995</v>
      </c>
      <c r="K29" s="2">
        <v>0.05</v>
      </c>
    </row>
    <row r="30" spans="5:11" x14ac:dyDescent="0.25">
      <c r="E30">
        <v>1029</v>
      </c>
      <c r="F30" t="s">
        <v>45</v>
      </c>
      <c r="G30" t="s">
        <v>49</v>
      </c>
      <c r="H30">
        <v>9</v>
      </c>
      <c r="I30" s="1">
        <v>142.58000000000001</v>
      </c>
      <c r="J30" s="1">
        <v>199.99</v>
      </c>
      <c r="K30" s="2">
        <v>0.13750000000000001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FD71D-773B-403B-8FC5-6A1853CE278A}">
  <sheetPr codeName="Sheet12"/>
  <dimension ref="A1:G30"/>
  <sheetViews>
    <sheetView zoomScale="115" zoomScaleNormal="115" workbookViewId="0"/>
  </sheetViews>
  <sheetFormatPr defaultRowHeight="15" x14ac:dyDescent="0.25"/>
  <cols>
    <col min="1" max="1" width="18.85546875" bestFit="1" customWidth="1"/>
    <col min="3" max="3" width="18.85546875" bestFit="1" customWidth="1"/>
    <col min="5" max="5" width="31" customWidth="1"/>
    <col min="7" max="7" width="34.7109375" bestFit="1" customWidth="1"/>
  </cols>
  <sheetData>
    <row r="1" spans="1:7" x14ac:dyDescent="0.25">
      <c r="A1" t="s">
        <v>12</v>
      </c>
      <c r="C1" t="s">
        <v>12</v>
      </c>
      <c r="E1" t="s">
        <v>50</v>
      </c>
      <c r="G1" t="s">
        <v>51</v>
      </c>
    </row>
    <row r="2" spans="1:7" x14ac:dyDescent="0.25">
      <c r="A2" t="s">
        <v>46</v>
      </c>
      <c r="C2" t="s">
        <v>46</v>
      </c>
    </row>
    <row r="3" spans="1:7" x14ac:dyDescent="0.25">
      <c r="A3" t="s">
        <v>48</v>
      </c>
      <c r="C3" t="s">
        <v>46</v>
      </c>
    </row>
    <row r="4" spans="1:7" x14ac:dyDescent="0.25">
      <c r="A4" t="s">
        <v>47</v>
      </c>
      <c r="C4" t="s">
        <v>46</v>
      </c>
    </row>
    <row r="5" spans="1:7" x14ac:dyDescent="0.25">
      <c r="A5" t="s">
        <v>49</v>
      </c>
      <c r="C5" t="s">
        <v>46</v>
      </c>
    </row>
    <row r="6" spans="1:7" x14ac:dyDescent="0.25">
      <c r="C6" t="s">
        <v>48</v>
      </c>
    </row>
    <row r="7" spans="1:7" x14ac:dyDescent="0.25">
      <c r="C7" t="s">
        <v>48</v>
      </c>
    </row>
    <row r="8" spans="1:7" x14ac:dyDescent="0.25">
      <c r="C8" t="s">
        <v>48</v>
      </c>
    </row>
    <row r="9" spans="1:7" x14ac:dyDescent="0.25">
      <c r="C9" t="s">
        <v>48</v>
      </c>
    </row>
    <row r="10" spans="1:7" x14ac:dyDescent="0.25">
      <c r="C10" t="s">
        <v>48</v>
      </c>
    </row>
    <row r="11" spans="1:7" x14ac:dyDescent="0.25">
      <c r="C11" t="s">
        <v>48</v>
      </c>
    </row>
    <row r="12" spans="1:7" x14ac:dyDescent="0.25">
      <c r="C12" t="s">
        <v>46</v>
      </c>
    </row>
    <row r="13" spans="1:7" x14ac:dyDescent="0.25">
      <c r="C13" t="s">
        <v>46</v>
      </c>
    </row>
    <row r="14" spans="1:7" x14ac:dyDescent="0.25">
      <c r="C14" t="s">
        <v>46</v>
      </c>
    </row>
    <row r="15" spans="1:7" x14ac:dyDescent="0.25">
      <c r="C15" t="s">
        <v>46</v>
      </c>
    </row>
    <row r="16" spans="1:7" x14ac:dyDescent="0.25">
      <c r="C16" t="s">
        <v>47</v>
      </c>
    </row>
    <row r="17" spans="3:3" x14ac:dyDescent="0.25">
      <c r="C17" t="s">
        <v>47</v>
      </c>
    </row>
    <row r="18" spans="3:3" x14ac:dyDescent="0.25">
      <c r="C18" t="s">
        <v>47</v>
      </c>
    </row>
    <row r="19" spans="3:3" x14ac:dyDescent="0.25">
      <c r="C19" t="s">
        <v>47</v>
      </c>
    </row>
    <row r="20" spans="3:3" x14ac:dyDescent="0.25">
      <c r="C20" t="s">
        <v>48</v>
      </c>
    </row>
    <row r="21" spans="3:3" x14ac:dyDescent="0.25">
      <c r="C21" t="s">
        <v>48</v>
      </c>
    </row>
    <row r="22" spans="3:3" x14ac:dyDescent="0.25">
      <c r="C22" t="s">
        <v>49</v>
      </c>
    </row>
    <row r="23" spans="3:3" x14ac:dyDescent="0.25">
      <c r="C23" t="s">
        <v>49</v>
      </c>
    </row>
    <row r="24" spans="3:3" x14ac:dyDescent="0.25">
      <c r="C24" t="s">
        <v>49</v>
      </c>
    </row>
    <row r="25" spans="3:3" x14ac:dyDescent="0.25">
      <c r="C25" t="s">
        <v>49</v>
      </c>
    </row>
    <row r="26" spans="3:3" x14ac:dyDescent="0.25">
      <c r="C26" t="s">
        <v>49</v>
      </c>
    </row>
    <row r="27" spans="3:3" x14ac:dyDescent="0.25">
      <c r="C27" t="s">
        <v>49</v>
      </c>
    </row>
    <row r="28" spans="3:3" x14ac:dyDescent="0.25">
      <c r="C28" t="s">
        <v>49</v>
      </c>
    </row>
    <row r="29" spans="3:3" x14ac:dyDescent="0.25">
      <c r="C29" t="s">
        <v>49</v>
      </c>
    </row>
    <row r="30" spans="3:3" x14ac:dyDescent="0.25">
      <c r="C30" t="s">
        <v>49</v>
      </c>
    </row>
  </sheetData>
  <dataValidations count="1">
    <dataValidation type="list" allowBlank="1" showInputMessage="1" showErrorMessage="1" sqref="G2" xr:uid="{6296BB37-6763-44BA-98B7-7FD8ACE0C14E}">
      <formula1>NamedRange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F291-1A69-43F9-B236-658440BA6492}">
  <sheetPr codeName="Sheet13"/>
  <dimension ref="E1:O30"/>
  <sheetViews>
    <sheetView zoomScale="115" zoomScaleNormal="115" workbookViewId="0"/>
  </sheetViews>
  <sheetFormatPr defaultRowHeight="15" x14ac:dyDescent="0.25"/>
  <cols>
    <col min="5" max="5" width="8" customWidth="1"/>
    <col min="6" max="6" width="16.42578125" bestFit="1" customWidth="1"/>
    <col min="7" max="7" width="19.85546875" customWidth="1"/>
    <col min="8" max="8" width="13.5703125" customWidth="1"/>
    <col min="9" max="10" width="13.5703125" style="1" customWidth="1"/>
    <col min="11" max="13" width="13.5703125" customWidth="1"/>
  </cols>
  <sheetData>
    <row r="1" spans="5:15" x14ac:dyDescent="0.25">
      <c r="E1" t="s">
        <v>10</v>
      </c>
      <c r="F1" t="s">
        <v>11</v>
      </c>
      <c r="G1" t="s">
        <v>12</v>
      </c>
      <c r="H1" t="s">
        <v>13</v>
      </c>
      <c r="I1" s="1" t="s">
        <v>14</v>
      </c>
      <c r="J1" s="1" t="s">
        <v>15</v>
      </c>
      <c r="K1" t="s">
        <v>16</v>
      </c>
    </row>
    <row r="2" spans="5:15" x14ac:dyDescent="0.25">
      <c r="E2">
        <v>1001</v>
      </c>
      <c r="F2" t="s">
        <v>17</v>
      </c>
      <c r="G2" t="s">
        <v>46</v>
      </c>
      <c r="H2">
        <v>150</v>
      </c>
      <c r="I2" s="1">
        <v>5.63</v>
      </c>
      <c r="J2" s="1">
        <v>6.99</v>
      </c>
      <c r="K2" s="2">
        <v>5.2499999999999998E-2</v>
      </c>
      <c r="L2" s="3"/>
      <c r="M2" s="3"/>
      <c r="N2">
        <v>1023</v>
      </c>
      <c r="O2">
        <f>VLOOKUP($N$2,$E$2:$M$30,5,0)</f>
        <v>946.95</v>
      </c>
    </row>
    <row r="3" spans="5:15" x14ac:dyDescent="0.25">
      <c r="E3">
        <v>1002</v>
      </c>
      <c r="F3" t="s">
        <v>18</v>
      </c>
      <c r="G3" t="s">
        <v>46</v>
      </c>
      <c r="H3">
        <v>80</v>
      </c>
      <c r="I3" s="1">
        <v>43.6</v>
      </c>
      <c r="J3" s="1">
        <v>55.99</v>
      </c>
      <c r="K3" s="2">
        <v>6.5000000000000002E-2</v>
      </c>
    </row>
    <row r="4" spans="5:15" x14ac:dyDescent="0.25">
      <c r="E4">
        <v>1003</v>
      </c>
      <c r="F4" t="s">
        <v>19</v>
      </c>
      <c r="G4" t="s">
        <v>46</v>
      </c>
      <c r="H4">
        <v>15</v>
      </c>
      <c r="I4" s="1">
        <v>63.8</v>
      </c>
      <c r="J4" s="1">
        <v>89.99</v>
      </c>
      <c r="K4" s="2">
        <v>8.2500000000000004E-2</v>
      </c>
    </row>
    <row r="5" spans="5:15" x14ac:dyDescent="0.25">
      <c r="E5">
        <v>1004</v>
      </c>
      <c r="F5" t="s">
        <v>20</v>
      </c>
      <c r="G5" t="s">
        <v>46</v>
      </c>
      <c r="H5">
        <v>40</v>
      </c>
      <c r="I5" s="1">
        <v>39.28</v>
      </c>
      <c r="J5" s="1">
        <v>52.99</v>
      </c>
      <c r="K5" s="2">
        <v>0.16250000000000001</v>
      </c>
    </row>
    <row r="6" spans="5:15" x14ac:dyDescent="0.25">
      <c r="E6">
        <v>1005</v>
      </c>
      <c r="F6" t="s">
        <v>21</v>
      </c>
      <c r="G6" t="s">
        <v>48</v>
      </c>
      <c r="H6">
        <v>40</v>
      </c>
      <c r="I6" s="1">
        <v>16.54</v>
      </c>
      <c r="J6" s="1">
        <v>22.99</v>
      </c>
      <c r="K6" s="2">
        <v>0.13750000000000001</v>
      </c>
    </row>
    <row r="7" spans="5:15" x14ac:dyDescent="0.25">
      <c r="E7">
        <v>1006</v>
      </c>
      <c r="F7" t="s">
        <v>22</v>
      </c>
      <c r="G7" t="s">
        <v>48</v>
      </c>
      <c r="H7">
        <v>29</v>
      </c>
      <c r="I7" s="1">
        <v>121.56</v>
      </c>
      <c r="J7" s="1">
        <v>165.99</v>
      </c>
      <c r="K7" s="2">
        <v>0.105</v>
      </c>
    </row>
    <row r="8" spans="5:15" x14ac:dyDescent="0.25">
      <c r="E8">
        <v>1007</v>
      </c>
      <c r="F8" t="s">
        <v>23</v>
      </c>
      <c r="G8" t="s">
        <v>48</v>
      </c>
      <c r="H8">
        <v>40</v>
      </c>
      <c r="I8" s="1">
        <v>42.49</v>
      </c>
      <c r="J8" s="1">
        <v>51.99</v>
      </c>
      <c r="K8" s="2">
        <v>4.4999999999999998E-2</v>
      </c>
    </row>
    <row r="9" spans="5:15" x14ac:dyDescent="0.25">
      <c r="E9">
        <v>1008</v>
      </c>
      <c r="F9" t="s">
        <v>24</v>
      </c>
      <c r="G9" t="s">
        <v>48</v>
      </c>
      <c r="H9">
        <v>26</v>
      </c>
      <c r="I9" s="1">
        <v>21.23</v>
      </c>
      <c r="J9" s="1">
        <v>25.99</v>
      </c>
      <c r="K9" s="2">
        <v>5.7500000000000002E-2</v>
      </c>
    </row>
    <row r="10" spans="5:15" x14ac:dyDescent="0.25">
      <c r="E10">
        <v>1009</v>
      </c>
      <c r="F10" t="s">
        <v>25</v>
      </c>
      <c r="G10" t="s">
        <v>48</v>
      </c>
      <c r="H10">
        <v>46</v>
      </c>
      <c r="I10" s="1">
        <v>9.74</v>
      </c>
      <c r="J10" s="1">
        <v>12.99</v>
      </c>
      <c r="K10" s="2">
        <v>0.13500000000000001</v>
      </c>
    </row>
    <row r="11" spans="5:15" x14ac:dyDescent="0.25">
      <c r="E11">
        <v>1010</v>
      </c>
      <c r="F11" t="s">
        <v>26</v>
      </c>
      <c r="G11" t="s">
        <v>48</v>
      </c>
      <c r="H11">
        <v>19</v>
      </c>
      <c r="I11" s="1">
        <v>4.25</v>
      </c>
      <c r="J11" s="1">
        <v>4.99</v>
      </c>
      <c r="K11" s="2">
        <v>4.4999999999999998E-2</v>
      </c>
    </row>
    <row r="12" spans="5:15" x14ac:dyDescent="0.25">
      <c r="E12">
        <v>1011</v>
      </c>
      <c r="F12" t="s">
        <v>27</v>
      </c>
      <c r="G12" t="s">
        <v>46</v>
      </c>
      <c r="H12">
        <v>28</v>
      </c>
      <c r="I12" s="1">
        <v>29.04</v>
      </c>
      <c r="J12" s="1">
        <v>34.99</v>
      </c>
      <c r="K12" s="2">
        <v>0.06</v>
      </c>
    </row>
    <row r="13" spans="5:15" x14ac:dyDescent="0.25">
      <c r="E13">
        <v>1012</v>
      </c>
      <c r="F13" t="s">
        <v>28</v>
      </c>
      <c r="G13" t="s">
        <v>46</v>
      </c>
      <c r="H13">
        <v>40</v>
      </c>
      <c r="I13" s="1">
        <v>31.41</v>
      </c>
      <c r="J13" s="1">
        <v>40.99</v>
      </c>
      <c r="K13" s="2">
        <v>0.11750000000000001</v>
      </c>
    </row>
    <row r="14" spans="5:15" x14ac:dyDescent="0.25">
      <c r="E14">
        <v>1013</v>
      </c>
      <c r="F14" t="s">
        <v>29</v>
      </c>
      <c r="G14" t="s">
        <v>46</v>
      </c>
      <c r="H14">
        <v>41</v>
      </c>
      <c r="I14" s="1">
        <v>52.8</v>
      </c>
      <c r="J14" s="1">
        <v>65.989999999999995</v>
      </c>
      <c r="K14" s="2">
        <v>0.06</v>
      </c>
    </row>
    <row r="15" spans="5:15" x14ac:dyDescent="0.25">
      <c r="E15">
        <v>1014</v>
      </c>
      <c r="F15" t="s">
        <v>30</v>
      </c>
      <c r="G15" t="s">
        <v>46</v>
      </c>
      <c r="H15">
        <v>35</v>
      </c>
      <c r="I15" s="1">
        <v>74.349999999999994</v>
      </c>
      <c r="J15" s="1">
        <v>99.99</v>
      </c>
      <c r="K15" s="2">
        <v>9.5000000000000001E-2</v>
      </c>
    </row>
    <row r="16" spans="5:15" x14ac:dyDescent="0.25">
      <c r="E16">
        <v>1015</v>
      </c>
      <c r="F16" t="s">
        <v>31</v>
      </c>
      <c r="G16" t="s">
        <v>47</v>
      </c>
      <c r="H16">
        <v>14</v>
      </c>
      <c r="I16" s="1">
        <v>84.5</v>
      </c>
      <c r="J16" s="1">
        <v>115.99</v>
      </c>
      <c r="K16" s="2">
        <v>0.105</v>
      </c>
    </row>
    <row r="17" spans="5:11" x14ac:dyDescent="0.25">
      <c r="E17">
        <v>1016</v>
      </c>
      <c r="F17" t="s">
        <v>32</v>
      </c>
      <c r="G17" t="s">
        <v>47</v>
      </c>
      <c r="H17">
        <v>23</v>
      </c>
      <c r="I17" s="1">
        <v>14.33</v>
      </c>
      <c r="J17" s="1">
        <v>19.989999999999998</v>
      </c>
      <c r="K17" s="2">
        <v>0.13500000000000001</v>
      </c>
    </row>
    <row r="18" spans="5:11" x14ac:dyDescent="0.25">
      <c r="E18">
        <v>1017</v>
      </c>
      <c r="F18" t="s">
        <v>33</v>
      </c>
      <c r="G18" t="s">
        <v>47</v>
      </c>
      <c r="H18">
        <v>14</v>
      </c>
      <c r="I18" s="1">
        <v>43.23</v>
      </c>
      <c r="J18" s="1">
        <v>49.99</v>
      </c>
      <c r="K18" s="2">
        <v>6.5000000000000002E-2</v>
      </c>
    </row>
    <row r="19" spans="5:11" x14ac:dyDescent="0.25">
      <c r="E19">
        <v>1018</v>
      </c>
      <c r="F19" t="s">
        <v>34</v>
      </c>
      <c r="G19" t="s">
        <v>47</v>
      </c>
      <c r="H19">
        <v>28</v>
      </c>
      <c r="I19" s="1">
        <v>150.63</v>
      </c>
      <c r="J19" s="1">
        <v>199.99</v>
      </c>
      <c r="K19" s="2">
        <v>8.5000000000000006E-2</v>
      </c>
    </row>
    <row r="20" spans="5:11" x14ac:dyDescent="0.25">
      <c r="E20">
        <v>1019</v>
      </c>
      <c r="F20" t="s">
        <v>35</v>
      </c>
      <c r="G20" t="s">
        <v>48</v>
      </c>
      <c r="H20">
        <v>38</v>
      </c>
      <c r="I20" s="1">
        <v>30.12</v>
      </c>
      <c r="J20" s="1">
        <v>38.99</v>
      </c>
      <c r="K20" s="2">
        <v>8.2500000000000004E-2</v>
      </c>
    </row>
    <row r="21" spans="5:11" x14ac:dyDescent="0.25">
      <c r="E21">
        <v>1020</v>
      </c>
      <c r="F21" t="s">
        <v>36</v>
      </c>
      <c r="G21" t="s">
        <v>48</v>
      </c>
      <c r="H21">
        <v>32</v>
      </c>
      <c r="I21" s="1">
        <v>56.12</v>
      </c>
      <c r="J21" s="1">
        <v>70.989999999999995</v>
      </c>
      <c r="K21" s="2">
        <v>0.1075</v>
      </c>
    </row>
    <row r="22" spans="5:11" x14ac:dyDescent="0.25">
      <c r="E22">
        <v>1021</v>
      </c>
      <c r="F22" t="s">
        <v>37</v>
      </c>
      <c r="G22" t="s">
        <v>49</v>
      </c>
      <c r="H22">
        <v>19</v>
      </c>
      <c r="I22" s="1">
        <v>168.82</v>
      </c>
      <c r="J22" s="1">
        <v>234.99</v>
      </c>
      <c r="K22" s="2">
        <v>0.155</v>
      </c>
    </row>
    <row r="23" spans="5:11" x14ac:dyDescent="0.25">
      <c r="E23">
        <v>1022</v>
      </c>
      <c r="F23" t="s">
        <v>38</v>
      </c>
      <c r="G23" t="s">
        <v>49</v>
      </c>
      <c r="H23">
        <v>10</v>
      </c>
      <c r="I23" s="1">
        <v>700.41</v>
      </c>
      <c r="J23" s="1">
        <v>922.99</v>
      </c>
      <c r="K23" s="2">
        <v>0.105</v>
      </c>
    </row>
    <row r="24" spans="5:11" x14ac:dyDescent="0.25">
      <c r="E24">
        <v>1023</v>
      </c>
      <c r="F24" t="s">
        <v>39</v>
      </c>
      <c r="G24" t="s">
        <v>49</v>
      </c>
      <c r="H24">
        <v>5</v>
      </c>
      <c r="I24" s="1">
        <v>946.95</v>
      </c>
      <c r="J24" s="1">
        <v>1320.99</v>
      </c>
      <c r="K24" s="2">
        <v>8.5000000000000006E-2</v>
      </c>
    </row>
    <row r="25" spans="5:11" x14ac:dyDescent="0.25">
      <c r="E25">
        <v>1024</v>
      </c>
      <c r="F25" t="s">
        <v>40</v>
      </c>
      <c r="G25" t="s">
        <v>49</v>
      </c>
      <c r="H25">
        <v>15</v>
      </c>
      <c r="I25" s="1">
        <v>383.08</v>
      </c>
      <c r="J25" s="1">
        <v>499.99</v>
      </c>
      <c r="K25" s="2">
        <v>6.25E-2</v>
      </c>
    </row>
    <row r="26" spans="5:11" x14ac:dyDescent="0.25">
      <c r="E26">
        <v>1025</v>
      </c>
      <c r="F26" t="s">
        <v>41</v>
      </c>
      <c r="G26" t="s">
        <v>49</v>
      </c>
      <c r="H26">
        <v>8</v>
      </c>
      <c r="I26" s="1">
        <v>747.04</v>
      </c>
      <c r="J26" s="1">
        <v>999.99</v>
      </c>
      <c r="K26" s="2">
        <v>0.1</v>
      </c>
    </row>
    <row r="27" spans="5:11" x14ac:dyDescent="0.25">
      <c r="E27">
        <v>1026</v>
      </c>
      <c r="F27" t="s">
        <v>42</v>
      </c>
      <c r="G27" t="s">
        <v>49</v>
      </c>
      <c r="H27">
        <v>3</v>
      </c>
      <c r="I27" s="1">
        <v>569.6</v>
      </c>
      <c r="J27" s="1">
        <v>699.99</v>
      </c>
      <c r="K27" s="2">
        <v>6.25E-2</v>
      </c>
    </row>
    <row r="28" spans="5:11" x14ac:dyDescent="0.25">
      <c r="E28">
        <v>1027</v>
      </c>
      <c r="F28" t="s">
        <v>43</v>
      </c>
      <c r="G28" t="s">
        <v>49</v>
      </c>
      <c r="H28">
        <v>39</v>
      </c>
      <c r="I28" s="1">
        <v>147.76</v>
      </c>
      <c r="J28" s="1">
        <v>169.99</v>
      </c>
      <c r="K28" s="2">
        <v>3.2500000000000001E-2</v>
      </c>
    </row>
    <row r="29" spans="5:11" x14ac:dyDescent="0.25">
      <c r="E29">
        <v>1028</v>
      </c>
      <c r="F29" t="s">
        <v>44</v>
      </c>
      <c r="G29" t="s">
        <v>49</v>
      </c>
      <c r="H29">
        <v>14</v>
      </c>
      <c r="I29" s="1">
        <v>60.67</v>
      </c>
      <c r="J29" s="1">
        <v>74.989999999999995</v>
      </c>
      <c r="K29" s="2">
        <v>0.05</v>
      </c>
    </row>
    <row r="30" spans="5:11" x14ac:dyDescent="0.25">
      <c r="E30">
        <v>1029</v>
      </c>
      <c r="F30" t="s">
        <v>45</v>
      </c>
      <c r="G30" t="s">
        <v>49</v>
      </c>
      <c r="H30">
        <v>9</v>
      </c>
      <c r="I30" s="1">
        <v>142.58000000000001</v>
      </c>
      <c r="J30" s="1">
        <v>199.99</v>
      </c>
      <c r="K30" s="2">
        <v>0.13750000000000001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42941-242F-436C-967D-ED196761D6B7}">
  <sheetPr codeName="Sheet14"/>
  <dimension ref="A1:I11"/>
  <sheetViews>
    <sheetView zoomScale="220" zoomScaleNormal="220" workbookViewId="0"/>
  </sheetViews>
  <sheetFormatPr defaultRowHeight="15" x14ac:dyDescent="0.25"/>
  <cols>
    <col min="1" max="1" width="10.140625" customWidth="1"/>
    <col min="2" max="2" width="13.5703125" customWidth="1"/>
    <col min="3" max="3" width="13.42578125" customWidth="1"/>
    <col min="4" max="4" width="12.5703125" customWidth="1"/>
    <col min="5" max="5" width="10" style="12" customWidth="1"/>
    <col min="6" max="6" width="11.5703125" style="13" bestFit="1" customWidth="1"/>
    <col min="7" max="7" width="15.28515625" style="5" customWidth="1"/>
    <col min="8" max="8" width="11.5703125" style="9" bestFit="1" customWidth="1"/>
    <col min="9" max="9" width="17.42578125" style="5" customWidth="1"/>
  </cols>
  <sheetData>
    <row r="1" spans="1:9" ht="18.75" x14ac:dyDescent="0.3">
      <c r="A1" s="24" t="s">
        <v>52</v>
      </c>
      <c r="B1" s="16"/>
      <c r="C1" s="16"/>
      <c r="D1" s="16"/>
      <c r="E1" s="15"/>
      <c r="F1" s="15"/>
      <c r="G1" s="16"/>
      <c r="H1" s="17"/>
      <c r="I1" s="16"/>
    </row>
    <row r="2" spans="1:9" s="21" customFormat="1" ht="29.25" customHeight="1" x14ac:dyDescent="0.25">
      <c r="A2" s="18" t="s">
        <v>53</v>
      </c>
      <c r="B2" s="18" t="s">
        <v>54</v>
      </c>
      <c r="C2" s="18" t="s">
        <v>65</v>
      </c>
      <c r="D2" s="18" t="s">
        <v>58</v>
      </c>
      <c r="E2" s="22" t="s">
        <v>66</v>
      </c>
      <c r="F2" s="19" t="s">
        <v>63</v>
      </c>
      <c r="G2" s="18" t="s">
        <v>59</v>
      </c>
      <c r="H2" s="20" t="s">
        <v>62</v>
      </c>
      <c r="I2" s="18" t="s">
        <v>64</v>
      </c>
    </row>
    <row r="3" spans="1:9" x14ac:dyDescent="0.25">
      <c r="A3" t="s">
        <v>55</v>
      </c>
      <c r="B3" s="4">
        <v>0.55000000000000004</v>
      </c>
      <c r="C3" s="11">
        <v>5</v>
      </c>
      <c r="D3" s="4">
        <v>16.989999999999998</v>
      </c>
      <c r="E3" s="12">
        <v>90000</v>
      </c>
      <c r="F3" s="23">
        <v>97164</v>
      </c>
      <c r="G3" s="6">
        <f>B3*$F3</f>
        <v>53440.200000000004</v>
      </c>
      <c r="H3" s="9">
        <f>C3/60*F3</f>
        <v>8097</v>
      </c>
      <c r="I3" s="6">
        <f>D3*$F3</f>
        <v>1650816.3599999999</v>
      </c>
    </row>
    <row r="4" spans="1:9" x14ac:dyDescent="0.25">
      <c r="A4" t="s">
        <v>56</v>
      </c>
      <c r="B4" s="4">
        <v>0.95</v>
      </c>
      <c r="C4" s="11">
        <v>2.25</v>
      </c>
      <c r="D4" s="4">
        <v>13.99</v>
      </c>
      <c r="E4" s="12">
        <v>50000</v>
      </c>
      <c r="F4" s="23">
        <v>130567</v>
      </c>
      <c r="G4" s="6">
        <f t="shared" ref="G4:G5" si="0">B4*$F4</f>
        <v>124038.65</v>
      </c>
      <c r="H4" s="9">
        <f t="shared" ref="H4:H5" si="1">C4/60*F4</f>
        <v>4896.2624999999998</v>
      </c>
      <c r="I4" s="6">
        <f>D4*$F4</f>
        <v>1826632.33</v>
      </c>
    </row>
    <row r="5" spans="1:9" x14ac:dyDescent="0.25">
      <c r="A5" t="s">
        <v>57</v>
      </c>
      <c r="B5" s="4">
        <v>0.45</v>
      </c>
      <c r="C5" s="11">
        <v>1.5</v>
      </c>
      <c r="D5" s="4">
        <v>8.99</v>
      </c>
      <c r="E5" s="12">
        <v>75000</v>
      </c>
      <c r="F5" s="23">
        <v>272269</v>
      </c>
      <c r="G5" s="6">
        <f t="shared" si="0"/>
        <v>122521.05</v>
      </c>
      <c r="H5" s="9">
        <f t="shared" si="1"/>
        <v>6806.7250000000004</v>
      </c>
      <c r="I5" s="6">
        <f>D5*$F5</f>
        <v>2447698.31</v>
      </c>
    </row>
    <row r="6" spans="1:9" x14ac:dyDescent="0.25">
      <c r="F6" s="14">
        <f>SUM(F3:F5)</f>
        <v>500000</v>
      </c>
      <c r="G6" s="7">
        <f>SUM(G3:G5)</f>
        <v>299999.90000000002</v>
      </c>
      <c r="H6" s="10">
        <f>SUM(H3:H5)</f>
        <v>19799.987500000003</v>
      </c>
      <c r="I6" s="8">
        <f>SUM(I3:I5)</f>
        <v>5925147</v>
      </c>
    </row>
    <row r="7" spans="1:9" x14ac:dyDescent="0.25">
      <c r="A7" t="s">
        <v>59</v>
      </c>
      <c r="B7" s="4">
        <v>300000</v>
      </c>
    </row>
    <row r="8" spans="1:9" x14ac:dyDescent="0.25">
      <c r="A8" t="s">
        <v>60</v>
      </c>
      <c r="B8" s="12">
        <v>120</v>
      </c>
    </row>
    <row r="9" spans="1:9" x14ac:dyDescent="0.25">
      <c r="A9" t="s">
        <v>61</v>
      </c>
      <c r="B9" s="1">
        <v>22</v>
      </c>
    </row>
    <row r="10" spans="1:9" x14ac:dyDescent="0.25">
      <c r="A10" t="s">
        <v>62</v>
      </c>
      <c r="B10" s="1">
        <f>B8*B9*7.5</f>
        <v>19800</v>
      </c>
    </row>
    <row r="11" spans="1:9" x14ac:dyDescent="0.25">
      <c r="A11" t="s">
        <v>13</v>
      </c>
      <c r="B11" s="1">
        <v>500000</v>
      </c>
    </row>
  </sheetData>
  <pageMargins left="0.7" right="0.7" top="0.75" bottom="0.75" header="0.3" footer="0.3"/>
  <ignoredErrors>
    <ignoredError sqref="H3:H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AA1B-4388-4955-8BC9-EB37ACB1C3B5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5BED0-06A2-41D4-9F5E-3AB4D4FEC16C}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AC19A-CEE7-47D4-AC85-A538415C5EE1}">
  <sheetPr codeName="Sheet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4F015-2901-408F-A44C-EE09582D3907}">
  <sheetPr codeName="Sheet6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F845-5394-4594-8D57-6AD0D7266A23}">
  <sheetPr codeName="Sheet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B1F6F-C9D8-4E9F-B333-3E1F4876E97C}">
  <sheetPr codeName="Sheet8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7C581-908A-4BAB-94EC-B6FFD2ACFC8E}">
  <sheetPr codeName="Sheet9"/>
  <dimension ref="A1:J7"/>
  <sheetViews>
    <sheetView zoomScale="220" zoomScaleNormal="220" workbookViewId="0">
      <selection activeCell="J7" sqref="J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111111</v>
      </c>
      <c r="C2">
        <v>222222</v>
      </c>
      <c r="D2">
        <v>333333</v>
      </c>
      <c r="E2">
        <v>444444</v>
      </c>
      <c r="F2">
        <v>555555</v>
      </c>
      <c r="G2">
        <v>666666</v>
      </c>
      <c r="H2">
        <v>777777</v>
      </c>
      <c r="I2">
        <v>888888</v>
      </c>
      <c r="J2">
        <v>999999</v>
      </c>
    </row>
    <row r="3" spans="1:10" x14ac:dyDescent="0.25">
      <c r="A3">
        <v>2</v>
      </c>
      <c r="B3">
        <v>222111</v>
      </c>
      <c r="C3">
        <v>111222</v>
      </c>
      <c r="D3">
        <v>222333</v>
      </c>
      <c r="E3">
        <v>222444</v>
      </c>
      <c r="F3">
        <v>222555</v>
      </c>
      <c r="G3">
        <v>222666</v>
      </c>
      <c r="H3">
        <v>222777</v>
      </c>
      <c r="I3">
        <v>222888</v>
      </c>
      <c r="J3">
        <v>222999</v>
      </c>
    </row>
    <row r="4" spans="1:10" x14ac:dyDescent="0.25">
      <c r="A4">
        <v>3</v>
      </c>
      <c r="B4">
        <v>333111</v>
      </c>
      <c r="C4">
        <v>333222</v>
      </c>
      <c r="D4">
        <v>333333</v>
      </c>
      <c r="E4">
        <v>333444</v>
      </c>
      <c r="F4">
        <v>333555</v>
      </c>
      <c r="G4">
        <v>333666</v>
      </c>
      <c r="H4">
        <v>333777</v>
      </c>
      <c r="I4">
        <v>333888</v>
      </c>
      <c r="J4">
        <v>333999</v>
      </c>
    </row>
    <row r="5" spans="1:10" x14ac:dyDescent="0.25">
      <c r="A5">
        <v>4</v>
      </c>
      <c r="B5">
        <v>444111</v>
      </c>
      <c r="C5">
        <v>444555</v>
      </c>
      <c r="D5">
        <v>444999</v>
      </c>
      <c r="E5">
        <v>445443</v>
      </c>
      <c r="F5">
        <v>445887</v>
      </c>
      <c r="G5">
        <v>446331</v>
      </c>
      <c r="H5">
        <v>446775</v>
      </c>
      <c r="I5">
        <v>447219</v>
      </c>
      <c r="J5">
        <v>447663</v>
      </c>
    </row>
    <row r="6" spans="1:10" x14ac:dyDescent="0.25">
      <c r="A6">
        <v>5</v>
      </c>
      <c r="B6">
        <v>555111</v>
      </c>
      <c r="C6">
        <v>555666</v>
      </c>
      <c r="D6">
        <v>556221</v>
      </c>
      <c r="E6">
        <v>556776</v>
      </c>
      <c r="F6">
        <v>557331</v>
      </c>
      <c r="G6">
        <v>557886</v>
      </c>
      <c r="H6">
        <v>558441</v>
      </c>
      <c r="I6">
        <v>558996</v>
      </c>
      <c r="J6">
        <v>559551</v>
      </c>
    </row>
    <row r="7" spans="1:10" x14ac:dyDescent="0.25">
      <c r="A7">
        <v>6</v>
      </c>
      <c r="B7">
        <v>666111</v>
      </c>
      <c r="C7">
        <v>666777</v>
      </c>
      <c r="D7">
        <v>667443</v>
      </c>
      <c r="E7">
        <v>668109</v>
      </c>
      <c r="F7">
        <v>668775</v>
      </c>
      <c r="G7">
        <v>669441</v>
      </c>
      <c r="H7">
        <v>670107</v>
      </c>
      <c r="I7">
        <v>670773</v>
      </c>
      <c r="J7">
        <v>671439</v>
      </c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m A A I W R V 9 t P W j A A A A 9 g A A A B I A H A B D b 2 5 m a W c v U G F j a 2 F n Z S 5 4 b W w g o h g A K K A U A A A A A A A A A A A A A A A A A A A A A A A A A A A A h Y + x D o I w F E V / h X S n h b I o e Z T B V R I T o n F t S s V G e B h a L P / m 4 C f 5 C 2 I U d X O 8 5 5 7 h 3 v v 1 B v n Y N s F F 9 9 Z 0 m J G Y R i T Q q L r K Y J 2 R w R 3 C B c k F b K Q 6 y V o H k 4 w 2 H W 2 V k a N z 5 5 Q x 7 z 3 1 C e 3 6 m v E o i t m + W J f q q F t J P r L 5 L 4 c G r Z O o N B G w e 4 0 R n M Y J p 5 w v a Q R s h l A Y / A p 8 2 v t s f y C s h s Y N v R Y a w 2 0 J b I 7 A 3 h / E A 1 B L A w Q U A A I A C A C Y A A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A A I W S i K R 7 g O A A A A E Q A A A B M A H A B G b 3 J t d W x h c y 9 T Z W N 0 a W 9 u M S 5 t I K I Y A C i g F A A A A A A A A A A A A A A A A A A A A A A A A A A A A C t O T S 7 J z M 9 T C I b Q h t Y A U E s B A i 0 A F A A C A A g A m A A I W R V 9 t P W j A A A A 9 g A A A B I A A A A A A A A A A A A A A A A A A A A A A E N v b m Z p Z y 9 Q Y W N r Y W d l L n h t b F B L A Q I t A B Q A A g A I A J g A C F k P y u m r p A A A A O k A A A A T A A A A A A A A A A A A A A A A A O 8 A A A B b Q 2 9 u d G V u d F 9 U e X B l c 1 0 u e G 1 s U E s B A i 0 A F A A C A A g A m A A I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9 b d 1 k S 9 c t I j T N + 1 f P r y D c A A A A A A g A A A A A A E G Y A A A A B A A A g A A A A g g O T J t I f y u v J 8 6 z e S Y 0 Z x n w / S S t F y L 6 g C 8 e / m O p B Z 6 A A A A A A D o A A A A A C A A A g A A A A a E P Z 7 G i d Z s 4 I W W C D A T + D 6 3 P c 2 0 U S C j e u 1 j u C C q V / 4 0 p Q A A A A R R / l L h Q 6 N f g g 2 v E G y l H b T R F s a d h L 3 7 i E s / 8 k V 5 C r D a i 6 Y j O x H i q l 6 D m 5 Q D u z l N v 6 h H l 1 J I s Q B C K S K 0 z H b V r e e B O 0 C P K J E g q c 1 g N V y L Y d X E t A A A A A j O F 4 n H J a 3 D a V s t H u y h 5 Q r 1 E 8 v o e k I F o F z f N v t Y q w P X c 8 x Q D 5 w + Y x v e H x B O e H A B 7 z 5 B 4 j b q Q R O V t B c x B l O N l W 1 g = = < / D a t a M a s h u p > 
</file>

<file path=customXml/itemProps1.xml><?xml version="1.0" encoding="utf-8"?>
<ds:datastoreItem xmlns:ds="http://schemas.openxmlformats.org/officeDocument/2006/customXml" ds:itemID="{9CB56814-774C-42AC-A6FD-F9747969C7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14</vt:i4>
      </vt:variant>
    </vt:vector>
  </HeadingPairs>
  <TitlesOfParts>
    <vt:vector size="37" baseType="lpstr">
      <vt:lpstr>Sheet1</vt:lpstr>
      <vt:lpstr>Sheet2</vt:lpstr>
      <vt:lpstr>Sheet3</vt:lpstr>
      <vt:lpstr>Sheet4</vt:lpstr>
      <vt:lpstr>Sheet5</vt:lpstr>
      <vt:lpstr>Sheet6</vt:lpstr>
      <vt:lpstr>Sheet7</vt:lpstr>
      <vt:lpstr>Renamed</vt:lpstr>
      <vt:lpstr>Sheet9</vt:lpstr>
      <vt:lpstr>Sheet9 (2)</vt:lpstr>
      <vt:lpstr>Sales_Jan</vt:lpstr>
      <vt:lpstr>Sales_Feb</vt:lpstr>
      <vt:lpstr>Sales_Mar</vt:lpstr>
      <vt:lpstr>Sales_Apr</vt:lpstr>
      <vt:lpstr>Sales_May</vt:lpstr>
      <vt:lpstr>Sales_Jun</vt:lpstr>
      <vt:lpstr>Sales_Jul</vt:lpstr>
      <vt:lpstr>Sales_Aug</vt:lpstr>
      <vt:lpstr>Centralized_Sales</vt:lpstr>
      <vt:lpstr>Named Ranges</vt:lpstr>
      <vt:lpstr>Data Validation</vt:lpstr>
      <vt:lpstr>Tables</vt:lpstr>
      <vt:lpstr>Solver</vt:lpstr>
      <vt:lpstr>Employees</vt:lpstr>
      <vt:lpstr>Man_hours</vt:lpstr>
      <vt:lpstr>Man_hours_spent</vt:lpstr>
      <vt:lpstr>Minimuns</vt:lpstr>
      <vt:lpstr>NamedRange</vt:lpstr>
      <vt:lpstr>Paper</vt:lpstr>
      <vt:lpstr>Paper_Spent</vt:lpstr>
      <vt:lpstr>Products</vt:lpstr>
      <vt:lpstr>Quantities</vt:lpstr>
      <vt:lpstr>Quantity_Produced</vt:lpstr>
      <vt:lpstr>Revenue</vt:lpstr>
      <vt:lpstr>SerialNumber</vt:lpstr>
      <vt:lpstr>Stock</vt:lpstr>
      <vt:lpstr>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Galvão</dc:creator>
  <cp:lastModifiedBy>Cristiano Galvão</cp:lastModifiedBy>
  <dcterms:created xsi:type="dcterms:W3CDTF">2024-08-06T07:11:08Z</dcterms:created>
  <dcterms:modified xsi:type="dcterms:W3CDTF">2024-09-05T05:33:20Z</dcterms:modified>
</cp:coreProperties>
</file>