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it\OneDrive\Documents\Courses\Perfect charts in Excel\3. Making a perfect Bar Chart\"/>
    </mc:Choice>
  </mc:AlternateContent>
  <xr:revisionPtr revIDLastSave="619" documentId="8_{B55FFDFB-1E1F-4560-8694-377390C8960E}" xr6:coauthVersionLast="34" xr6:coauthVersionMax="34" xr10:uidLastSave="{E445E84B-5A9C-4448-9530-2AA237D6262E}"/>
  <bookViews>
    <workbookView xWindow="0" yWindow="0" windowWidth="24300" windowHeight="13710" tabRatio="713" firstSheet="1" activeTab="1" xr2:uid="{00000000-000D-0000-FFFF-FFFF00000000}"/>
  </bookViews>
  <sheets>
    <sheet name="Age groups in Denmark" sheetId="3" r:id="rId1"/>
    <sheet name="Energy consumption" sheetId="6" r:id="rId2"/>
    <sheet name="Stacked charts" sheetId="7" r:id="rId3"/>
    <sheet name="Busiest container ports" sheetId="4" r:id="rId4"/>
    <sheet name="Busiest airports" sheetId="5" r:id="rId5"/>
    <sheet name="General Motors sales" sheetId="8" r:id="rId6"/>
  </sheets>
  <calcPr calcId="179017" calcMode="manual"/>
</workbook>
</file>

<file path=xl/calcChain.xml><?xml version="1.0" encoding="utf-8"?>
<calcChain xmlns="http://schemas.openxmlformats.org/spreadsheetml/2006/main">
  <c r="N4" i="6" l="1"/>
  <c r="N5" i="6"/>
  <c r="N6" i="6"/>
  <c r="N7" i="6"/>
  <c r="N8" i="6"/>
  <c r="N9" i="6"/>
  <c r="N10" i="6"/>
  <c r="N11" i="6"/>
  <c r="N12" i="6"/>
  <c r="N13" i="6"/>
  <c r="N14" i="6"/>
  <c r="N3" i="6"/>
  <c r="K15" i="6" l="1"/>
  <c r="K4" i="6"/>
  <c r="K5" i="6"/>
  <c r="K6" i="6"/>
  <c r="K7" i="6"/>
  <c r="K8" i="6"/>
  <c r="K9" i="6"/>
  <c r="K10" i="6"/>
  <c r="K11" i="6"/>
  <c r="K12" i="6"/>
  <c r="K13" i="6"/>
  <c r="K14" i="6"/>
  <c r="K3" i="6"/>
  <c r="J4" i="6"/>
  <c r="M4" i="6" s="1"/>
  <c r="J5" i="6"/>
  <c r="J6" i="6"/>
  <c r="J7" i="6"/>
  <c r="J8" i="6"/>
  <c r="J9" i="6"/>
  <c r="M9" i="6" s="1"/>
  <c r="J10" i="6"/>
  <c r="J11" i="6"/>
  <c r="J12" i="6"/>
  <c r="J13" i="6"/>
  <c r="J14" i="6"/>
  <c r="J3" i="6"/>
  <c r="L4" i="6"/>
  <c r="L5" i="6"/>
  <c r="L6" i="6"/>
  <c r="L7" i="6"/>
  <c r="L8" i="6"/>
  <c r="L9" i="6"/>
  <c r="L10" i="6"/>
  <c r="L11" i="6"/>
  <c r="L12" i="6"/>
  <c r="L13" i="6"/>
  <c r="M13" i="6" s="1"/>
  <c r="L14" i="6"/>
  <c r="L3" i="6"/>
  <c r="M12" i="6" l="1"/>
  <c r="M8" i="6"/>
  <c r="M3" i="6"/>
  <c r="M7" i="6"/>
  <c r="M10" i="6"/>
  <c r="M14" i="6"/>
  <c r="M6" i="6"/>
  <c r="M5" i="6"/>
  <c r="L15" i="6"/>
  <c r="J15" i="6"/>
  <c r="M11" i="6"/>
  <c r="C31" i="3"/>
  <c r="D31" i="3"/>
  <c r="E31" i="3"/>
  <c r="M15" i="6" l="1"/>
  <c r="B31" i="3"/>
  <c r="D15" i="3" l="1"/>
  <c r="F15" i="3" s="1"/>
  <c r="B15" i="3"/>
  <c r="F5" i="3"/>
  <c r="F6" i="3"/>
  <c r="F7" i="3"/>
  <c r="F8" i="3"/>
  <c r="F9" i="3"/>
  <c r="F10" i="3"/>
  <c r="F11" i="3"/>
  <c r="F12" i="3"/>
  <c r="F13" i="3"/>
  <c r="F14" i="3"/>
  <c r="F4" i="3"/>
  <c r="E5" i="3"/>
  <c r="E6" i="3"/>
  <c r="E7" i="3"/>
  <c r="E8" i="3"/>
  <c r="E9" i="3"/>
  <c r="E10" i="3"/>
  <c r="E11" i="3"/>
  <c r="E12" i="3"/>
  <c r="E13" i="3"/>
  <c r="E14" i="3"/>
  <c r="E4" i="3"/>
  <c r="C5" i="3"/>
  <c r="C6" i="3"/>
  <c r="C7" i="3"/>
  <c r="C8" i="3"/>
  <c r="C9" i="3"/>
  <c r="C10" i="3"/>
  <c r="C11" i="3"/>
  <c r="C12" i="3"/>
  <c r="C13" i="3"/>
  <c r="C14" i="3"/>
  <c r="C4" i="3"/>
  <c r="C15" i="3" s="1"/>
  <c r="E15" i="3" l="1"/>
</calcChain>
</file>

<file path=xl/sharedStrings.xml><?xml version="1.0" encoding="utf-8"?>
<sst xmlns="http://schemas.openxmlformats.org/spreadsheetml/2006/main" count="111" uniqueCount="81">
  <si>
    <t>Age group</t>
  </si>
  <si>
    <t>Population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</si>
  <si>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</si>
  <si>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</si>
  <si>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</si>
  <si>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</si>
  <si>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</si>
  <si>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</si>
  <si>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</si>
  <si>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</si>
  <si>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</si>
  <si>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100-109</t>
  </si>
  <si>
    <t>10-19</t>
  </si>
  <si>
    <t>Share</t>
  </si>
  <si>
    <t>Population, 2017 Q2</t>
  </si>
  <si>
    <t>% change vs 2017</t>
  </si>
  <si>
    <t>Absolute change vs 2017</t>
  </si>
  <si>
    <t>Shanghai, China</t>
  </si>
  <si>
    <t>Singapore, Singapore</t>
  </si>
  <si>
    <t>Shenzhen, China</t>
  </si>
  <si>
    <t>Ningbo-Zhoushan, China</t>
  </si>
  <si>
    <t>Busan, South Korea</t>
  </si>
  <si>
    <t>Hong Kong, Hong Kong SAR</t>
  </si>
  <si>
    <t>Guangzhou, China</t>
  </si>
  <si>
    <t>Qingdao, China</t>
  </si>
  <si>
    <t>Dubai, United Arab Emirates</t>
  </si>
  <si>
    <t>Tianjin, China</t>
  </si>
  <si>
    <t>Port</t>
  </si>
  <si>
    <t>Container traffic, thousand TEUs</t>
  </si>
  <si>
    <t>Married</t>
  </si>
  <si>
    <t>Widowed</t>
  </si>
  <si>
    <t>Divorced</t>
  </si>
  <si>
    <t>Never married</t>
  </si>
  <si>
    <t>Rank</t>
  </si>
  <si>
    <t>Location</t>
  </si>
  <si>
    <t>Beijing, China</t>
  </si>
  <si>
    <t>Tokyo Haneda, Japan</t>
  </si>
  <si>
    <t>Hong Kong, China</t>
  </si>
  <si>
    <t>Shanghai Pudong, China</t>
  </si>
  <si>
    <t>Paris Charles de Gaulle , France</t>
  </si>
  <si>
    <t>Total passengers</t>
  </si>
  <si>
    <t>Atlanta, USA</t>
  </si>
  <si>
    <t>Los Angeles, USA</t>
  </si>
  <si>
    <t>Chicago, USA</t>
  </si>
  <si>
    <t>Heathrow, London, UK</t>
  </si>
  <si>
    <t>Population, Copenhagen area</t>
  </si>
  <si>
    <t>100+</t>
  </si>
  <si>
    <t>NATURGAS - FORBRUG OG EKSPORT</t>
  </si>
  <si>
    <t>Oil products</t>
  </si>
  <si>
    <t>Natural gas - mining and import</t>
  </si>
  <si>
    <t xml:space="preserve">Coal </t>
  </si>
  <si>
    <t>Garbage</t>
  </si>
  <si>
    <t>Renewable energy</t>
  </si>
  <si>
    <t>Total</t>
  </si>
  <si>
    <t>Converted energy</t>
  </si>
  <si>
    <t>Agriculture, forestry, fishing</t>
  </si>
  <si>
    <t>Mining</t>
  </si>
  <si>
    <t>Industry</t>
  </si>
  <si>
    <t>Utilities</t>
  </si>
  <si>
    <t>Construction</t>
  </si>
  <si>
    <t>Transport</t>
  </si>
  <si>
    <t>Information and communication</t>
  </si>
  <si>
    <t>Finance and insurance</t>
  </si>
  <si>
    <t>Real estate</t>
  </si>
  <si>
    <t>Cultural, other services</t>
  </si>
  <si>
    <t>Public service, education, healthcare</t>
  </si>
  <si>
    <t>Non-fossil fuel</t>
  </si>
  <si>
    <t>Consulting</t>
  </si>
  <si>
    <t>Non-fosil fuel, share</t>
  </si>
  <si>
    <t>Fossil fuel</t>
  </si>
  <si>
    <t>Men</t>
  </si>
  <si>
    <t>Women</t>
  </si>
  <si>
    <t xml:space="preserve">Year </t>
  </si>
  <si>
    <t>Divorced and Widowed</t>
  </si>
  <si>
    <t xml:space="preserve"> </t>
  </si>
  <si>
    <t>North America</t>
  </si>
  <si>
    <t>South America</t>
  </si>
  <si>
    <t>Total Worldwide</t>
  </si>
  <si>
    <t>Cars sold</t>
  </si>
  <si>
    <t>Europe</t>
  </si>
  <si>
    <t>Asia/Pacific 
Middle East
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</si>
</sst>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.35"/>
      <color rgb="FF000000"/>
      <name val="Calibri"/>
      <family val="2"/>
    </font>
    <font>
      <sz val="9.3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 applyNumberFormat="0" applyBorder="0" applyAlignment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49" fontId="1" fillId="0" borderId="0" xfId="0" applyNumberFormat="1" applyFont="1" applyFill="1" applyAlignment="1" applyProtection="1">
      <alignment horizontal="left"/>
    </xf>
    <xf numFmtId="164" fontId="0" fillId="0" borderId="0" xfId="2" applyNumberFormat="1" applyFont="1" applyFill="1" applyProtection="1"/>
    <xf numFmtId="0" fontId="0" fillId="0" borderId="0" xfId="0" applyFill="1" applyAlignment="1" applyProtection="1">
      <alignment horizontal="right"/>
    </xf>
    <xf numFmtId="3" fontId="0" fillId="0" borderId="0" xfId="0" applyNumberFormat="1" applyFill="1" applyProtection="1"/>
    <xf numFmtId="3" fontId="0" fillId="0" borderId="0" xfId="1" applyNumberFormat="1" applyFont="1" applyFill="1" applyAlignment="1" applyProtection="1">
      <alignment horizontal="right"/>
    </xf>
    <xf numFmtId="0" fontId="0" fillId="0" borderId="0" xfId="0" applyFill="1" applyAlignment="1" applyProtection="1">
      <alignment horizontal="right"/>
    </xf>
    <xf numFmtId="165" fontId="0" fillId="0" borderId="0" xfId="0" applyNumberFormat="1" applyFill="1" applyProtection="1"/>
    <xf numFmtId="3" fontId="0" fillId="0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wrapText="1"/>
    </xf>
    <xf numFmtId="0" fontId="3" fillId="2" borderId="0" xfId="0" applyFont="1" applyFill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 wrapText="1"/>
    </xf>
    <xf numFmtId="165" fontId="4" fillId="0" borderId="0" xfId="1" applyNumberFormat="1" applyFont="1" applyFill="1" applyAlignment="1" applyProtection="1">
      <alignment vertical="center" wrapText="1"/>
    </xf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10" fontId="0" fillId="0" borderId="0" xfId="0" applyNumberFormat="1" applyFill="1" applyProtection="1"/>
    <xf numFmtId="0" fontId="0" fillId="0" borderId="0" xfId="0" applyNumberFormat="1" applyFill="1" applyProtecti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in Denmark by age group</a:t>
            </a:r>
            <a:br>
              <a:rPr lang="en-US" baseline="0"/>
            </a:br>
            <a:r>
              <a:rPr lang="en-US" baseline="0"/>
              <a:t>2018, Q2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groups in Denmark'!$A$4:$A$14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</c:strCache>
            </c:strRef>
          </c:cat>
          <c:val>
            <c:numRef>
              <c:f>'Age groups in Denmark'!$B$4:$B$14</c:f>
              <c:numCache>
                <c:formatCode>#,##0</c:formatCode>
                <c:ptCount val="11"/>
                <c:pt idx="0">
                  <c:v>621963</c:v>
                </c:pt>
                <c:pt idx="1">
                  <c:v>682808</c:v>
                </c:pt>
                <c:pt idx="2">
                  <c:v>780585</c:v>
                </c:pt>
                <c:pt idx="3">
                  <c:v>677753</c:v>
                </c:pt>
                <c:pt idx="4">
                  <c:v>767005</c:v>
                </c:pt>
                <c:pt idx="5">
                  <c:v>793961</c:v>
                </c:pt>
                <c:pt idx="6">
                  <c:v>664152</c:v>
                </c:pt>
                <c:pt idx="7">
                  <c:v>540145</c:v>
                </c:pt>
                <c:pt idx="8">
                  <c:v>213260</c:v>
                </c:pt>
                <c:pt idx="9">
                  <c:v>43153</c:v>
                </c:pt>
                <c:pt idx="10">
                  <c:v>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C-4297-8878-8800FCC9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19216784"/>
        <c:axId val="519217112"/>
      </c:barChart>
      <c:catAx>
        <c:axId val="5192167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Age</a:t>
                </a:r>
                <a:r>
                  <a:rPr lang="en-US" baseline="0"/>
                  <a:t> group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7112"/>
        <c:crosses val="autoZero"/>
        <c:auto val="1"/>
        <c:lblAlgn val="ctr"/>
        <c:lblOffset val="100"/>
        <c:noMultiLvlLbl val="0"/>
      </c:catAx>
      <c:valAx>
        <c:axId val="519217112"/>
        <c:scaling>
          <c:orientation val="minMax"/>
          <c:max val="900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in Denmark</a:t>
            </a:r>
            <a:r>
              <a:rPr lang="en-US" baseline="0"/>
              <a:t> in </a:t>
            </a: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28688962139629"/>
          <c:y val="0.27243465896774"/>
          <c:w val="0.63471144385747824"/>
          <c:h val="0.5833472702704615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'Energy consumption'!$J$2</c:f>
              <c:strCache>
                <c:ptCount val="1"/>
                <c:pt idx="0">
                  <c:v>Non-fossil fuel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'Energy consumption'!$B$3:$B$14</c:f>
              <c:strCache>
                <c:ptCount val="12"/>
                <c:pt idx="0">
                  <c:v>Agriculture, forestry, fishing</c:v>
                </c:pt>
                <c:pt idx="1">
                  <c:v>Mining</c:v>
                </c:pt>
                <c:pt idx="2">
                  <c:v>Industry</c:v>
                </c:pt>
                <c:pt idx="3">
                  <c:v>Utilities</c:v>
                </c:pt>
                <c:pt idx="4">
                  <c:v>Construction</c:v>
                </c:pt>
                <c:pt idx="5">
                  <c:v>Transport</c:v>
                </c:pt>
                <c:pt idx="6">
                  <c:v>Information and communication</c:v>
                </c:pt>
                <c:pt idx="7">
                  <c:v>Finance and insurance</c:v>
                </c:pt>
                <c:pt idx="8">
                  <c:v>Real estate</c:v>
                </c:pt>
                <c:pt idx="9">
                  <c:v>Consulting</c:v>
                </c:pt>
                <c:pt idx="10">
                  <c:v>Public service, education, healthcare</c:v>
                </c:pt>
                <c:pt idx="11">
                  <c:v>Cultural, other services</c:v>
                </c:pt>
              </c:strCache>
            </c:strRef>
          </c:cat>
          <c:val>
            <c:numRef>
              <c:f>'Energy consumption'!$J$3:$J$14</c:f>
              <c:numCache>
                <c:formatCode>#,##0</c:formatCode>
                <c:ptCount val="12"/>
                <c:pt idx="0">
                  <c:v>14521632</c:v>
                </c:pt>
                <c:pt idx="1">
                  <c:v>1494192</c:v>
                </c:pt>
                <c:pt idx="2">
                  <c:v>57318426</c:v>
                </c:pt>
                <c:pt idx="3">
                  <c:v>8215441</c:v>
                </c:pt>
                <c:pt idx="4">
                  <c:v>2652133</c:v>
                </c:pt>
                <c:pt idx="5">
                  <c:v>43996319</c:v>
                </c:pt>
                <c:pt idx="6">
                  <c:v>4932695</c:v>
                </c:pt>
                <c:pt idx="7">
                  <c:v>2229885</c:v>
                </c:pt>
                <c:pt idx="8">
                  <c:v>2056960</c:v>
                </c:pt>
                <c:pt idx="9">
                  <c:v>8417409</c:v>
                </c:pt>
                <c:pt idx="10">
                  <c:v>29739657</c:v>
                </c:pt>
                <c:pt idx="11">
                  <c:v>5997558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2-49E7-8BC4-1D29B42AD907}"/>
            </c:ext>
          </c:extLst>
        </c:ser>
        <c:ser>
          <c:idx val="1"/>
          <c:order val="1"/>
          <c:tx>
            <c:strRef>
              <c:f>'Energy consumption'!$K$2</c:f>
              <c:strCache>
                <c:ptCount val="1"/>
                <c:pt idx="0">
                  <c:v>Fossil fuel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'Energy consumption'!$K$3:$K$14</c:f>
              <c:numCache>
                <c:formatCode>#,##0</c:formatCode>
                <c:ptCount val="12"/>
                <c:pt idx="0">
                  <c:v>25853422</c:v>
                </c:pt>
                <c:pt idx="1">
                  <c:v>27863070</c:v>
                </c:pt>
                <c:pt idx="2">
                  <c:v>61437259</c:v>
                </c:pt>
                <c:pt idx="3">
                  <c:v>2668099</c:v>
                </c:pt>
                <c:pt idx="4">
                  <c:v>18761144</c:v>
                </c:pt>
                <c:pt idx="5">
                  <c:v>589765545</c:v>
                </c:pt>
                <c:pt idx="6">
                  <c:v>1082726</c:v>
                </c:pt>
                <c:pt idx="7">
                  <c:v>759406</c:v>
                </c:pt>
                <c:pt idx="8">
                  <c:v>1497099</c:v>
                </c:pt>
                <c:pt idx="9">
                  <c:v>5164336</c:v>
                </c:pt>
                <c:pt idx="10">
                  <c:v>9459494</c:v>
                </c:pt>
                <c:pt idx="11">
                  <c:v>1740076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2-49E7-8BC4-1D29B42AD90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827707592"/>
        <c:axId val="827704640"/>
      </c:barChart>
      <c:catAx>
        <c:axId val="827707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04640"/>
        <c:crosses val="autoZero"/>
        <c:auto val="1"/>
        <c:lblAlgn val="ctr"/>
        <c:lblOffset val="100"/>
        <c:noMultiLvlLbl val="0"/>
      </c:catAx>
      <c:valAx>
        <c:axId val="8277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Consumed energy, million GJ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0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25541654452367E-2"/>
          <c:y val="5.1956995127409832E-2"/>
          <c:w val="0.14300396046652894"/>
          <c:h val="0.12129464948956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in</a:t>
            </a:r>
            <a:r>
              <a:rPr lang="en-US" baseline="0"/>
              <a:t> Denmark by marriage status</a:t>
            </a:r>
            <a:br>
              <a:rPr lang="en-US" baseline="0"/>
            </a:br>
            <a:r>
              <a:rPr lang="en-US" i="1" baseline="0"/>
              <a:t>January 2018 compared to January 17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'Stacked charts'!$C$22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charts'!$B$23:$B$25</c:f>
              <c:strCache>
                <c:ptCount val="3"/>
                <c:pt idx="0">
                  <c:v>Never married</c:v>
                </c:pt>
                <c:pt idx="1">
                  <c:v>Married</c:v>
                </c:pt>
                <c:pt idx="2">
                  <c:v>Divorced and Widowed</c:v>
                </c:pt>
              </c:strCache>
            </c:strRef>
          </c:cat>
          <c:val>
            <c:numRef>
              <c:f>'Stacked charts'!$C$23:$C$25</c:f>
              <c:numCache>
                <c:formatCode>#,##0</c:formatCode>
                <c:ptCount val="3"/>
                <c:pt idx="0">
                  <c:v>2785800</c:v>
                </c:pt>
                <c:pt idx="1">
                  <c:v>2140830</c:v>
                </c:pt>
                <c:pt idx="2">
                  <c:v>822139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A-410B-9ECE-3F0A0F3AE2C9}"/>
            </c:ext>
          </c:extLst>
        </c:ser>
        <c:ser>
          <c:idx val="1"/>
          <c:order val="1"/>
          <c:tx>
            <c:strRef>
              <c:f>'Stacked charts'!$D$22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charts'!$B$23:$B$25</c:f>
              <c:strCache>
                <c:ptCount val="3"/>
                <c:pt idx="0">
                  <c:v>Never married</c:v>
                </c:pt>
                <c:pt idx="1">
                  <c:v>Married</c:v>
                </c:pt>
                <c:pt idx="2">
                  <c:v>Divorced and Widowed</c:v>
                </c:pt>
              </c:strCache>
            </c:strRef>
          </c:cat>
          <c:val>
            <c:numRef>
              <c:f>'Stacked charts'!$D$23:$D$25</c:f>
              <c:numCache>
                <c:formatCode>#,##0</c:formatCode>
                <c:ptCount val="3"/>
                <c:pt idx="0">
                  <c:v>2811181</c:v>
                </c:pt>
                <c:pt idx="1">
                  <c:v>2141429</c:v>
                </c:pt>
                <c:pt idx="2">
                  <c:v>828580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A-410B-9ECE-3F0A0F3A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507728"/>
        <c:axId val="819500840"/>
      </c:barChart>
      <c:catAx>
        <c:axId val="8195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00840"/>
        <c:crosses val="autoZero"/>
        <c:auto val="1"/>
        <c:lblAlgn val="ctr"/>
        <c:lblOffset val="100"/>
        <c:noMultiLvlLbl val="0"/>
      </c:catAx>
      <c:valAx>
        <c:axId val="819500840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7245599676384"/>
          <c:y val="0.11982498671843056"/>
          <c:w val="0.85450474604652915"/>
          <c:h val="0.76944989239791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'Busiest container ports'!$C$1</c:f>
              <c:strCache>
                <c:ptCount val="1"/>
                <c:pt idx="0">
                  <c:v>Container traffic, thousand TEUs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'Busiest container ports'!$B$2:$B$11</c:f>
              <c:strCache>
                <c:ptCount val="10"/>
                <c:pt idx="0">
                  <c:v>Shanghai, China</c:v>
                </c:pt>
                <c:pt idx="1">
                  <c:v>Singapore, Singapore</c:v>
                </c:pt>
                <c:pt idx="2">
                  <c:v>Shenzhen, China</c:v>
                </c:pt>
                <c:pt idx="3">
                  <c:v>Ningbo-Zhoushan, China</c:v>
                </c:pt>
                <c:pt idx="4">
                  <c:v>Busan, South Korea</c:v>
                </c:pt>
                <c:pt idx="5">
                  <c:v>Hong Kong, Hong Kong SAR</c:v>
                </c:pt>
                <c:pt idx="6">
                  <c:v>Guangzhou, China</c:v>
                </c:pt>
                <c:pt idx="7">
                  <c:v>Qingdao, China</c:v>
                </c:pt>
                <c:pt idx="8">
                  <c:v>Dubai, United Arab Emirates</c:v>
                </c:pt>
                <c:pt idx="9">
                  <c:v>Tianjin, China</c:v>
                </c:pt>
              </c:strCache>
            </c:strRef>
          </c:cat>
          <c:val>
            <c:numRef>
              <c:f>'Busiest container ports'!$C$2:$C$11</c:f>
              <c:numCache>
                <c:formatCode>#,##0</c:formatCode>
                <c:ptCount val="10"/>
                <c:pt idx="0">
                  <c:v>40230</c:v>
                </c:pt>
                <c:pt idx="1">
                  <c:v>33670</c:v>
                </c:pt>
                <c:pt idx="2">
                  <c:v>25210</c:v>
                </c:pt>
                <c:pt idx="3">
                  <c:v>24610</c:v>
                </c:pt>
                <c:pt idx="4">
                  <c:v>21400</c:v>
                </c:pt>
                <c:pt idx="5">
                  <c:v>20760</c:v>
                </c:pt>
                <c:pt idx="6">
                  <c:v>20370</c:v>
                </c:pt>
                <c:pt idx="7">
                  <c:v>18260</c:v>
                </c:pt>
                <c:pt idx="8">
                  <c:v>15440</c:v>
                </c:pt>
                <c:pt idx="9">
                  <c:v>15210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E-4794-92D8-6D4E6D15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63021272"/>
        <c:axId val="663022256"/>
      </c:barChart>
      <c:catAx>
        <c:axId val="66302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22256"/>
        <c:crosses val="autoZero"/>
        <c:auto val="1"/>
        <c:lblAlgn val="ctr"/>
        <c:lblOffset val="100"/>
        <c:tickLblSkip val="1"/>
        <c:noMultiLvlLbl val="0"/>
      </c:catAx>
      <c:valAx>
        <c:axId val="6630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2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airports by passenger traffic</a:t>
            </a:r>
            <a:br>
              <a:rPr lang="en-US"/>
            </a:br>
            <a:r>
              <a:rPr lang="en-US" i="1"/>
              <a:t>2017 year</a:t>
            </a:r>
          </a:p>
        </c:rich>
      </c:tx>
      <c:layout>
        <c:manualLayout>
          <c:xMode val="edge"/>
          <c:yMode val="edge"/>
          <c:x val="0.11743462668704058"/>
          <c:y val="1.2381501354531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'Busiest airports'!$C$3</c:f>
              <c:strCache>
                <c:ptCount val="1"/>
                <c:pt idx="0">
                  <c:v>Total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'Busiest airports'!$B$4:$B$13</c:f>
              <c:strCache>
                <c:ptCount val="10"/>
                <c:pt idx="0">
                  <c:v>Atlanta, USA</c:v>
                </c:pt>
                <c:pt idx="1">
                  <c:v>Beijing, China</c:v>
                </c:pt>
                <c:pt idx="2">
                  <c:v>Dubai, United Arab Emirates</c:v>
                </c:pt>
                <c:pt idx="3">
                  <c:v>Tokyo Haneda, Japan</c:v>
                </c:pt>
                <c:pt idx="4">
                  <c:v>Los Angeles, USA</c:v>
                </c:pt>
                <c:pt idx="5">
                  <c:v>Chicago, USA</c:v>
                </c:pt>
                <c:pt idx="6">
                  <c:v>Heathrow, London, UK</c:v>
                </c:pt>
                <c:pt idx="7">
                  <c:v>Hong Kong, China</c:v>
                </c:pt>
                <c:pt idx="8">
                  <c:v>Shanghai Pudong, China</c:v>
                </c:pt>
                <c:pt idx="9">
                  <c:v>Paris Charles de Gaulle , France</c:v>
                </c:pt>
              </c:strCache>
            </c:strRef>
          </c:cat>
          <c:val>
            <c:numRef>
              <c:f>'Busiest airports'!$C$4:$C$13</c:f>
              <c:numCache>
                <c:formatCode>_(* #,##0_);_(* \(#,##0\);_(* "-"??_);_(@_)</c:formatCode>
                <c:ptCount val="10"/>
                <c:pt idx="0">
                  <c:v>103902992</c:v>
                </c:pt>
                <c:pt idx="1">
                  <c:v>95786442</c:v>
                </c:pt>
                <c:pt idx="2">
                  <c:v>88242099</c:v>
                </c:pt>
                <c:pt idx="3">
                  <c:v>85408975</c:v>
                </c:pt>
                <c:pt idx="4">
                  <c:v>84557968</c:v>
                </c:pt>
                <c:pt idx="5">
                  <c:v>79828183</c:v>
                </c:pt>
                <c:pt idx="6">
                  <c:v>78014598</c:v>
                </c:pt>
                <c:pt idx="7">
                  <c:v>72665078</c:v>
                </c:pt>
                <c:pt idx="8">
                  <c:v>70001237</c:v>
                </c:pt>
                <c:pt idx="9">
                  <c:v>69471442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7-4A77-8E2B-A9799E14F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842287960"/>
        <c:axId val="842288288"/>
      </c:barChart>
      <c:catAx>
        <c:axId val="84228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88288"/>
        <c:crosses val="autoZero"/>
        <c:auto val="1"/>
        <c:lblAlgn val="ctr"/>
        <c:lblOffset val="100"/>
        <c:noMultiLvlLbl val="0"/>
      </c:catAx>
      <c:valAx>
        <c:axId val="8422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8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'Busiest airports'!$B$4:$B$13</c:f>
              <c:strCache>
                <c:ptCount val="10"/>
                <c:pt idx="0">
                  <c:v>Atlanta, USA</c:v>
                </c:pt>
                <c:pt idx="1">
                  <c:v>Beijing, China</c:v>
                </c:pt>
                <c:pt idx="2">
                  <c:v>Dubai, United Arab Emirates</c:v>
                </c:pt>
                <c:pt idx="3">
                  <c:v>Tokyo Haneda, Japan</c:v>
                </c:pt>
                <c:pt idx="4">
                  <c:v>Los Angeles, USA</c:v>
                </c:pt>
                <c:pt idx="5">
                  <c:v>Chicago, USA</c:v>
                </c:pt>
                <c:pt idx="6">
                  <c:v>Heathrow, London, UK</c:v>
                </c:pt>
                <c:pt idx="7">
                  <c:v>Hong Kong, China</c:v>
                </c:pt>
                <c:pt idx="8">
                  <c:v>Shanghai Pudong, China</c:v>
                </c:pt>
                <c:pt idx="9">
                  <c:v>Paris Charles de Gaulle , France</c:v>
                </c:pt>
              </c:strCache>
            </c:strRef>
          </c:cat>
          <c:val>
            <c:numRef>
              <c:f>'Busiest airports'!$C$4:$C$13</c:f>
              <c:numCache>
                <c:formatCode>_(* #,##0_);_(* \(#,##0\);_(* "-"??_);_(@_)</c:formatCode>
                <c:ptCount val="10"/>
                <c:pt idx="0">
                  <c:v>103902992</c:v>
                </c:pt>
                <c:pt idx="1">
                  <c:v>95786442</c:v>
                </c:pt>
                <c:pt idx="2">
                  <c:v>88242099</c:v>
                </c:pt>
                <c:pt idx="3">
                  <c:v>85408975</c:v>
                </c:pt>
                <c:pt idx="4">
                  <c:v>84557968</c:v>
                </c:pt>
                <c:pt idx="5">
                  <c:v>79828183</c:v>
                </c:pt>
                <c:pt idx="6">
                  <c:v>78014598</c:v>
                </c:pt>
                <c:pt idx="7">
                  <c:v>72665078</c:v>
                </c:pt>
                <c:pt idx="8">
                  <c:v>70001237</c:v>
                </c:pt>
                <c:pt idx="9">
                  <c:v>69471442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E-4D50-8C01-794B9EA9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7306032"/>
        <c:axId val="937306360"/>
      </c:barChart>
      <c:catAx>
        <c:axId val="937306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06360"/>
        <c:crosses val="autoZero"/>
        <c:auto val="1"/>
        <c:lblAlgn val="ctr"/>
        <c:lblOffset val="100"/>
        <c:noMultiLvlLbl val="0"/>
      </c:catAx>
      <c:valAx>
        <c:axId val="937306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0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Vehicles sold by General Motors</a:t>
            </a:r>
            <a:br>
              <a:rPr lang="en-US" sz="1800" b="0" i="0" baseline="0">
                <a:effectLst/>
              </a:rPr>
            </a:br>
            <a:r>
              <a:rPr lang="en-US" sz="1800" b="0" i="1" baseline="0">
                <a:effectLst/>
              </a:rPr>
              <a:t>Calendar year 2017, thousands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'General Motors sales'!$E$5</c:f>
              <c:strCache>
                <c:ptCount val="1"/>
                <c:pt idx="0">
                  <c:v>Cars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Motors sales'!$B$6:$B$9</c:f>
              <c:strCache>
                <c:ptCount val="4"/>
                <c:pt idx="0">
                  <c:v>North America</c:v>
                </c:pt>
                <c:pt idx="1">
                  <c:v>Asia/Pacific 
Middle East
Africa</c:v>
                </c:pt>
                <c:pt idx="2">
                  <c:v>South America</c:v>
                </c:pt>
                <c:pt idx="3">
                  <c:v>Europe</c:v>
                </c:pt>
              </c:strCache>
            </c:strRef>
          </c:cat>
          <c:val>
            <c:numRef>
              <c:f>'General Motors sales'!$E$6:$E$9</c:f>
              <c:numCache>
                <c:formatCode>General</c:formatCode>
                <c:ptCount val="4"/>
                <c:pt idx="0">
                  <c:v>3576</c:v>
                </c:pt>
                <c:pt idx="1">
                  <c:v>4670</c:v>
                </c:pt>
                <c:pt idx="2">
                  <c:v>669</c:v>
                </c:pt>
                <c:pt idx="3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2-4103-A303-D1AC87F6C3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15880960"/>
        <c:axId val="815884240"/>
      </c:barChart>
      <c:catAx>
        <c:axId val="81588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84240"/>
        <c:crosses val="autoZero"/>
        <c:auto val="1"/>
        <c:lblAlgn val="ctr"/>
        <c:lblOffset val="100"/>
        <c:noMultiLvlLbl val="0"/>
      </c:catAx>
      <c:valAx>
        <c:axId val="81588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8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Vehicles sold by General Motors</a:t>
            </a:r>
            <a:br>
              <a:rPr lang="en-US" sz="1800" b="0" i="0" baseline="0">
                <a:effectLst/>
              </a:rPr>
            </a:br>
            <a:r>
              <a:rPr lang="en-US" sz="1800" b="0" i="1" baseline="0">
                <a:effectLst/>
              </a:rPr>
              <a:t>Calendar year 2017, thousands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399791363096"/>
          <c:y val="0.2894519338253092"/>
          <c:w val="0.66241940443060698"/>
          <c:h val="0.62095789336683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'General Motors sales'!$E$5</c:f>
              <c:strCache>
                <c:ptCount val="1"/>
                <c:pt idx="0">
                  <c:v>Cars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Motors sales'!$B$6:$C$9</c:f>
              <c:multiLvlStrCache>
                <c:ptCount val="4"/>
                <c:lvl>
                  <c:pt idx="0">
                    <c:v>16.60%</c:v>
                  </c:pt>
                  <c:pt idx="1">
                    <c:v>9.50%</c:v>
                  </c:pt>
                  <c:pt idx="2">
                    <c:v>16.10%</c:v>
                  </c:pt>
                  <c:pt idx="3">
                    <c:v>3.60%</c:v>
                  </c:pt>
                </c:lvl>
                <c:lvl>
                  <c:pt idx="0">
                    <c:v>North America</c:v>
                  </c:pt>
                  <c:pt idx="1">
                    <c:v>Asia/Pacific 
Middle East
Africa</c:v>
                  </c:pt>
                  <c:pt idx="2">
                    <c:v>South America</c:v>
                  </c:pt>
                  <c:pt idx="3">
                    <c:v>Europe</c:v>
                  </c:pt>
                </c:lvl>
              </c:multiLvlStrCache>
            </c:multiLvlStrRef>
          </c:cat>
          <c:val>
            <c:numRef>
              <c:f>'General Motors sales'!$E$6:$E$9</c:f>
              <c:numCache>
                <c:formatCode>General</c:formatCode>
                <c:ptCount val="4"/>
                <c:pt idx="0">
                  <c:v>3576</c:v>
                </c:pt>
                <c:pt idx="1">
                  <c:v>4670</c:v>
                </c:pt>
                <c:pt idx="2">
                  <c:v>669</c:v>
                </c:pt>
                <c:pt idx="3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B-4E5D-AD84-E5DA8DAE35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15880960"/>
        <c:axId val="815884240"/>
      </c:barChart>
      <c:catAx>
        <c:axId val="81588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84240"/>
        <c:crosses val="autoZero"/>
        <c:auto val="1"/>
        <c:lblAlgn val="ctr"/>
        <c:lblOffset val="100"/>
        <c:noMultiLvlLbl val="0"/>
      </c:catAx>
      <c:valAx>
        <c:axId val="81588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8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Share of population in Denmark by age group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2018, Q2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 groups in Denmark'!$C$3</c:f>
              <c:strCache>
                <c:ptCount val="1"/>
                <c:pt idx="0">
                  <c:v>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groups in Denmark'!$A$4:$A$14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</c:strCache>
            </c:strRef>
          </c:cat>
          <c:val>
            <c:numRef>
              <c:f>'Age groups in Denmark'!$C$4:$C$14</c:f>
              <c:numCache>
                <c:formatCode>0.0%</c:formatCode>
                <c:ptCount val="11"/>
                <c:pt idx="0">
                  <c:v>0.10749699612711257</c:v>
                </c:pt>
                <c:pt idx="1">
                  <c:v>0.11801314375865039</c:v>
                </c:pt>
                <c:pt idx="2">
                  <c:v>0.13491243485847576</c:v>
                </c:pt>
                <c:pt idx="3">
                  <c:v>0.11713946266279332</c:v>
                </c:pt>
                <c:pt idx="4">
                  <c:v>0.13256533509947693</c:v>
                </c:pt>
                <c:pt idx="5">
                  <c:v>0.13722427627057945</c:v>
                </c:pt>
                <c:pt idx="6">
                  <c:v>0.11478873336808469</c:v>
                </c:pt>
                <c:pt idx="7">
                  <c:v>9.3355979331695316E-2</c:v>
                </c:pt>
                <c:pt idx="8">
                  <c:v>3.6858799308106795E-2</c:v>
                </c:pt>
                <c:pt idx="9">
                  <c:v>7.4583502135549679E-3</c:v>
                </c:pt>
                <c:pt idx="10">
                  <c:v>1.8648900146978913E-4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7-45E7-B8AB-013E8DABE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52724088"/>
        <c:axId val="652728680"/>
      </c:barChart>
      <c:catAx>
        <c:axId val="6527240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28680"/>
        <c:crosses val="autoZero"/>
        <c:auto val="1"/>
        <c:lblAlgn val="ctr"/>
        <c:lblOffset val="100"/>
        <c:noMultiLvlLbl val="0"/>
      </c:catAx>
      <c:valAx>
        <c:axId val="652728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</a:t>
                </a:r>
                <a:r>
                  <a:rPr lang="en-US" baseline="0"/>
                  <a:t>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2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population change by age group in Denmark</a:t>
            </a:r>
            <a:br>
              <a:rPr lang="en-US" baseline="0"/>
            </a:br>
            <a:r>
              <a:rPr lang="en-US" i="1" baseline="0"/>
              <a:t>2018 Q2 vs 2017 Q2</a:t>
            </a:r>
            <a:endParaRPr lang="en-US" i="1"/>
          </a:p>
        </c:rich>
      </c:tx>
      <c:layout>
        <c:manualLayout>
          <c:xMode val="edge"/>
          <c:yMode val="edge"/>
          <c:x val="7.1653613537304053E-2"/>
          <c:y val="1.8296165944784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groups in Denmark'!$A$4:$A$14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</c:strCache>
            </c:strRef>
          </c:cat>
          <c:val>
            <c:numRef>
              <c:f>'Age groups in Denmark'!$E$4:$E$14</c:f>
              <c:numCache>
                <c:formatCode>0.0%</c:formatCode>
                <c:ptCount val="11"/>
                <c:pt idx="0">
                  <c:v>-5.7564054197492181E-3</c:v>
                </c:pt>
                <c:pt idx="1">
                  <c:v>-5.0208519053620648E-4</c:v>
                </c:pt>
                <c:pt idx="2">
                  <c:v>1.3379567663145431E-2</c:v>
                </c:pt>
                <c:pt idx="3">
                  <c:v>5.304245027641109E-3</c:v>
                </c:pt>
                <c:pt idx="4">
                  <c:v>-1.436803026525792E-2</c:v>
                </c:pt>
                <c:pt idx="5">
                  <c:v>1.1310934795263164E-2</c:v>
                </c:pt>
                <c:pt idx="6">
                  <c:v>-7.805765659710447E-3</c:v>
                </c:pt>
                <c:pt idx="7">
                  <c:v>3.9040107723381748E-2</c:v>
                </c:pt>
                <c:pt idx="8">
                  <c:v>3.302622528361477E-2</c:v>
                </c:pt>
                <c:pt idx="9">
                  <c:v>5.0072197121430904E-3</c:v>
                </c:pt>
                <c:pt idx="10">
                  <c:v>-4.0035587188612103E-2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5-4F6C-A6C6-24502AA7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51819648"/>
        <c:axId val="651822928"/>
      </c:barChart>
      <c:catAx>
        <c:axId val="651819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22928"/>
        <c:crosses val="autoZero"/>
        <c:auto val="1"/>
        <c:lblAlgn val="ctr"/>
        <c:lblOffset val="100"/>
        <c:noMultiLvlLbl val="0"/>
      </c:catAx>
      <c:valAx>
        <c:axId val="65182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versus Q2 2017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1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change</a:t>
            </a:r>
            <a:r>
              <a:rPr lang="en-US" baseline="0"/>
              <a:t> by age group in Denmark</a:t>
            </a:r>
            <a:br>
              <a:rPr lang="en-US" baseline="0"/>
            </a:br>
            <a:r>
              <a:rPr lang="en-US" i="1" baseline="0"/>
              <a:t>2018 Q2 vs 2017 Q2</a:t>
            </a:r>
            <a:endParaRPr lang="en-US" i="1"/>
          </a:p>
        </c:rich>
      </c:tx>
      <c:layout>
        <c:manualLayout>
          <c:xMode val="edge"/>
          <c:yMode val="edge"/>
          <c:x val="7.2836639088103811E-2"/>
          <c:y val="1.8550721250581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groups in Denmark'!$A$4:$A$14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</c:strCache>
            </c:strRef>
          </c:cat>
          <c:val>
            <c:numRef>
              <c:f>'Age groups in Denmark'!$F$4:$F$14</c:f>
              <c:numCache>
                <c:formatCode>#,##0</c:formatCode>
                <c:ptCount val="11"/>
                <c:pt idx="0">
                  <c:v>-3601</c:v>
                </c:pt>
                <c:pt idx="1">
                  <c:v>-343</c:v>
                </c:pt>
                <c:pt idx="2">
                  <c:v>10306</c:v>
                </c:pt>
                <c:pt idx="3">
                  <c:v>3576</c:v>
                </c:pt>
                <c:pt idx="4">
                  <c:v>-11181</c:v>
                </c:pt>
                <c:pt idx="5">
                  <c:v>8880</c:v>
                </c:pt>
                <c:pt idx="6">
                  <c:v>-5225</c:v>
                </c:pt>
                <c:pt idx="7">
                  <c:v>20295</c:v>
                </c:pt>
                <c:pt idx="8">
                  <c:v>6818</c:v>
                </c:pt>
                <c:pt idx="9">
                  <c:v>215</c:v>
                </c:pt>
                <c:pt idx="10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D-4751-9F59-1BB9E905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51829488"/>
        <c:axId val="651825552"/>
      </c:barChart>
      <c:catAx>
        <c:axId val="65182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25552"/>
        <c:crosses val="autoZero"/>
        <c:auto val="1"/>
        <c:lblAlgn val="ctr"/>
        <c:lblOffset val="100"/>
        <c:noMultiLvlLbl val="0"/>
      </c:catAx>
      <c:valAx>
        <c:axId val="65182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vs 2017 Q2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2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in Denmark</a:t>
            </a:r>
            <a:r>
              <a:rPr lang="en-US" baseline="0"/>
              <a:t> by age group and marriage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5334195567617"/>
          <c:y val="0.27911235053951594"/>
          <c:w val="0.70751392789783407"/>
          <c:h val="0.669961723534558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'Age groups in Denmark'!$B$19</c:f>
              <c:strCache>
                <c:ptCount val="1"/>
                <c:pt idx="0">
                  <c:v>Never married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groups in Denmark'!$A$20:$A$30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</c:strCache>
            </c:strRef>
          </c:cat>
          <c:val>
            <c:numRef>
              <c:f>'Age groups in Denmark'!$B$20:$B$30</c:f>
              <c:numCache>
                <c:formatCode>#,##0</c:formatCode>
                <c:ptCount val="11"/>
                <c:pt idx="0">
                  <c:v>621963</c:v>
                </c:pt>
                <c:pt idx="1">
                  <c:v>682622</c:v>
                </c:pt>
                <c:pt idx="2">
                  <c:v>708576</c:v>
                </c:pt>
                <c:pt idx="3">
                  <c:v>333234</c:v>
                </c:pt>
                <c:pt idx="4">
                  <c:v>202861</c:v>
                </c:pt>
                <c:pt idx="5">
                  <c:v>152276</c:v>
                </c:pt>
                <c:pt idx="6">
                  <c:v>79650</c:v>
                </c:pt>
                <c:pt idx="7">
                  <c:v>29279</c:v>
                </c:pt>
                <c:pt idx="8">
                  <c:v>8674</c:v>
                </c:pt>
                <c:pt idx="9">
                  <c:v>1849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E-4F73-9406-469CD7DBA9EF}"/>
            </c:ext>
          </c:extLst>
        </c:ser>
        <c:ser>
          <c:idx val="1"/>
          <c:order val="1"/>
          <c:tx>
            <c:strRef>
              <c:f>'Age groups in Denmark'!$C$19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 groups in Denmark'!$A$20:$A$30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</c:strCache>
            </c:strRef>
          </c:cat>
          <c:val>
            <c:numRef>
              <c:f>'Age groups in Denmark'!$C$20:$C$30</c:f>
              <c:numCache>
                <c:formatCode>#,##0</c:formatCode>
                <c:ptCount val="11"/>
                <c:pt idx="0">
                  <c:v>0</c:v>
                </c:pt>
                <c:pt idx="1">
                  <c:v>181</c:v>
                </c:pt>
                <c:pt idx="2">
                  <c:v>66680</c:v>
                </c:pt>
                <c:pt idx="3">
                  <c:v>299574</c:v>
                </c:pt>
                <c:pt idx="4">
                  <c:v>436524</c:v>
                </c:pt>
                <c:pt idx="5">
                  <c:v>472121</c:v>
                </c:pt>
                <c:pt idx="6">
                  <c:v>430080</c:v>
                </c:pt>
                <c:pt idx="7">
                  <c:v>334739</c:v>
                </c:pt>
                <c:pt idx="8">
                  <c:v>87167</c:v>
                </c:pt>
                <c:pt idx="9">
                  <c:v>6578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E-4F73-9406-469CD7DBA9EF}"/>
            </c:ext>
          </c:extLst>
        </c:ser>
        <c:ser>
          <c:idx val="2"/>
          <c:order val="2"/>
          <c:tx>
            <c:strRef>
              <c:f>'Age groups in Denmark'!$D$19</c:f>
              <c:strCache>
                <c:ptCount val="1"/>
                <c:pt idx="0">
                  <c:v>Widowed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 groups in Denmark'!$A$20:$A$30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</c:strCache>
            </c:strRef>
          </c:cat>
          <c:val>
            <c:numRef>
              <c:f>'Age groups in Denmark'!$D$20:$D$30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89</c:v>
                </c:pt>
                <c:pt idx="3">
                  <c:v>824</c:v>
                </c:pt>
                <c:pt idx="4">
                  <c:v>3900</c:v>
                </c:pt>
                <c:pt idx="5">
                  <c:v>14745</c:v>
                </c:pt>
                <c:pt idx="6">
                  <c:v>43073</c:v>
                </c:pt>
                <c:pt idx="7">
                  <c:v>98221</c:v>
                </c:pt>
                <c:pt idx="8">
                  <c:v>96476</c:v>
                </c:pt>
                <c:pt idx="9">
                  <c:v>31884</c:v>
                </c:pt>
                <c:pt idx="10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E-4F73-9406-469CD7DBA9EF}"/>
            </c:ext>
          </c:extLst>
        </c:ser>
        <c:ser>
          <c:idx val="3"/>
          <c:order val="3"/>
          <c:tx>
            <c:strRef>
              <c:f>'Age groups in Denmark'!$E$19</c:f>
              <c:strCache>
                <c:ptCount val="1"/>
                <c:pt idx="0">
                  <c:v>Divorced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 groups in Denmark'!$A$20:$A$30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</c:strCache>
            </c:strRef>
          </c:cat>
          <c:val>
            <c:numRef>
              <c:f>'Age groups in Denmark'!$E$20:$E$30</c:f>
              <c:numCache>
                <c:formatCode>#,##0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5240</c:v>
                </c:pt>
                <c:pt idx="3">
                  <c:v>44121</c:v>
                </c:pt>
                <c:pt idx="4">
                  <c:v>123720</c:v>
                </c:pt>
                <c:pt idx="5">
                  <c:v>154819</c:v>
                </c:pt>
                <c:pt idx="6">
                  <c:v>111349</c:v>
                </c:pt>
                <c:pt idx="7">
                  <c:v>77906</c:v>
                </c:pt>
                <c:pt idx="8">
                  <c:v>20943</c:v>
                </c:pt>
                <c:pt idx="9">
                  <c:v>2842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2E-4F73-9406-469CD7DBA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18027568"/>
        <c:axId val="718022976"/>
      </c:barChart>
      <c:catAx>
        <c:axId val="718027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22976"/>
        <c:crosses val="autoZero"/>
        <c:auto val="1"/>
        <c:lblAlgn val="ctr"/>
        <c:lblOffset val="100"/>
        <c:noMultiLvlLbl val="0"/>
      </c:catAx>
      <c:valAx>
        <c:axId val="718022976"/>
        <c:scaling>
          <c:orientation val="minMax"/>
          <c:max val="8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in Denmark by age group and marriage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0048118985127"/>
          <c:y val="0.28837160979877519"/>
          <c:w val="0.71639348206474196"/>
          <c:h val="0.6607024642752988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'Age groups in Denmark'!$B$19</c:f>
              <c:strCache>
                <c:ptCount val="1"/>
                <c:pt idx="0">
                  <c:v>Never married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groups in Denmark'!$A$20:$A$30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</c:strCache>
            </c:strRef>
          </c:cat>
          <c:val>
            <c:numRef>
              <c:f>'Age groups in Denmark'!$B$20:$B$30</c:f>
              <c:numCache>
                <c:formatCode>#,##0</c:formatCode>
                <c:ptCount val="11"/>
                <c:pt idx="0">
                  <c:v>621963</c:v>
                </c:pt>
                <c:pt idx="1">
                  <c:v>682622</c:v>
                </c:pt>
                <c:pt idx="2">
                  <c:v>708576</c:v>
                </c:pt>
                <c:pt idx="3">
                  <c:v>333234</c:v>
                </c:pt>
                <c:pt idx="4">
                  <c:v>202861</c:v>
                </c:pt>
                <c:pt idx="5">
                  <c:v>152276</c:v>
                </c:pt>
                <c:pt idx="6">
                  <c:v>79650</c:v>
                </c:pt>
                <c:pt idx="7">
                  <c:v>29279</c:v>
                </c:pt>
                <c:pt idx="8">
                  <c:v>8674</c:v>
                </c:pt>
                <c:pt idx="9">
                  <c:v>1849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8-44E2-B3E9-23CB1E84336A}"/>
            </c:ext>
          </c:extLst>
        </c:ser>
        <c:ser>
          <c:idx val="1"/>
          <c:order val="1"/>
          <c:tx>
            <c:strRef>
              <c:f>'Age groups in Denmark'!$C$19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 groups in Denmark'!$A$20:$A$30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</c:strCache>
            </c:strRef>
          </c:cat>
          <c:val>
            <c:numRef>
              <c:f>'Age groups in Denmark'!$C$20:$C$30</c:f>
              <c:numCache>
                <c:formatCode>#,##0</c:formatCode>
                <c:ptCount val="11"/>
                <c:pt idx="0">
                  <c:v>0</c:v>
                </c:pt>
                <c:pt idx="1">
                  <c:v>181</c:v>
                </c:pt>
                <c:pt idx="2">
                  <c:v>66680</c:v>
                </c:pt>
                <c:pt idx="3">
                  <c:v>299574</c:v>
                </c:pt>
                <c:pt idx="4">
                  <c:v>436524</c:v>
                </c:pt>
                <c:pt idx="5">
                  <c:v>472121</c:v>
                </c:pt>
                <c:pt idx="6">
                  <c:v>430080</c:v>
                </c:pt>
                <c:pt idx="7">
                  <c:v>334739</c:v>
                </c:pt>
                <c:pt idx="8">
                  <c:v>87167</c:v>
                </c:pt>
                <c:pt idx="9">
                  <c:v>6578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8-44E2-B3E9-23CB1E84336A}"/>
            </c:ext>
          </c:extLst>
        </c:ser>
        <c:ser>
          <c:idx val="2"/>
          <c:order val="2"/>
          <c:tx>
            <c:strRef>
              <c:f>'Age groups in Denmark'!$D$19</c:f>
              <c:strCache>
                <c:ptCount val="1"/>
                <c:pt idx="0">
                  <c:v>Widowed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 groups in Denmark'!$A$20:$A$30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</c:strCache>
            </c:strRef>
          </c:cat>
          <c:val>
            <c:numRef>
              <c:f>'Age groups in Denmark'!$D$20:$D$30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89</c:v>
                </c:pt>
                <c:pt idx="3">
                  <c:v>824</c:v>
                </c:pt>
                <c:pt idx="4">
                  <c:v>3900</c:v>
                </c:pt>
                <c:pt idx="5">
                  <c:v>14745</c:v>
                </c:pt>
                <c:pt idx="6">
                  <c:v>43073</c:v>
                </c:pt>
                <c:pt idx="7">
                  <c:v>98221</c:v>
                </c:pt>
                <c:pt idx="8">
                  <c:v>96476</c:v>
                </c:pt>
                <c:pt idx="9">
                  <c:v>31884</c:v>
                </c:pt>
                <c:pt idx="10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8-44E2-B3E9-23CB1E84336A}"/>
            </c:ext>
          </c:extLst>
        </c:ser>
        <c:ser>
          <c:idx val="3"/>
          <c:order val="3"/>
          <c:tx>
            <c:strRef>
              <c:f>'Age groups in Denmark'!$E$19</c:f>
              <c:strCache>
                <c:ptCount val="1"/>
                <c:pt idx="0">
                  <c:v>Divorced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 groups in Denmark'!$A$20:$A$30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</c:strCache>
            </c:strRef>
          </c:cat>
          <c:val>
            <c:numRef>
              <c:f>'Age groups in Denmark'!$E$20:$E$30</c:f>
              <c:numCache>
                <c:formatCode>#,##0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5240</c:v>
                </c:pt>
                <c:pt idx="3">
                  <c:v>44121</c:v>
                </c:pt>
                <c:pt idx="4">
                  <c:v>123720</c:v>
                </c:pt>
                <c:pt idx="5">
                  <c:v>154819</c:v>
                </c:pt>
                <c:pt idx="6">
                  <c:v>111349</c:v>
                </c:pt>
                <c:pt idx="7">
                  <c:v>77906</c:v>
                </c:pt>
                <c:pt idx="8">
                  <c:v>20943</c:v>
                </c:pt>
                <c:pt idx="9">
                  <c:v>2842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8-44E2-B3E9-23CB1E843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936395088"/>
        <c:axId val="936392464"/>
      </c:barChart>
      <c:catAx>
        <c:axId val="936395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92464"/>
        <c:crosses val="autoZero"/>
        <c:auto val="1"/>
        <c:lblAlgn val="ctr"/>
        <c:lblOffset val="100"/>
        <c:noMultiLvlLbl val="0"/>
      </c:catAx>
      <c:valAx>
        <c:axId val="9363924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12029746281715"/>
          <c:y val="0.40414224263633713"/>
          <c:w val="0.14187970253718285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groups in Denmark'!$B$33</c:f>
              <c:strCache>
                <c:ptCount val="1"/>
                <c:pt idx="0">
                  <c:v>Population, Copenhagen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groups in Denmark'!$A$34:$A$44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100+</c:v>
                </c:pt>
              </c:strCache>
            </c:strRef>
          </c:cat>
          <c:val>
            <c:numRef>
              <c:f>'Age groups in Denmark'!$B$34:$B$44</c:f>
              <c:numCache>
                <c:formatCode>#,##0</c:formatCode>
                <c:ptCount val="11"/>
                <c:pt idx="0">
                  <c:v>205715</c:v>
                </c:pt>
                <c:pt idx="1">
                  <c:v>199328</c:v>
                </c:pt>
                <c:pt idx="2">
                  <c:v>285407</c:v>
                </c:pt>
                <c:pt idx="3">
                  <c:v>250514</c:v>
                </c:pt>
                <c:pt idx="4">
                  <c:v>248289</c:v>
                </c:pt>
                <c:pt idx="5">
                  <c:v>235829</c:v>
                </c:pt>
                <c:pt idx="6">
                  <c:v>179536</c:v>
                </c:pt>
                <c:pt idx="7">
                  <c:v>150036</c:v>
                </c:pt>
                <c:pt idx="8">
                  <c:v>58289</c:v>
                </c:pt>
                <c:pt idx="9">
                  <c:v>12720</c:v>
                </c:pt>
                <c:pt idx="10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2-461A-A357-BADEB3FD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69366312"/>
        <c:axId val="669374184"/>
      </c:barChart>
      <c:catAx>
        <c:axId val="66936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74184"/>
        <c:crosses val="autoZero"/>
        <c:auto val="1"/>
        <c:lblAlgn val="ctr"/>
        <c:lblOffset val="100"/>
        <c:noMultiLvlLbl val="0"/>
      </c:catAx>
      <c:valAx>
        <c:axId val="6693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6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in Denmark</a:t>
            </a:r>
            <a:r>
              <a:rPr lang="en-US" baseline="0"/>
              <a:t> in </a:t>
            </a: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28688962139629"/>
          <c:y val="0.27243465896774"/>
          <c:w val="0.63471144385747824"/>
          <c:h val="0.6300679668890455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'Energy consumption'!$J$2</c:f>
              <c:strCache>
                <c:ptCount val="1"/>
                <c:pt idx="0">
                  <c:v>Non-fossil fuel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'Energy consumption'!$B$3:$B$14</c:f>
              <c:strCache>
                <c:ptCount val="12"/>
                <c:pt idx="0">
                  <c:v>Agriculture, forestry, fishing</c:v>
                </c:pt>
                <c:pt idx="1">
                  <c:v>Mining</c:v>
                </c:pt>
                <c:pt idx="2">
                  <c:v>Industry</c:v>
                </c:pt>
                <c:pt idx="3">
                  <c:v>Utilities</c:v>
                </c:pt>
                <c:pt idx="4">
                  <c:v>Construction</c:v>
                </c:pt>
                <c:pt idx="5">
                  <c:v>Transport</c:v>
                </c:pt>
                <c:pt idx="6">
                  <c:v>Information and communication</c:v>
                </c:pt>
                <c:pt idx="7">
                  <c:v>Finance and insurance</c:v>
                </c:pt>
                <c:pt idx="8">
                  <c:v>Real estate</c:v>
                </c:pt>
                <c:pt idx="9">
                  <c:v>Consulting</c:v>
                </c:pt>
                <c:pt idx="10">
                  <c:v>Public service, education, healthcare</c:v>
                </c:pt>
                <c:pt idx="11">
                  <c:v>Cultural, other services</c:v>
                </c:pt>
              </c:strCache>
            </c:strRef>
          </c:cat>
          <c:val>
            <c:numRef>
              <c:f>'Energy consumption'!$J$3:$J$14</c:f>
              <c:numCache>
                <c:formatCode>#,##0</c:formatCode>
                <c:ptCount val="12"/>
                <c:pt idx="0">
                  <c:v>14521632</c:v>
                </c:pt>
                <c:pt idx="1">
                  <c:v>1494192</c:v>
                </c:pt>
                <c:pt idx="2">
                  <c:v>57318426</c:v>
                </c:pt>
                <c:pt idx="3">
                  <c:v>8215441</c:v>
                </c:pt>
                <c:pt idx="4">
                  <c:v>2652133</c:v>
                </c:pt>
                <c:pt idx="5">
                  <c:v>43996319</c:v>
                </c:pt>
                <c:pt idx="6">
                  <c:v>4932695</c:v>
                </c:pt>
                <c:pt idx="7">
                  <c:v>2229885</c:v>
                </c:pt>
                <c:pt idx="8">
                  <c:v>2056960</c:v>
                </c:pt>
                <c:pt idx="9">
                  <c:v>8417409</c:v>
                </c:pt>
                <c:pt idx="10">
                  <c:v>29739657</c:v>
                </c:pt>
                <c:pt idx="11">
                  <c:v>5997558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453-B4F0-066606164EF9}"/>
            </c:ext>
          </c:extLst>
        </c:ser>
        <c:ser>
          <c:idx val="1"/>
          <c:order val="1"/>
          <c:tx>
            <c:strRef>
              <c:f>'Energy consumption'!$K$2</c:f>
              <c:strCache>
                <c:ptCount val="1"/>
                <c:pt idx="0">
                  <c:v>Fossil fuel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'Energy consumption'!$K$3:$K$14</c:f>
              <c:numCache>
                <c:formatCode>#,##0</c:formatCode>
                <c:ptCount val="12"/>
                <c:pt idx="0">
                  <c:v>25853422</c:v>
                </c:pt>
                <c:pt idx="1">
                  <c:v>27863070</c:v>
                </c:pt>
                <c:pt idx="2">
                  <c:v>61437259</c:v>
                </c:pt>
                <c:pt idx="3">
                  <c:v>2668099</c:v>
                </c:pt>
                <c:pt idx="4">
                  <c:v>18761144</c:v>
                </c:pt>
                <c:pt idx="5">
                  <c:v>589765545</c:v>
                </c:pt>
                <c:pt idx="6">
                  <c:v>1082726</c:v>
                </c:pt>
                <c:pt idx="7">
                  <c:v>759406</c:v>
                </c:pt>
                <c:pt idx="8">
                  <c:v>1497099</c:v>
                </c:pt>
                <c:pt idx="9">
                  <c:v>5164336</c:v>
                </c:pt>
                <c:pt idx="10">
                  <c:v>9459494</c:v>
                </c:pt>
                <c:pt idx="11">
                  <c:v>1740076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50-4453-B4F0-066606164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27707592"/>
        <c:axId val="827704640"/>
      </c:barChart>
      <c:catAx>
        <c:axId val="8277075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04640"/>
        <c:crosses val="autoZero"/>
        <c:auto val="1"/>
        <c:lblAlgn val="ctr"/>
        <c:lblOffset val="100"/>
        <c:noMultiLvlLbl val="0"/>
      </c:catAx>
      <c:valAx>
        <c:axId val="8277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Consumed energy, million GJ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0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58893985121085"/>
          <c:y val="0.75127827562777671"/>
          <c:w val="0.15102728637115917"/>
          <c:h val="0.13564516328098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in Denmark</a:t>
            </a:r>
            <a:r>
              <a:rPr lang="en-US" baseline="0"/>
              <a:t> in </a:t>
            </a: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28688962139629"/>
          <c:y val="0.27243465896774"/>
          <c:w val="0.63471144385747824"/>
          <c:h val="0.630067966889045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'Energy consumption'!$J$2</c:f>
              <c:strCache>
                <c:ptCount val="1"/>
                <c:pt idx="0">
                  <c:v>Non-fossil fuel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'Energy consumption'!$B$3:$B$14</c:f>
              <c:strCache>
                <c:ptCount val="12"/>
                <c:pt idx="0">
                  <c:v>Agriculture, forestry, fishing</c:v>
                </c:pt>
                <c:pt idx="1">
                  <c:v>Mining</c:v>
                </c:pt>
                <c:pt idx="2">
                  <c:v>Industry</c:v>
                </c:pt>
                <c:pt idx="3">
                  <c:v>Utilities</c:v>
                </c:pt>
                <c:pt idx="4">
                  <c:v>Construction</c:v>
                </c:pt>
                <c:pt idx="5">
                  <c:v>Transport</c:v>
                </c:pt>
                <c:pt idx="6">
                  <c:v>Information and communication</c:v>
                </c:pt>
                <c:pt idx="7">
                  <c:v>Finance and insurance</c:v>
                </c:pt>
                <c:pt idx="8">
                  <c:v>Real estate</c:v>
                </c:pt>
                <c:pt idx="9">
                  <c:v>Consulting</c:v>
                </c:pt>
                <c:pt idx="10">
                  <c:v>Public service, education, healthcare</c:v>
                </c:pt>
                <c:pt idx="11">
                  <c:v>Cultural, other services</c:v>
                </c:pt>
              </c:strCache>
            </c:strRef>
          </c:cat>
          <c:val>
            <c:numRef>
              <c:f>'Energy consumption'!$J$3:$J$14</c:f>
              <c:numCache>
                <c:formatCode>#,##0</c:formatCode>
                <c:ptCount val="12"/>
                <c:pt idx="0">
                  <c:v>14521632</c:v>
                </c:pt>
                <c:pt idx="1">
                  <c:v>1494192</c:v>
                </c:pt>
                <c:pt idx="2">
                  <c:v>57318426</c:v>
                </c:pt>
                <c:pt idx="3">
                  <c:v>8215441</c:v>
                </c:pt>
                <c:pt idx="4">
                  <c:v>2652133</c:v>
                </c:pt>
                <c:pt idx="5">
                  <c:v>43996319</c:v>
                </c:pt>
                <c:pt idx="6">
                  <c:v>4932695</c:v>
                </c:pt>
                <c:pt idx="7">
                  <c:v>2229885</c:v>
                </c:pt>
                <c:pt idx="8">
                  <c:v>2056960</c:v>
                </c:pt>
                <c:pt idx="9">
                  <c:v>8417409</c:v>
                </c:pt>
                <c:pt idx="10">
                  <c:v>29739657</c:v>
                </c:pt>
                <c:pt idx="11">
                  <c:v>5997558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0-44BC-B740-80874925BF5C}"/>
            </c:ext>
          </c:extLst>
        </c:ser>
        <c:ser>
          <c:idx val="1"/>
          <c:order val="1"/>
          <c:tx>
            <c:strRef>
              <c:f>'Energy consumption'!$K$2</c:f>
              <c:strCache>
                <c:ptCount val="1"/>
                <c:pt idx="0">
                  <c:v>Fossil fuel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'Energy consumption'!$K$3:$K$14</c:f>
              <c:numCache>
                <c:formatCode>#,##0</c:formatCode>
                <c:ptCount val="12"/>
                <c:pt idx="0">
                  <c:v>25853422</c:v>
                </c:pt>
                <c:pt idx="1">
                  <c:v>27863070</c:v>
                </c:pt>
                <c:pt idx="2">
                  <c:v>61437259</c:v>
                </c:pt>
                <c:pt idx="3">
                  <c:v>2668099</c:v>
                </c:pt>
                <c:pt idx="4">
                  <c:v>18761144</c:v>
                </c:pt>
                <c:pt idx="5">
                  <c:v>589765545</c:v>
                </c:pt>
                <c:pt idx="6">
                  <c:v>1082726</c:v>
                </c:pt>
                <c:pt idx="7">
                  <c:v>759406</c:v>
                </c:pt>
                <c:pt idx="8">
                  <c:v>1497099</c:v>
                </c:pt>
                <c:pt idx="9">
                  <c:v>5164336</c:v>
                </c:pt>
                <c:pt idx="10">
                  <c:v>9459494</c:v>
                </c:pt>
                <c:pt idx="11">
                  <c:v>1740076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0-44BC-B740-80874925B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827707592"/>
        <c:axId val="827704640"/>
      </c:barChart>
      <c:catAx>
        <c:axId val="8277075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04640"/>
        <c:crosses val="autoZero"/>
        <c:auto val="1"/>
        <c:lblAlgn val="ctr"/>
        <c:lblOffset val="100"/>
        <c:noMultiLvlLbl val="0"/>
      </c:catAx>
      <c:valAx>
        <c:axId val="827704640"/>
        <c:scaling>
          <c:orientation val="minMax"/>
          <c:max val="600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Consumed energy, million GJ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0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58893985121085"/>
          <c:y val="0.75127827562777671"/>
          <c:w val="0.15102728637115917"/>
          <c:h val="0.13564516328098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24</xdr:row>
      <xdr:rowOff>80962</xdr:rowOff>
    </xdr:from>
    <xdr:to>
      <xdr:col>14</xdr:col>
      <xdr:colOff>283370</xdr:colOff>
      <xdr:row>45</xdr:row>
      <xdr:rowOff>45245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9F6CEE-3F97-4B13-B4AD-73CA030BA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538162</xdr:colOff>
      <xdr:row>24</xdr:row>
      <xdr:rowOff>130970</xdr:rowOff>
    </xdr:from>
    <xdr:to>
      <xdr:col>21</xdr:col>
      <xdr:colOff>576262</xdr:colOff>
      <xdr:row>45</xdr:row>
      <xdr:rowOff>114301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84AF2A-BCB5-4769-B61D-0279E98B9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0</xdr:row>
      <xdr:rowOff>157162</xdr:rowOff>
    </xdr:from>
    <xdr:to>
      <xdr:col>14</xdr:col>
      <xdr:colOff>602457</xdr:colOff>
      <xdr:row>23</xdr:row>
      <xdr:rowOff>159544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BD3D1F-E520-484D-AE52-784C12E3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195262</xdr:colOff>
      <xdr:row>1</xdr:row>
      <xdr:rowOff>42862</xdr:rowOff>
    </xdr:from>
    <xdr:to>
      <xdr:col>22</xdr:col>
      <xdr:colOff>135731</xdr:colOff>
      <xdr:row>23</xdr:row>
      <xdr:rowOff>169069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0272FA-87AC-45F6-9FBA-042B785A4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535782</xdr:colOff>
      <xdr:row>46</xdr:row>
      <xdr:rowOff>140492</xdr:rowOff>
    </xdr:from>
    <xdr:to>
      <xdr:col>14</xdr:col>
      <xdr:colOff>597694</xdr:colOff>
      <xdr:row>61</xdr:row>
      <xdr:rowOff>169067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35DF9C-9C9A-4FE1-9BDE-6E6515787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59531</xdr:colOff>
      <xdr:row>47</xdr:row>
      <xdr:rowOff>2380</xdr:rowOff>
    </xdr:from>
    <xdr:to>
      <xdr:col>22</xdr:col>
      <xdr:colOff>97631</xdr:colOff>
      <xdr:row>62</xdr:row>
      <xdr:rowOff>30955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06E3D5-5D50-4B22-A6D5-1E3A9C867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102392</xdr:colOff>
      <xdr:row>45</xdr:row>
      <xdr:rowOff>173831</xdr:rowOff>
    </xdr:from>
    <xdr:to>
      <xdr:col>7</xdr:col>
      <xdr:colOff>273842</xdr:colOff>
      <xdr:row>61</xdr:row>
      <xdr:rowOff>21431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DE60B-F53F-4697-B6C9-818C87A1F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57152</xdr:colOff>
      <xdr:row>15</xdr:row>
      <xdr:rowOff>164305</xdr:rowOff>
    </xdr:from>
    <xdr:to>
      <xdr:col>8</xdr:col>
      <xdr:colOff>595313</xdr:colOff>
      <xdr:row>33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E4412-C2EC-463D-90D7-B09130253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16</xdr:row>
      <xdr:rowOff>9525</xdr:rowOff>
    </xdr:from>
    <xdr:to>
      <xdr:col>17</xdr:col>
      <xdr:colOff>52387</xdr:colOff>
      <xdr:row>33</xdr:row>
      <xdr:rowOff>92871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ED992-ACD1-4B5D-9A50-9178E4730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90487</xdr:colOff>
      <xdr:row>34</xdr:row>
      <xdr:rowOff>161924</xdr:rowOff>
    </xdr:from>
    <xdr:to>
      <xdr:col>8</xdr:col>
      <xdr:colOff>628648</xdr:colOff>
      <xdr:row>54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32BCF8-EEAB-42FD-89ED-26E20F79B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0.44141</cdr:x>
      <cdr:y>0.26526</cdr:y>
    </cdr:from>
    <cdr:to>
      <cdr:x>0.44141</cdr:x>
      <cdr:y>0.88275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64AC455-8D30-48CC-93F7-BB2411F3F921}"/>
            </a:ext>
          </a:extLst>
        </cdr:cNvPr>
        <cdr:cNvCxnSpPr/>
      </cdr:nvCxnSpPr>
      <cdr:spPr>
        <a:xfrm xmlns:a="http://schemas.openxmlformats.org/drawingml/2006/main">
          <a:off x="2690812" y="937368"/>
          <a:ext cx="0" cy="2182069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0.34375</cdr:x>
      <cdr:y>0.86536</cdr:y>
    </cdr:from>
    <cdr:to>
      <cdr:x>0.63359</cdr:x>
      <cdr:y>0.98518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6DB33550-DA72-476B-AD78-567B94B0F19E}"/>
            </a:ext>
          </a:extLst>
        </cdr:cNvPr>
        <cdr:cNvSpPr txBox="1"/>
      </cdr:nvSpPr>
      <cdr:spPr>
        <a:xfrm xmlns:a="http://schemas.openxmlformats.org/drawingml/2006/main">
          <a:off x="2095499" y="3057971"/>
          <a:ext cx="1766888" cy="423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Whole</a:t>
          </a:r>
          <a:r>
            <a:rPr lang="en-US" sz="1000" baseline="0"/>
            <a:t> Denmark: 19.6% </a:t>
          </a:r>
          <a:br>
            <a:rPr lang="en-US" sz="1000" baseline="0"/>
          </a:br>
          <a:r>
            <a:rPr lang="en-US" sz="1000" baseline="0"/>
            <a:t>non-fossil fuel energy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0.58359</cdr:x>
      <cdr:y>0.71063</cdr:y>
    </cdr:from>
    <cdr:to>
      <cdr:x>0.73359</cdr:x>
      <cdr:y>1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E579B733-EFAF-4B01-BB57-036C6FC954D0}"/>
            </a:ext>
          </a:extLst>
        </cdr:cNvPr>
        <cdr:cNvSpPr txBox="1"/>
      </cdr:nvSpPr>
      <cdr:spPr>
        <a:xfrm xmlns:a="http://schemas.openxmlformats.org/drawingml/2006/main">
          <a:off x="3557587" y="2990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569118</xdr:colOff>
      <xdr:row>13</xdr:row>
      <xdr:rowOff>69056</xdr:rowOff>
    </xdr:from>
    <xdr:to>
      <xdr:col>11</xdr:col>
      <xdr:colOff>607218</xdr:colOff>
      <xdr:row>27</xdr:row>
      <xdr:rowOff>97631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7AF45-2FB4-49CD-9A40-B39FBF8E0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0.85833</cdr:x>
      <cdr:y>0.44358</cdr:y>
    </cdr:from>
    <cdr:to>
      <cdr:x>0.95781</cdr:x>
      <cdr:y>0.53906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24DEE3-8DA7-4A61-95EE-EA43C1EAE85E}"/>
            </a:ext>
          </a:extLst>
        </cdr:cNvPr>
        <cdr:cNvSpPr txBox="1"/>
      </cdr:nvSpPr>
      <cdr:spPr>
        <a:xfrm xmlns:a="http://schemas.openxmlformats.org/drawingml/2006/main">
          <a:off x="3924300" y="1216819"/>
          <a:ext cx="45482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Year: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285748</xdr:colOff>
      <xdr:row>1</xdr:row>
      <xdr:rowOff>126204</xdr:rowOff>
    </xdr:from>
    <xdr:to>
      <xdr:col>14</xdr:col>
      <xdr:colOff>285749</xdr:colOff>
      <xdr:row>14</xdr:row>
      <xdr:rowOff>71437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035CD68-C40B-4992-B900-5A6227D26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559590</xdr:colOff>
      <xdr:row>2</xdr:row>
      <xdr:rowOff>7143</xdr:rowOff>
    </xdr:from>
    <xdr:to>
      <xdr:col>15</xdr:col>
      <xdr:colOff>433388</xdr:colOff>
      <xdr:row>17</xdr:row>
      <xdr:rowOff>176213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321E027-EDC0-41FB-9896-EF17CDE09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454818</xdr:colOff>
      <xdr:row>18</xdr:row>
      <xdr:rowOff>126205</xdr:rowOff>
    </xdr:from>
    <xdr:to>
      <xdr:col>13</xdr:col>
      <xdr:colOff>285750</xdr:colOff>
      <xdr:row>36</xdr:row>
      <xdr:rowOff>23813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FEF866A-112F-4D43-BF61-2EB49771F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164305</xdr:rowOff>
    </xdr:from>
    <xdr:to>
      <xdr:col>6</xdr:col>
      <xdr:colOff>214313</xdr:colOff>
      <xdr:row>29</xdr:row>
      <xdr:rowOff>14288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E98D39F3-FBAE-41BE-BD76-DFFB6C5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10</xdr:row>
      <xdr:rowOff>157163</xdr:rowOff>
    </xdr:from>
    <xdr:to>
      <xdr:col>14</xdr:col>
      <xdr:colOff>195263</xdr:colOff>
      <xdr:row>29</xdr:row>
      <xdr:rowOff>7146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D163D1-E4DA-4FAA-8DB8-98F3F24F2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0.11855</cdr:x>
      <cdr:y>0.2042</cdr:y>
    </cdr:from>
    <cdr:to>
      <cdr:x>0.32382</cdr:x>
      <cdr:y>0.31426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767FF1-2A41-477A-849D-D294E74E7EA5}"/>
            </a:ext>
          </a:extLst>
        </cdr:cNvPr>
        <cdr:cNvSpPr txBox="1"/>
      </cdr:nvSpPr>
      <cdr:spPr>
        <a:xfrm xmlns:a="http://schemas.openxmlformats.org/drawingml/2006/main">
          <a:off x="514350" y="671513"/>
          <a:ext cx="890588" cy="361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i="1"/>
            <a:t>Market share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s://en.wikipedia.org/wiki/List_of_busiest_container_ports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en.wikipedia.org/wiki/List_of_busiest_container_ports" TargetMode="External"/><Relationship Id="rId1" Type="http://schemas.openxmlformats.org/officeDocument/2006/relationships/hyperlink" Target="https://en.wikipedia.org/wiki/List_of_busiest_container_ports" TargetMode="External"/><Relationship Id="rId6" Type="http://schemas.openxmlformats.org/officeDocument/2006/relationships/hyperlink" Target="https://en.wikipedia.org/wiki/List_of_busiest_container_ports" TargetMode="External"/><Relationship Id="rId5" Type="http://schemas.openxmlformats.org/officeDocument/2006/relationships/hyperlink" Target="https://en.wikipedia.org/wiki/List_of_busiest_container_ports" TargetMode="External"/><Relationship Id="rId4" Type="http://schemas.openxmlformats.org/officeDocument/2006/relationships/hyperlink" Target="https://en.wikipedia.org/wiki/List_of_busiest_container_por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7CA-917C-4C15-BEBF-549E0CD370D3}">
  <dimension ref="A3:G44"/>
  <sheetViews>
    <sheetView topLeftCell="A7" workbookViewId="0">
      <selection activeCell="E42" sqref="E42"/>
    </sheetView>
  </sheetViews>
  <sheetFormatPr defaultRowHeight="15" x14ac:dyDescent="0.25"/>
  <cols>
    <col min="2" max="2" width="11" bestFit="1" customWidth="1"/>
    <col min="3" max="3" width="12.42578125" bestFit="1" customWidth="1"/>
    <col min="4" max="4" width="11" bestFit="1" customWidth="1"/>
    <col min="5" max="5" width="9.140625" bestFit="1" customWidth="1"/>
  </cols>
  <sheetData>
    <row r="3" spans="1:7" x14ac:dyDescent="0.25">
      <c r="A3" t="s">
        <v>0</v>
      </c>
      <c r="B3" t="s">
        <v>1</v>
      </c>
      <c r="C3" t="s">
        <v>13</v>
      </c>
      <c r="D3" t="s">
        <v>14</v>
      </c>
      <c r="E3" t="s">
        <v>15</v>
      </c>
      <c r="F3" t="s">
        <v>16</v>
      </c>
    </row>
    <row r="4" spans="1:7" x14ac:dyDescent="0.25">
      <c r="A4" s="1" t="s">
        <v>2</v>
      </c>
      <c r="B4" s="6">
        <v>621963</v>
      </c>
      <c r="C4" s="3">
        <f t="shared" ref="C4:C14" si="0">B4/SUM($B$4:$B$14)</f>
        <v>0.10749699612711257</v>
      </c>
      <c r="D4" s="4">
        <v>625564</v>
      </c>
      <c r="E4" s="3">
        <f>(B4-D4)/D4</f>
        <v>-5.7564054197492181E-3</v>
      </c>
      <c r="F4" s="5">
        <f>B4-D4</f>
        <v>-3601</v>
      </c>
    </row>
    <row r="5" spans="1:7" x14ac:dyDescent="0.25">
      <c r="A5" s="2" t="s">
        <v>12</v>
      </c>
      <c r="B5" s="6">
        <v>682808</v>
      </c>
      <c r="C5" s="3">
        <f t="shared" si="0"/>
        <v>0.11801314375865039</v>
      </c>
      <c r="D5" s="4">
        <v>683151</v>
      </c>
      <c r="E5" s="3">
        <f t="shared" ref="E5:E15" si="1">(B5-D5)/D5</f>
        <v>-5.0208519053620648E-4</v>
      </c>
      <c r="F5" s="5">
        <f t="shared" ref="F5:F15" si="2">B5-D5</f>
        <v>-343</v>
      </c>
    </row>
    <row r="6" spans="1:7" x14ac:dyDescent="0.25">
      <c r="A6" s="1" t="s">
        <v>3</v>
      </c>
      <c r="B6" s="6">
        <v>780585</v>
      </c>
      <c r="C6" s="3">
        <f t="shared" si="0"/>
        <v>0.13491243485847576</v>
      </c>
      <c r="D6" s="4">
        <v>770279</v>
      </c>
      <c r="E6" s="3">
        <f t="shared" si="1"/>
        <v>1.3379567663145431E-2</v>
      </c>
      <c r="F6" s="5">
        <f t="shared" si="2"/>
        <v>10306</v>
      </c>
    </row>
    <row r="7" spans="1:7" x14ac:dyDescent="0.25">
      <c r="A7" s="1" t="s">
        <v>4</v>
      </c>
      <c r="B7" s="6">
        <v>677753</v>
      </c>
      <c r="C7" s="3">
        <f t="shared" si="0"/>
        <v>0.11713946266279332</v>
      </c>
      <c r="D7" s="4">
        <v>674177</v>
      </c>
      <c r="E7" s="3">
        <f t="shared" si="1"/>
        <v>5.304245027641109E-3</v>
      </c>
      <c r="F7" s="5">
        <f t="shared" si="2"/>
        <v>3576</v>
      </c>
    </row>
    <row r="8" spans="1:7" x14ac:dyDescent="0.25">
      <c r="A8" s="1" t="s">
        <v>5</v>
      </c>
      <c r="B8" s="6">
        <v>767005</v>
      </c>
      <c r="C8" s="3">
        <f t="shared" si="0"/>
        <v>0.13256533509947693</v>
      </c>
      <c r="D8" s="4">
        <v>778186</v>
      </c>
      <c r="E8" s="3">
        <f t="shared" si="1"/>
        <v>-1.436803026525792E-2</v>
      </c>
      <c r="F8" s="5">
        <f t="shared" si="2"/>
        <v>-11181</v>
      </c>
    </row>
    <row r="9" spans="1:7" x14ac:dyDescent="0.25">
      <c r="A9" s="1" t="s">
        <v>6</v>
      </c>
      <c r="B9" s="6">
        <v>793961</v>
      </c>
      <c r="C9" s="3">
        <f t="shared" si="0"/>
        <v>0.13722427627057945</v>
      </c>
      <c r="D9" s="4">
        <v>785081</v>
      </c>
      <c r="E9" s="3">
        <f t="shared" si="1"/>
        <v>1.1310934795263164E-2</v>
      </c>
      <c r="F9" s="5">
        <f t="shared" si="2"/>
        <v>8880</v>
      </c>
    </row>
    <row r="10" spans="1:7" x14ac:dyDescent="0.25">
      <c r="A10" s="1" t="s">
        <v>7</v>
      </c>
      <c r="B10" s="6">
        <v>664152</v>
      </c>
      <c r="C10" s="3">
        <f t="shared" si="0"/>
        <v>0.11478873336808469</v>
      </c>
      <c r="D10" s="4">
        <v>669377</v>
      </c>
      <c r="E10" s="3">
        <f t="shared" si="1"/>
        <v>-7.805765659710447E-3</v>
      </c>
      <c r="F10" s="5">
        <f t="shared" si="2"/>
        <v>-5225</v>
      </c>
    </row>
    <row r="11" spans="1:7" x14ac:dyDescent="0.25">
      <c r="A11" s="1" t="s">
        <v>8</v>
      </c>
      <c r="B11" s="6">
        <v>540145</v>
      </c>
      <c r="C11" s="3">
        <f t="shared" si="0"/>
        <v>9.3355979331695316E-2</v>
      </c>
      <c r="D11" s="4">
        <v>519850</v>
      </c>
      <c r="E11" s="3">
        <f t="shared" si="1"/>
        <v>3.9040107723381748E-2</v>
      </c>
      <c r="F11" s="5">
        <f t="shared" si="2"/>
        <v>20295</v>
      </c>
    </row>
    <row r="12" spans="1:7" x14ac:dyDescent="0.25">
      <c r="A12" s="1" t="s">
        <v>9</v>
      </c>
      <c r="B12" s="6">
        <v>213260</v>
      </c>
      <c r="C12" s="3">
        <f t="shared" si="0"/>
        <v>3.6858799308106795E-2</v>
      </c>
      <c r="D12" s="4">
        <v>206442</v>
      </c>
      <c r="E12" s="3">
        <f t="shared" si="1"/>
        <v>3.302622528361477E-2</v>
      </c>
      <c r="F12" s="5">
        <f t="shared" si="2"/>
        <v>6818</v>
      </c>
    </row>
    <row r="13" spans="1:7" x14ac:dyDescent="0.25">
      <c r="A13" s="1" t="s">
        <v>10</v>
      </c>
      <c r="B13" s="6">
        <v>43153</v>
      </c>
      <c r="C13" s="3">
        <f t="shared" si="0"/>
        <v>7.4583502135549679E-3</v>
      </c>
      <c r="D13" s="4">
        <v>42938</v>
      </c>
      <c r="E13" s="3">
        <f t="shared" si="1"/>
        <v>5.0072197121430904E-3</v>
      </c>
      <c r="F13" s="5">
        <f t="shared" si="2"/>
        <v>215</v>
      </c>
    </row>
    <row r="14" spans="1:7" x14ac:dyDescent="0.25">
      <c r="A14" s="1" t="s">
        <v>11</v>
      </c>
      <c r="B14" s="6">
        <v>1079</v>
      </c>
      <c r="C14" s="3">
        <f t="shared" si="0"/>
        <v>1.8648900146978913E-4</v>
      </c>
      <c r="D14" s="4">
        <v>1124</v>
      </c>
      <c r="E14" s="3">
        <f t="shared" si="1"/>
        <v>-4.0035587188612103E-2</v>
      </c>
      <c r="F14" s="5">
        <f t="shared" si="2"/>
        <v>-45</v>
      </c>
    </row>
    <row r="15" spans="1:7" x14ac:dyDescent="0.25">
      <c r="B15" s="5">
        <f>SUM(B4:B14)</f>
        <v>5785864</v>
      </c>
      <c r="C15" s="5">
        <f t="shared" ref="C15:D15" si="3">SUM(C4:C14)</f>
        <v>1.0000000000000002</v>
      </c>
      <c r="D15" s="5">
        <f t="shared" si="3"/>
        <v>5756169</v>
      </c>
      <c r="E15" s="3">
        <f t="shared" si="1"/>
        <v>5.158813092527339E-3</v>
      </c>
      <c r="F15" s="5">
        <f t="shared" si="2"/>
        <v>29695</v>
      </c>
      <c r="G15" s="5"/>
    </row>
    <row r="19" spans="1:5" x14ac:dyDescent="0.25">
      <c r="A19" t="s">
        <v>0</v>
      </c>
      <c r="B19" t="s">
        <v>32</v>
      </c>
      <c r="C19" t="s">
        <v>29</v>
      </c>
      <c r="D19" s="7" t="s">
        <v>30</v>
      </c>
      <c r="E19" s="7" t="s">
        <v>31</v>
      </c>
    </row>
    <row r="20" spans="1:5" x14ac:dyDescent="0.25">
      <c r="A20" s="1" t="s">
        <v>2</v>
      </c>
      <c r="B20" s="9">
        <v>621963</v>
      </c>
      <c r="C20" s="9">
        <v>0</v>
      </c>
      <c r="D20" s="9">
        <v>0</v>
      </c>
      <c r="E20" s="9">
        <v>0</v>
      </c>
    </row>
    <row r="21" spans="1:5" x14ac:dyDescent="0.25">
      <c r="A21" s="2" t="s">
        <v>12</v>
      </c>
      <c r="B21" s="9">
        <v>682622</v>
      </c>
      <c r="C21" s="9">
        <v>181</v>
      </c>
      <c r="D21" s="9">
        <v>1</v>
      </c>
      <c r="E21" s="9">
        <v>4</v>
      </c>
    </row>
    <row r="22" spans="1:5" x14ac:dyDescent="0.25">
      <c r="A22" s="1" t="s">
        <v>3</v>
      </c>
      <c r="B22" s="9">
        <v>708576</v>
      </c>
      <c r="C22" s="9">
        <v>66680</v>
      </c>
      <c r="D22" s="9">
        <v>89</v>
      </c>
      <c r="E22" s="9">
        <v>5240</v>
      </c>
    </row>
    <row r="23" spans="1:5" x14ac:dyDescent="0.25">
      <c r="A23" s="1" t="s">
        <v>4</v>
      </c>
      <c r="B23" s="9">
        <v>333234</v>
      </c>
      <c r="C23" s="9">
        <v>299574</v>
      </c>
      <c r="D23" s="9">
        <v>824</v>
      </c>
      <c r="E23" s="9">
        <v>44121</v>
      </c>
    </row>
    <row r="24" spans="1:5" x14ac:dyDescent="0.25">
      <c r="A24" s="1" t="s">
        <v>5</v>
      </c>
      <c r="B24" s="9">
        <v>202861</v>
      </c>
      <c r="C24" s="9">
        <v>436524</v>
      </c>
      <c r="D24" s="9">
        <v>3900</v>
      </c>
      <c r="E24" s="9">
        <v>123720</v>
      </c>
    </row>
    <row r="25" spans="1:5" x14ac:dyDescent="0.25">
      <c r="A25" s="1" t="s">
        <v>6</v>
      </c>
      <c r="B25" s="9">
        <v>152276</v>
      </c>
      <c r="C25" s="9">
        <v>472121</v>
      </c>
      <c r="D25" s="9">
        <v>14745</v>
      </c>
      <c r="E25" s="9">
        <v>154819</v>
      </c>
    </row>
    <row r="26" spans="1:5" x14ac:dyDescent="0.25">
      <c r="A26" s="1" t="s">
        <v>7</v>
      </c>
      <c r="B26" s="9">
        <v>79650</v>
      </c>
      <c r="C26" s="9">
        <v>430080</v>
      </c>
      <c r="D26" s="9">
        <v>43073</v>
      </c>
      <c r="E26" s="9">
        <v>111349</v>
      </c>
    </row>
    <row r="27" spans="1:5" x14ac:dyDescent="0.25">
      <c r="A27" s="1" t="s">
        <v>8</v>
      </c>
      <c r="B27" s="9">
        <v>29279</v>
      </c>
      <c r="C27" s="9">
        <v>334739</v>
      </c>
      <c r="D27" s="9">
        <v>98221</v>
      </c>
      <c r="E27" s="9">
        <v>77906</v>
      </c>
    </row>
    <row r="28" spans="1:5" x14ac:dyDescent="0.25">
      <c r="A28" s="1" t="s">
        <v>9</v>
      </c>
      <c r="B28" s="9">
        <v>8674</v>
      </c>
      <c r="C28" s="9">
        <v>87167</v>
      </c>
      <c r="D28" s="9">
        <v>96476</v>
      </c>
      <c r="E28" s="9">
        <v>20943</v>
      </c>
    </row>
    <row r="29" spans="1:5" x14ac:dyDescent="0.25">
      <c r="A29" s="1" t="s">
        <v>10</v>
      </c>
      <c r="B29" s="9">
        <v>1849</v>
      </c>
      <c r="C29" s="9">
        <v>6578</v>
      </c>
      <c r="D29" s="9">
        <v>31884</v>
      </c>
      <c r="E29" s="9">
        <v>2842</v>
      </c>
    </row>
    <row r="30" spans="1:5" x14ac:dyDescent="0.25">
      <c r="A30" s="1" t="s">
        <v>11</v>
      </c>
      <c r="B30" s="9">
        <v>60</v>
      </c>
      <c r="C30" s="9">
        <v>29</v>
      </c>
      <c r="D30" s="9">
        <v>924</v>
      </c>
      <c r="E30" s="9">
        <v>66</v>
      </c>
    </row>
    <row r="31" spans="1:5" x14ac:dyDescent="0.25">
      <c r="B31" s="5">
        <f>SUM(B20:B30)</f>
        <v>2821044</v>
      </c>
      <c r="C31" s="5">
        <f t="shared" ref="C31:E31" si="4">SUM(C20:C30)</f>
        <v>2133673</v>
      </c>
      <c r="D31" s="5">
        <f t="shared" si="4"/>
        <v>290137</v>
      </c>
      <c r="E31" s="5">
        <f t="shared" si="4"/>
        <v>541010</v>
      </c>
    </row>
    <row r="32" spans="1:5" x14ac:dyDescent="0.25">
      <c r="B32" s="8"/>
      <c r="C32" s="8"/>
    </row>
    <row r="33" spans="1:2" x14ac:dyDescent="0.25">
      <c r="A33" t="s">
        <v>0</v>
      </c>
      <c r="B33" t="s">
        <v>45</v>
      </c>
    </row>
    <row r="34" spans="1:2" x14ac:dyDescent="0.25">
      <c r="A34" s="1" t="s">
        <v>2</v>
      </c>
      <c r="B34" s="6">
        <v>205715</v>
      </c>
    </row>
    <row r="35" spans="1:2" x14ac:dyDescent="0.25">
      <c r="A35" s="2" t="s">
        <v>12</v>
      </c>
      <c r="B35" s="6">
        <v>199328</v>
      </c>
    </row>
    <row r="36" spans="1:2" x14ac:dyDescent="0.25">
      <c r="A36" s="1" t="s">
        <v>3</v>
      </c>
      <c r="B36" s="6">
        <v>285407</v>
      </c>
    </row>
    <row r="37" spans="1:2" x14ac:dyDescent="0.25">
      <c r="A37" s="1" t="s">
        <v>4</v>
      </c>
      <c r="B37" s="6">
        <v>250514</v>
      </c>
    </row>
    <row r="38" spans="1:2" x14ac:dyDescent="0.25">
      <c r="A38" s="1" t="s">
        <v>5</v>
      </c>
      <c r="B38" s="6">
        <v>248289</v>
      </c>
    </row>
    <row r="39" spans="1:2" x14ac:dyDescent="0.25">
      <c r="A39" s="1" t="s">
        <v>6</v>
      </c>
      <c r="B39" s="6">
        <v>235829</v>
      </c>
    </row>
    <row r="40" spans="1:2" x14ac:dyDescent="0.25">
      <c r="A40" s="1" t="s">
        <v>7</v>
      </c>
      <c r="B40" s="6">
        <v>179536</v>
      </c>
    </row>
    <row r="41" spans="1:2" x14ac:dyDescent="0.25">
      <c r="A41" s="1" t="s">
        <v>8</v>
      </c>
      <c r="B41" s="6">
        <v>150036</v>
      </c>
    </row>
    <row r="42" spans="1:2" x14ac:dyDescent="0.25">
      <c r="A42" s="1" t="s">
        <v>9</v>
      </c>
      <c r="B42" s="6">
        <v>58289</v>
      </c>
    </row>
    <row r="43" spans="1:2" x14ac:dyDescent="0.25">
      <c r="A43" s="1" t="s">
        <v>10</v>
      </c>
      <c r="B43" s="6">
        <v>12720</v>
      </c>
    </row>
    <row r="44" spans="1:2" x14ac:dyDescent="0.25">
      <c r="A44" s="1" t="s">
        <v>46</v>
      </c>
      <c r="B44" s="6">
        <v>347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18AC-A487-4D81-ACDD-6B5DBBEFB682}">
  <dimension ref="B2:N20"/>
  <sheetViews>
    <sheetView tabSelected="1" workbookViewId="0">
      <selection activeCell="B2" sqref="B2:L15"/>
    </sheetView>
  </sheetViews>
  <sheetFormatPr defaultRowHeight="15" x14ac:dyDescent="0.25"/>
  <cols>
    <col min="2" max="2" width="13.5703125" customWidth="1"/>
    <col min="3" max="3" width="12.140625" bestFit="1" customWidth="1"/>
    <col min="4" max="5" width="11.140625" bestFit="1" customWidth="1"/>
    <col min="6" max="6" width="10.140625" bestFit="1" customWidth="1"/>
    <col min="7" max="7" width="9.140625" bestFit="1" customWidth="1"/>
    <col min="8" max="8" width="10.140625" bestFit="1" customWidth="1"/>
    <col min="9" max="9" width="11.140625" bestFit="1" customWidth="1"/>
    <col min="10" max="10" width="11.5703125" customWidth="1"/>
    <col min="11" max="11" width="13" customWidth="1"/>
    <col min="12" max="12" width="11.85546875" customWidth="1"/>
    <col min="14" max="14" width="14.7109375" customWidth="1"/>
  </cols>
  <sheetData>
    <row r="2" spans="2:14" x14ac:dyDescent="0.25">
      <c r="C2" s="1" t="s">
        <v>48</v>
      </c>
      <c r="D2" s="1" t="s">
        <v>49</v>
      </c>
      <c r="E2" s="1" t="s">
        <v>47</v>
      </c>
      <c r="F2" s="1" t="s">
        <v>50</v>
      </c>
      <c r="G2" s="1" t="s">
        <v>51</v>
      </c>
      <c r="H2" s="1" t="s">
        <v>52</v>
      </c>
      <c r="I2" s="1" t="s">
        <v>54</v>
      </c>
      <c r="J2" s="1" t="s">
        <v>66</v>
      </c>
      <c r="K2" s="1" t="s">
        <v>69</v>
      </c>
      <c r="L2" s="1" t="s">
        <v>53</v>
      </c>
      <c r="M2" s="1" t="s">
        <v>68</v>
      </c>
      <c r="N2" s="18"/>
    </row>
    <row r="3" spans="2:14" x14ac:dyDescent="0.25">
      <c r="B3" s="1" t="s">
        <v>55</v>
      </c>
      <c r="C3" s="9">
        <v>23859621</v>
      </c>
      <c r="D3" s="9">
        <v>0</v>
      </c>
      <c r="E3" s="9">
        <v>1558669</v>
      </c>
      <c r="F3" s="9">
        <v>435132</v>
      </c>
      <c r="G3" s="9">
        <v>0</v>
      </c>
      <c r="H3" s="9">
        <v>3506326</v>
      </c>
      <c r="I3" s="9">
        <v>11015306</v>
      </c>
      <c r="J3" s="5">
        <f t="shared" ref="J3:J14" si="0">SUM(G3:I3)</f>
        <v>14521632</v>
      </c>
      <c r="K3" s="5">
        <f>L3-J3</f>
        <v>25853422</v>
      </c>
      <c r="L3" s="5">
        <f t="shared" ref="L3:L14" si="1">SUM(C3:I3)</f>
        <v>40375054</v>
      </c>
      <c r="M3" s="3">
        <f t="shared" ref="M3:M15" si="2">J3/L3</f>
        <v>0.35966842298217111</v>
      </c>
      <c r="N3" s="3">
        <f>L3/$L$15</f>
        <v>4.352523731590497E-2</v>
      </c>
    </row>
    <row r="4" spans="2:14" x14ac:dyDescent="0.25">
      <c r="B4" s="1" t="s">
        <v>56</v>
      </c>
      <c r="C4" s="9">
        <v>915840</v>
      </c>
      <c r="D4" s="9">
        <v>26091511</v>
      </c>
      <c r="E4" s="9">
        <v>778901</v>
      </c>
      <c r="F4" s="9">
        <v>76818</v>
      </c>
      <c r="G4" s="9">
        <v>19</v>
      </c>
      <c r="H4" s="9">
        <v>987632</v>
      </c>
      <c r="I4" s="9">
        <v>506541</v>
      </c>
      <c r="J4" s="5">
        <f t="shared" si="0"/>
        <v>1494192</v>
      </c>
      <c r="K4" s="5">
        <f t="shared" ref="K4:K14" si="3">L4-J4</f>
        <v>27863070</v>
      </c>
      <c r="L4" s="5">
        <f t="shared" si="1"/>
        <v>29357262</v>
      </c>
      <c r="M4" s="3">
        <f t="shared" si="2"/>
        <v>5.0896844535433854E-2</v>
      </c>
      <c r="N4" s="3">
        <f t="shared" ref="N4:N14" si="4">L4/$L$15</f>
        <v>3.1647804000341374E-2</v>
      </c>
    </row>
    <row r="5" spans="2:14" x14ac:dyDescent="0.25">
      <c r="B5" s="1" t="s">
        <v>57</v>
      </c>
      <c r="C5" s="9">
        <v>33475525</v>
      </c>
      <c r="D5" s="9">
        <v>0</v>
      </c>
      <c r="E5" s="9">
        <v>24764082</v>
      </c>
      <c r="F5" s="9">
        <v>3197652</v>
      </c>
      <c r="G5" s="9">
        <v>672211</v>
      </c>
      <c r="H5" s="9">
        <v>8868179</v>
      </c>
      <c r="I5" s="9">
        <v>47778036</v>
      </c>
      <c r="J5" s="5">
        <f t="shared" si="0"/>
        <v>57318426</v>
      </c>
      <c r="K5" s="5">
        <f t="shared" si="3"/>
        <v>61437259</v>
      </c>
      <c r="L5" s="5">
        <f t="shared" si="1"/>
        <v>118755685</v>
      </c>
      <c r="M5" s="3">
        <f t="shared" si="2"/>
        <v>0.4826583754706143</v>
      </c>
      <c r="N5" s="3">
        <f t="shared" si="4"/>
        <v>0.12802136121571148</v>
      </c>
    </row>
    <row r="6" spans="2:14" x14ac:dyDescent="0.25">
      <c r="B6" s="1" t="s">
        <v>58</v>
      </c>
      <c r="C6" s="9">
        <v>2386878</v>
      </c>
      <c r="D6" s="9">
        <v>0</v>
      </c>
      <c r="E6" s="9">
        <v>281221</v>
      </c>
      <c r="F6" s="9">
        <v>0</v>
      </c>
      <c r="G6" s="9">
        <v>0</v>
      </c>
      <c r="H6" s="9">
        <v>616661</v>
      </c>
      <c r="I6" s="9">
        <v>7598780</v>
      </c>
      <c r="J6" s="5">
        <f t="shared" si="0"/>
        <v>8215441</v>
      </c>
      <c r="K6" s="5">
        <f t="shared" si="3"/>
        <v>2668099</v>
      </c>
      <c r="L6" s="5">
        <f t="shared" si="1"/>
        <v>10883540</v>
      </c>
      <c r="M6" s="3">
        <f t="shared" si="2"/>
        <v>0.75485007635383339</v>
      </c>
      <c r="N6" s="3">
        <f t="shared" si="4"/>
        <v>1.1732706570179309E-2</v>
      </c>
    </row>
    <row r="7" spans="2:14" x14ac:dyDescent="0.25">
      <c r="B7" s="1" t="s">
        <v>59</v>
      </c>
      <c r="C7" s="9">
        <v>18443066</v>
      </c>
      <c r="D7" s="9">
        <v>0</v>
      </c>
      <c r="E7" s="9">
        <v>318078</v>
      </c>
      <c r="F7" s="9">
        <v>0</v>
      </c>
      <c r="G7" s="9">
        <v>0</v>
      </c>
      <c r="H7" s="9">
        <v>858606</v>
      </c>
      <c r="I7" s="9">
        <v>1793527</v>
      </c>
      <c r="J7" s="5">
        <f t="shared" si="0"/>
        <v>2652133</v>
      </c>
      <c r="K7" s="5">
        <f t="shared" si="3"/>
        <v>18761144</v>
      </c>
      <c r="L7" s="5">
        <f t="shared" si="1"/>
        <v>21413277</v>
      </c>
      <c r="M7" s="3">
        <f t="shared" si="2"/>
        <v>0.12385460665361962</v>
      </c>
      <c r="N7" s="3">
        <f t="shared" si="4"/>
        <v>2.30840053647039E-2</v>
      </c>
    </row>
    <row r="8" spans="2:14" x14ac:dyDescent="0.25">
      <c r="B8" s="1" t="s">
        <v>60</v>
      </c>
      <c r="C8" s="9">
        <v>587172286</v>
      </c>
      <c r="D8" s="9">
        <v>0</v>
      </c>
      <c r="E8" s="9">
        <v>2593259</v>
      </c>
      <c r="F8" s="9">
        <v>0</v>
      </c>
      <c r="G8" s="9">
        <v>0</v>
      </c>
      <c r="H8" s="9">
        <v>2382541</v>
      </c>
      <c r="I8" s="9">
        <v>41613778</v>
      </c>
      <c r="J8" s="5">
        <f t="shared" si="0"/>
        <v>43996319</v>
      </c>
      <c r="K8" s="5">
        <f t="shared" si="3"/>
        <v>589765545</v>
      </c>
      <c r="L8" s="5">
        <f t="shared" si="1"/>
        <v>633761864</v>
      </c>
      <c r="M8" s="3">
        <f t="shared" si="2"/>
        <v>6.9420900024366253E-2</v>
      </c>
      <c r="N8" s="3">
        <f t="shared" si="4"/>
        <v>0.68320987341268424</v>
      </c>
    </row>
    <row r="9" spans="2:14" x14ac:dyDescent="0.25">
      <c r="B9" s="1" t="s">
        <v>61</v>
      </c>
      <c r="C9" s="9">
        <v>751716</v>
      </c>
      <c r="D9" s="9">
        <v>0</v>
      </c>
      <c r="E9" s="9">
        <v>331010</v>
      </c>
      <c r="F9" s="9">
        <v>0</v>
      </c>
      <c r="G9" s="9">
        <v>0</v>
      </c>
      <c r="H9" s="9">
        <v>44439</v>
      </c>
      <c r="I9" s="9">
        <v>4888256</v>
      </c>
      <c r="J9" s="5">
        <f t="shared" si="0"/>
        <v>4932695</v>
      </c>
      <c r="K9" s="5">
        <f t="shared" si="3"/>
        <v>1082726</v>
      </c>
      <c r="L9" s="5">
        <f t="shared" si="1"/>
        <v>6015421</v>
      </c>
      <c r="M9" s="3">
        <f t="shared" si="2"/>
        <v>0.82000827539751586</v>
      </c>
      <c r="N9" s="3">
        <f t="shared" si="4"/>
        <v>6.4847622638493163E-3</v>
      </c>
    </row>
    <row r="10" spans="2:14" x14ac:dyDescent="0.25">
      <c r="B10" s="1" t="s">
        <v>62</v>
      </c>
      <c r="C10" s="9">
        <v>575905</v>
      </c>
      <c r="D10" s="9">
        <v>0</v>
      </c>
      <c r="E10" s="9">
        <v>183501</v>
      </c>
      <c r="F10" s="9">
        <v>0</v>
      </c>
      <c r="G10" s="9">
        <v>0</v>
      </c>
      <c r="H10" s="9">
        <v>32985</v>
      </c>
      <c r="I10" s="9">
        <v>2196900</v>
      </c>
      <c r="J10" s="5">
        <f t="shared" si="0"/>
        <v>2229885</v>
      </c>
      <c r="K10" s="5">
        <f t="shared" si="3"/>
        <v>759406</v>
      </c>
      <c r="L10" s="5">
        <f t="shared" si="1"/>
        <v>2989291</v>
      </c>
      <c r="M10" s="3">
        <f t="shared" si="2"/>
        <v>0.74595782076753314</v>
      </c>
      <c r="N10" s="3">
        <f t="shared" si="4"/>
        <v>3.2225244870582436E-3</v>
      </c>
    </row>
    <row r="11" spans="2:14" x14ac:dyDescent="0.25">
      <c r="B11" s="1" t="s">
        <v>63</v>
      </c>
      <c r="C11" s="9">
        <v>1348888</v>
      </c>
      <c r="D11" s="9">
        <v>0</v>
      </c>
      <c r="E11" s="9">
        <v>148211</v>
      </c>
      <c r="F11" s="9">
        <v>0</v>
      </c>
      <c r="G11" s="9">
        <v>0</v>
      </c>
      <c r="H11" s="9">
        <v>80777</v>
      </c>
      <c r="I11" s="9">
        <v>1976183</v>
      </c>
      <c r="J11" s="5">
        <f t="shared" si="0"/>
        <v>2056960</v>
      </c>
      <c r="K11" s="5">
        <f t="shared" si="3"/>
        <v>1497099</v>
      </c>
      <c r="L11" s="5">
        <f t="shared" si="1"/>
        <v>3554059</v>
      </c>
      <c r="M11" s="3">
        <f t="shared" si="2"/>
        <v>0.57876360521870907</v>
      </c>
      <c r="N11" s="3">
        <f t="shared" si="4"/>
        <v>3.831357387403814E-3</v>
      </c>
    </row>
    <row r="12" spans="2:14" x14ac:dyDescent="0.25">
      <c r="B12" s="1" t="s">
        <v>67</v>
      </c>
      <c r="C12" s="9">
        <v>4417893</v>
      </c>
      <c r="D12" s="9">
        <v>0</v>
      </c>
      <c r="E12" s="9">
        <v>746443</v>
      </c>
      <c r="F12" s="9">
        <v>0</v>
      </c>
      <c r="G12" s="9">
        <v>0</v>
      </c>
      <c r="H12" s="9">
        <v>276382</v>
      </c>
      <c r="I12" s="9">
        <v>8141027</v>
      </c>
      <c r="J12" s="5">
        <f t="shared" si="0"/>
        <v>8417409</v>
      </c>
      <c r="K12" s="5">
        <f t="shared" si="3"/>
        <v>5164336</v>
      </c>
      <c r="L12" s="5">
        <f t="shared" si="1"/>
        <v>13581745</v>
      </c>
      <c r="M12" s="3">
        <f t="shared" si="2"/>
        <v>0.61975902212859979</v>
      </c>
      <c r="N12" s="3">
        <f t="shared" si="4"/>
        <v>1.4641433650815818E-2</v>
      </c>
    </row>
    <row r="13" spans="2:14" x14ac:dyDescent="0.25">
      <c r="B13" s="1" t="s">
        <v>65</v>
      </c>
      <c r="C13" s="9">
        <v>7050574</v>
      </c>
      <c r="D13" s="9">
        <v>0</v>
      </c>
      <c r="E13" s="9">
        <v>2408920</v>
      </c>
      <c r="F13" s="9">
        <v>0</v>
      </c>
      <c r="G13" s="9">
        <v>0</v>
      </c>
      <c r="H13" s="9">
        <v>1977890</v>
      </c>
      <c r="I13" s="9">
        <v>27761767</v>
      </c>
      <c r="J13" s="5">
        <f t="shared" si="0"/>
        <v>29739657</v>
      </c>
      <c r="K13" s="5">
        <f t="shared" si="3"/>
        <v>9459494</v>
      </c>
      <c r="L13" s="5">
        <f t="shared" si="1"/>
        <v>39199151</v>
      </c>
      <c r="M13" s="3">
        <f t="shared" si="2"/>
        <v>0.75868115102799039</v>
      </c>
      <c r="N13" s="3">
        <f t="shared" si="4"/>
        <v>4.2257586822224281E-2</v>
      </c>
    </row>
    <row r="14" spans="2:14" x14ac:dyDescent="0.25">
      <c r="B14" s="1" t="s">
        <v>64</v>
      </c>
      <c r="C14" s="9">
        <v>1261496</v>
      </c>
      <c r="D14" s="9">
        <v>0</v>
      </c>
      <c r="E14" s="9">
        <v>478580</v>
      </c>
      <c r="F14" s="9">
        <v>0</v>
      </c>
      <c r="G14" s="9">
        <v>0</v>
      </c>
      <c r="H14" s="9">
        <v>88307</v>
      </c>
      <c r="I14" s="9">
        <v>5909251</v>
      </c>
      <c r="J14" s="5">
        <f t="shared" si="0"/>
        <v>5997558</v>
      </c>
      <c r="K14" s="5">
        <f t="shared" si="3"/>
        <v>1740076</v>
      </c>
      <c r="L14" s="5">
        <f t="shared" si="1"/>
        <v>7737634</v>
      </c>
      <c r="M14" s="3">
        <f t="shared" si="2"/>
        <v>0.77511523548412864</v>
      </c>
      <c r="N14" s="3">
        <f t="shared" si="4"/>
        <v>8.3413475091232096E-3</v>
      </c>
    </row>
    <row r="15" spans="2:14" x14ac:dyDescent="0.25">
      <c r="B15" s="1" t="s">
        <v>53</v>
      </c>
      <c r="I15" s="5"/>
      <c r="J15" s="5">
        <f>SUM(J3:J14)</f>
        <v>181572307</v>
      </c>
      <c r="K15" s="5">
        <f>SUM(K3:K14)</f>
        <v>746051676</v>
      </c>
      <c r="L15" s="5">
        <f>SUM(L3:L14)</f>
        <v>927623983</v>
      </c>
      <c r="M15" s="3">
        <f t="shared" si="2"/>
        <v>0.19573912525717868</v>
      </c>
      <c r="N15" s="3"/>
    </row>
    <row r="20" spans="3:9" x14ac:dyDescent="0.25">
      <c r="C20" s="5"/>
      <c r="D20" s="5"/>
      <c r="E20" s="5"/>
      <c r="F20" s="5"/>
      <c r="G20" s="5"/>
      <c r="H20" s="5"/>
      <c r="I20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0172-9F38-4AF9-9B1F-1981A2323E92}">
  <dimension ref="B2:N28"/>
  <sheetViews>
    <sheetView topLeftCell="B1" workbookViewId="0">
      <selection activeCell="F34" sqref="F34"/>
    </sheetView>
  </sheetViews>
  <sheetFormatPr defaultRowHeight="15" x14ac:dyDescent="0.25"/>
  <sheetData>
    <row r="2" spans="2:14" x14ac:dyDescent="0.25">
      <c r="B2" s="14"/>
      <c r="C2" s="14"/>
      <c r="D2" s="14"/>
      <c r="E2" s="14"/>
      <c r="F2" s="15"/>
      <c r="G2" s="15"/>
      <c r="H2" s="15"/>
      <c r="I2" s="15"/>
      <c r="J2" s="15"/>
      <c r="K2" s="15"/>
      <c r="L2" s="15"/>
      <c r="M2" s="15"/>
      <c r="N2" s="15"/>
    </row>
    <row r="3" spans="2:14" x14ac:dyDescent="0.25"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6"/>
      <c r="N3" s="16"/>
    </row>
    <row r="4" spans="2:14" x14ac:dyDescent="0.25">
      <c r="B4" s="14"/>
      <c r="C4" s="14"/>
      <c r="D4" s="14"/>
      <c r="E4" s="15"/>
      <c r="F4" s="16"/>
      <c r="G4" s="16"/>
      <c r="H4" s="16"/>
      <c r="I4" s="16"/>
      <c r="J4" s="16"/>
      <c r="K4" s="16"/>
      <c r="L4" s="16"/>
      <c r="M4" s="16"/>
      <c r="N4" s="16"/>
    </row>
    <row r="5" spans="2:14" x14ac:dyDescent="0.25">
      <c r="B5" s="14" t="s">
        <v>72</v>
      </c>
      <c r="C5" s="15" t="s">
        <v>70</v>
      </c>
      <c r="D5" s="15" t="s">
        <v>71</v>
      </c>
    </row>
    <row r="6" spans="2:14" x14ac:dyDescent="0.25">
      <c r="B6" s="15">
        <v>2010</v>
      </c>
      <c r="C6" s="9">
        <v>2743286</v>
      </c>
      <c r="D6" s="9">
        <v>2791452</v>
      </c>
    </row>
    <row r="7" spans="2:14" x14ac:dyDescent="0.25">
      <c r="B7" s="15">
        <v>2011</v>
      </c>
      <c r="C7" s="9">
        <v>2756582</v>
      </c>
      <c r="D7" s="9">
        <v>2804046</v>
      </c>
    </row>
    <row r="8" spans="2:14" x14ac:dyDescent="0.25">
      <c r="B8" s="15">
        <v>2012</v>
      </c>
      <c r="C8" s="9">
        <v>2766776</v>
      </c>
      <c r="D8" s="9">
        <v>2813740</v>
      </c>
    </row>
    <row r="9" spans="2:14" x14ac:dyDescent="0.25">
      <c r="B9" s="15">
        <v>2013</v>
      </c>
      <c r="C9" s="9">
        <v>2778852</v>
      </c>
      <c r="D9" s="9">
        <v>2823776</v>
      </c>
    </row>
    <row r="10" spans="2:14" x14ac:dyDescent="0.25">
      <c r="B10" s="15">
        <v>2014</v>
      </c>
      <c r="C10" s="9">
        <v>2792279</v>
      </c>
      <c r="D10" s="9">
        <v>2834956</v>
      </c>
    </row>
    <row r="11" spans="2:14" x14ac:dyDescent="0.25">
      <c r="B11" s="15">
        <v>2015</v>
      </c>
      <c r="C11" s="9">
        <v>2811014</v>
      </c>
      <c r="D11" s="9">
        <v>2848701</v>
      </c>
    </row>
    <row r="12" spans="2:14" x14ac:dyDescent="0.25">
      <c r="B12" s="15">
        <v>2016</v>
      </c>
      <c r="C12" s="9">
        <v>2837887</v>
      </c>
      <c r="D12" s="9">
        <v>2869364</v>
      </c>
    </row>
    <row r="13" spans="2:14" x14ac:dyDescent="0.25">
      <c r="B13" s="15">
        <v>2017</v>
      </c>
      <c r="C13" s="9">
        <v>2860178</v>
      </c>
      <c r="D13" s="9">
        <v>2888591</v>
      </c>
    </row>
    <row r="14" spans="2:14" x14ac:dyDescent="0.25">
      <c r="B14" s="15">
        <v>2018</v>
      </c>
      <c r="C14" s="9">
        <v>2876473</v>
      </c>
      <c r="D14" s="9">
        <v>2904717</v>
      </c>
    </row>
    <row r="22" spans="2:9" x14ac:dyDescent="0.25">
      <c r="B22" s="17"/>
      <c r="C22" s="18">
        <v>2017</v>
      </c>
      <c r="D22" s="18">
        <v>2018</v>
      </c>
      <c r="E22" s="18"/>
      <c r="F22" s="18"/>
      <c r="G22" s="18"/>
      <c r="H22" s="18"/>
      <c r="I22" s="18"/>
    </row>
    <row r="23" spans="2:9" x14ac:dyDescent="0.25">
      <c r="B23" s="18" t="s">
        <v>32</v>
      </c>
      <c r="C23" s="9">
        <v>2785800</v>
      </c>
      <c r="D23" s="9">
        <v>2811181</v>
      </c>
      <c r="E23" s="19"/>
      <c r="F23" s="19"/>
      <c r="G23" s="19"/>
      <c r="H23" s="19"/>
      <c r="I23" s="19"/>
    </row>
    <row r="24" spans="2:9" x14ac:dyDescent="0.25">
      <c r="B24" s="18" t="s">
        <v>29</v>
      </c>
      <c r="C24" s="9">
        <v>2140830</v>
      </c>
      <c r="D24" s="9">
        <v>2141429</v>
      </c>
      <c r="E24" s="19"/>
      <c r="F24" s="19"/>
      <c r="G24" s="19"/>
      <c r="H24" s="19"/>
      <c r="I24" s="19"/>
    </row>
    <row r="25" spans="2:9" x14ac:dyDescent="0.25">
      <c r="B25" t="s">
        <v>73</v>
      </c>
      <c r="C25" s="5">
        <v>822139</v>
      </c>
      <c r="D25" s="5">
        <v>828580</v>
      </c>
      <c r="E25" s="19"/>
      <c r="F25" s="19"/>
      <c r="G25" s="19"/>
      <c r="H25" s="19"/>
      <c r="I25" s="19"/>
    </row>
    <row r="27" spans="2:9" x14ac:dyDescent="0.25">
      <c r="B27" s="18"/>
      <c r="C27" s="9"/>
      <c r="D27" s="9"/>
    </row>
    <row r="28" spans="2:9" x14ac:dyDescent="0.25">
      <c r="B28" s="18"/>
      <c r="C28" s="9"/>
      <c r="D28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F06C-A402-4F72-B08E-9088E6C6AFBD}">
  <dimension ref="B1:C11"/>
  <sheetViews>
    <sheetView workbookViewId="0">
      <selection activeCell="I24" sqref="I24"/>
    </sheetView>
  </sheetViews>
  <sheetFormatPr defaultRowHeight="15" x14ac:dyDescent="0.25"/>
  <sheetData>
    <row r="1" spans="2:3" x14ac:dyDescent="0.25">
      <c r="B1" t="s">
        <v>27</v>
      </c>
      <c r="C1" t="s">
        <v>28</v>
      </c>
    </row>
    <row r="2" spans="2:3" ht="30" x14ac:dyDescent="0.25">
      <c r="B2" s="10" t="s">
        <v>17</v>
      </c>
      <c r="C2" s="5">
        <v>40230</v>
      </c>
    </row>
    <row r="3" spans="2:3" ht="60" x14ac:dyDescent="0.25">
      <c r="B3" s="10" t="s">
        <v>18</v>
      </c>
      <c r="C3" s="5">
        <v>33670</v>
      </c>
    </row>
    <row r="4" spans="2:3" ht="30" x14ac:dyDescent="0.25">
      <c r="B4" s="10" t="s">
        <v>19</v>
      </c>
      <c r="C4" s="5">
        <v>25210</v>
      </c>
    </row>
    <row r="5" spans="2:3" ht="45" x14ac:dyDescent="0.25">
      <c r="B5" s="10" t="s">
        <v>20</v>
      </c>
      <c r="C5" s="5">
        <v>24610</v>
      </c>
    </row>
    <row r="6" spans="2:3" ht="45" x14ac:dyDescent="0.25">
      <c r="B6" s="10" t="s">
        <v>21</v>
      </c>
      <c r="C6" s="5">
        <v>21400</v>
      </c>
    </row>
    <row r="7" spans="2:3" ht="75" x14ac:dyDescent="0.25">
      <c r="B7" s="10" t="s">
        <v>22</v>
      </c>
      <c r="C7" s="5">
        <v>20760</v>
      </c>
    </row>
    <row r="8" spans="2:3" ht="45" x14ac:dyDescent="0.25">
      <c r="B8" s="10" t="s">
        <v>23</v>
      </c>
      <c r="C8" s="5">
        <v>20370</v>
      </c>
    </row>
    <row r="9" spans="2:3" ht="30" x14ac:dyDescent="0.25">
      <c r="B9" s="10" t="s">
        <v>24</v>
      </c>
      <c r="C9" s="5">
        <v>18260</v>
      </c>
    </row>
    <row r="10" spans="2:3" ht="60" x14ac:dyDescent="0.25">
      <c r="B10" s="10" t="s">
        <v>25</v>
      </c>
      <c r="C10" s="5">
        <v>15440</v>
      </c>
    </row>
    <row r="11" spans="2:3" ht="30" x14ac:dyDescent="0.25">
      <c r="B11" s="10" t="s">
        <v>26</v>
      </c>
      <c r="C11" s="5">
        <v>15210</v>
      </c>
    </row>
  </sheetData>
  <hyperlinks>
    <hyperlink ref="A7" r:id="rId1" location="cite_note-:6-18" display="https://en.wikipedia.org/wiki/List_of_busiest_container_ports - cite_note-:6-18" xr:uid="{7A854A8C-DFD8-4B17-B8F5-C89DD3F76D7A}"/>
    <hyperlink ref="A6" r:id="rId2" location="cite_note-:5-17" display="https://en.wikipedia.org/wiki/List_of_busiest_container_ports - cite_note-:5-17" xr:uid="{1CB7AE9D-30B8-48CD-BB28-0CCA034659BE}"/>
    <hyperlink ref="A5" r:id="rId3" location="cite_note-:4-16" display="https://en.wikipedia.org/wiki/List_of_busiest_container_ports - cite_note-:4-16" xr:uid="{7F9244C9-007B-4948-8683-E5E1B58AE9A3}"/>
    <hyperlink ref="A4" r:id="rId4" location="cite_note-:3-15" display="https://en.wikipedia.org/wiki/List_of_busiest_container_ports - cite_note-:3-15" xr:uid="{05E85619-4554-4095-9C9A-8181E13AB4A0}"/>
    <hyperlink ref="A3" r:id="rId5" location="cite_note-:2-14" display="https://en.wikipedia.org/wiki/List_of_busiest_container_ports - cite_note-:2-14" xr:uid="{432B8BDB-3A78-43FE-B2B8-6CD59BACC1E7}"/>
    <hyperlink ref="A2" r:id="rId6" location="cite_note-:1-13" display="https://en.wikipedia.org/wiki/List_of_busiest_container_ports - cite_note-:1-13" xr:uid="{65CA060C-2467-4C11-A023-7464E258E77C}"/>
  </hyperlinks>
  <pageMargins left="0.7" right="0.7" top="0.75" bottom="0.75" header="0.3" footer="0.3"/>
  <pageSetup orientation="portrait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3508-357A-4E31-B865-1B05B11FE3B3}">
  <dimension ref="A3:C13"/>
  <sheetViews>
    <sheetView workbookViewId="0">
      <selection activeCell="B31" sqref="B31"/>
    </sheetView>
  </sheetViews>
  <sheetFormatPr defaultRowHeight="15" x14ac:dyDescent="0.25"/>
  <cols>
    <col min="2" max="2" width="14.140625" customWidth="1"/>
    <col min="3" max="3" width="12.28515625" bestFit="1" customWidth="1"/>
  </cols>
  <sheetData>
    <row r="3" spans="1:3" ht="26.25" customHeight="1" x14ac:dyDescent="0.25">
      <c r="A3" s="11" t="s">
        <v>33</v>
      </c>
      <c r="B3" s="11" t="s">
        <v>34</v>
      </c>
      <c r="C3" s="11" t="s">
        <v>40</v>
      </c>
    </row>
    <row r="4" spans="1:3" x14ac:dyDescent="0.25">
      <c r="A4" s="12">
        <v>1</v>
      </c>
      <c r="B4" s="12" t="s">
        <v>41</v>
      </c>
      <c r="C4" s="13">
        <v>103902992</v>
      </c>
    </row>
    <row r="5" spans="1:3" x14ac:dyDescent="0.25">
      <c r="A5" s="12">
        <v>2</v>
      </c>
      <c r="B5" s="12" t="s">
        <v>35</v>
      </c>
      <c r="C5" s="13">
        <v>95786442</v>
      </c>
    </row>
    <row r="6" spans="1:3" ht="24" x14ac:dyDescent="0.25">
      <c r="A6" s="12">
        <v>3</v>
      </c>
      <c r="B6" s="12" t="s">
        <v>25</v>
      </c>
      <c r="C6" s="13">
        <v>88242099</v>
      </c>
    </row>
    <row r="7" spans="1:3" ht="24" x14ac:dyDescent="0.25">
      <c r="A7" s="12">
        <v>4</v>
      </c>
      <c r="B7" s="12" t="s">
        <v>36</v>
      </c>
      <c r="C7" s="13">
        <v>85408975</v>
      </c>
    </row>
    <row r="8" spans="1:3" ht="24" x14ac:dyDescent="0.25">
      <c r="A8" s="12">
        <v>5</v>
      </c>
      <c r="B8" s="12" t="s">
        <v>42</v>
      </c>
      <c r="C8" s="13">
        <v>84557968</v>
      </c>
    </row>
    <row r="9" spans="1:3" x14ac:dyDescent="0.25">
      <c r="A9" s="12">
        <v>6</v>
      </c>
      <c r="B9" s="12" t="s">
        <v>43</v>
      </c>
      <c r="C9" s="13">
        <v>79828183</v>
      </c>
    </row>
    <row r="10" spans="1:3" ht="24" x14ac:dyDescent="0.25">
      <c r="A10" s="12">
        <v>7</v>
      </c>
      <c r="B10" s="12" t="s">
        <v>44</v>
      </c>
      <c r="C10" s="13">
        <v>78014598</v>
      </c>
    </row>
    <row r="11" spans="1:3" ht="24" x14ac:dyDescent="0.25">
      <c r="A11" s="12">
        <v>8</v>
      </c>
      <c r="B11" s="12" t="s">
        <v>37</v>
      </c>
      <c r="C11" s="13">
        <v>72665078</v>
      </c>
    </row>
    <row r="12" spans="1:3" ht="24" x14ac:dyDescent="0.25">
      <c r="A12" s="12">
        <v>9</v>
      </c>
      <c r="B12" s="12" t="s">
        <v>38</v>
      </c>
      <c r="C12" s="13">
        <v>70001237</v>
      </c>
    </row>
    <row r="13" spans="1:3" ht="24" x14ac:dyDescent="0.25">
      <c r="A13" s="12">
        <v>10</v>
      </c>
      <c r="B13" s="12" t="s">
        <v>39</v>
      </c>
      <c r="C13" s="13">
        <v>69471442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3DD9-62A5-4FA5-8DB5-C924011F9A46}">
  <dimension ref="B2:E11"/>
  <sheetViews>
    <sheetView workbookViewId="0">
      <selection activeCell="M34" sqref="M34"/>
    </sheetView>
  </sheetViews>
  <sheetFormatPr defaultRowHeight="15" x14ac:dyDescent="0.25"/>
  <cols>
    <col min="2" max="2" width="21.42578125" customWidth="1"/>
  </cols>
  <sheetData>
    <row r="2" spans="2:5" x14ac:dyDescent="0.25">
      <c r="B2" t="s">
        <v>74</v>
      </c>
    </row>
    <row r="5" spans="2:5" x14ac:dyDescent="0.25">
      <c r="B5" t="s">
        <v>74</v>
      </c>
      <c r="C5" t="s">
        <v>13</v>
      </c>
      <c r="D5" t="s">
        <v>57</v>
      </c>
      <c r="E5" t="s">
        <v>78</v>
      </c>
    </row>
    <row r="6" spans="2:5" x14ac:dyDescent="0.25">
      <c r="B6" t="s">
        <v>75</v>
      </c>
      <c r="C6" s="20">
        <v>0.16600000000000001</v>
      </c>
      <c r="D6" s="5">
        <v>21548</v>
      </c>
      <c r="E6" s="21">
        <v>3576</v>
      </c>
    </row>
    <row r="7" spans="2:5" ht="45" x14ac:dyDescent="0.25">
      <c r="B7" s="10" t="s">
        <v>80</v>
      </c>
      <c r="C7" s="20">
        <v>9.5000000000000001E-2</v>
      </c>
      <c r="D7" s="5">
        <v>49317</v>
      </c>
      <c r="E7" s="21">
        <v>4670</v>
      </c>
    </row>
    <row r="8" spans="2:5" x14ac:dyDescent="0.25">
      <c r="B8" t="s">
        <v>76</v>
      </c>
      <c r="C8" s="20">
        <v>0.161</v>
      </c>
      <c r="D8" s="5">
        <v>4166</v>
      </c>
      <c r="E8" s="21">
        <v>669</v>
      </c>
    </row>
    <row r="9" spans="2:5" x14ac:dyDescent="0.25">
      <c r="B9" t="s">
        <v>79</v>
      </c>
      <c r="C9" s="20">
        <v>3.5999999999999997E-2</v>
      </c>
      <c r="D9" s="5">
        <v>19149</v>
      </c>
      <c r="E9" s="21">
        <v>685</v>
      </c>
    </row>
    <row r="10" spans="2:5" x14ac:dyDescent="0.25">
      <c r="B10" t="s">
        <v>77</v>
      </c>
      <c r="C10" s="20">
        <v>0.10199999999999999</v>
      </c>
      <c r="D10" s="5">
        <v>94180</v>
      </c>
      <c r="E10" s="21">
        <v>9600</v>
      </c>
    </row>
    <row r="11" spans="2:5" x14ac:dyDescent="0.25">
      <c r="C11" s="5"/>
      <c r="D11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 groups in Denmark</vt:lpstr>
      <vt:lpstr>Energy consumption</vt:lpstr>
      <vt:lpstr>Stacked charts</vt:lpstr>
      <vt:lpstr>Busiest container ports</vt:lpstr>
      <vt:lpstr>Busiest airports</vt:lpstr>
      <vt:lpstr>General Motors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Barsukov</dc:creator>
  <cp:lastModifiedBy>Nikita Barsukov</cp:lastModifiedBy>
  <dcterms:created xsi:type="dcterms:W3CDTF">2018-06-22T23:05:14Z</dcterms:created>
  <dcterms:modified xsi:type="dcterms:W3CDTF">2018-07-04T19:36:55Z</dcterms:modified>
</cp:coreProperties>
</file>