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lczew/Desktop/"/>
    </mc:Choice>
  </mc:AlternateContent>
  <xr:revisionPtr revIDLastSave="0" documentId="13_ncr:1_{614B33BF-33F4-3C4E-8AAD-8F7B79E68B5A}" xr6:coauthVersionLast="47" xr6:coauthVersionMax="47" xr10:uidLastSave="{00000000-0000-0000-0000-000000000000}"/>
  <bookViews>
    <workbookView xWindow="420" yWindow="500" windowWidth="28040" windowHeight="16380" xr2:uid="{9C497798-5043-7D4E-BBBD-980434F025CA}"/>
  </bookViews>
  <sheets>
    <sheet name="Play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K28" i="1" s="1"/>
  <c r="J29" i="1" s="1"/>
  <c r="K29" i="1" s="1"/>
  <c r="J30" i="1" s="1"/>
  <c r="K30" i="1" s="1"/>
  <c r="J31" i="1" s="1"/>
  <c r="K31" i="1" s="1"/>
  <c r="K32" i="1" s="1"/>
  <c r="J33" i="1" s="1"/>
  <c r="K33" i="1" s="1"/>
  <c r="J34" i="1" s="1"/>
  <c r="K34" i="1" s="1"/>
  <c r="K35" i="1" s="1"/>
  <c r="J36" i="1" s="1"/>
  <c r="K36" i="1" s="1"/>
  <c r="J37" i="1" s="1"/>
  <c r="K37" i="1" s="1"/>
  <c r="K38" i="1" s="1"/>
  <c r="J39" i="1" s="1"/>
  <c r="K39" i="1" s="1"/>
  <c r="J27" i="1"/>
  <c r="K27" i="1" s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26" i="1"/>
  <c r="F47" i="1"/>
  <c r="F48" i="1"/>
  <c r="F46" i="1"/>
  <c r="E48" i="1"/>
  <c r="E47" i="1"/>
  <c r="E46" i="1"/>
  <c r="C43" i="1"/>
  <c r="E43" i="1"/>
  <c r="F43" i="1"/>
  <c r="D43" i="1"/>
  <c r="M38" i="1"/>
  <c r="M39" i="1"/>
  <c r="M37" i="1"/>
  <c r="M36" i="1"/>
  <c r="M35" i="1"/>
  <c r="M34" i="1"/>
  <c r="M33" i="1"/>
  <c r="M32" i="1"/>
  <c r="M31" i="1"/>
  <c r="M30" i="1"/>
  <c r="M28" i="1"/>
  <c r="M29" i="1"/>
  <c r="M27" i="1"/>
  <c r="M40" i="1" s="1"/>
</calcChain>
</file>

<file path=xl/sharedStrings.xml><?xml version="1.0" encoding="utf-8"?>
<sst xmlns="http://schemas.openxmlformats.org/spreadsheetml/2006/main" count="117" uniqueCount="71">
  <si>
    <t>Project Name:</t>
  </si>
  <si>
    <t>Deep learning based recommendation system</t>
  </si>
  <si>
    <t>Document Date:</t>
  </si>
  <si>
    <t>General Description:</t>
  </si>
  <si>
    <t>Technologies:</t>
  </si>
  <si>
    <t>Python, Spark, Tensorflow, Sagemaker</t>
  </si>
  <si>
    <t>Evaluation metrics:</t>
  </si>
  <si>
    <t xml:space="preserve">In this project team X will develop recommendation system for Y vertical to improve current rule-based approach.   </t>
  </si>
  <si>
    <t>Key Goal:</t>
  </si>
  <si>
    <t xml:space="preserve">Increase CTR by 5% comparing to rule-based approach. </t>
  </si>
  <si>
    <t>1) CTR</t>
  </si>
  <si>
    <t>2) needs to be able toserve at least X users per Y time</t>
  </si>
  <si>
    <t>3) cost constraint during development ($X)</t>
  </si>
  <si>
    <t xml:space="preserve">4) cost constraint during production ($X) </t>
  </si>
  <si>
    <t>Key Features:</t>
  </si>
  <si>
    <t>Additional Features:</t>
  </si>
  <si>
    <t xml:space="preserve">Features that team needs to deliver to succesfuly finish the project </t>
  </si>
  <si>
    <t xml:space="preserve">Features that might expand project scope and deliver additional value but are not crucial to succesfuly finish the project   </t>
  </si>
  <si>
    <t>Stakeholders:</t>
  </si>
  <si>
    <t>Responsibilities:</t>
  </si>
  <si>
    <t>Project Manager (PM)</t>
  </si>
  <si>
    <t>Sponsor</t>
  </si>
  <si>
    <t>Project Team / or specific project team groups</t>
  </si>
  <si>
    <t>Internal teams / stakholders</t>
  </si>
  <si>
    <t>Technical Product Manager (TPM)</t>
  </si>
  <si>
    <t xml:space="preserve">list key responsibilities here, and define form of communication / reporting </t>
  </si>
  <si>
    <t>…</t>
  </si>
  <si>
    <t>yes/no (adjust until all stakeholders are aligned)</t>
  </si>
  <si>
    <t>Approved by stakeholder:</t>
  </si>
  <si>
    <t>Implementation level:</t>
  </si>
  <si>
    <t>Simple / Medium / Hard</t>
  </si>
  <si>
    <t>ID</t>
  </si>
  <si>
    <t>Task Name</t>
  </si>
  <si>
    <t>Most Likely Estimate (M) [days]</t>
  </si>
  <si>
    <t>Optimisitc Estimate (O) [days]</t>
  </si>
  <si>
    <t>Pessimistic Estimate (P) [days]</t>
  </si>
  <si>
    <t>Support Type Activities / LOE Estimate [days]</t>
  </si>
  <si>
    <t>Task Predecessors</t>
  </si>
  <si>
    <t>Head Count</t>
  </si>
  <si>
    <t>Team</t>
  </si>
  <si>
    <t>Start-Date</t>
  </si>
  <si>
    <t>End-Date</t>
  </si>
  <si>
    <t>Risk</t>
  </si>
  <si>
    <t>Project Start</t>
  </si>
  <si>
    <t xml:space="preserve">Initial Analysis </t>
  </si>
  <si>
    <t>Feature Engineering</t>
  </si>
  <si>
    <t>Creation of train, cross-validation, test sets</t>
  </si>
  <si>
    <t>Model training / PoC</t>
  </si>
  <si>
    <t>Hyper-parameter tuning</t>
  </si>
  <si>
    <t xml:space="preserve">Creation of final MVP or service </t>
  </si>
  <si>
    <t>Model inprovements / re-training / model optimization (i.e. pruning, quantization)</t>
  </si>
  <si>
    <t>Inference tests, test in staging environment</t>
  </si>
  <si>
    <t>Creation of production ready product or service</t>
  </si>
  <si>
    <t>Adjustments to existing environments, automation, data pipeline improvements</t>
  </si>
  <si>
    <t>Model evaluation, Model understanding</t>
  </si>
  <si>
    <t>Seting up maintenance services, model understading and controling in production environment</t>
  </si>
  <si>
    <t>Project Clouser</t>
  </si>
  <si>
    <t>Resource Cost</t>
  </si>
  <si>
    <t>BookDL</t>
  </si>
  <si>
    <t>Low</t>
  </si>
  <si>
    <t>Medium</t>
  </si>
  <si>
    <t>High</t>
  </si>
  <si>
    <t>Resource cost estimation method</t>
  </si>
  <si>
    <t>Total</t>
  </si>
  <si>
    <t>A</t>
  </si>
  <si>
    <t>B</t>
  </si>
  <si>
    <t xml:space="preserve">( M estimate + LOE ) * Head Count * ~6h/day * $25 (~cost of one p3.16xlarge)  </t>
  </si>
  <si>
    <t xml:space="preserve">( M estimate + LOE ) * Head Count * ~6h/day * $5 (~cost of one mp24.xlarge or p2.8xlarge)  </t>
  </si>
  <si>
    <t>M + LOE</t>
  </si>
  <si>
    <t>(first date in number format for axis formatting)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</si>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</sst>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165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0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Playbook!$B$26:$B$39</c:f>
              <c:strCache>
                <c:ptCount val="14"/>
                <c:pt idx="0">
                  <c:v>Project Start</c:v>
                </c:pt>
                <c:pt idx="1">
                  <c:v>Initial Analysis </c:v>
                </c:pt>
                <c:pt idx="2">
                  <c:v>Feature Engineering</c:v>
                </c:pt>
                <c:pt idx="3">
                  <c:v>Creation of train, cross-validation, test sets</c:v>
                </c:pt>
                <c:pt idx="4">
                  <c:v>Model training / PoC</c:v>
                </c:pt>
                <c:pt idx="5">
                  <c:v>Model evaluation, Model understanding</c:v>
                </c:pt>
                <c:pt idx="6">
                  <c:v>Hyper-parameter tuning</c:v>
                </c:pt>
                <c:pt idx="7">
                  <c:v>Creation of final MVP or service </c:v>
                </c:pt>
                <c:pt idx="8">
                  <c:v>Adjustments to existing environments, automation, data pipeline improvements</c:v>
                </c:pt>
                <c:pt idx="9">
                  <c:v>Model inprovements / re-training / model optimization (i.e. pruning, quantization)</c:v>
                </c:pt>
                <c:pt idx="10">
                  <c:v>Inference tests, test in staging environment</c:v>
                </c:pt>
                <c:pt idx="11">
                  <c:v>Creation of production ready product or service</c:v>
                </c:pt>
                <c:pt idx="12">
                  <c:v>Seting up maintenance services, model understading and controling in production environment</c:v>
                </c:pt>
                <c:pt idx="13">
                  <c:v>Project Clouser</c:v>
                </c:pt>
              </c:strCache>
            </c:strRef>
          </c:cat>
          <c:val>
            <c:numRef>
              <c:f>Playbook!$J$26:$J$39</c:f>
              <c:numCache>
                <c:formatCode>m/d/yy</c:formatCode>
                <c:ptCount val="14"/>
                <c:pt idx="0">
                  <c:v>44542</c:v>
                </c:pt>
                <c:pt idx="1">
                  <c:v>44543</c:v>
                </c:pt>
                <c:pt idx="2">
                  <c:v>44553</c:v>
                </c:pt>
                <c:pt idx="3">
                  <c:v>44564</c:v>
                </c:pt>
                <c:pt idx="4">
                  <c:v>44569</c:v>
                </c:pt>
                <c:pt idx="5">
                  <c:v>44582</c:v>
                </c:pt>
                <c:pt idx="6">
                  <c:v>44582</c:v>
                </c:pt>
                <c:pt idx="7">
                  <c:v>44591</c:v>
                </c:pt>
                <c:pt idx="8">
                  <c:v>44599</c:v>
                </c:pt>
                <c:pt idx="9">
                  <c:v>44599</c:v>
                </c:pt>
                <c:pt idx="10">
                  <c:v>44605</c:v>
                </c:pt>
                <c:pt idx="11">
                  <c:v>44613</c:v>
                </c:pt>
                <c:pt idx="12">
                  <c:v>44613</c:v>
                </c:pt>
                <c:pt idx="13">
                  <c:v>44616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C-3E47-A5C8-BC0120C8325B}"/>
            </c:ext>
          </c:extLst>
        </c:ser>
        <c:ser>
          <c:idx val="1"/>
          <c:order val="1"/>
          <c:tx>
            <c:v>Duration</c:v>
          </c:tx>
          <c:spPr>
            <a:solidFill>
              <a:srgbClr val="F300CE"/>
            </a:solidFill>
            <a:ln>
              <a:noFill/>
            </a:ln>
            <a:effectLst/>
          </c:spPr>
          <c:invertIfNegative val="0"/>
          <c:cat>
            <c:strRef>
              <c:f>Playbook!$B$26:$B$39</c:f>
              <c:strCache>
                <c:ptCount val="14"/>
                <c:pt idx="0">
                  <c:v>Project Start</c:v>
                </c:pt>
                <c:pt idx="1">
                  <c:v>Initial Analysis </c:v>
                </c:pt>
                <c:pt idx="2">
                  <c:v>Feature Engineering</c:v>
                </c:pt>
                <c:pt idx="3">
                  <c:v>Creation of train, cross-validation, test sets</c:v>
                </c:pt>
                <c:pt idx="4">
                  <c:v>Model training / PoC</c:v>
                </c:pt>
                <c:pt idx="5">
                  <c:v>Model evaluation, Model understanding</c:v>
                </c:pt>
                <c:pt idx="6">
                  <c:v>Hyper-parameter tuning</c:v>
                </c:pt>
                <c:pt idx="7">
                  <c:v>Creation of final MVP or service </c:v>
                </c:pt>
                <c:pt idx="8">
                  <c:v>Adjustments to existing environments, automation, data pipeline improvements</c:v>
                </c:pt>
                <c:pt idx="9">
                  <c:v>Model inprovements / re-training / model optimization (i.e. pruning, quantization)</c:v>
                </c:pt>
                <c:pt idx="10">
                  <c:v>Inference tests, test in staging environment</c:v>
                </c:pt>
                <c:pt idx="11">
                  <c:v>Creation of production ready product or service</c:v>
                </c:pt>
                <c:pt idx="12">
                  <c:v>Seting up maintenance services, model understading and controling in production environment</c:v>
                </c:pt>
                <c:pt idx="13">
                  <c:v>Project Clouser</c:v>
                </c:pt>
              </c:strCache>
            </c:strRef>
          </c:cat>
          <c:val>
            <c:numRef>
              <c:f>Playbook!$O$26:$O$39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5</c:v>
                </c:pt>
                <c:pt idx="4">
                  <c:v>13</c:v>
                </c:pt>
                <c:pt idx="5">
                  <c:v>5</c:v>
                </c:pt>
                <c:pt idx="6">
                  <c:v>9</c:v>
                </c:pt>
                <c:pt idx="7">
                  <c:v>8</c:v>
                </c:pt>
                <c:pt idx="8">
                  <c:v>11</c:v>
                </c:pt>
                <c:pt idx="9">
                  <c:v>6</c:v>
                </c:pt>
                <c:pt idx="10">
                  <c:v>8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CC-3E47-A5C8-BC0120C83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1229648"/>
        <c:axId val="1141510464"/>
      </c:barChart>
      <c:catAx>
        <c:axId val="11412296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10464"/>
        <c:crosses val="autoZero"/>
        <c:auto val="1"/>
        <c:lblAlgn val="ctr"/>
        <c:lblOffset val="100"/>
        <c:noMultiLvlLbl val="0"/>
      </c:catAx>
      <c:valAx>
        <c:axId val="1141510464"/>
        <c:scaling>
          <c:orientation val="minMax"/>
          <c:min val="4454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1000" sy="1000" algn="ctr" rotWithShape="0">
                    <a:srgbClr val="000000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22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53</xdr:row>
      <xdr:rowOff>177800</xdr:rowOff>
    </xdr:from>
    <xdr:to>
      <xdr:col>10</xdr:col>
      <xdr:colOff>948266</xdr:colOff>
      <xdr:row>92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B01300-01B2-A542-93EC-43E767B76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7634-E23B-0A4E-BF11-388BDB24DB46}">
  <dimension ref="A1:O52"/>
  <sheetViews>
    <sheetView tabSelected="1" topLeftCell="A33" zoomScale="75" workbookViewId="0">
      <selection activeCell="A51" sqref="A51"/>
    </sheetView>
  </sheetViews>
  <sheetFormatPr baseColWidth="10" defaultRowHeight="16" x14ac:dyDescent="0.2"/>
  <cols>
    <col min="1" max="1" width="27.6640625" customWidth="1"/>
    <col min="2" max="2" width="41.5" customWidth="1"/>
    <col min="3" max="3" width="15.33203125" customWidth="1"/>
    <col min="4" max="4" width="15.1640625" customWidth="1"/>
    <col min="5" max="5" width="14" customWidth="1"/>
    <col min="6" max="6" width="18.5" customWidth="1"/>
    <col min="7" max="7" width="16.33203125" customWidth="1"/>
    <col min="10" max="10" width="12" customWidth="1"/>
    <col min="11" max="11" width="12.6640625" customWidth="1"/>
    <col min="13" max="13" width="16.6640625" customWidth="1"/>
  </cols>
  <sheetData>
    <row r="1" spans="1:13" ht="21" x14ac:dyDescent="0.25">
      <c r="A1" s="4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3" ht="21" x14ac:dyDescent="0.25">
      <c r="A2" s="4" t="s">
        <v>2</v>
      </c>
      <c r="B2" s="3">
        <v>44531</v>
      </c>
      <c r="C2" s="2"/>
      <c r="D2" s="2"/>
      <c r="E2" s="2"/>
      <c r="F2" s="2"/>
      <c r="G2" s="2"/>
      <c r="H2" s="2"/>
      <c r="I2" s="2"/>
      <c r="J2" s="2"/>
      <c r="K2" s="2"/>
    </row>
    <row r="3" spans="1:13" ht="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21" x14ac:dyDescent="0.25">
      <c r="A4" s="4" t="s">
        <v>3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3" ht="21" x14ac:dyDescent="0.25">
      <c r="A5" s="4" t="s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3" ht="21" x14ac:dyDescent="0.25">
      <c r="A6" s="4" t="s">
        <v>29</v>
      </c>
      <c r="B6" s="2" t="s">
        <v>30</v>
      </c>
      <c r="C6" s="2"/>
      <c r="D6" s="2"/>
      <c r="E6" s="2"/>
      <c r="F6" s="2"/>
      <c r="G6" s="2"/>
      <c r="H6" s="2"/>
      <c r="I6" s="2"/>
      <c r="J6" s="2"/>
      <c r="K6" s="2"/>
    </row>
    <row r="7" spans="1:13" ht="21" x14ac:dyDescent="0.25">
      <c r="A7" s="4" t="s">
        <v>8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</row>
    <row r="8" spans="1:13" ht="21" x14ac:dyDescent="0.25">
      <c r="A8" s="4" t="s">
        <v>6</v>
      </c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</row>
    <row r="9" spans="1:13" ht="21" x14ac:dyDescent="0.25">
      <c r="A9" s="2"/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3" ht="21" x14ac:dyDescent="0.25">
      <c r="A10" s="2"/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1" x14ac:dyDescent="0.25">
      <c r="A11" s="2"/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1" x14ac:dyDescent="0.25">
      <c r="A13" s="4" t="s">
        <v>14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1" x14ac:dyDescent="0.25">
      <c r="A14" s="4" t="s">
        <v>15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1" x14ac:dyDescent="0.25">
      <c r="A16" s="2" t="s">
        <v>18</v>
      </c>
      <c r="B16" s="2" t="s">
        <v>19</v>
      </c>
      <c r="C16" s="2"/>
      <c r="D16" s="2"/>
      <c r="E16" s="2"/>
      <c r="F16" s="2"/>
      <c r="G16" s="2"/>
      <c r="H16" s="2"/>
      <c r="I16" s="2"/>
      <c r="J16" s="2" t="s">
        <v>28</v>
      </c>
      <c r="K16" s="2"/>
      <c r="L16" s="2"/>
      <c r="M16" s="2"/>
    </row>
    <row r="17" spans="1:15" ht="21" x14ac:dyDescent="0.25">
      <c r="A17" s="2" t="s">
        <v>21</v>
      </c>
      <c r="B17" s="2" t="s">
        <v>25</v>
      </c>
      <c r="C17" s="2"/>
      <c r="D17" s="2"/>
      <c r="E17" s="2"/>
      <c r="F17" s="2"/>
      <c r="G17" s="2"/>
      <c r="H17" s="2"/>
      <c r="I17" s="2"/>
      <c r="J17" s="2" t="s">
        <v>27</v>
      </c>
      <c r="K17" s="2"/>
      <c r="L17" s="2"/>
      <c r="M17" s="2"/>
    </row>
    <row r="18" spans="1:15" ht="21" x14ac:dyDescent="0.25">
      <c r="A18" s="2" t="s">
        <v>20</v>
      </c>
      <c r="B18" s="2" t="s">
        <v>26</v>
      </c>
      <c r="C18" s="2"/>
      <c r="D18" s="2"/>
      <c r="E18" s="2"/>
      <c r="F18" s="2"/>
      <c r="G18" s="2"/>
      <c r="H18" s="2"/>
      <c r="I18" s="2"/>
      <c r="J18" s="2" t="s">
        <v>26</v>
      </c>
      <c r="K18" s="2"/>
      <c r="L18" s="2"/>
      <c r="M18" s="2"/>
    </row>
    <row r="19" spans="1:15" ht="44" x14ac:dyDescent="0.25">
      <c r="A19" s="5" t="s">
        <v>24</v>
      </c>
      <c r="B19" s="2" t="s">
        <v>26</v>
      </c>
      <c r="C19" s="2"/>
      <c r="D19" s="2"/>
      <c r="E19" s="2"/>
      <c r="F19" s="2"/>
      <c r="G19" s="2"/>
      <c r="H19" s="2"/>
      <c r="I19" s="2"/>
      <c r="J19" s="2" t="s">
        <v>26</v>
      </c>
      <c r="K19" s="2"/>
      <c r="L19" s="2"/>
      <c r="M19" s="2"/>
    </row>
    <row r="20" spans="1:15" ht="66" x14ac:dyDescent="0.25">
      <c r="A20" s="5" t="s">
        <v>22</v>
      </c>
      <c r="B20" s="2" t="s">
        <v>26</v>
      </c>
      <c r="C20" s="2"/>
      <c r="D20" s="2"/>
      <c r="E20" s="2"/>
      <c r="F20" s="2"/>
      <c r="G20" s="2"/>
      <c r="H20" s="2"/>
      <c r="I20" s="2"/>
      <c r="J20" s="2" t="s">
        <v>26</v>
      </c>
      <c r="K20" s="2"/>
      <c r="L20" s="2"/>
      <c r="M20" s="2"/>
    </row>
    <row r="21" spans="1:15" ht="44" x14ac:dyDescent="0.25">
      <c r="A21" s="5" t="s">
        <v>23</v>
      </c>
      <c r="B21" s="2" t="s">
        <v>26</v>
      </c>
      <c r="C21" s="2"/>
      <c r="D21" s="2"/>
      <c r="E21" s="2"/>
      <c r="F21" s="2"/>
      <c r="G21" s="2"/>
      <c r="H21" s="2"/>
      <c r="I21" s="2"/>
      <c r="J21" s="2" t="s">
        <v>26</v>
      </c>
      <c r="K21" s="2"/>
      <c r="L21" s="2"/>
      <c r="M21" s="2"/>
    </row>
    <row r="22" spans="1:15" ht="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5" ht="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5" ht="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5" ht="66" x14ac:dyDescent="0.25">
      <c r="A25" s="2" t="s">
        <v>31</v>
      </c>
      <c r="B25" s="2" t="s">
        <v>32</v>
      </c>
      <c r="C25" s="5" t="s">
        <v>34</v>
      </c>
      <c r="D25" s="5" t="s">
        <v>33</v>
      </c>
      <c r="E25" s="5" t="s">
        <v>35</v>
      </c>
      <c r="F25" s="5" t="s">
        <v>36</v>
      </c>
      <c r="G25" s="5" t="s">
        <v>37</v>
      </c>
      <c r="H25" s="5" t="s">
        <v>38</v>
      </c>
      <c r="I25" s="2" t="s">
        <v>39</v>
      </c>
      <c r="J25" s="2" t="s">
        <v>40</v>
      </c>
      <c r="K25" s="2" t="s">
        <v>41</v>
      </c>
      <c r="L25" s="2" t="s">
        <v>42</v>
      </c>
      <c r="M25" s="5" t="s">
        <v>57</v>
      </c>
      <c r="N25" s="2" t="s">
        <v>62</v>
      </c>
      <c r="O25" s="2" t="s">
        <v>68</v>
      </c>
    </row>
    <row r="26" spans="1:15" ht="28" customHeight="1" x14ac:dyDescent="0.25">
      <c r="A26" s="2">
        <v>1</v>
      </c>
      <c r="B26" s="5" t="s">
        <v>43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3</v>
      </c>
      <c r="I26" s="2" t="s">
        <v>58</v>
      </c>
      <c r="J26" s="3">
        <v>44542</v>
      </c>
      <c r="K26" s="3">
        <v>44543</v>
      </c>
      <c r="L26" s="2" t="s">
        <v>59</v>
      </c>
      <c r="M26" s="6">
        <v>0</v>
      </c>
      <c r="N26" t="s">
        <v>64</v>
      </c>
      <c r="O26">
        <f>D26+F26</f>
        <v>1</v>
      </c>
    </row>
    <row r="27" spans="1:15" ht="28" customHeight="1" x14ac:dyDescent="0.25">
      <c r="A27" s="2">
        <v>2</v>
      </c>
      <c r="B27" s="5" t="s">
        <v>44</v>
      </c>
      <c r="C27" s="2">
        <v>5</v>
      </c>
      <c r="D27" s="2">
        <v>7</v>
      </c>
      <c r="E27" s="2">
        <v>9</v>
      </c>
      <c r="F27" s="2">
        <v>3</v>
      </c>
      <c r="G27" s="2">
        <v>1</v>
      </c>
      <c r="H27" s="2">
        <v>3</v>
      </c>
      <c r="I27" s="2" t="s">
        <v>58</v>
      </c>
      <c r="J27" s="3">
        <f>K26</f>
        <v>44543</v>
      </c>
      <c r="K27" s="3">
        <f>J27+D27+F27</f>
        <v>44553</v>
      </c>
      <c r="L27" s="2" t="s">
        <v>59</v>
      </c>
      <c r="M27" s="6">
        <f>(D27+F27)*H27*5*6</f>
        <v>900</v>
      </c>
      <c r="N27" t="s">
        <v>64</v>
      </c>
      <c r="O27">
        <f t="shared" ref="O27:O39" si="0">D27+F27</f>
        <v>10</v>
      </c>
    </row>
    <row r="28" spans="1:15" ht="28" customHeight="1" x14ac:dyDescent="0.25">
      <c r="A28" s="2">
        <v>3</v>
      </c>
      <c r="B28" s="5" t="s">
        <v>45</v>
      </c>
      <c r="C28" s="2">
        <v>6</v>
      </c>
      <c r="D28" s="2">
        <v>8</v>
      </c>
      <c r="E28" s="2">
        <v>10</v>
      </c>
      <c r="F28" s="2">
        <v>3</v>
      </c>
      <c r="G28" s="2">
        <v>2</v>
      </c>
      <c r="H28" s="2">
        <v>3</v>
      </c>
      <c r="I28" s="2" t="s">
        <v>58</v>
      </c>
      <c r="J28" s="3">
        <f t="shared" ref="J28:J39" si="1">K27</f>
        <v>44553</v>
      </c>
      <c r="K28" s="3">
        <f t="shared" ref="K28:K39" si="2">J28+D28+F28</f>
        <v>44564</v>
      </c>
      <c r="L28" s="2" t="s">
        <v>59</v>
      </c>
      <c r="M28" s="6">
        <f t="shared" ref="M28:M29" si="3">(D28+F28)*H28*5*6</f>
        <v>990</v>
      </c>
      <c r="N28" t="s">
        <v>64</v>
      </c>
      <c r="O28">
        <f t="shared" si="0"/>
        <v>11</v>
      </c>
    </row>
    <row r="29" spans="1:15" ht="43" customHeight="1" x14ac:dyDescent="0.25">
      <c r="A29" s="2">
        <v>4</v>
      </c>
      <c r="B29" s="5" t="s">
        <v>46</v>
      </c>
      <c r="C29" s="2">
        <v>3</v>
      </c>
      <c r="D29" s="2">
        <v>4</v>
      </c>
      <c r="E29" s="2">
        <v>5</v>
      </c>
      <c r="F29" s="2">
        <v>1</v>
      </c>
      <c r="G29" s="2">
        <v>3</v>
      </c>
      <c r="H29" s="2">
        <v>1</v>
      </c>
      <c r="I29" s="2" t="s">
        <v>58</v>
      </c>
      <c r="J29" s="3">
        <f t="shared" si="1"/>
        <v>44564</v>
      </c>
      <c r="K29" s="3">
        <f t="shared" si="2"/>
        <v>44569</v>
      </c>
      <c r="L29" s="2" t="s">
        <v>59</v>
      </c>
      <c r="M29" s="6">
        <f t="shared" si="3"/>
        <v>150</v>
      </c>
      <c r="N29" t="s">
        <v>64</v>
      </c>
      <c r="O29">
        <f t="shared" si="0"/>
        <v>5</v>
      </c>
    </row>
    <row r="30" spans="1:15" ht="28" customHeight="1" x14ac:dyDescent="0.25">
      <c r="A30" s="2">
        <v>5</v>
      </c>
      <c r="B30" s="5" t="s">
        <v>47</v>
      </c>
      <c r="C30" s="2">
        <v>7</v>
      </c>
      <c r="D30" s="2">
        <v>9</v>
      </c>
      <c r="E30" s="2">
        <v>11</v>
      </c>
      <c r="F30" s="2">
        <v>4</v>
      </c>
      <c r="G30" s="2">
        <v>4</v>
      </c>
      <c r="H30" s="2">
        <v>3</v>
      </c>
      <c r="I30" s="2" t="s">
        <v>58</v>
      </c>
      <c r="J30" s="3">
        <f t="shared" si="1"/>
        <v>44569</v>
      </c>
      <c r="K30" s="3">
        <f t="shared" si="2"/>
        <v>44582</v>
      </c>
      <c r="L30" s="2" t="s">
        <v>59</v>
      </c>
      <c r="M30" s="6">
        <f>(D30+F30)*H30*5*6</f>
        <v>1170</v>
      </c>
      <c r="N30" t="s">
        <v>64</v>
      </c>
      <c r="O30">
        <f t="shared" si="0"/>
        <v>13</v>
      </c>
    </row>
    <row r="31" spans="1:15" ht="46" customHeight="1" x14ac:dyDescent="0.25">
      <c r="A31" s="2">
        <v>6</v>
      </c>
      <c r="B31" s="5" t="s">
        <v>54</v>
      </c>
      <c r="C31" s="2">
        <v>3</v>
      </c>
      <c r="D31" s="2">
        <v>4</v>
      </c>
      <c r="E31" s="2">
        <v>5</v>
      </c>
      <c r="F31" s="2">
        <v>1</v>
      </c>
      <c r="G31" s="2">
        <v>5</v>
      </c>
      <c r="H31" s="2">
        <v>1</v>
      </c>
      <c r="I31" s="2" t="s">
        <v>58</v>
      </c>
      <c r="J31" s="3">
        <f t="shared" si="1"/>
        <v>44582</v>
      </c>
      <c r="K31" s="3">
        <f t="shared" si="2"/>
        <v>44587</v>
      </c>
      <c r="L31" s="2" t="s">
        <v>60</v>
      </c>
      <c r="M31" s="6">
        <f>(D31+F31)*H31*5*6</f>
        <v>150</v>
      </c>
      <c r="N31" t="s">
        <v>64</v>
      </c>
      <c r="O31">
        <f t="shared" si="0"/>
        <v>5</v>
      </c>
    </row>
    <row r="32" spans="1:15" ht="28" customHeight="1" x14ac:dyDescent="0.25">
      <c r="A32" s="2">
        <v>7</v>
      </c>
      <c r="B32" s="5" t="s">
        <v>48</v>
      </c>
      <c r="C32" s="2">
        <v>6</v>
      </c>
      <c r="D32" s="2">
        <v>7</v>
      </c>
      <c r="E32" s="2">
        <v>10</v>
      </c>
      <c r="F32" s="2">
        <v>2</v>
      </c>
      <c r="G32" s="2">
        <v>5</v>
      </c>
      <c r="H32" s="2">
        <v>2</v>
      </c>
      <c r="I32" s="2" t="s">
        <v>58</v>
      </c>
      <c r="J32" s="3">
        <v>44582</v>
      </c>
      <c r="K32" s="3">
        <f t="shared" si="2"/>
        <v>44591</v>
      </c>
      <c r="L32" s="2" t="s">
        <v>60</v>
      </c>
      <c r="M32" s="6">
        <f>(D32+F32)*H32*25*6</f>
        <v>2700</v>
      </c>
      <c r="N32" t="s">
        <v>65</v>
      </c>
      <c r="O32">
        <f t="shared" si="0"/>
        <v>9</v>
      </c>
    </row>
    <row r="33" spans="1:15" ht="28" customHeight="1" x14ac:dyDescent="0.25">
      <c r="A33" s="2">
        <v>8</v>
      </c>
      <c r="B33" s="5" t="s">
        <v>49</v>
      </c>
      <c r="C33" s="1">
        <v>4</v>
      </c>
      <c r="D33" s="1">
        <v>6</v>
      </c>
      <c r="E33" s="1">
        <v>8</v>
      </c>
      <c r="F33" s="1">
        <v>2</v>
      </c>
      <c r="G33" s="1">
        <v>7</v>
      </c>
      <c r="H33" s="1">
        <v>3</v>
      </c>
      <c r="I33" s="1" t="s">
        <v>58</v>
      </c>
      <c r="J33" s="3">
        <f t="shared" si="1"/>
        <v>44591</v>
      </c>
      <c r="K33" s="3">
        <f t="shared" si="2"/>
        <v>44599</v>
      </c>
      <c r="L33" s="1" t="s">
        <v>60</v>
      </c>
      <c r="M33" s="6">
        <f>(D33+F33)*H33*5*6</f>
        <v>720</v>
      </c>
      <c r="N33" t="s">
        <v>64</v>
      </c>
      <c r="O33">
        <f t="shared" si="0"/>
        <v>8</v>
      </c>
    </row>
    <row r="34" spans="1:15" ht="40" customHeight="1" x14ac:dyDescent="0.25">
      <c r="A34" s="2">
        <v>9</v>
      </c>
      <c r="B34" s="5" t="s">
        <v>53</v>
      </c>
      <c r="C34" s="2">
        <v>6</v>
      </c>
      <c r="D34" s="2">
        <v>8</v>
      </c>
      <c r="E34" s="2">
        <v>9</v>
      </c>
      <c r="F34" s="2">
        <v>3</v>
      </c>
      <c r="G34" s="2">
        <v>8</v>
      </c>
      <c r="H34" s="2">
        <v>3</v>
      </c>
      <c r="I34" s="2" t="s">
        <v>58</v>
      </c>
      <c r="J34" s="3">
        <f t="shared" si="1"/>
        <v>44599</v>
      </c>
      <c r="K34" s="3">
        <f t="shared" si="2"/>
        <v>44610</v>
      </c>
      <c r="L34" s="2" t="s">
        <v>61</v>
      </c>
      <c r="M34" s="6">
        <f>(D34+F34)*H34*5*6</f>
        <v>990</v>
      </c>
      <c r="N34" t="s">
        <v>64</v>
      </c>
      <c r="O34">
        <f t="shared" si="0"/>
        <v>11</v>
      </c>
    </row>
    <row r="35" spans="1:15" ht="44" customHeight="1" x14ac:dyDescent="0.25">
      <c r="A35" s="2">
        <v>10</v>
      </c>
      <c r="B35" s="5" t="s">
        <v>50</v>
      </c>
      <c r="C35" s="2">
        <v>3</v>
      </c>
      <c r="D35" s="2">
        <v>4</v>
      </c>
      <c r="E35" s="2">
        <v>5</v>
      </c>
      <c r="F35" s="2">
        <v>2</v>
      </c>
      <c r="G35" s="2">
        <v>8</v>
      </c>
      <c r="H35" s="2">
        <v>1</v>
      </c>
      <c r="I35" s="2" t="s">
        <v>58</v>
      </c>
      <c r="J35" s="3">
        <v>44599</v>
      </c>
      <c r="K35" s="3">
        <f t="shared" si="2"/>
        <v>44605</v>
      </c>
      <c r="L35" s="2" t="s">
        <v>60</v>
      </c>
      <c r="M35" s="6">
        <f>(D35+F35)*H35*5*6</f>
        <v>180</v>
      </c>
      <c r="N35" t="s">
        <v>64</v>
      </c>
      <c r="O35">
        <f t="shared" si="0"/>
        <v>6</v>
      </c>
    </row>
    <row r="36" spans="1:15" ht="39" customHeight="1" x14ac:dyDescent="0.25">
      <c r="A36" s="2">
        <v>11</v>
      </c>
      <c r="B36" s="5" t="s">
        <v>51</v>
      </c>
      <c r="C36" s="2">
        <v>5</v>
      </c>
      <c r="D36" s="2">
        <v>6</v>
      </c>
      <c r="E36" s="2">
        <v>7</v>
      </c>
      <c r="F36" s="2">
        <v>2</v>
      </c>
      <c r="G36" s="2">
        <v>10</v>
      </c>
      <c r="H36" s="2">
        <v>3</v>
      </c>
      <c r="I36" s="2" t="s">
        <v>58</v>
      </c>
      <c r="J36" s="3">
        <f t="shared" si="1"/>
        <v>44605</v>
      </c>
      <c r="K36" s="3">
        <f t="shared" si="2"/>
        <v>44613</v>
      </c>
      <c r="L36" s="2" t="s">
        <v>59</v>
      </c>
      <c r="M36" s="6">
        <f>(D36+F36)*H36*5*6</f>
        <v>720</v>
      </c>
      <c r="N36" t="s">
        <v>64</v>
      </c>
      <c r="O36">
        <f t="shared" si="0"/>
        <v>8</v>
      </c>
    </row>
    <row r="37" spans="1:15" ht="38" customHeight="1" x14ac:dyDescent="0.25">
      <c r="A37" s="2">
        <v>12</v>
      </c>
      <c r="B37" s="5" t="s">
        <v>52</v>
      </c>
      <c r="C37" s="2">
        <v>1</v>
      </c>
      <c r="D37" s="2">
        <v>2</v>
      </c>
      <c r="E37" s="2">
        <v>3</v>
      </c>
      <c r="F37" s="2">
        <v>1</v>
      </c>
      <c r="G37" s="2">
        <v>11</v>
      </c>
      <c r="H37" s="2">
        <v>1</v>
      </c>
      <c r="I37" s="2" t="s">
        <v>58</v>
      </c>
      <c r="J37" s="3">
        <f t="shared" si="1"/>
        <v>44613</v>
      </c>
      <c r="K37" s="3">
        <f t="shared" si="2"/>
        <v>44616</v>
      </c>
      <c r="L37" s="2" t="s">
        <v>60</v>
      </c>
      <c r="M37" s="6">
        <f>(D37+F37)*H37*5*6</f>
        <v>90</v>
      </c>
      <c r="N37" t="s">
        <v>64</v>
      </c>
      <c r="O37">
        <f t="shared" si="0"/>
        <v>3</v>
      </c>
    </row>
    <row r="38" spans="1:15" ht="65" customHeight="1" x14ac:dyDescent="0.25">
      <c r="A38" s="2">
        <v>13</v>
      </c>
      <c r="B38" s="5" t="s">
        <v>55</v>
      </c>
      <c r="C38" s="2">
        <v>1</v>
      </c>
      <c r="D38" s="2">
        <v>2</v>
      </c>
      <c r="E38" s="2">
        <v>3</v>
      </c>
      <c r="F38" s="2">
        <v>1</v>
      </c>
      <c r="G38" s="2">
        <v>11</v>
      </c>
      <c r="H38" s="2">
        <v>1</v>
      </c>
      <c r="I38" s="2" t="s">
        <v>58</v>
      </c>
      <c r="J38" s="3">
        <v>44613</v>
      </c>
      <c r="K38" s="3">
        <f t="shared" si="2"/>
        <v>44616</v>
      </c>
      <c r="L38" s="2" t="s">
        <v>59</v>
      </c>
      <c r="M38" s="6">
        <f>(D38+F38)*H38*5*6</f>
        <v>90</v>
      </c>
      <c r="N38" t="s">
        <v>64</v>
      </c>
      <c r="O38">
        <f t="shared" si="0"/>
        <v>3</v>
      </c>
    </row>
    <row r="39" spans="1:15" ht="22" x14ac:dyDescent="0.25">
      <c r="A39" s="2">
        <v>14</v>
      </c>
      <c r="B39" s="5" t="s">
        <v>56</v>
      </c>
      <c r="C39" s="2">
        <v>1</v>
      </c>
      <c r="D39" s="2">
        <v>1</v>
      </c>
      <c r="E39" s="2">
        <v>1</v>
      </c>
      <c r="F39" s="2">
        <v>1</v>
      </c>
      <c r="G39" s="2">
        <v>13</v>
      </c>
      <c r="H39" s="2">
        <v>3</v>
      </c>
      <c r="I39" s="2" t="s">
        <v>58</v>
      </c>
      <c r="J39" s="3">
        <f t="shared" si="1"/>
        <v>44616</v>
      </c>
      <c r="K39" s="3">
        <f t="shared" si="2"/>
        <v>44618</v>
      </c>
      <c r="L39" s="2" t="s">
        <v>59</v>
      </c>
      <c r="M39" s="6">
        <f>(D39+F39)*H39*5*6</f>
        <v>180</v>
      </c>
      <c r="N39" t="s">
        <v>64</v>
      </c>
      <c r="O39">
        <f t="shared" si="0"/>
        <v>2</v>
      </c>
    </row>
    <row r="40" spans="1:15" ht="21" x14ac:dyDescent="0.25">
      <c r="L40" s="2" t="s">
        <v>63</v>
      </c>
      <c r="M40" s="7">
        <f>SUM(M26:M39)</f>
        <v>9030</v>
      </c>
    </row>
    <row r="43" spans="1:15" x14ac:dyDescent="0.2">
      <c r="B43" t="s">
        <v>63</v>
      </c>
      <c r="C43">
        <f>SUM(C26:C42)</f>
        <v>52</v>
      </c>
      <c r="D43">
        <f>SUM(D26:D42)</f>
        <v>69</v>
      </c>
      <c r="E43">
        <f>SUM(E26:E42)</f>
        <v>87</v>
      </c>
      <c r="F43">
        <f>SUM(F26:F42)</f>
        <v>26</v>
      </c>
      <c r="J43" t="s">
        <v>64</v>
      </c>
      <c r="K43" t="s">
        <v>67</v>
      </c>
    </row>
    <row r="44" spans="1:15" x14ac:dyDescent="0.2">
      <c r="J44" t="s">
        <v>65</v>
      </c>
      <c r="K44" t="s">
        <v>66</v>
      </c>
    </row>
    <row r="46" spans="1:15" x14ac:dyDescent="0.2">
      <c r="E46">
        <f>C43+F43</f>
        <v>78</v>
      </c>
      <c r="F46">
        <f>E46/20</f>
        <v>3.9</v>
      </c>
    </row>
    <row r="47" spans="1:15" x14ac:dyDescent="0.2">
      <c r="E47">
        <f>D43+F43</f>
        <v>95</v>
      </c>
      <c r="F47">
        <f t="shared" ref="F47:F48" si="4">E47/20</f>
        <v>4.75</v>
      </c>
    </row>
    <row r="48" spans="1:15" x14ac:dyDescent="0.2">
      <c r="E48">
        <f>E43+F43</f>
        <v>113</v>
      </c>
      <c r="F48">
        <f t="shared" si="4"/>
        <v>5.65</v>
      </c>
    </row>
    <row r="52" spans="9:11" ht="21" x14ac:dyDescent="0.25">
      <c r="I52" t="s">
        <v>70</v>
      </c>
      <c r="J52" s="8">
        <v>44542</v>
      </c>
      <c r="K52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Palczewski</dc:creator>
  <cp:lastModifiedBy>Tomasz Palczewski</cp:lastModifiedBy>
  <dcterms:created xsi:type="dcterms:W3CDTF">2021-12-07T02:35:51Z</dcterms:created>
  <dcterms:modified xsi:type="dcterms:W3CDTF">2021-12-14T02:20:13Z</dcterms:modified>
</cp:coreProperties>
</file>