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ig 4.8" sheetId="1" r:id="rId1"/>
    <sheet name="Fig 4.25 4.26 4.27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9" i="1" l="1"/>
  <c r="N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J29" i="1"/>
  <c r="G51" i="1" s="1"/>
  <c r="K29" i="1"/>
  <c r="E51" i="1" s="1"/>
  <c r="I29" i="1"/>
  <c r="F51" i="1" s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G29" i="1"/>
  <c r="H29" i="1"/>
  <c r="G50" i="1" s="1"/>
  <c r="F29" i="1"/>
  <c r="D47" i="1"/>
  <c r="D46" i="1"/>
  <c r="M47" i="1" s="1"/>
  <c r="D45" i="1"/>
  <c r="N46" i="1" s="1"/>
  <c r="D44" i="1"/>
  <c r="M45" i="1" s="1"/>
  <c r="D43" i="1"/>
  <c r="M44" i="1" s="1"/>
  <c r="D42" i="1"/>
  <c r="M43" i="1" s="1"/>
  <c r="D41" i="1"/>
  <c r="N42" i="1" s="1"/>
  <c r="D40" i="1"/>
  <c r="M41" i="1" s="1"/>
  <c r="D39" i="1"/>
  <c r="M40" i="1" s="1"/>
  <c r="D38" i="1"/>
  <c r="M39" i="1" s="1"/>
  <c r="D37" i="1"/>
  <c r="N38" i="1" s="1"/>
  <c r="D36" i="1"/>
  <c r="M37" i="1" s="1"/>
  <c r="D35" i="1"/>
  <c r="M36" i="1" s="1"/>
  <c r="D34" i="1"/>
  <c r="M35" i="1" s="1"/>
  <c r="D33" i="1"/>
  <c r="N34" i="1" s="1"/>
  <c r="D32" i="1"/>
  <c r="M33" i="1" s="1"/>
  <c r="D31" i="1"/>
  <c r="M32" i="1" s="1"/>
  <c r="D30" i="1"/>
  <c r="M31" i="1" s="1"/>
  <c r="D29" i="1"/>
  <c r="N30" i="1" s="1"/>
  <c r="E28" i="1"/>
  <c r="L6" i="1"/>
  <c r="L29" i="1" s="1"/>
  <c r="T9" i="1"/>
  <c r="W9" i="1" s="1"/>
  <c r="R6" i="1"/>
  <c r="AB6" i="1" s="1"/>
  <c r="Q6" i="1"/>
  <c r="AA6" i="1" s="1"/>
  <c r="P6" i="1"/>
  <c r="Z6" i="1" s="1"/>
  <c r="U7" i="1"/>
  <c r="X7" i="1" s="1"/>
  <c r="U8" i="1"/>
  <c r="X8" i="1" s="1"/>
  <c r="U9" i="1"/>
  <c r="X9" i="1" s="1"/>
  <c r="U10" i="1"/>
  <c r="X10" i="1" s="1"/>
  <c r="U11" i="1"/>
  <c r="X11" i="1" s="1"/>
  <c r="U12" i="1"/>
  <c r="X12" i="1" s="1"/>
  <c r="U13" i="1"/>
  <c r="X13" i="1" s="1"/>
  <c r="U14" i="1"/>
  <c r="X14" i="1" s="1"/>
  <c r="U15" i="1"/>
  <c r="X15" i="1" s="1"/>
  <c r="U16" i="1"/>
  <c r="X16" i="1" s="1"/>
  <c r="U17" i="1"/>
  <c r="X17" i="1" s="1"/>
  <c r="U18" i="1"/>
  <c r="X18" i="1" s="1"/>
  <c r="U19" i="1"/>
  <c r="X19" i="1" s="1"/>
  <c r="U20" i="1"/>
  <c r="X20" i="1" s="1"/>
  <c r="U21" i="1"/>
  <c r="X21" i="1" s="1"/>
  <c r="U22" i="1"/>
  <c r="X22" i="1" s="1"/>
  <c r="U23" i="1"/>
  <c r="X23" i="1" s="1"/>
  <c r="U24" i="1"/>
  <c r="X24" i="1" s="1"/>
  <c r="U6" i="1"/>
  <c r="X6" i="1" s="1"/>
  <c r="T7" i="1"/>
  <c r="W7" i="1" s="1"/>
  <c r="T8" i="1"/>
  <c r="W8" i="1" s="1"/>
  <c r="T10" i="1"/>
  <c r="T11" i="1"/>
  <c r="W11" i="1" s="1"/>
  <c r="T12" i="1"/>
  <c r="W12" i="1" s="1"/>
  <c r="T13" i="1"/>
  <c r="W13" i="1" s="1"/>
  <c r="T14" i="1"/>
  <c r="T15" i="1"/>
  <c r="W15" i="1" s="1"/>
  <c r="T16" i="1"/>
  <c r="W16" i="1" s="1"/>
  <c r="Q17" i="1"/>
  <c r="AA17" i="1" s="1"/>
  <c r="T18" i="1"/>
  <c r="T19" i="1"/>
  <c r="W19" i="1" s="1"/>
  <c r="T20" i="1"/>
  <c r="W20" i="1" s="1"/>
  <c r="Q21" i="1"/>
  <c r="AA21" i="1" s="1"/>
  <c r="T22" i="1"/>
  <c r="T23" i="1"/>
  <c r="W23" i="1" s="1"/>
  <c r="T24" i="1"/>
  <c r="W24" i="1" s="1"/>
  <c r="T6" i="1"/>
  <c r="W6" i="1" s="1"/>
  <c r="P7" i="1"/>
  <c r="Z7" i="1" s="1"/>
  <c r="P11" i="1"/>
  <c r="Z11" i="1" s="1"/>
  <c r="P15" i="1"/>
  <c r="Z15" i="1" s="1"/>
  <c r="P23" i="1"/>
  <c r="Z23" i="1" s="1"/>
  <c r="D7" i="1"/>
  <c r="L8" i="1" s="1"/>
  <c r="D8" i="1"/>
  <c r="L9" i="1" s="1"/>
  <c r="D9" i="1"/>
  <c r="L10" i="1" s="1"/>
  <c r="D10" i="1"/>
  <c r="D11" i="1"/>
  <c r="L12" i="1" s="1"/>
  <c r="D12" i="1"/>
  <c r="L13" i="1" s="1"/>
  <c r="D13" i="1"/>
  <c r="L14" i="1" s="1"/>
  <c r="D14" i="1"/>
  <c r="D15" i="1"/>
  <c r="L16" i="1" s="1"/>
  <c r="D16" i="1"/>
  <c r="L17" i="1" s="1"/>
  <c r="D17" i="1"/>
  <c r="L18" i="1" s="1"/>
  <c r="D18" i="1"/>
  <c r="L19" i="1" s="1"/>
  <c r="D19" i="1"/>
  <c r="L20" i="1" s="1"/>
  <c r="D20" i="1"/>
  <c r="L21" i="1" s="1"/>
  <c r="D21" i="1"/>
  <c r="L22" i="1" s="1"/>
  <c r="D22" i="1"/>
  <c r="L23" i="1" s="1"/>
  <c r="D23" i="1"/>
  <c r="L24" i="1" s="1"/>
  <c r="D24" i="1"/>
  <c r="D6" i="1"/>
  <c r="L7" i="1" s="1"/>
  <c r="E5" i="1"/>
  <c r="F50" i="1" l="1"/>
  <c r="E50" i="1"/>
  <c r="L44" i="1"/>
  <c r="V21" i="1"/>
  <c r="O21" i="1"/>
  <c r="R21" i="1"/>
  <c r="L32" i="1"/>
  <c r="R9" i="1"/>
  <c r="O9" i="1"/>
  <c r="V9" i="1"/>
  <c r="L40" i="1"/>
  <c r="R17" i="1"/>
  <c r="V17" i="1"/>
  <c r="Y17" i="1" s="1"/>
  <c r="O17" i="1"/>
  <c r="L36" i="1"/>
  <c r="R13" i="1"/>
  <c r="V13" i="1"/>
  <c r="Y13" i="1" s="1"/>
  <c r="O13" i="1"/>
  <c r="R24" i="1"/>
  <c r="L47" i="1"/>
  <c r="O24" i="1"/>
  <c r="V24" i="1"/>
  <c r="R20" i="1"/>
  <c r="L43" i="1"/>
  <c r="V20" i="1"/>
  <c r="Y20" i="1" s="1"/>
  <c r="O20" i="1"/>
  <c r="R16" i="1"/>
  <c r="V16" i="1"/>
  <c r="L39" i="1"/>
  <c r="O16" i="1"/>
  <c r="R12" i="1"/>
  <c r="L35" i="1"/>
  <c r="V12" i="1"/>
  <c r="O12" i="1"/>
  <c r="R8" i="1"/>
  <c r="L31" i="1"/>
  <c r="O8" i="1"/>
  <c r="R23" i="1"/>
  <c r="O23" i="1"/>
  <c r="L46" i="1"/>
  <c r="O19" i="1"/>
  <c r="L42" i="1"/>
  <c r="R19" i="1"/>
  <c r="V19" i="1"/>
  <c r="O7" i="1"/>
  <c r="R7" i="1"/>
  <c r="L30" i="1"/>
  <c r="O22" i="1"/>
  <c r="R22" i="1"/>
  <c r="AB22" i="1" s="1"/>
  <c r="L45" i="1"/>
  <c r="V22" i="1"/>
  <c r="O18" i="1"/>
  <c r="R18" i="1"/>
  <c r="L41" i="1"/>
  <c r="V18" i="1"/>
  <c r="O14" i="1"/>
  <c r="R14" i="1"/>
  <c r="AB14" i="1" s="1"/>
  <c r="V14" i="1"/>
  <c r="L37" i="1"/>
  <c r="O10" i="1"/>
  <c r="L33" i="1"/>
  <c r="R10" i="1"/>
  <c r="V10" i="1"/>
  <c r="O6" i="1"/>
  <c r="N47" i="1"/>
  <c r="M46" i="1"/>
  <c r="N43" i="1"/>
  <c r="M42" i="1"/>
  <c r="N39" i="1"/>
  <c r="M38" i="1"/>
  <c r="N35" i="1"/>
  <c r="M34" i="1"/>
  <c r="N31" i="1"/>
  <c r="M30" i="1"/>
  <c r="E52" i="1" s="1"/>
  <c r="V6" i="1"/>
  <c r="N44" i="1"/>
  <c r="N40" i="1"/>
  <c r="N36" i="1"/>
  <c r="N32" i="1"/>
  <c r="N45" i="1"/>
  <c r="N41" i="1"/>
  <c r="N37" i="1"/>
  <c r="N33" i="1"/>
  <c r="L11" i="1"/>
  <c r="L15" i="1"/>
  <c r="S15" i="1" s="1"/>
  <c r="AB20" i="1"/>
  <c r="V8" i="1"/>
  <c r="AB23" i="1"/>
  <c r="AB17" i="1"/>
  <c r="AB16" i="1"/>
  <c r="AB13" i="1"/>
  <c r="AB12" i="1"/>
  <c r="AB24" i="1"/>
  <c r="AB21" i="1"/>
  <c r="AB19" i="1"/>
  <c r="AB18" i="1"/>
  <c r="AB8" i="1"/>
  <c r="AB7" i="1"/>
  <c r="AB10" i="1"/>
  <c r="AB9" i="1"/>
  <c r="S9" i="1"/>
  <c r="Q20" i="1"/>
  <c r="AA20" i="1" s="1"/>
  <c r="Q12" i="1"/>
  <c r="AA12" i="1" s="1"/>
  <c r="P20" i="1"/>
  <c r="Z20" i="1" s="1"/>
  <c r="P12" i="1"/>
  <c r="Z12" i="1" s="1"/>
  <c r="Q24" i="1"/>
  <c r="AA24" i="1" s="1"/>
  <c r="Q16" i="1"/>
  <c r="AA16" i="1" s="1"/>
  <c r="Q8" i="1"/>
  <c r="AA8" i="1" s="1"/>
  <c r="P24" i="1"/>
  <c r="Z24" i="1" s="1"/>
  <c r="P16" i="1"/>
  <c r="Z16" i="1" s="1"/>
  <c r="P8" i="1"/>
  <c r="Z8" i="1" s="1"/>
  <c r="P19" i="1"/>
  <c r="Z19" i="1" s="1"/>
  <c r="Q13" i="1"/>
  <c r="AA13" i="1" s="1"/>
  <c r="S13" i="1"/>
  <c r="Q22" i="1"/>
  <c r="AA22" i="1" s="1"/>
  <c r="P21" i="1"/>
  <c r="Z21" i="1" s="1"/>
  <c r="Q18" i="1"/>
  <c r="AA18" i="1" s="1"/>
  <c r="P17" i="1"/>
  <c r="Z17" i="1" s="1"/>
  <c r="Q14" i="1"/>
  <c r="AA14" i="1" s="1"/>
  <c r="P13" i="1"/>
  <c r="Z13" i="1" s="1"/>
  <c r="Q10" i="1"/>
  <c r="AA10" i="1" s="1"/>
  <c r="P9" i="1"/>
  <c r="Z9" i="1" s="1"/>
  <c r="Q9" i="1"/>
  <c r="AA9" i="1" s="1"/>
  <c r="Q23" i="1"/>
  <c r="AA23" i="1" s="1"/>
  <c r="P22" i="1"/>
  <c r="Z22" i="1" s="1"/>
  <c r="Q19" i="1"/>
  <c r="AA19" i="1" s="1"/>
  <c r="P18" i="1"/>
  <c r="Z18" i="1" s="1"/>
  <c r="Q15" i="1"/>
  <c r="AA15" i="1" s="1"/>
  <c r="P14" i="1"/>
  <c r="Z14" i="1" s="1"/>
  <c r="Q11" i="1"/>
  <c r="AA11" i="1" s="1"/>
  <c r="P10" i="1"/>
  <c r="Z10" i="1" s="1"/>
  <c r="Q7" i="1"/>
  <c r="AA7" i="1" s="1"/>
  <c r="S20" i="1"/>
  <c r="S24" i="1"/>
  <c r="S23" i="1"/>
  <c r="S11" i="1"/>
  <c r="S7" i="1"/>
  <c r="S16" i="1"/>
  <c r="S12" i="1"/>
  <c r="S8" i="1"/>
  <c r="S19" i="1"/>
  <c r="S21" i="1"/>
  <c r="S17" i="1"/>
  <c r="Y6" i="1"/>
  <c r="Y12" i="1"/>
  <c r="S22" i="1"/>
  <c r="S14" i="1"/>
  <c r="W10" i="1"/>
  <c r="V23" i="1"/>
  <c r="Y23" i="1" s="1"/>
  <c r="T21" i="1"/>
  <c r="W21" i="1" s="1"/>
  <c r="T17" i="1"/>
  <c r="W17" i="1" s="1"/>
  <c r="V7" i="1"/>
  <c r="Y7" i="1" s="1"/>
  <c r="Y22" i="1"/>
  <c r="Y18" i="1"/>
  <c r="Y14" i="1"/>
  <c r="Y10" i="1"/>
  <c r="S6" i="1"/>
  <c r="S10" i="1"/>
  <c r="Y24" i="1"/>
  <c r="Y16" i="1"/>
  <c r="Y8" i="1"/>
  <c r="Y19" i="1"/>
  <c r="S18" i="1"/>
  <c r="V11" i="1"/>
  <c r="Y11" i="1" s="1"/>
  <c r="Y21" i="1"/>
  <c r="Y9" i="1"/>
  <c r="W22" i="1"/>
  <c r="W18" i="1"/>
  <c r="W14" i="1"/>
  <c r="F52" i="1" l="1"/>
  <c r="V15" i="1"/>
  <c r="Y15" i="1" s="1"/>
  <c r="R11" i="1"/>
  <c r="AB11" i="1" s="1"/>
  <c r="O11" i="1"/>
  <c r="L34" i="1"/>
  <c r="G52" i="1" s="1"/>
  <c r="O15" i="1"/>
  <c r="L38" i="1"/>
  <c r="R15" i="1"/>
  <c r="AB15" i="1" s="1"/>
</calcChain>
</file>

<file path=xl/sharedStrings.xml><?xml version="1.0" encoding="utf-8"?>
<sst xmlns="http://schemas.openxmlformats.org/spreadsheetml/2006/main" count="208" uniqueCount="66">
  <si>
    <t>Cl-Cl</t>
  </si>
  <si>
    <t>Cl-Pr</t>
  </si>
  <si>
    <t>Cl-Pl</t>
  </si>
  <si>
    <t>Pr-Pr</t>
  </si>
  <si>
    <t>Pr-Pl</t>
  </si>
  <si>
    <t>Pr-Cl</t>
  </si>
  <si>
    <t>Pl-Pl</t>
  </si>
  <si>
    <t>Pl-Cl</t>
  </si>
  <si>
    <t>Pl-Pr</t>
  </si>
  <si>
    <t>Cl</t>
  </si>
  <si>
    <t>Pr</t>
  </si>
  <si>
    <t>Pl</t>
  </si>
  <si>
    <t>Previous row check</t>
  </si>
  <si>
    <t>Total</t>
  </si>
  <si>
    <t>Net flow check</t>
  </si>
  <si>
    <t>Current to net flow</t>
  </si>
  <si>
    <t>Previous flag</t>
  </si>
  <si>
    <t>2008_H1</t>
  </si>
  <si>
    <t>2008_H2</t>
  </si>
  <si>
    <t>2009_H1</t>
  </si>
  <si>
    <t>2009_H2</t>
  </si>
  <si>
    <t>2010_H1</t>
  </si>
  <si>
    <t>2010_H2</t>
  </si>
  <si>
    <t>2011_H1</t>
  </si>
  <si>
    <t>2011_H2</t>
  </si>
  <si>
    <t>2012_H1</t>
  </si>
  <si>
    <t>2012_H2</t>
  </si>
  <si>
    <t>2013_H1</t>
  </si>
  <si>
    <t>2013_H2</t>
  </si>
  <si>
    <t>2014_H1</t>
  </si>
  <si>
    <t>2014_H2</t>
  </si>
  <si>
    <t>2015_H1</t>
  </si>
  <si>
    <t>2015_H2</t>
  </si>
  <si>
    <t>2016_H1</t>
  </si>
  <si>
    <t>2016_H2</t>
  </si>
  <si>
    <t>2017_H1</t>
  </si>
  <si>
    <t>2017_H2</t>
  </si>
  <si>
    <t>2018_H1</t>
  </si>
  <si>
    <t>2018_H2</t>
  </si>
  <si>
    <t>2019_H1</t>
  </si>
  <si>
    <t>2019_H2</t>
  </si>
  <si>
    <t>2020_H1</t>
  </si>
  <si>
    <t>Cl - Forecast</t>
  </si>
  <si>
    <t>Pr - Forecast</t>
  </si>
  <si>
    <t>Pl - Forecast</t>
  </si>
  <si>
    <t>Cl - Alt</t>
  </si>
  <si>
    <t>Pr - Alt</t>
  </si>
  <si>
    <t>Pl - Alt</t>
  </si>
  <si>
    <t>Cl - Main Markov</t>
  </si>
  <si>
    <t>Cl - Alt Markov</t>
  </si>
  <si>
    <t>Cl - ARMA (0,1)</t>
  </si>
  <si>
    <t>Cl - Actual</t>
  </si>
  <si>
    <t>Pr - Main Markov</t>
  </si>
  <si>
    <t>Pr - Alt Markov</t>
  </si>
  <si>
    <t>Pr - ARMA (1,0)</t>
  </si>
  <si>
    <t>Pr - Actuals</t>
  </si>
  <si>
    <t>Pl - Actuals</t>
  </si>
  <si>
    <t>Pl - Main Markov</t>
  </si>
  <si>
    <t>Pl - Alt Markov</t>
  </si>
  <si>
    <t>Pl - ARMA (0,1)</t>
  </si>
  <si>
    <t>This contains the past data for markov model, the tranistion row matrix creation checks</t>
  </si>
  <si>
    <t>This has been used to create to calculate the transition row matrix. It is an interim step</t>
  </si>
  <si>
    <t>Fig 4.25</t>
  </si>
  <si>
    <t>Fig 4.26</t>
  </si>
  <si>
    <t>Fig 4.27</t>
  </si>
  <si>
    <t>Fig 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</si>
</sst>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2" fontId="2" fillId="0" borderId="0" xfId="0" applyNumberFormat="1" applyFont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4.8'!$R$29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4.8'!$R$30:$R$54</c:f>
              <c:numCache>
                <c:formatCode>General</c:formatCode>
                <c:ptCount val="25"/>
                <c:pt idx="0">
                  <c:v>30.68</c:v>
                </c:pt>
                <c:pt idx="1">
                  <c:v>30.65</c:v>
                </c:pt>
                <c:pt idx="2">
                  <c:v>30.83</c:v>
                </c:pt>
                <c:pt idx="3">
                  <c:v>30.9</c:v>
                </c:pt>
                <c:pt idx="4">
                  <c:v>31.1</c:v>
                </c:pt>
                <c:pt idx="5">
                  <c:v>31.05</c:v>
                </c:pt>
                <c:pt idx="6">
                  <c:v>31.01</c:v>
                </c:pt>
                <c:pt idx="7">
                  <c:v>30.7</c:v>
                </c:pt>
                <c:pt idx="8">
                  <c:v>30.3</c:v>
                </c:pt>
                <c:pt idx="9">
                  <c:v>29.3</c:v>
                </c:pt>
                <c:pt idx="10">
                  <c:v>29.3</c:v>
                </c:pt>
                <c:pt idx="11">
                  <c:v>28.8</c:v>
                </c:pt>
                <c:pt idx="12">
                  <c:v>28.8</c:v>
                </c:pt>
                <c:pt idx="13">
                  <c:v>28.7</c:v>
                </c:pt>
                <c:pt idx="14">
                  <c:v>28.6</c:v>
                </c:pt>
                <c:pt idx="15">
                  <c:v>28.4</c:v>
                </c:pt>
                <c:pt idx="16">
                  <c:v>27.6</c:v>
                </c:pt>
                <c:pt idx="17">
                  <c:v>26.5</c:v>
                </c:pt>
                <c:pt idx="18">
                  <c:v>26</c:v>
                </c:pt>
                <c:pt idx="19">
                  <c:v>25.3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4.8'!$S$29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4.8'!$S$30:$S$54</c:f>
              <c:numCache>
                <c:formatCode>General</c:formatCode>
                <c:ptCount val="25"/>
                <c:pt idx="0">
                  <c:v>5.73</c:v>
                </c:pt>
                <c:pt idx="1">
                  <c:v>5.74</c:v>
                </c:pt>
                <c:pt idx="2">
                  <c:v>5.43</c:v>
                </c:pt>
                <c:pt idx="3">
                  <c:v>5.3</c:v>
                </c:pt>
                <c:pt idx="4">
                  <c:v>4.7</c:v>
                </c:pt>
                <c:pt idx="5">
                  <c:v>4.7300000000000004</c:v>
                </c:pt>
                <c:pt idx="6">
                  <c:v>4.8099999999999996</c:v>
                </c:pt>
                <c:pt idx="7">
                  <c:v>5.01</c:v>
                </c:pt>
                <c:pt idx="8">
                  <c:v>5.3</c:v>
                </c:pt>
                <c:pt idx="9">
                  <c:v>6.4</c:v>
                </c:pt>
                <c:pt idx="10">
                  <c:v>6.5</c:v>
                </c:pt>
                <c:pt idx="11">
                  <c:v>7.3</c:v>
                </c:pt>
                <c:pt idx="12">
                  <c:v>8.1</c:v>
                </c:pt>
                <c:pt idx="13">
                  <c:v>8.3000000000000007</c:v>
                </c:pt>
                <c:pt idx="14">
                  <c:v>8.34</c:v>
                </c:pt>
                <c:pt idx="15">
                  <c:v>8.3699999999999992</c:v>
                </c:pt>
                <c:pt idx="16">
                  <c:v>9.01</c:v>
                </c:pt>
                <c:pt idx="17">
                  <c:v>9.5</c:v>
                </c:pt>
                <c:pt idx="18">
                  <c:v>9.8000000000000007</c:v>
                </c:pt>
                <c:pt idx="19">
                  <c:v>10.3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4.8'!$T$29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4.8'!$T$30:$T$54</c:f>
              <c:numCache>
                <c:formatCode>General</c:formatCode>
                <c:ptCount val="25"/>
                <c:pt idx="0">
                  <c:v>1.51</c:v>
                </c:pt>
                <c:pt idx="1">
                  <c:v>1.5299999999999958</c:v>
                </c:pt>
                <c:pt idx="2">
                  <c:v>1.6599999999999966</c:v>
                </c:pt>
                <c:pt idx="3">
                  <c:v>1.7199999999999962</c:v>
                </c:pt>
                <c:pt idx="4" formatCode="0.00">
                  <c:v>2.119999999999993</c:v>
                </c:pt>
                <c:pt idx="5">
                  <c:v>2.1399999999999935</c:v>
                </c:pt>
                <c:pt idx="6">
                  <c:v>2.0999999999999934</c:v>
                </c:pt>
                <c:pt idx="7">
                  <c:v>2.2099999999999955</c:v>
                </c:pt>
                <c:pt idx="8">
                  <c:v>2.3199999999999941</c:v>
                </c:pt>
                <c:pt idx="9">
                  <c:v>2.2199999999999935</c:v>
                </c:pt>
                <c:pt idx="10">
                  <c:v>2.1199999999999939</c:v>
                </c:pt>
                <c:pt idx="11">
                  <c:v>1.8199999999999941</c:v>
                </c:pt>
                <c:pt idx="12">
                  <c:v>1.0199999999999942</c:v>
                </c:pt>
                <c:pt idx="13">
                  <c:v>0.9199999999999946</c:v>
                </c:pt>
                <c:pt idx="14">
                  <c:v>0.97999999999999332</c:v>
                </c:pt>
                <c:pt idx="15">
                  <c:v>1.1499999999999968</c:v>
                </c:pt>
                <c:pt idx="16">
                  <c:v>1.3099999999999934</c:v>
                </c:pt>
                <c:pt idx="17">
                  <c:v>1.9199999999999946</c:v>
                </c:pt>
                <c:pt idx="18">
                  <c:v>2.1199999999999939</c:v>
                </c:pt>
                <c:pt idx="19">
                  <c:v>2.3199999999999932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58880"/>
        <c:axId val="51260416"/>
      </c:lineChart>
      <c:catAx>
        <c:axId val="512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1260416"/>
        <c:crosses val="autoZero"/>
        <c:auto val="1"/>
        <c:lblAlgn val="ctr"/>
        <c:lblOffset val="100"/>
        <c:noMultiLvlLbl val="0"/>
      </c:catAx>
      <c:valAx>
        <c:axId val="51260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5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4.8'!$W$29</c:f>
              <c:strCache>
                <c:ptCount val="1"/>
                <c:pt idx="0">
                  <c:v>Cl - Forecast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4.8'!$W$30:$W$54</c:f>
              <c:numCache>
                <c:formatCode>General</c:formatCode>
                <c:ptCount val="25"/>
                <c:pt idx="20">
                  <c:v>25.35</c:v>
                </c:pt>
                <c:pt idx="21">
                  <c:v>25.41</c:v>
                </c:pt>
                <c:pt idx="22">
                  <c:v>25.48</c:v>
                </c:pt>
                <c:pt idx="23">
                  <c:v>25.56</c:v>
                </c:pt>
                <c:pt idx="24">
                  <c:v>25.65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4.8'!$X$29</c:f>
              <c:strCache>
                <c:ptCount val="1"/>
                <c:pt idx="0">
                  <c:v>Pr - Forecast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4.8'!$X$30:$X$54</c:f>
              <c:numCache>
                <c:formatCode>General</c:formatCode>
                <c:ptCount val="25"/>
                <c:pt idx="20">
                  <c:v>10.41</c:v>
                </c:pt>
                <c:pt idx="21">
                  <c:v>10.57</c:v>
                </c:pt>
                <c:pt idx="22">
                  <c:v>10.74</c:v>
                </c:pt>
                <c:pt idx="23">
                  <c:v>10.93</c:v>
                </c:pt>
                <c:pt idx="24">
                  <c:v>11.12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4.8'!$Y$29</c:f>
              <c:strCache>
                <c:ptCount val="1"/>
                <c:pt idx="0">
                  <c:v>Pl - Forecast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4.8'!$Y$30:$Y$54</c:f>
              <c:numCache>
                <c:formatCode>General</c:formatCode>
                <c:ptCount val="25"/>
                <c:pt idx="20">
                  <c:v>2.5099999999999998</c:v>
                </c:pt>
                <c:pt idx="21">
                  <c:v>2.65</c:v>
                </c:pt>
                <c:pt idx="22">
                  <c:v>2.77</c:v>
                </c:pt>
                <c:pt idx="23">
                  <c:v>2.87</c:v>
                </c:pt>
                <c:pt idx="24">
                  <c:v>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2784"/>
        <c:axId val="51304320"/>
      </c:lineChart>
      <c:catAx>
        <c:axId val="513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1304320"/>
        <c:crosses val="autoZero"/>
        <c:auto val="1"/>
        <c:lblAlgn val="ctr"/>
        <c:lblOffset val="100"/>
        <c:noMultiLvlLbl val="0"/>
      </c:catAx>
      <c:valAx>
        <c:axId val="51304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30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4.8'!$AA$29</c:f>
              <c:strCache>
                <c:ptCount val="1"/>
                <c:pt idx="0">
                  <c:v>Cl - Alt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4.8'!$AA$30:$AA$54</c:f>
              <c:numCache>
                <c:formatCode>General</c:formatCode>
                <c:ptCount val="25"/>
                <c:pt idx="20">
                  <c:v>25.33</c:v>
                </c:pt>
                <c:pt idx="21">
                  <c:v>25.37</c:v>
                </c:pt>
                <c:pt idx="22">
                  <c:v>25.42</c:v>
                </c:pt>
                <c:pt idx="23">
                  <c:v>25.49</c:v>
                </c:pt>
                <c:pt idx="24">
                  <c:v>25.57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4.8'!$AB$29</c:f>
              <c:strCache>
                <c:ptCount val="1"/>
                <c:pt idx="0">
                  <c:v>Pr - Alt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4.8'!$AB$30:$AB$54</c:f>
              <c:numCache>
                <c:formatCode>General</c:formatCode>
                <c:ptCount val="25"/>
                <c:pt idx="20">
                  <c:v>10.28</c:v>
                </c:pt>
                <c:pt idx="21">
                  <c:v>10.31</c:v>
                </c:pt>
                <c:pt idx="22">
                  <c:v>10.39</c:v>
                </c:pt>
                <c:pt idx="23">
                  <c:v>10.49</c:v>
                </c:pt>
                <c:pt idx="24">
                  <c:v>10.62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4.8'!$AC$29</c:f>
              <c:strCache>
                <c:ptCount val="1"/>
                <c:pt idx="0">
                  <c:v>Pl - Alt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4.8'!$AC$30:$AC$54</c:f>
              <c:numCache>
                <c:formatCode>General</c:formatCode>
                <c:ptCount val="25"/>
                <c:pt idx="20">
                  <c:v>2.67</c:v>
                </c:pt>
                <c:pt idx="21">
                  <c:v>2.96</c:v>
                </c:pt>
                <c:pt idx="22">
                  <c:v>3.18</c:v>
                </c:pt>
                <c:pt idx="23">
                  <c:v>3.37</c:v>
                </c:pt>
                <c:pt idx="24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5792"/>
        <c:axId val="61755776"/>
      </c:lineChart>
      <c:catAx>
        <c:axId val="617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1755776"/>
        <c:crosses val="autoZero"/>
        <c:auto val="1"/>
        <c:lblAlgn val="ctr"/>
        <c:lblOffset val="100"/>
        <c:noMultiLvlLbl val="0"/>
      </c:catAx>
      <c:valAx>
        <c:axId val="6175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4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941090261839867E-2"/>
          <c:y val="2.4149036835322175E-2"/>
          <c:w val="0.93318537484232411"/>
          <c:h val="0.72880605258763531"/>
        </c:manualLayout>
      </c:layout>
      <c:lineChart>
        <c:grouping val="standard"/>
        <c:varyColors val="0"/>
        <c:ser>
          <c:idx val="3"/>
          <c:order val="3"/>
          <c:tx>
            <c:strRef>
              <c:f>'Fig 4.8'!$R$29</c:f>
              <c:strCache>
                <c:ptCount val="1"/>
                <c:pt idx="0">
                  <c:v>Cl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4.8'!$R$30:$R$54</c:f>
              <c:numCache>
                <c:formatCode>General</c:formatCode>
                <c:ptCount val="25"/>
                <c:pt idx="0">
                  <c:v>30.68</c:v>
                </c:pt>
                <c:pt idx="1">
                  <c:v>30.65</c:v>
                </c:pt>
                <c:pt idx="2">
                  <c:v>30.83</c:v>
                </c:pt>
                <c:pt idx="3">
                  <c:v>30.9</c:v>
                </c:pt>
                <c:pt idx="4">
                  <c:v>31.1</c:v>
                </c:pt>
                <c:pt idx="5">
                  <c:v>31.05</c:v>
                </c:pt>
                <c:pt idx="6">
                  <c:v>31.01</c:v>
                </c:pt>
                <c:pt idx="7">
                  <c:v>30.7</c:v>
                </c:pt>
                <c:pt idx="8">
                  <c:v>30.3</c:v>
                </c:pt>
                <c:pt idx="9">
                  <c:v>29.3</c:v>
                </c:pt>
                <c:pt idx="10">
                  <c:v>29.3</c:v>
                </c:pt>
                <c:pt idx="11">
                  <c:v>28.8</c:v>
                </c:pt>
                <c:pt idx="12">
                  <c:v>28.8</c:v>
                </c:pt>
                <c:pt idx="13">
                  <c:v>28.7</c:v>
                </c:pt>
                <c:pt idx="14">
                  <c:v>28.6</c:v>
                </c:pt>
                <c:pt idx="15">
                  <c:v>28.4</c:v>
                </c:pt>
                <c:pt idx="16">
                  <c:v>27.6</c:v>
                </c:pt>
                <c:pt idx="17">
                  <c:v>26.5</c:v>
                </c:pt>
                <c:pt idx="18">
                  <c:v>26</c:v>
                </c:pt>
                <c:pt idx="19">
                  <c:v>25.3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 4.8'!$S$29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4.8'!$S$30:$S$54</c:f>
              <c:numCache>
                <c:formatCode>General</c:formatCode>
                <c:ptCount val="25"/>
                <c:pt idx="0">
                  <c:v>5.73</c:v>
                </c:pt>
                <c:pt idx="1">
                  <c:v>5.74</c:v>
                </c:pt>
                <c:pt idx="2">
                  <c:v>5.43</c:v>
                </c:pt>
                <c:pt idx="3">
                  <c:v>5.3</c:v>
                </c:pt>
                <c:pt idx="4">
                  <c:v>4.7</c:v>
                </c:pt>
                <c:pt idx="5">
                  <c:v>4.7300000000000004</c:v>
                </c:pt>
                <c:pt idx="6">
                  <c:v>4.8099999999999996</c:v>
                </c:pt>
                <c:pt idx="7">
                  <c:v>5.01</c:v>
                </c:pt>
                <c:pt idx="8">
                  <c:v>5.3</c:v>
                </c:pt>
                <c:pt idx="9">
                  <c:v>6.4</c:v>
                </c:pt>
                <c:pt idx="10">
                  <c:v>6.5</c:v>
                </c:pt>
                <c:pt idx="11">
                  <c:v>7.3</c:v>
                </c:pt>
                <c:pt idx="12">
                  <c:v>8.1</c:v>
                </c:pt>
                <c:pt idx="13">
                  <c:v>8.3000000000000007</c:v>
                </c:pt>
                <c:pt idx="14">
                  <c:v>8.34</c:v>
                </c:pt>
                <c:pt idx="15">
                  <c:v>8.3699999999999992</c:v>
                </c:pt>
                <c:pt idx="16">
                  <c:v>9.01</c:v>
                </c:pt>
                <c:pt idx="17">
                  <c:v>9.5</c:v>
                </c:pt>
                <c:pt idx="18">
                  <c:v>9.8000000000000007</c:v>
                </c:pt>
                <c:pt idx="19">
                  <c:v>10.3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 4.8'!$T$29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4.8'!$T$30:$T$54</c:f>
              <c:numCache>
                <c:formatCode>General</c:formatCode>
                <c:ptCount val="25"/>
                <c:pt idx="0">
                  <c:v>1.51</c:v>
                </c:pt>
                <c:pt idx="1">
                  <c:v>1.5299999999999958</c:v>
                </c:pt>
                <c:pt idx="2">
                  <c:v>1.6599999999999966</c:v>
                </c:pt>
                <c:pt idx="3">
                  <c:v>1.7199999999999962</c:v>
                </c:pt>
                <c:pt idx="4" formatCode="0.00">
                  <c:v>2.119999999999993</c:v>
                </c:pt>
                <c:pt idx="5">
                  <c:v>2.1399999999999935</c:v>
                </c:pt>
                <c:pt idx="6">
                  <c:v>2.0999999999999934</c:v>
                </c:pt>
                <c:pt idx="7">
                  <c:v>2.2099999999999955</c:v>
                </c:pt>
                <c:pt idx="8">
                  <c:v>2.3199999999999941</c:v>
                </c:pt>
                <c:pt idx="9">
                  <c:v>2.2199999999999935</c:v>
                </c:pt>
                <c:pt idx="10">
                  <c:v>2.1199999999999939</c:v>
                </c:pt>
                <c:pt idx="11">
                  <c:v>1.8199999999999941</c:v>
                </c:pt>
                <c:pt idx="12">
                  <c:v>1.0199999999999942</c:v>
                </c:pt>
                <c:pt idx="13">
                  <c:v>0.9199999999999946</c:v>
                </c:pt>
                <c:pt idx="14">
                  <c:v>0.97999999999999332</c:v>
                </c:pt>
                <c:pt idx="15">
                  <c:v>1.1499999999999968</c:v>
                </c:pt>
                <c:pt idx="16">
                  <c:v>1.3099999999999934</c:v>
                </c:pt>
                <c:pt idx="17">
                  <c:v>1.9199999999999946</c:v>
                </c:pt>
                <c:pt idx="18">
                  <c:v>2.1199999999999939</c:v>
                </c:pt>
                <c:pt idx="19">
                  <c:v>2.3199999999999932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'Fig 4.8'!$W$29</c:f>
              <c:strCache>
                <c:ptCount val="1"/>
                <c:pt idx="0">
                  <c:v>Cl - Forecast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4.8'!$W$30:$W$54</c:f>
              <c:numCache>
                <c:formatCode>General</c:formatCode>
                <c:ptCount val="25"/>
                <c:pt idx="20">
                  <c:v>25.35</c:v>
                </c:pt>
                <c:pt idx="21">
                  <c:v>25.41</c:v>
                </c:pt>
                <c:pt idx="22">
                  <c:v>25.48</c:v>
                </c:pt>
                <c:pt idx="23">
                  <c:v>25.56</c:v>
                </c:pt>
                <c:pt idx="24">
                  <c:v>25.65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 4.8'!$X$29</c:f>
              <c:strCache>
                <c:ptCount val="1"/>
                <c:pt idx="0">
                  <c:v>Pr - Forecast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4.8'!$X$30:$X$54</c:f>
              <c:numCache>
                <c:formatCode>General</c:formatCode>
                <c:ptCount val="25"/>
                <c:pt idx="20">
                  <c:v>10.41</c:v>
                </c:pt>
                <c:pt idx="21">
                  <c:v>10.57</c:v>
                </c:pt>
                <c:pt idx="22">
                  <c:v>10.74</c:v>
                </c:pt>
                <c:pt idx="23">
                  <c:v>10.93</c:v>
                </c:pt>
                <c:pt idx="24">
                  <c:v>11.12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'Fig 4.8'!$Y$29</c:f>
              <c:strCache>
                <c:ptCount val="1"/>
                <c:pt idx="0">
                  <c:v>Pl - Forecast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4.8'!$Y$30:$Y$54</c:f>
              <c:numCache>
                <c:formatCode>General</c:formatCode>
                <c:ptCount val="25"/>
                <c:pt idx="20">
                  <c:v>2.5099999999999998</c:v>
                </c:pt>
                <c:pt idx="21">
                  <c:v>2.65</c:v>
                </c:pt>
                <c:pt idx="22">
                  <c:v>2.77</c:v>
                </c:pt>
                <c:pt idx="23">
                  <c:v>2.87</c:v>
                </c:pt>
                <c:pt idx="24">
                  <c:v>2.94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'Fig 4.8'!$AA$29</c:f>
              <c:strCache>
                <c:ptCount val="1"/>
                <c:pt idx="0">
                  <c:v>Cl - Alt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1"/>
              </a:solidFill>
              <a:ln cap="sq"/>
            </c:spPr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4.8'!$AA$30:$AA$54</c:f>
              <c:numCache>
                <c:formatCode>General</c:formatCode>
                <c:ptCount val="25"/>
                <c:pt idx="20">
                  <c:v>25.33</c:v>
                </c:pt>
                <c:pt idx="21">
                  <c:v>25.37</c:v>
                </c:pt>
                <c:pt idx="22">
                  <c:v>25.42</c:v>
                </c:pt>
                <c:pt idx="23">
                  <c:v>25.49</c:v>
                </c:pt>
                <c:pt idx="24">
                  <c:v>25.57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4.8'!$AB$29</c:f>
              <c:strCache>
                <c:ptCount val="1"/>
                <c:pt idx="0">
                  <c:v>Pr - Alt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1"/>
              </a:solidFill>
            </c:spPr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4.8'!$AB$30:$AB$54</c:f>
              <c:numCache>
                <c:formatCode>General</c:formatCode>
                <c:ptCount val="25"/>
                <c:pt idx="20">
                  <c:v>10.28</c:v>
                </c:pt>
                <c:pt idx="21">
                  <c:v>10.31</c:v>
                </c:pt>
                <c:pt idx="22">
                  <c:v>10.39</c:v>
                </c:pt>
                <c:pt idx="23">
                  <c:v>10.49</c:v>
                </c:pt>
                <c:pt idx="24">
                  <c:v>10.62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4.8'!$AC$29</c:f>
              <c:strCache>
                <c:ptCount val="1"/>
                <c:pt idx="0">
                  <c:v>Pl - Alt</c:v>
                </c:pt>
              </c:strCache>
            </c:strRef>
          </c:tx>
          <c:spPr>
            <a:ln>
              <a:prstDash val="sysDot"/>
            </a:ln>
          </c:spPr>
          <c:marker>
            <c:symbol val="square"/>
            <c:size val="5"/>
            <c:spPr>
              <a:solidFill>
                <a:schemeClr val="accent6"/>
              </a:solidFill>
            </c:spPr>
          </c:marker>
          <c:cat>
            <c:strRef>
              <c:f>'Fig 4.8'!$Q$30:$Q$54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4.8'!$AC$30:$AC$54</c:f>
              <c:numCache>
                <c:formatCode>General</c:formatCode>
                <c:ptCount val="25"/>
                <c:pt idx="20">
                  <c:v>2.67</c:v>
                </c:pt>
                <c:pt idx="21">
                  <c:v>2.96</c:v>
                </c:pt>
                <c:pt idx="22">
                  <c:v>3.18</c:v>
                </c:pt>
                <c:pt idx="23">
                  <c:v>3.37</c:v>
                </c:pt>
                <c:pt idx="24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35136"/>
        <c:axId val="61849600"/>
      </c:lineChart>
      <c:catAx>
        <c:axId val="61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1849600"/>
        <c:crosses val="autoZero"/>
        <c:auto val="1"/>
        <c:lblAlgn val="ctr"/>
        <c:lblOffset val="100"/>
        <c:noMultiLvlLbl val="0"/>
      </c:catAx>
      <c:valAx>
        <c:axId val="6184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8351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859868817598649E-2"/>
          <c:y val="0.88327171990939957"/>
          <c:w val="0.89918925366696589"/>
          <c:h val="0.1036777091281208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4.25 4.26 4.27'!$B$1</c:f>
              <c:strCache>
                <c:ptCount val="1"/>
                <c:pt idx="0">
                  <c:v>Cl - Actual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4.27'!$B$2:$B$26</c:f>
              <c:numCache>
                <c:formatCode>General</c:formatCode>
                <c:ptCount val="25"/>
                <c:pt idx="0">
                  <c:v>30.68</c:v>
                </c:pt>
                <c:pt idx="1">
                  <c:v>30.65</c:v>
                </c:pt>
                <c:pt idx="2">
                  <c:v>30.83</c:v>
                </c:pt>
                <c:pt idx="3">
                  <c:v>30.9</c:v>
                </c:pt>
                <c:pt idx="4">
                  <c:v>31.1</c:v>
                </c:pt>
                <c:pt idx="5">
                  <c:v>31.05</c:v>
                </c:pt>
                <c:pt idx="6">
                  <c:v>31.01</c:v>
                </c:pt>
                <c:pt idx="7">
                  <c:v>30.7</c:v>
                </c:pt>
                <c:pt idx="8">
                  <c:v>30.3</c:v>
                </c:pt>
                <c:pt idx="9">
                  <c:v>29.3</c:v>
                </c:pt>
                <c:pt idx="10">
                  <c:v>29.3</c:v>
                </c:pt>
                <c:pt idx="11">
                  <c:v>28.8</c:v>
                </c:pt>
                <c:pt idx="12">
                  <c:v>28.8</c:v>
                </c:pt>
                <c:pt idx="13">
                  <c:v>28.7</c:v>
                </c:pt>
                <c:pt idx="14">
                  <c:v>28.6</c:v>
                </c:pt>
                <c:pt idx="15">
                  <c:v>28.4</c:v>
                </c:pt>
                <c:pt idx="16">
                  <c:v>27.6</c:v>
                </c:pt>
                <c:pt idx="17">
                  <c:v>26.5</c:v>
                </c:pt>
                <c:pt idx="18">
                  <c:v>26</c:v>
                </c:pt>
                <c:pt idx="19">
                  <c:v>25.3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4.25 4.26 4.27'!$C$1</c:f>
              <c:strCache>
                <c:ptCount val="1"/>
                <c:pt idx="0">
                  <c:v>Cl - Main Markov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4.27'!$C$2:$C$26</c:f>
              <c:numCache>
                <c:formatCode>General</c:formatCode>
                <c:ptCount val="25"/>
                <c:pt idx="20">
                  <c:v>25.35</c:v>
                </c:pt>
                <c:pt idx="21">
                  <c:v>25.41</c:v>
                </c:pt>
                <c:pt idx="22">
                  <c:v>25.48</c:v>
                </c:pt>
                <c:pt idx="23">
                  <c:v>25.56</c:v>
                </c:pt>
                <c:pt idx="24">
                  <c:v>25.65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4.25 4.26 4.27'!$D$1</c:f>
              <c:strCache>
                <c:ptCount val="1"/>
                <c:pt idx="0">
                  <c:v>Cl - Alt Markov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4.27'!$D$2:$D$26</c:f>
              <c:numCache>
                <c:formatCode>General</c:formatCode>
                <c:ptCount val="25"/>
                <c:pt idx="20">
                  <c:v>25.33</c:v>
                </c:pt>
                <c:pt idx="21">
                  <c:v>25.37</c:v>
                </c:pt>
                <c:pt idx="22">
                  <c:v>25.42</c:v>
                </c:pt>
                <c:pt idx="23">
                  <c:v>25.49</c:v>
                </c:pt>
                <c:pt idx="24">
                  <c:v>25.57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 4.25 4.26 4.27'!$E$1</c:f>
              <c:strCache>
                <c:ptCount val="1"/>
                <c:pt idx="0">
                  <c:v>Cl - ARMA (0,1)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4.27'!$E$2:$E$26</c:f>
              <c:numCache>
                <c:formatCode>General</c:formatCode>
                <c:ptCount val="25"/>
                <c:pt idx="20">
                  <c:v>27.25</c:v>
                </c:pt>
                <c:pt idx="21">
                  <c:v>29.23</c:v>
                </c:pt>
                <c:pt idx="22">
                  <c:v>29.23</c:v>
                </c:pt>
                <c:pt idx="23">
                  <c:v>29.23</c:v>
                </c:pt>
                <c:pt idx="24">
                  <c:v>29.23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6416"/>
        <c:axId val="61522304"/>
      </c:lineChart>
      <c:catAx>
        <c:axId val="615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1522304"/>
        <c:crosses val="autoZero"/>
        <c:auto val="1"/>
        <c:lblAlgn val="ctr"/>
        <c:lblOffset val="100"/>
        <c:noMultiLvlLbl val="0"/>
      </c:catAx>
      <c:valAx>
        <c:axId val="61522304"/>
        <c:scaling>
          <c:orientation val="minMax"/>
          <c:min val="25"/>
        </c:scaling>
        <c:delete val="0"/>
        <c:axPos val="l"/>
        <c:numFmt formatCode="General" sourceLinked="1"/>
        <c:majorTickMark val="out"/>
        <c:minorTickMark val="none"/>
        <c:tickLblPos val="nextTo"/>
        <c:crossAx val="615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4.25 4.26 4.27'!$G$1</c:f>
              <c:strCache>
                <c:ptCount val="1"/>
                <c:pt idx="0">
                  <c:v>Pr - Actuals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4.27'!$G$2:$G$26</c:f>
              <c:numCache>
                <c:formatCode>General</c:formatCode>
                <c:ptCount val="25"/>
                <c:pt idx="0">
                  <c:v>5.73</c:v>
                </c:pt>
                <c:pt idx="1">
                  <c:v>5.74</c:v>
                </c:pt>
                <c:pt idx="2">
                  <c:v>5.43</c:v>
                </c:pt>
                <c:pt idx="3">
                  <c:v>5.3</c:v>
                </c:pt>
                <c:pt idx="4">
                  <c:v>4.7</c:v>
                </c:pt>
                <c:pt idx="5">
                  <c:v>4.7300000000000004</c:v>
                </c:pt>
                <c:pt idx="6">
                  <c:v>4.8099999999999996</c:v>
                </c:pt>
                <c:pt idx="7">
                  <c:v>5.01</c:v>
                </c:pt>
                <c:pt idx="8">
                  <c:v>5.3</c:v>
                </c:pt>
                <c:pt idx="9">
                  <c:v>6.4</c:v>
                </c:pt>
                <c:pt idx="10">
                  <c:v>6.5</c:v>
                </c:pt>
                <c:pt idx="11">
                  <c:v>7.3</c:v>
                </c:pt>
                <c:pt idx="12">
                  <c:v>8.1</c:v>
                </c:pt>
                <c:pt idx="13">
                  <c:v>8.3000000000000007</c:v>
                </c:pt>
                <c:pt idx="14">
                  <c:v>8.34</c:v>
                </c:pt>
                <c:pt idx="15">
                  <c:v>8.3699999999999992</c:v>
                </c:pt>
                <c:pt idx="16">
                  <c:v>9.01</c:v>
                </c:pt>
                <c:pt idx="17">
                  <c:v>9.5</c:v>
                </c:pt>
                <c:pt idx="18">
                  <c:v>9.8000000000000007</c:v>
                </c:pt>
                <c:pt idx="19">
                  <c:v>10.3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4.25 4.26 4.27'!$H$1</c:f>
              <c:strCache>
                <c:ptCount val="1"/>
                <c:pt idx="0">
                  <c:v>Pr - Main Markov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4.27'!$H$2:$H$26</c:f>
              <c:numCache>
                <c:formatCode>General</c:formatCode>
                <c:ptCount val="25"/>
                <c:pt idx="20">
                  <c:v>10.41</c:v>
                </c:pt>
                <c:pt idx="21">
                  <c:v>10.57</c:v>
                </c:pt>
                <c:pt idx="22">
                  <c:v>10.74</c:v>
                </c:pt>
                <c:pt idx="23">
                  <c:v>10.93</c:v>
                </c:pt>
                <c:pt idx="24">
                  <c:v>11.12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4.25 4.26 4.27'!$I$1</c:f>
              <c:strCache>
                <c:ptCount val="1"/>
                <c:pt idx="0">
                  <c:v>Pr - Alt Markov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4.27'!$I$2:$I$26</c:f>
              <c:numCache>
                <c:formatCode>General</c:formatCode>
                <c:ptCount val="25"/>
                <c:pt idx="20">
                  <c:v>10.28</c:v>
                </c:pt>
                <c:pt idx="21">
                  <c:v>10.31</c:v>
                </c:pt>
                <c:pt idx="22">
                  <c:v>10.39</c:v>
                </c:pt>
                <c:pt idx="23">
                  <c:v>10.49</c:v>
                </c:pt>
                <c:pt idx="24">
                  <c:v>10.62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 4.25 4.26 4.27'!$J$1</c:f>
              <c:strCache>
                <c:ptCount val="1"/>
                <c:pt idx="0">
                  <c:v>Pr - ARMA (1,0)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4.27'!$J$2:$J$26</c:f>
              <c:numCache>
                <c:formatCode>General</c:formatCode>
                <c:ptCount val="25"/>
                <c:pt idx="20">
                  <c:v>10.3</c:v>
                </c:pt>
                <c:pt idx="21">
                  <c:v>10.3</c:v>
                </c:pt>
                <c:pt idx="22">
                  <c:v>10.3</c:v>
                </c:pt>
                <c:pt idx="23">
                  <c:v>10.3</c:v>
                </c:pt>
                <c:pt idx="24">
                  <c:v>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6624"/>
        <c:axId val="61628416"/>
      </c:lineChart>
      <c:catAx>
        <c:axId val="616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61628416"/>
        <c:crosses val="autoZero"/>
        <c:auto val="1"/>
        <c:lblAlgn val="ctr"/>
        <c:lblOffset val="100"/>
        <c:noMultiLvlLbl val="0"/>
      </c:catAx>
      <c:valAx>
        <c:axId val="6162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4.25 4.26 4.27'!$N$1</c:f>
              <c:strCache>
                <c:ptCount val="1"/>
                <c:pt idx="0">
                  <c:v>Pl - Actuals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4.27'!$N$2:$N$26</c:f>
              <c:numCache>
                <c:formatCode>General</c:formatCode>
                <c:ptCount val="25"/>
                <c:pt idx="0">
                  <c:v>1.51</c:v>
                </c:pt>
                <c:pt idx="1">
                  <c:v>1.5299999999999958</c:v>
                </c:pt>
                <c:pt idx="2">
                  <c:v>1.6599999999999966</c:v>
                </c:pt>
                <c:pt idx="3" formatCode="0.00">
                  <c:v>1.7199999999999962</c:v>
                </c:pt>
                <c:pt idx="4">
                  <c:v>2.119999999999993</c:v>
                </c:pt>
                <c:pt idx="5">
                  <c:v>2.1399999999999935</c:v>
                </c:pt>
                <c:pt idx="6">
                  <c:v>2.0999999999999934</c:v>
                </c:pt>
                <c:pt idx="7">
                  <c:v>2.2099999999999955</c:v>
                </c:pt>
                <c:pt idx="8">
                  <c:v>2.3199999999999941</c:v>
                </c:pt>
                <c:pt idx="9">
                  <c:v>2.2199999999999935</c:v>
                </c:pt>
                <c:pt idx="10">
                  <c:v>2.1199999999999939</c:v>
                </c:pt>
                <c:pt idx="11">
                  <c:v>1.8199999999999941</c:v>
                </c:pt>
                <c:pt idx="12">
                  <c:v>1.0199999999999942</c:v>
                </c:pt>
                <c:pt idx="13">
                  <c:v>0.9199999999999946</c:v>
                </c:pt>
                <c:pt idx="14">
                  <c:v>0.97999999999999332</c:v>
                </c:pt>
                <c:pt idx="15">
                  <c:v>1.1499999999999968</c:v>
                </c:pt>
                <c:pt idx="16">
                  <c:v>1.3099999999999934</c:v>
                </c:pt>
                <c:pt idx="17">
                  <c:v>1.9199999999999946</c:v>
                </c:pt>
                <c:pt idx="18">
                  <c:v>2.1199999999999939</c:v>
                </c:pt>
                <c:pt idx="19">
                  <c:v>2.3199999999999932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4.25 4.26 4.27'!$O$1</c:f>
              <c:strCache>
                <c:ptCount val="1"/>
                <c:pt idx="0">
                  <c:v>Pl - Main Markov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4.27'!$O$2:$O$26</c:f>
              <c:numCache>
                <c:formatCode>General</c:formatCode>
                <c:ptCount val="25"/>
                <c:pt idx="20">
                  <c:v>2.5099999999999998</c:v>
                </c:pt>
                <c:pt idx="21">
                  <c:v>2.65</c:v>
                </c:pt>
                <c:pt idx="22">
                  <c:v>2.77</c:v>
                </c:pt>
                <c:pt idx="23">
                  <c:v>2.87</c:v>
                </c:pt>
                <c:pt idx="24">
                  <c:v>2.94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4.25 4.26 4.27'!$P$1</c:f>
              <c:strCache>
                <c:ptCount val="1"/>
                <c:pt idx="0">
                  <c:v>Pl - Alt Markov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4.27'!$P$2:$P$26</c:f>
              <c:numCache>
                <c:formatCode>General</c:formatCode>
                <c:ptCount val="25"/>
                <c:pt idx="20">
                  <c:v>2.67</c:v>
                </c:pt>
                <c:pt idx="21">
                  <c:v>2.96</c:v>
                </c:pt>
                <c:pt idx="22">
                  <c:v>3.18</c:v>
                </c:pt>
                <c:pt idx="23">
                  <c:v>3.37</c:v>
                </c:pt>
                <c:pt idx="24">
                  <c:v>3.53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 4.25 4.26 4.27'!$Q$1</c:f>
              <c:strCache>
                <c:ptCount val="1"/>
                <c:pt idx="0">
                  <c:v>Pl - ARMA (0,1)</c:v>
                </c:pt>
              </c:strCache>
            </c:strRef>
          </c:tx>
          <c:marker>
            <c:symbol val="none"/>
          </c:marker>
          <c:cat>
            <c:strRef>
              <c:f>'Fig 4.25 4.26 4.27'!$A$2:$A$26</c:f>
              <c:strCache>
                <c:ptCount val="25"/>
                <c:pt idx="0">
                  <c:v>2008_H1</c:v>
                </c:pt>
                <c:pt idx="1">
                  <c:v>2008_H2</c:v>
                </c:pt>
                <c:pt idx="2">
                  <c:v>2009_H1</c:v>
                </c:pt>
                <c:pt idx="3">
                  <c:v>2009_H2</c:v>
                </c:pt>
                <c:pt idx="4">
                  <c:v>2010_H1</c:v>
                </c:pt>
                <c:pt idx="5">
                  <c:v>2010_H2</c:v>
                </c:pt>
                <c:pt idx="6">
                  <c:v>2011_H1</c:v>
                </c:pt>
                <c:pt idx="7">
                  <c:v>2011_H2</c:v>
                </c:pt>
                <c:pt idx="8">
                  <c:v>2012_H1</c:v>
                </c:pt>
                <c:pt idx="9">
                  <c:v>2012_H2</c:v>
                </c:pt>
                <c:pt idx="10">
                  <c:v>2013_H1</c:v>
                </c:pt>
                <c:pt idx="11">
                  <c:v>2013_H2</c:v>
                </c:pt>
                <c:pt idx="12">
                  <c:v>2014_H1</c:v>
                </c:pt>
                <c:pt idx="13">
                  <c:v>2014_H2</c:v>
                </c:pt>
                <c:pt idx="14">
                  <c:v>2015_H1</c:v>
                </c:pt>
                <c:pt idx="15">
                  <c:v>2015_H2</c:v>
                </c:pt>
                <c:pt idx="16">
                  <c:v>2016_H1</c:v>
                </c:pt>
                <c:pt idx="17">
                  <c:v>2016_H2</c:v>
                </c:pt>
                <c:pt idx="18">
                  <c:v>2017_H1</c:v>
                </c:pt>
                <c:pt idx="19">
                  <c:v>2017_H2</c:v>
                </c:pt>
                <c:pt idx="20">
                  <c:v>2018_H1</c:v>
                </c:pt>
                <c:pt idx="21">
                  <c:v>2018_H2</c:v>
                </c:pt>
                <c:pt idx="22">
                  <c:v>2019_H1</c:v>
                </c:pt>
                <c:pt idx="23">
                  <c:v>2019_H2</c:v>
                </c:pt>
                <c:pt idx="24">
                  <c:v>2020_H1</c:v>
                </c:pt>
              </c:strCache>
            </c:strRef>
          </c:cat>
          <c:val>
            <c:numRef>
              <c:f>'Fig 4.25 4.26 4.27'!$Q$2:$Q$26</c:f>
              <c:numCache>
                <c:formatCode>General</c:formatCode>
                <c:ptCount val="25"/>
                <c:pt idx="20">
                  <c:v>2.2200000000000002</c:v>
                </c:pt>
                <c:pt idx="21">
                  <c:v>1.77</c:v>
                </c:pt>
                <c:pt idx="22">
                  <c:v>1.77</c:v>
                </c:pt>
                <c:pt idx="23">
                  <c:v>1.77</c:v>
                </c:pt>
                <c:pt idx="24">
                  <c:v>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3104"/>
        <c:axId val="61664640"/>
      </c:lineChart>
      <c:catAx>
        <c:axId val="616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1664640"/>
        <c:crosses val="autoZero"/>
        <c:auto val="1"/>
        <c:lblAlgn val="ctr"/>
        <c:lblOffset val="100"/>
        <c:noMultiLvlLbl val="0"/>
      </c:catAx>
      <c:valAx>
        <c:axId val="6166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6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34</xdr:row>
      <xdr:rowOff>85725</xdr:rowOff>
    </xdr:from>
    <xdr:to>
      <xdr:col>15</xdr:col>
      <xdr:colOff>409575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304800</xdr:colOff>
      <xdr:row>80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49</xdr:row>
      <xdr:rowOff>180975</xdr:rowOff>
    </xdr:from>
    <xdr:to>
      <xdr:col>22</xdr:col>
      <xdr:colOff>419099</xdr:colOff>
      <xdr:row>80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104775</xdr:rowOff>
    </xdr:from>
    <xdr:to>
      <xdr:col>7</xdr:col>
      <xdr:colOff>304800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23</xdr:row>
      <xdr:rowOff>114300</xdr:rowOff>
    </xdr:from>
    <xdr:to>
      <xdr:col>14</xdr:col>
      <xdr:colOff>590550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23</xdr:row>
      <xdr:rowOff>114300</xdr:rowOff>
    </xdr:from>
    <xdr:to>
      <xdr:col>22</xdr:col>
      <xdr:colOff>581025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82"/>
  <sheetViews>
    <sheetView tabSelected="1" topLeftCell="A34" workbookViewId="0">
      <selection activeCell="M83" sqref="M83"/>
    </sheetView>
  </sheetViews>
  <sheetFormatPr defaultRowHeight="15" x14ac:dyDescent="0.25"/>
  <cols>
    <col min="4" max="4" width="5" bestFit="1" customWidth="1"/>
  </cols>
  <sheetData>
    <row r="3" spans="1:28" x14ac:dyDescent="0.25">
      <c r="A3" t="s">
        <v>60</v>
      </c>
    </row>
    <row r="4" spans="1:28" x14ac:dyDescent="0.25">
      <c r="B4" t="s">
        <v>9</v>
      </c>
      <c r="C4" t="s">
        <v>10</v>
      </c>
      <c r="D4" t="s">
        <v>11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</row>
    <row r="5" spans="1:28" x14ac:dyDescent="0.25">
      <c r="A5" t="s">
        <v>17</v>
      </c>
      <c r="B5">
        <v>30.68</v>
      </c>
      <c r="C5">
        <v>5.73</v>
      </c>
      <c r="D5">
        <v>1.51</v>
      </c>
      <c r="E5">
        <f>SUM(B5:D5)</f>
        <v>37.919999999999995</v>
      </c>
      <c r="F5" s="5"/>
      <c r="G5" s="5"/>
      <c r="H5" s="5"/>
      <c r="I5" s="5"/>
      <c r="J5" s="5"/>
      <c r="K5" s="5"/>
      <c r="L5" s="5"/>
      <c r="M5" s="5"/>
      <c r="N5" s="5"/>
      <c r="O5" s="5"/>
      <c r="P5" s="12" t="s">
        <v>12</v>
      </c>
      <c r="Q5" s="12"/>
      <c r="R5" s="12"/>
      <c r="S5" t="s">
        <v>13</v>
      </c>
      <c r="T5" s="10" t="s">
        <v>14</v>
      </c>
      <c r="U5" s="10"/>
      <c r="V5" s="10"/>
      <c r="W5" s="11" t="s">
        <v>15</v>
      </c>
      <c r="X5" s="11"/>
      <c r="Y5" s="11"/>
      <c r="Z5" s="4" t="s">
        <v>16</v>
      </c>
      <c r="AA5" s="4"/>
      <c r="AB5" s="4"/>
    </row>
    <row r="6" spans="1:28" x14ac:dyDescent="0.25">
      <c r="A6" t="s">
        <v>18</v>
      </c>
      <c r="B6" s="1">
        <v>30.65</v>
      </c>
      <c r="C6" s="1">
        <v>5.74</v>
      </c>
      <c r="D6" s="1">
        <f>E6-B6-C6</f>
        <v>1.5299999999999958</v>
      </c>
      <c r="E6">
        <v>37.919999999999995</v>
      </c>
      <c r="F6" s="5">
        <v>30.28</v>
      </c>
      <c r="G6" s="5">
        <v>0.2</v>
      </c>
      <c r="H6" s="5">
        <v>0.2</v>
      </c>
      <c r="I6" s="5">
        <v>5.5</v>
      </c>
      <c r="J6" s="5">
        <v>0.23</v>
      </c>
      <c r="K6" s="5">
        <v>0</v>
      </c>
      <c r="L6" s="5">
        <f t="shared" ref="L6:L22" si="0">D5-M6-N6</f>
        <v>1.1000000000000001</v>
      </c>
      <c r="M6" s="5">
        <v>0.37</v>
      </c>
      <c r="N6" s="5">
        <v>0.04</v>
      </c>
      <c r="O6" s="5">
        <f>SUM(F6:N6)</f>
        <v>37.919999999999995</v>
      </c>
      <c r="P6" s="5">
        <f>SUM(F6:H6)</f>
        <v>30.68</v>
      </c>
      <c r="Q6" s="5">
        <f>SUM(I6:K6)</f>
        <v>5.73</v>
      </c>
      <c r="R6" s="5">
        <f>SUM(L6:N6)</f>
        <v>1.5100000000000002</v>
      </c>
      <c r="S6">
        <f t="shared" ref="S6:S24" si="1">SUM(F6:N6)</f>
        <v>37.919999999999995</v>
      </c>
      <c r="T6" s="2">
        <f>F6+K6+M6</f>
        <v>30.650000000000002</v>
      </c>
      <c r="U6" s="2">
        <f>G6+I6+N6</f>
        <v>5.74</v>
      </c>
      <c r="V6" s="2">
        <f>H6+J6+L6</f>
        <v>1.5300000000000002</v>
      </c>
      <c r="W6" s="3">
        <f t="shared" ref="W6:W24" si="2">IF(T6=B6,0,1)</f>
        <v>0</v>
      </c>
      <c r="X6" s="3">
        <f t="shared" ref="X6:X24" si="3">IF(U6=C6,0,1)</f>
        <v>0</v>
      </c>
      <c r="Y6" s="3">
        <f t="shared" ref="Y6:Y24" si="4">IF(V6=D6,0,1)</f>
        <v>0</v>
      </c>
      <c r="Z6" s="4">
        <f t="shared" ref="Z6:Z24" si="5">IF(B5=P6,0,1)</f>
        <v>0</v>
      </c>
      <c r="AA6" s="4">
        <f t="shared" ref="AA6:AA24" si="6">IF(C5=Q6,0,1)</f>
        <v>0</v>
      </c>
      <c r="AB6" s="4">
        <f t="shared" ref="AB6:AB24" si="7">IF(D5=R6,0,1)</f>
        <v>0</v>
      </c>
    </row>
    <row r="7" spans="1:28" x14ac:dyDescent="0.25">
      <c r="A7" t="s">
        <v>19</v>
      </c>
      <c r="B7">
        <v>30.83</v>
      </c>
      <c r="C7">
        <v>5.43</v>
      </c>
      <c r="D7" s="1">
        <f t="shared" ref="D7:D24" si="8">E7-B7-C7</f>
        <v>1.6599999999999966</v>
      </c>
      <c r="E7">
        <v>37.919999999999995</v>
      </c>
      <c r="F7" s="5">
        <v>30.3</v>
      </c>
      <c r="G7" s="5">
        <v>0.1</v>
      </c>
      <c r="H7" s="5">
        <v>0.25</v>
      </c>
      <c r="I7" s="5">
        <v>5.0999999999999996</v>
      </c>
      <c r="J7" s="5">
        <v>0.11</v>
      </c>
      <c r="K7" s="5">
        <v>0.53</v>
      </c>
      <c r="L7" s="5">
        <f t="shared" si="0"/>
        <v>1.2999999999999958</v>
      </c>
      <c r="M7" s="5">
        <v>0</v>
      </c>
      <c r="N7" s="5">
        <v>0.23</v>
      </c>
      <c r="O7" s="5">
        <f t="shared" ref="O7:O24" si="9">SUM(F7:N7)</f>
        <v>37.919999999999995</v>
      </c>
      <c r="P7" s="5">
        <f t="shared" ref="P7:P24" si="10">SUM(F7:H7)</f>
        <v>30.650000000000002</v>
      </c>
      <c r="Q7" s="5">
        <f t="shared" ref="Q7:Q24" si="11">SUM(I7:K7)</f>
        <v>5.74</v>
      </c>
      <c r="R7" s="5">
        <f t="shared" ref="R7:R24" si="12">SUM(L7:N7)</f>
        <v>1.5299999999999958</v>
      </c>
      <c r="S7">
        <f t="shared" si="1"/>
        <v>37.919999999999995</v>
      </c>
      <c r="T7" s="2">
        <f t="shared" ref="T7:T24" si="13">F7+K7+M7</f>
        <v>30.830000000000002</v>
      </c>
      <c r="U7" s="2">
        <f t="shared" ref="U7:U24" si="14">G7+I7+N7</f>
        <v>5.43</v>
      </c>
      <c r="V7" s="2">
        <f t="shared" ref="V7:V24" si="15">H7+J7+L7</f>
        <v>1.6599999999999957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4">
        <f t="shared" si="5"/>
        <v>0</v>
      </c>
      <c r="AA7" s="4">
        <f t="shared" si="6"/>
        <v>0</v>
      </c>
      <c r="AB7" s="4">
        <f t="shared" si="7"/>
        <v>0</v>
      </c>
    </row>
    <row r="8" spans="1:28" x14ac:dyDescent="0.25">
      <c r="A8" t="s">
        <v>20</v>
      </c>
      <c r="B8">
        <v>30.9</v>
      </c>
      <c r="C8">
        <v>5.3</v>
      </c>
      <c r="D8" s="1">
        <f t="shared" si="8"/>
        <v>1.7199999999999962</v>
      </c>
      <c r="E8">
        <v>37.919999999999995</v>
      </c>
      <c r="F8" s="5">
        <v>30.5</v>
      </c>
      <c r="G8" s="5">
        <v>0.32</v>
      </c>
      <c r="H8" s="5">
        <v>0.01</v>
      </c>
      <c r="I8" s="5">
        <v>4.8</v>
      </c>
      <c r="J8" s="5">
        <v>0.43</v>
      </c>
      <c r="K8" s="5">
        <v>0.2</v>
      </c>
      <c r="L8" s="5">
        <f t="shared" si="0"/>
        <v>1.2799999999999967</v>
      </c>
      <c r="M8" s="5">
        <v>0.2</v>
      </c>
      <c r="N8" s="5">
        <v>0.18</v>
      </c>
      <c r="O8" s="5">
        <f t="shared" si="9"/>
        <v>37.92</v>
      </c>
      <c r="P8" s="5">
        <f t="shared" si="10"/>
        <v>30.830000000000002</v>
      </c>
      <c r="Q8" s="5">
        <f t="shared" si="11"/>
        <v>5.43</v>
      </c>
      <c r="R8" s="5">
        <f>SUM(L8:N8)</f>
        <v>1.6599999999999966</v>
      </c>
      <c r="S8">
        <f t="shared" si="1"/>
        <v>37.92</v>
      </c>
      <c r="T8" s="2">
        <f t="shared" si="13"/>
        <v>30.9</v>
      </c>
      <c r="U8" s="2">
        <f t="shared" si="14"/>
        <v>5.3</v>
      </c>
      <c r="V8" s="2">
        <f t="shared" si="15"/>
        <v>1.7199999999999966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4">
        <f t="shared" si="5"/>
        <v>0</v>
      </c>
      <c r="AA8" s="4">
        <f t="shared" si="6"/>
        <v>0</v>
      </c>
      <c r="AB8" s="4">
        <f t="shared" si="7"/>
        <v>0</v>
      </c>
    </row>
    <row r="9" spans="1:28" x14ac:dyDescent="0.25">
      <c r="A9" t="s">
        <v>21</v>
      </c>
      <c r="B9">
        <v>31.1</v>
      </c>
      <c r="C9">
        <v>4.7</v>
      </c>
      <c r="D9" s="6">
        <f t="shared" si="8"/>
        <v>2.119999999999993</v>
      </c>
      <c r="E9">
        <v>37.919999999999995</v>
      </c>
      <c r="F9" s="5">
        <v>30.7</v>
      </c>
      <c r="G9" s="5">
        <v>0.2</v>
      </c>
      <c r="H9" s="5">
        <v>0</v>
      </c>
      <c r="I9" s="5">
        <v>4.3</v>
      </c>
      <c r="J9" s="5">
        <v>1</v>
      </c>
      <c r="K9" s="5">
        <v>0</v>
      </c>
      <c r="L9" s="5">
        <f t="shared" si="0"/>
        <v>1.1199999999999963</v>
      </c>
      <c r="M9" s="5">
        <v>0.4</v>
      </c>
      <c r="N9" s="5">
        <v>0.2</v>
      </c>
      <c r="O9" s="5">
        <f t="shared" si="9"/>
        <v>37.919999999999995</v>
      </c>
      <c r="P9" s="5">
        <f t="shared" si="10"/>
        <v>30.9</v>
      </c>
      <c r="Q9" s="5">
        <f t="shared" si="11"/>
        <v>5.3</v>
      </c>
      <c r="R9" s="5">
        <f t="shared" si="12"/>
        <v>1.7199999999999964</v>
      </c>
      <c r="S9">
        <f t="shared" si="1"/>
        <v>37.919999999999995</v>
      </c>
      <c r="T9" s="2">
        <f t="shared" si="13"/>
        <v>31.099999999999998</v>
      </c>
      <c r="U9" s="2">
        <f t="shared" si="14"/>
        <v>4.7</v>
      </c>
      <c r="V9" s="2">
        <f t="shared" si="15"/>
        <v>2.1199999999999966</v>
      </c>
      <c r="W9" s="3">
        <f t="shared" si="2"/>
        <v>0</v>
      </c>
      <c r="X9" s="3">
        <f t="shared" si="3"/>
        <v>0</v>
      </c>
      <c r="Y9" s="3">
        <f t="shared" si="4"/>
        <v>1</v>
      </c>
      <c r="Z9" s="4">
        <f t="shared" si="5"/>
        <v>0</v>
      </c>
      <c r="AA9" s="4">
        <f t="shared" si="6"/>
        <v>0</v>
      </c>
      <c r="AB9" s="4">
        <f t="shared" si="7"/>
        <v>0</v>
      </c>
    </row>
    <row r="10" spans="1:28" x14ac:dyDescent="0.25">
      <c r="A10" t="s">
        <v>22</v>
      </c>
      <c r="B10">
        <v>31.05</v>
      </c>
      <c r="C10">
        <v>4.7300000000000004</v>
      </c>
      <c r="D10" s="1">
        <f t="shared" si="8"/>
        <v>2.1399999999999935</v>
      </c>
      <c r="E10">
        <v>37.919999999999995</v>
      </c>
      <c r="F10" s="5">
        <v>30.7</v>
      </c>
      <c r="G10" s="5">
        <v>0.2</v>
      </c>
      <c r="H10" s="5">
        <v>0.2</v>
      </c>
      <c r="I10" s="5">
        <v>4.1100000000000003</v>
      </c>
      <c r="J10" s="5">
        <v>0.24</v>
      </c>
      <c r="K10" s="5">
        <v>0.35</v>
      </c>
      <c r="L10" s="5">
        <f t="shared" si="0"/>
        <v>1.6999999999999931</v>
      </c>
      <c r="M10" s="5">
        <v>0</v>
      </c>
      <c r="N10" s="5">
        <v>0.42</v>
      </c>
      <c r="O10" s="5">
        <f t="shared" si="9"/>
        <v>37.92</v>
      </c>
      <c r="P10" s="5">
        <f t="shared" si="10"/>
        <v>31.099999999999998</v>
      </c>
      <c r="Q10" s="5">
        <f t="shared" si="11"/>
        <v>4.7</v>
      </c>
      <c r="R10" s="5">
        <f t="shared" si="12"/>
        <v>2.119999999999993</v>
      </c>
      <c r="S10">
        <f t="shared" si="1"/>
        <v>37.92</v>
      </c>
      <c r="T10" s="2">
        <f t="shared" si="13"/>
        <v>31.05</v>
      </c>
      <c r="U10" s="2">
        <f t="shared" si="14"/>
        <v>4.7300000000000004</v>
      </c>
      <c r="V10" s="2">
        <f t="shared" si="15"/>
        <v>2.139999999999993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4">
        <f t="shared" si="5"/>
        <v>0</v>
      </c>
      <c r="AA10" s="4">
        <f t="shared" si="6"/>
        <v>0</v>
      </c>
      <c r="AB10" s="4">
        <f t="shared" si="7"/>
        <v>0</v>
      </c>
    </row>
    <row r="11" spans="1:28" x14ac:dyDescent="0.25">
      <c r="A11" t="s">
        <v>23</v>
      </c>
      <c r="B11">
        <v>31.01</v>
      </c>
      <c r="C11">
        <v>4.8099999999999996</v>
      </c>
      <c r="D11" s="1">
        <f t="shared" si="8"/>
        <v>2.0999999999999934</v>
      </c>
      <c r="E11">
        <v>37.919999999999995</v>
      </c>
      <c r="F11" s="5">
        <v>30.9</v>
      </c>
      <c r="G11" s="5">
        <v>0</v>
      </c>
      <c r="H11" s="5">
        <v>0.15</v>
      </c>
      <c r="I11" s="5">
        <v>4.5999999999999996</v>
      </c>
      <c r="J11" s="5">
        <v>0.13</v>
      </c>
      <c r="K11" s="5">
        <v>0</v>
      </c>
      <c r="L11" s="5">
        <f t="shared" si="0"/>
        <v>1.8199999999999936</v>
      </c>
      <c r="M11" s="5">
        <v>0.11</v>
      </c>
      <c r="N11" s="5">
        <v>0.21</v>
      </c>
      <c r="O11" s="5">
        <f t="shared" si="9"/>
        <v>37.919999999999995</v>
      </c>
      <c r="P11" s="5">
        <f t="shared" si="10"/>
        <v>31.049999999999997</v>
      </c>
      <c r="Q11" s="5">
        <f t="shared" si="11"/>
        <v>4.7299999999999995</v>
      </c>
      <c r="R11" s="5">
        <f t="shared" si="12"/>
        <v>2.1399999999999939</v>
      </c>
      <c r="S11">
        <f t="shared" si="1"/>
        <v>37.919999999999995</v>
      </c>
      <c r="T11" s="2">
        <f t="shared" si="13"/>
        <v>31.009999999999998</v>
      </c>
      <c r="U11" s="2">
        <f t="shared" si="14"/>
        <v>4.8099999999999996</v>
      </c>
      <c r="V11" s="2">
        <f t="shared" si="15"/>
        <v>2.0999999999999934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4">
        <f t="shared" si="5"/>
        <v>0</v>
      </c>
      <c r="AA11" s="4">
        <f t="shared" si="6"/>
        <v>0</v>
      </c>
      <c r="AB11" s="4">
        <f t="shared" si="7"/>
        <v>0</v>
      </c>
    </row>
    <row r="12" spans="1:28" x14ac:dyDescent="0.25">
      <c r="A12" t="s">
        <v>24</v>
      </c>
      <c r="B12">
        <v>30.7</v>
      </c>
      <c r="C12">
        <v>5.01</v>
      </c>
      <c r="D12" s="1">
        <f t="shared" si="8"/>
        <v>2.2099999999999955</v>
      </c>
      <c r="E12">
        <v>37.919999999999995</v>
      </c>
      <c r="F12" s="5">
        <v>30.2</v>
      </c>
      <c r="G12" s="5">
        <v>0.8</v>
      </c>
      <c r="H12" s="5">
        <v>0.01</v>
      </c>
      <c r="I12" s="5">
        <v>3.8</v>
      </c>
      <c r="J12" s="5">
        <v>0.91</v>
      </c>
      <c r="K12" s="5">
        <v>0.1</v>
      </c>
      <c r="L12" s="5">
        <f t="shared" si="0"/>
        <v>1.2899999999999936</v>
      </c>
      <c r="M12" s="5">
        <v>0.4</v>
      </c>
      <c r="N12" s="5">
        <v>0.41</v>
      </c>
      <c r="O12" s="5">
        <f t="shared" si="9"/>
        <v>37.919999999999987</v>
      </c>
      <c r="P12" s="5">
        <f t="shared" si="10"/>
        <v>31.01</v>
      </c>
      <c r="Q12" s="5">
        <f t="shared" si="11"/>
        <v>4.8099999999999996</v>
      </c>
      <c r="R12" s="5">
        <f t="shared" si="12"/>
        <v>2.0999999999999939</v>
      </c>
      <c r="S12">
        <f t="shared" si="1"/>
        <v>37.919999999999987</v>
      </c>
      <c r="T12" s="2">
        <f t="shared" si="13"/>
        <v>30.7</v>
      </c>
      <c r="U12" s="2">
        <f t="shared" si="14"/>
        <v>5.01</v>
      </c>
      <c r="V12" s="2">
        <f t="shared" si="15"/>
        <v>2.2099999999999937</v>
      </c>
      <c r="W12" s="3">
        <f t="shared" si="2"/>
        <v>0</v>
      </c>
      <c r="X12" s="3">
        <f t="shared" si="3"/>
        <v>0</v>
      </c>
      <c r="Y12" s="3">
        <f t="shared" si="4"/>
        <v>1</v>
      </c>
      <c r="Z12" s="4">
        <f t="shared" si="5"/>
        <v>0</v>
      </c>
      <c r="AA12" s="4">
        <f t="shared" si="6"/>
        <v>0</v>
      </c>
      <c r="AB12" s="4">
        <f t="shared" si="7"/>
        <v>0</v>
      </c>
    </row>
    <row r="13" spans="1:28" x14ac:dyDescent="0.25">
      <c r="A13" t="s">
        <v>25</v>
      </c>
      <c r="B13">
        <v>30.3</v>
      </c>
      <c r="C13">
        <v>5.3</v>
      </c>
      <c r="D13" s="1">
        <f t="shared" si="8"/>
        <v>2.3199999999999941</v>
      </c>
      <c r="E13">
        <v>37.919999999999995</v>
      </c>
      <c r="F13" s="5">
        <v>30.29</v>
      </c>
      <c r="G13" s="5">
        <v>0.4</v>
      </c>
      <c r="H13" s="5">
        <v>0.01</v>
      </c>
      <c r="I13" s="5">
        <v>4.9000000000000004</v>
      </c>
      <c r="J13" s="5">
        <v>0.1</v>
      </c>
      <c r="K13" s="5">
        <v>0.01</v>
      </c>
      <c r="L13" s="5">
        <f t="shared" si="0"/>
        <v>2.2099999999999955</v>
      </c>
      <c r="M13" s="5">
        <v>0</v>
      </c>
      <c r="N13" s="5">
        <v>0</v>
      </c>
      <c r="O13" s="5">
        <f t="shared" si="9"/>
        <v>37.919999999999995</v>
      </c>
      <c r="P13" s="5">
        <f t="shared" si="10"/>
        <v>30.7</v>
      </c>
      <c r="Q13" s="5">
        <f t="shared" si="11"/>
        <v>5.01</v>
      </c>
      <c r="R13" s="5">
        <f t="shared" si="12"/>
        <v>2.2099999999999955</v>
      </c>
      <c r="S13">
        <f t="shared" si="1"/>
        <v>37.919999999999995</v>
      </c>
      <c r="T13" s="2">
        <f t="shared" si="13"/>
        <v>30.3</v>
      </c>
      <c r="U13" s="2">
        <f t="shared" si="14"/>
        <v>5.3000000000000007</v>
      </c>
      <c r="V13" s="2">
        <f t="shared" si="15"/>
        <v>2.3199999999999954</v>
      </c>
      <c r="W13" s="3">
        <f t="shared" si="2"/>
        <v>0</v>
      </c>
      <c r="X13" s="3">
        <f t="shared" si="3"/>
        <v>0</v>
      </c>
      <c r="Y13" s="3">
        <f t="shared" si="4"/>
        <v>1</v>
      </c>
      <c r="Z13" s="4">
        <f t="shared" si="5"/>
        <v>0</v>
      </c>
      <c r="AA13" s="4">
        <f t="shared" si="6"/>
        <v>0</v>
      </c>
      <c r="AB13" s="4">
        <f t="shared" si="7"/>
        <v>0</v>
      </c>
    </row>
    <row r="14" spans="1:28" x14ac:dyDescent="0.25">
      <c r="A14" t="s">
        <v>26</v>
      </c>
      <c r="B14">
        <v>29.3</v>
      </c>
      <c r="C14">
        <v>6.4</v>
      </c>
      <c r="D14" s="1">
        <f t="shared" si="8"/>
        <v>2.2199999999999935</v>
      </c>
      <c r="E14">
        <v>37.919999999999995</v>
      </c>
      <c r="F14" s="5">
        <v>29.3</v>
      </c>
      <c r="G14" s="5">
        <v>0.9</v>
      </c>
      <c r="H14" s="5">
        <v>0.1</v>
      </c>
      <c r="I14" s="5">
        <v>5.3</v>
      </c>
      <c r="J14" s="5">
        <v>0</v>
      </c>
      <c r="K14" s="5">
        <v>0</v>
      </c>
      <c r="L14" s="5">
        <f t="shared" si="0"/>
        <v>2.1199999999999939</v>
      </c>
      <c r="M14" s="5">
        <v>0</v>
      </c>
      <c r="N14" s="5">
        <v>0.2</v>
      </c>
      <c r="O14" s="5">
        <f t="shared" si="9"/>
        <v>37.92</v>
      </c>
      <c r="P14" s="5">
        <f t="shared" si="10"/>
        <v>30.3</v>
      </c>
      <c r="Q14" s="5">
        <f t="shared" si="11"/>
        <v>5.3</v>
      </c>
      <c r="R14" s="5">
        <f t="shared" si="12"/>
        <v>2.3199999999999941</v>
      </c>
      <c r="S14">
        <f t="shared" si="1"/>
        <v>37.92</v>
      </c>
      <c r="T14" s="2">
        <f t="shared" si="13"/>
        <v>29.3</v>
      </c>
      <c r="U14" s="2">
        <f t="shared" si="14"/>
        <v>6.4</v>
      </c>
      <c r="V14" s="2">
        <f t="shared" si="15"/>
        <v>2.219999999999994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4">
        <f t="shared" si="5"/>
        <v>0</v>
      </c>
      <c r="AA14" s="4">
        <f t="shared" si="6"/>
        <v>0</v>
      </c>
      <c r="AB14" s="4">
        <f t="shared" si="7"/>
        <v>0</v>
      </c>
    </row>
    <row r="15" spans="1:28" x14ac:dyDescent="0.25">
      <c r="A15" t="s">
        <v>27</v>
      </c>
      <c r="B15">
        <v>29.3</v>
      </c>
      <c r="C15">
        <v>6.5</v>
      </c>
      <c r="D15" s="1">
        <f t="shared" si="8"/>
        <v>2.1199999999999939</v>
      </c>
      <c r="E15">
        <v>37.919999999999995</v>
      </c>
      <c r="F15" s="5">
        <v>29.2</v>
      </c>
      <c r="G15" s="5">
        <v>0.1</v>
      </c>
      <c r="H15" s="5">
        <v>0</v>
      </c>
      <c r="I15" s="5">
        <v>6.1</v>
      </c>
      <c r="J15" s="5">
        <v>0.2</v>
      </c>
      <c r="K15" s="5">
        <v>0.1</v>
      </c>
      <c r="L15" s="5">
        <f t="shared" si="0"/>
        <v>1.9199999999999935</v>
      </c>
      <c r="M15" s="5">
        <v>0</v>
      </c>
      <c r="N15" s="5">
        <v>0.3</v>
      </c>
      <c r="O15" s="5">
        <f t="shared" si="9"/>
        <v>37.919999999999995</v>
      </c>
      <c r="P15" s="5">
        <f t="shared" si="10"/>
        <v>29.3</v>
      </c>
      <c r="Q15" s="5">
        <f t="shared" si="11"/>
        <v>6.3999999999999995</v>
      </c>
      <c r="R15" s="5">
        <f t="shared" si="12"/>
        <v>2.2199999999999935</v>
      </c>
      <c r="S15">
        <f t="shared" si="1"/>
        <v>37.919999999999995</v>
      </c>
      <c r="T15" s="2">
        <f t="shared" si="13"/>
        <v>29.3</v>
      </c>
      <c r="U15" s="2">
        <f t="shared" si="14"/>
        <v>6.4999999999999991</v>
      </c>
      <c r="V15" s="2">
        <f t="shared" si="15"/>
        <v>2.1199999999999934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4">
        <f t="shared" si="5"/>
        <v>0</v>
      </c>
      <c r="AA15" s="4">
        <f t="shared" si="6"/>
        <v>0</v>
      </c>
      <c r="AB15" s="4">
        <f t="shared" si="7"/>
        <v>0</v>
      </c>
    </row>
    <row r="16" spans="1:28" x14ac:dyDescent="0.25">
      <c r="A16" t="s">
        <v>28</v>
      </c>
      <c r="B16">
        <v>28.8</v>
      </c>
      <c r="C16">
        <v>7.3</v>
      </c>
      <c r="D16" s="1">
        <f t="shared" si="8"/>
        <v>1.8199999999999941</v>
      </c>
      <c r="E16">
        <v>37.919999999999995</v>
      </c>
      <c r="F16" s="5">
        <v>28.6</v>
      </c>
      <c r="G16" s="5">
        <v>0.3</v>
      </c>
      <c r="H16" s="5">
        <v>0.4</v>
      </c>
      <c r="I16" s="5">
        <v>6.5</v>
      </c>
      <c r="J16" s="5">
        <v>0</v>
      </c>
      <c r="K16" s="5">
        <v>0</v>
      </c>
      <c r="L16" s="5">
        <f t="shared" si="0"/>
        <v>1.4199999999999939</v>
      </c>
      <c r="M16" s="5">
        <v>0.2</v>
      </c>
      <c r="N16" s="5">
        <v>0.5</v>
      </c>
      <c r="O16" s="5">
        <f t="shared" si="9"/>
        <v>37.919999999999995</v>
      </c>
      <c r="P16" s="5">
        <f t="shared" si="10"/>
        <v>29.3</v>
      </c>
      <c r="Q16" s="5">
        <f t="shared" si="11"/>
        <v>6.5</v>
      </c>
      <c r="R16" s="5">
        <f t="shared" si="12"/>
        <v>2.1199999999999939</v>
      </c>
      <c r="S16">
        <f t="shared" si="1"/>
        <v>37.919999999999995</v>
      </c>
      <c r="T16" s="2">
        <f t="shared" si="13"/>
        <v>28.8</v>
      </c>
      <c r="U16" s="2">
        <f t="shared" si="14"/>
        <v>7.3</v>
      </c>
      <c r="V16" s="2">
        <f t="shared" si="15"/>
        <v>1.8199999999999941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4">
        <f t="shared" si="5"/>
        <v>0</v>
      </c>
      <c r="AA16" s="4">
        <f t="shared" si="6"/>
        <v>0</v>
      </c>
      <c r="AB16" s="4">
        <f t="shared" si="7"/>
        <v>0</v>
      </c>
    </row>
    <row r="17" spans="1:29" x14ac:dyDescent="0.25">
      <c r="A17" t="s">
        <v>29</v>
      </c>
      <c r="B17">
        <v>28.8</v>
      </c>
      <c r="C17">
        <v>8.1</v>
      </c>
      <c r="D17" s="1">
        <f t="shared" si="8"/>
        <v>1.0199999999999942</v>
      </c>
      <c r="E17">
        <v>37.919999999999995</v>
      </c>
      <c r="F17" s="5">
        <v>28.7</v>
      </c>
      <c r="G17" s="5">
        <v>0.1</v>
      </c>
      <c r="H17" s="5">
        <v>0</v>
      </c>
      <c r="I17" s="5">
        <v>7.2</v>
      </c>
      <c r="J17" s="5">
        <v>0</v>
      </c>
      <c r="K17" s="5">
        <v>0.1</v>
      </c>
      <c r="L17" s="5">
        <f t="shared" si="0"/>
        <v>1.019999999999994</v>
      </c>
      <c r="M17" s="5">
        <v>0</v>
      </c>
      <c r="N17" s="5">
        <v>0.8</v>
      </c>
      <c r="O17" s="5">
        <f t="shared" si="9"/>
        <v>37.919999999999995</v>
      </c>
      <c r="P17" s="5">
        <f t="shared" si="10"/>
        <v>28.8</v>
      </c>
      <c r="Q17" s="5">
        <f t="shared" si="11"/>
        <v>7.3</v>
      </c>
      <c r="R17" s="5">
        <f t="shared" si="12"/>
        <v>1.8199999999999941</v>
      </c>
      <c r="S17">
        <f t="shared" si="1"/>
        <v>37.919999999999995</v>
      </c>
      <c r="T17" s="2">
        <f t="shared" si="13"/>
        <v>28.8</v>
      </c>
      <c r="U17" s="2">
        <f t="shared" si="14"/>
        <v>8.1</v>
      </c>
      <c r="V17" s="2">
        <f t="shared" si="15"/>
        <v>1.019999999999994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4">
        <f t="shared" si="5"/>
        <v>0</v>
      </c>
      <c r="AA17" s="4">
        <f t="shared" si="6"/>
        <v>0</v>
      </c>
      <c r="AB17" s="4">
        <f t="shared" si="7"/>
        <v>0</v>
      </c>
    </row>
    <row r="18" spans="1:29" x14ac:dyDescent="0.25">
      <c r="A18" t="s">
        <v>30</v>
      </c>
      <c r="B18">
        <v>28.7</v>
      </c>
      <c r="C18">
        <v>8.3000000000000007</v>
      </c>
      <c r="D18" s="1">
        <f t="shared" si="8"/>
        <v>0.9199999999999946</v>
      </c>
      <c r="E18">
        <v>37.919999999999995</v>
      </c>
      <c r="F18" s="5">
        <v>28.7</v>
      </c>
      <c r="G18" s="5">
        <v>0</v>
      </c>
      <c r="H18" s="5">
        <v>0.1</v>
      </c>
      <c r="I18" s="5">
        <v>8.1</v>
      </c>
      <c r="J18" s="5">
        <v>0</v>
      </c>
      <c r="K18" s="5">
        <v>0</v>
      </c>
      <c r="L18" s="5">
        <f t="shared" si="0"/>
        <v>0.81999999999999429</v>
      </c>
      <c r="M18" s="5">
        <v>0</v>
      </c>
      <c r="N18" s="5">
        <v>0.2</v>
      </c>
      <c r="O18" s="5">
        <f t="shared" si="9"/>
        <v>37.919999999999995</v>
      </c>
      <c r="P18" s="5">
        <f t="shared" si="10"/>
        <v>28.8</v>
      </c>
      <c r="Q18" s="5">
        <f t="shared" si="11"/>
        <v>8.1</v>
      </c>
      <c r="R18" s="5">
        <f t="shared" si="12"/>
        <v>1.0199999999999942</v>
      </c>
      <c r="S18">
        <f t="shared" si="1"/>
        <v>37.919999999999995</v>
      </c>
      <c r="T18" s="2">
        <f t="shared" si="13"/>
        <v>28.7</v>
      </c>
      <c r="U18" s="2">
        <f t="shared" si="14"/>
        <v>8.2999999999999989</v>
      </c>
      <c r="V18" s="2">
        <f t="shared" si="15"/>
        <v>0.91999999999999427</v>
      </c>
      <c r="W18" s="3">
        <f t="shared" si="2"/>
        <v>0</v>
      </c>
      <c r="X18" s="3">
        <f t="shared" si="3"/>
        <v>0</v>
      </c>
      <c r="Y18" s="3">
        <f t="shared" si="4"/>
        <v>1</v>
      </c>
      <c r="Z18" s="4">
        <f t="shared" si="5"/>
        <v>0</v>
      </c>
      <c r="AA18" s="4">
        <f t="shared" si="6"/>
        <v>0</v>
      </c>
      <c r="AB18" s="4">
        <f t="shared" si="7"/>
        <v>0</v>
      </c>
    </row>
    <row r="19" spans="1:29" x14ac:dyDescent="0.25">
      <c r="A19" t="s">
        <v>31</v>
      </c>
      <c r="B19">
        <v>28.6</v>
      </c>
      <c r="C19">
        <v>8.34</v>
      </c>
      <c r="D19" s="1">
        <f t="shared" si="8"/>
        <v>0.97999999999999332</v>
      </c>
      <c r="E19">
        <v>37.919999999999995</v>
      </c>
      <c r="F19" s="5">
        <v>28.6</v>
      </c>
      <c r="G19" s="5">
        <v>0</v>
      </c>
      <c r="H19" s="5">
        <v>0.1</v>
      </c>
      <c r="I19" s="5">
        <v>8.3000000000000007</v>
      </c>
      <c r="J19" s="5">
        <v>0</v>
      </c>
      <c r="K19" s="5">
        <v>0</v>
      </c>
      <c r="L19" s="5">
        <f t="shared" si="0"/>
        <v>0.87999999999999456</v>
      </c>
      <c r="M19" s="5">
        <v>0</v>
      </c>
      <c r="N19" s="5">
        <v>0.04</v>
      </c>
      <c r="O19" s="5">
        <f t="shared" si="9"/>
        <v>37.919999999999995</v>
      </c>
      <c r="P19" s="5">
        <f t="shared" si="10"/>
        <v>28.700000000000003</v>
      </c>
      <c r="Q19" s="5">
        <f t="shared" si="11"/>
        <v>8.3000000000000007</v>
      </c>
      <c r="R19" s="5">
        <f t="shared" si="12"/>
        <v>0.9199999999999946</v>
      </c>
      <c r="S19">
        <f t="shared" si="1"/>
        <v>37.919999999999995</v>
      </c>
      <c r="T19" s="2">
        <f t="shared" si="13"/>
        <v>28.6</v>
      </c>
      <c r="U19" s="2">
        <f t="shared" si="14"/>
        <v>8.34</v>
      </c>
      <c r="V19" s="2">
        <f t="shared" si="15"/>
        <v>0.97999999999999454</v>
      </c>
      <c r="W19" s="3">
        <f t="shared" si="2"/>
        <v>0</v>
      </c>
      <c r="X19" s="3">
        <f t="shared" si="3"/>
        <v>0</v>
      </c>
      <c r="Y19" s="3">
        <f t="shared" si="4"/>
        <v>1</v>
      </c>
      <c r="Z19" s="4">
        <f t="shared" si="5"/>
        <v>0</v>
      </c>
      <c r="AA19" s="4">
        <f t="shared" si="6"/>
        <v>0</v>
      </c>
      <c r="AB19" s="4">
        <f t="shared" si="7"/>
        <v>0</v>
      </c>
    </row>
    <row r="20" spans="1:29" x14ac:dyDescent="0.25">
      <c r="A20" t="s">
        <v>32</v>
      </c>
      <c r="B20">
        <v>28.4</v>
      </c>
      <c r="C20">
        <v>8.3699999999999992</v>
      </c>
      <c r="D20" s="1">
        <f t="shared" si="8"/>
        <v>1.1499999999999968</v>
      </c>
      <c r="E20">
        <v>37.919999999999995</v>
      </c>
      <c r="F20" s="5">
        <v>28.3</v>
      </c>
      <c r="G20" s="5">
        <v>0</v>
      </c>
      <c r="H20" s="5">
        <v>0.3</v>
      </c>
      <c r="I20" s="5">
        <v>8</v>
      </c>
      <c r="J20" s="5">
        <v>0.24</v>
      </c>
      <c r="K20" s="5">
        <v>0.1</v>
      </c>
      <c r="L20" s="5">
        <f t="shared" si="0"/>
        <v>0.60999999999999333</v>
      </c>
      <c r="M20" s="5">
        <v>0</v>
      </c>
      <c r="N20" s="5">
        <v>0.37</v>
      </c>
      <c r="O20" s="5">
        <f t="shared" si="9"/>
        <v>37.919999999999995</v>
      </c>
      <c r="P20" s="5">
        <f t="shared" si="10"/>
        <v>28.6</v>
      </c>
      <c r="Q20" s="5">
        <f t="shared" si="11"/>
        <v>8.34</v>
      </c>
      <c r="R20" s="5">
        <f t="shared" si="12"/>
        <v>0.97999999999999332</v>
      </c>
      <c r="S20">
        <f t="shared" si="1"/>
        <v>37.919999999999995</v>
      </c>
      <c r="T20" s="2">
        <f t="shared" si="13"/>
        <v>28.400000000000002</v>
      </c>
      <c r="U20" s="2">
        <f t="shared" si="14"/>
        <v>8.3699999999999992</v>
      </c>
      <c r="V20" s="2">
        <f t="shared" si="15"/>
        <v>1.1499999999999932</v>
      </c>
      <c r="W20" s="3">
        <f t="shared" si="2"/>
        <v>0</v>
      </c>
      <c r="X20" s="3">
        <f t="shared" si="3"/>
        <v>0</v>
      </c>
      <c r="Y20" s="3">
        <f t="shared" si="4"/>
        <v>1</v>
      </c>
      <c r="Z20" s="4">
        <f t="shared" si="5"/>
        <v>0</v>
      </c>
      <c r="AA20" s="4">
        <f t="shared" si="6"/>
        <v>0</v>
      </c>
      <c r="AB20" s="4">
        <f t="shared" si="7"/>
        <v>0</v>
      </c>
    </row>
    <row r="21" spans="1:29" x14ac:dyDescent="0.25">
      <c r="A21" t="s">
        <v>33</v>
      </c>
      <c r="B21">
        <v>27.6</v>
      </c>
      <c r="C21">
        <v>9.01</v>
      </c>
      <c r="D21" s="1">
        <f t="shared" si="8"/>
        <v>1.3099999999999934</v>
      </c>
      <c r="E21">
        <v>37.919999999999995</v>
      </c>
      <c r="F21" s="5">
        <v>27.6</v>
      </c>
      <c r="G21" s="5">
        <v>0.8</v>
      </c>
      <c r="H21" s="5">
        <v>0</v>
      </c>
      <c r="I21" s="5">
        <v>8.2100000000000009</v>
      </c>
      <c r="J21" s="5">
        <v>0.16</v>
      </c>
      <c r="K21" s="5">
        <v>0</v>
      </c>
      <c r="L21" s="5">
        <f t="shared" si="0"/>
        <v>1.1499999999999968</v>
      </c>
      <c r="M21" s="5">
        <v>0</v>
      </c>
      <c r="N21" s="5">
        <v>0</v>
      </c>
      <c r="O21" s="5">
        <f t="shared" si="9"/>
        <v>37.919999999999995</v>
      </c>
      <c r="P21" s="5">
        <f t="shared" si="10"/>
        <v>28.400000000000002</v>
      </c>
      <c r="Q21" s="5">
        <f t="shared" si="11"/>
        <v>8.370000000000001</v>
      </c>
      <c r="R21" s="5">
        <f t="shared" si="12"/>
        <v>1.1499999999999968</v>
      </c>
      <c r="S21">
        <f t="shared" si="1"/>
        <v>37.919999999999995</v>
      </c>
      <c r="T21" s="2">
        <f t="shared" si="13"/>
        <v>27.6</v>
      </c>
      <c r="U21" s="2">
        <f t="shared" si="14"/>
        <v>9.0100000000000016</v>
      </c>
      <c r="V21" s="2">
        <f t="shared" si="15"/>
        <v>1.3099999999999967</v>
      </c>
      <c r="W21" s="3">
        <f t="shared" si="2"/>
        <v>0</v>
      </c>
      <c r="X21" s="3">
        <f t="shared" si="3"/>
        <v>0</v>
      </c>
      <c r="Y21" s="3">
        <f t="shared" si="4"/>
        <v>1</v>
      </c>
      <c r="Z21" s="4">
        <f t="shared" si="5"/>
        <v>0</v>
      </c>
      <c r="AA21" s="4">
        <f t="shared" si="6"/>
        <v>0</v>
      </c>
      <c r="AB21" s="4">
        <f t="shared" si="7"/>
        <v>0</v>
      </c>
    </row>
    <row r="22" spans="1:29" x14ac:dyDescent="0.25">
      <c r="A22" t="s">
        <v>34</v>
      </c>
      <c r="B22">
        <v>26.5</v>
      </c>
      <c r="C22">
        <v>9.5</v>
      </c>
      <c r="D22" s="1">
        <f t="shared" si="8"/>
        <v>1.9199999999999946</v>
      </c>
      <c r="E22">
        <v>37.919999999999995</v>
      </c>
      <c r="F22" s="5">
        <v>26</v>
      </c>
      <c r="G22" s="5">
        <v>1</v>
      </c>
      <c r="H22" s="5">
        <v>0.6</v>
      </c>
      <c r="I22" s="5">
        <v>8.2100000000000009</v>
      </c>
      <c r="J22" s="5">
        <v>0.3</v>
      </c>
      <c r="K22" s="5">
        <v>0.5</v>
      </c>
      <c r="L22" s="5">
        <f t="shared" si="0"/>
        <v>1.0199999999999934</v>
      </c>
      <c r="M22" s="5">
        <v>0</v>
      </c>
      <c r="N22" s="5">
        <v>0.28999999999999998</v>
      </c>
      <c r="O22" s="5">
        <f t="shared" si="9"/>
        <v>37.919999999999995</v>
      </c>
      <c r="P22" s="5">
        <f t="shared" si="10"/>
        <v>27.6</v>
      </c>
      <c r="Q22" s="5">
        <f t="shared" si="11"/>
        <v>9.0100000000000016</v>
      </c>
      <c r="R22" s="5">
        <f t="shared" si="12"/>
        <v>1.3099999999999934</v>
      </c>
      <c r="S22">
        <f t="shared" si="1"/>
        <v>37.919999999999995</v>
      </c>
      <c r="T22" s="2">
        <f t="shared" si="13"/>
        <v>26.5</v>
      </c>
      <c r="U22" s="2">
        <f t="shared" si="14"/>
        <v>9.5</v>
      </c>
      <c r="V22" s="2">
        <f t="shared" si="15"/>
        <v>1.9199999999999933</v>
      </c>
      <c r="W22" s="3">
        <f t="shared" si="2"/>
        <v>0</v>
      </c>
      <c r="X22" s="3">
        <f t="shared" si="3"/>
        <v>0</v>
      </c>
      <c r="Y22" s="3">
        <f t="shared" si="4"/>
        <v>0</v>
      </c>
      <c r="Z22" s="4">
        <f t="shared" si="5"/>
        <v>0</v>
      </c>
      <c r="AA22" s="4">
        <f t="shared" si="6"/>
        <v>0</v>
      </c>
      <c r="AB22" s="4">
        <f t="shared" si="7"/>
        <v>0</v>
      </c>
    </row>
    <row r="23" spans="1:29" x14ac:dyDescent="0.25">
      <c r="A23" t="s">
        <v>35</v>
      </c>
      <c r="B23">
        <v>26</v>
      </c>
      <c r="C23">
        <v>9.8000000000000007</v>
      </c>
      <c r="D23" s="1">
        <f t="shared" si="8"/>
        <v>2.1199999999999939</v>
      </c>
      <c r="E23">
        <v>37.919999999999995</v>
      </c>
      <c r="F23" s="5">
        <v>25</v>
      </c>
      <c r="G23" s="5">
        <v>0.5</v>
      </c>
      <c r="H23" s="5">
        <v>1</v>
      </c>
      <c r="I23" s="5">
        <v>8</v>
      </c>
      <c r="J23" s="5">
        <v>1</v>
      </c>
      <c r="K23" s="5">
        <v>0.5</v>
      </c>
      <c r="L23" s="5">
        <f>D22-M23-N23</f>
        <v>0.11999999999999456</v>
      </c>
      <c r="M23" s="5">
        <v>0.5</v>
      </c>
      <c r="N23" s="5">
        <v>1.3</v>
      </c>
      <c r="O23" s="5">
        <f t="shared" si="9"/>
        <v>37.919999999999995</v>
      </c>
      <c r="P23" s="5">
        <f t="shared" si="10"/>
        <v>26.5</v>
      </c>
      <c r="Q23" s="5">
        <f t="shared" si="11"/>
        <v>9.5</v>
      </c>
      <c r="R23" s="5">
        <f t="shared" si="12"/>
        <v>1.9199999999999946</v>
      </c>
      <c r="S23">
        <f t="shared" si="1"/>
        <v>37.919999999999995</v>
      </c>
      <c r="T23" s="2">
        <f t="shared" si="13"/>
        <v>26</v>
      </c>
      <c r="U23" s="2">
        <f t="shared" si="14"/>
        <v>9.8000000000000007</v>
      </c>
      <c r="V23" s="2">
        <f t="shared" si="15"/>
        <v>2.1199999999999948</v>
      </c>
      <c r="W23" s="3">
        <f t="shared" si="2"/>
        <v>0</v>
      </c>
      <c r="X23" s="3">
        <f t="shared" si="3"/>
        <v>0</v>
      </c>
      <c r="Y23" s="3">
        <f t="shared" si="4"/>
        <v>0</v>
      </c>
      <c r="Z23" s="4">
        <f t="shared" si="5"/>
        <v>0</v>
      </c>
      <c r="AA23" s="4">
        <f t="shared" si="6"/>
        <v>0</v>
      </c>
      <c r="AB23" s="4">
        <f t="shared" si="7"/>
        <v>0</v>
      </c>
    </row>
    <row r="24" spans="1:29" x14ac:dyDescent="0.25">
      <c r="A24" t="s">
        <v>36</v>
      </c>
      <c r="B24">
        <v>25.3</v>
      </c>
      <c r="C24">
        <v>10.3</v>
      </c>
      <c r="D24" s="1">
        <f t="shared" si="8"/>
        <v>2.3199999999999932</v>
      </c>
      <c r="E24">
        <v>37.919999999999995</v>
      </c>
      <c r="F24" s="5">
        <v>25.3</v>
      </c>
      <c r="G24" s="5">
        <v>0.1</v>
      </c>
      <c r="H24" s="5">
        <v>0.6</v>
      </c>
      <c r="I24" s="5">
        <v>9</v>
      </c>
      <c r="J24" s="5">
        <v>0.8</v>
      </c>
      <c r="K24" s="5">
        <v>0</v>
      </c>
      <c r="L24" s="5">
        <f>D23-M24-N24</f>
        <v>0.91999999999999393</v>
      </c>
      <c r="M24" s="5">
        <v>0</v>
      </c>
      <c r="N24" s="5">
        <v>1.2</v>
      </c>
      <c r="O24" s="5">
        <f t="shared" si="9"/>
        <v>37.919999999999995</v>
      </c>
      <c r="P24" s="5">
        <f t="shared" si="10"/>
        <v>26.000000000000004</v>
      </c>
      <c r="Q24" s="5">
        <f t="shared" si="11"/>
        <v>9.8000000000000007</v>
      </c>
      <c r="R24" s="5">
        <f t="shared" si="12"/>
        <v>2.1199999999999939</v>
      </c>
      <c r="S24">
        <f t="shared" si="1"/>
        <v>37.919999999999995</v>
      </c>
      <c r="T24" s="2">
        <f t="shared" si="13"/>
        <v>25.3</v>
      </c>
      <c r="U24" s="2">
        <f t="shared" si="14"/>
        <v>10.299999999999999</v>
      </c>
      <c r="V24" s="2">
        <f t="shared" si="15"/>
        <v>2.3199999999999941</v>
      </c>
      <c r="W24" s="3">
        <f t="shared" si="2"/>
        <v>0</v>
      </c>
      <c r="X24" s="3">
        <f t="shared" si="3"/>
        <v>0</v>
      </c>
      <c r="Y24" s="3">
        <f t="shared" si="4"/>
        <v>0</v>
      </c>
      <c r="Z24" s="4">
        <f t="shared" si="5"/>
        <v>0</v>
      </c>
      <c r="AA24" s="4">
        <f t="shared" si="6"/>
        <v>0</v>
      </c>
      <c r="AB24" s="4">
        <f t="shared" si="7"/>
        <v>0</v>
      </c>
    </row>
    <row r="25" spans="1:29" x14ac:dyDescent="0.25">
      <c r="D25" s="1"/>
    </row>
    <row r="26" spans="1:29" x14ac:dyDescent="0.25">
      <c r="A26" t="s">
        <v>61</v>
      </c>
      <c r="D26" s="1"/>
    </row>
    <row r="27" spans="1:29" x14ac:dyDescent="0.25">
      <c r="B27" t="s">
        <v>9</v>
      </c>
      <c r="C27" t="s">
        <v>10</v>
      </c>
      <c r="D27" t="s">
        <v>11</v>
      </c>
      <c r="F27" t="s">
        <v>0</v>
      </c>
      <c r="G27" t="s">
        <v>1</v>
      </c>
      <c r="H27" t="s">
        <v>2</v>
      </c>
      <c r="I27" t="s">
        <v>3</v>
      </c>
      <c r="J27" t="s">
        <v>4</v>
      </c>
      <c r="K27" t="s">
        <v>5</v>
      </c>
      <c r="L27" t="s">
        <v>6</v>
      </c>
      <c r="M27" t="s">
        <v>7</v>
      </c>
      <c r="N27" t="s">
        <v>8</v>
      </c>
    </row>
    <row r="28" spans="1:29" x14ac:dyDescent="0.25">
      <c r="B28">
        <v>30.68</v>
      </c>
      <c r="C28">
        <v>5.73</v>
      </c>
      <c r="D28">
        <v>1.51</v>
      </c>
      <c r="E28">
        <f>SUM(B28:D28)</f>
        <v>37.919999999999995</v>
      </c>
      <c r="F28" s="5"/>
      <c r="G28" s="5"/>
      <c r="H28" s="5"/>
      <c r="I28" s="5"/>
      <c r="J28" s="5"/>
      <c r="K28" s="5"/>
      <c r="L28" s="5"/>
      <c r="M28" s="5"/>
      <c r="N28" s="5"/>
    </row>
    <row r="29" spans="1:29" x14ac:dyDescent="0.25">
      <c r="B29" s="1">
        <v>30.65</v>
      </c>
      <c r="C29" s="1">
        <v>5.74</v>
      </c>
      <c r="D29" s="1">
        <f>E29-B29-C29</f>
        <v>1.5299999999999958</v>
      </c>
      <c r="E29">
        <v>37.919999999999995</v>
      </c>
      <c r="F29" s="8">
        <f t="shared" ref="F29:F47" si="16">F6/$B28</f>
        <v>0.98696219035202093</v>
      </c>
      <c r="G29" s="7">
        <f t="shared" ref="G29:H29" si="17">G6/$B28</f>
        <v>6.51890482398957E-3</v>
      </c>
      <c r="H29" s="7">
        <f t="shared" si="17"/>
        <v>6.51890482398957E-3</v>
      </c>
      <c r="I29" s="7">
        <f t="shared" ref="I29:I47" si="18">I6/$C28</f>
        <v>0.95986038394415352</v>
      </c>
      <c r="J29" s="7">
        <f t="shared" ref="J29:K29" si="19">J6/$C28</f>
        <v>4.0139616055846421E-2</v>
      </c>
      <c r="K29" s="7">
        <f t="shared" si="19"/>
        <v>0</v>
      </c>
      <c r="L29" s="7">
        <f t="shared" ref="L29:L47" si="20">L6/$D28</f>
        <v>0.72847682119205304</v>
      </c>
      <c r="M29" s="7">
        <f t="shared" ref="M29:N29" si="21">M6/$D28</f>
        <v>0.24503311258278146</v>
      </c>
      <c r="N29" s="7">
        <f t="shared" si="21"/>
        <v>2.6490066225165563E-2</v>
      </c>
      <c r="Q29" s="1"/>
      <c r="R29" s="1" t="s">
        <v>9</v>
      </c>
      <c r="S29" s="1" t="s">
        <v>10</v>
      </c>
      <c r="T29" s="1" t="s">
        <v>11</v>
      </c>
      <c r="V29" s="1"/>
      <c r="W29" s="1" t="s">
        <v>42</v>
      </c>
      <c r="X29" s="1" t="s">
        <v>43</v>
      </c>
      <c r="Y29" s="1" t="s">
        <v>44</v>
      </c>
      <c r="AA29" s="1" t="s">
        <v>45</v>
      </c>
      <c r="AB29" s="1" t="s">
        <v>46</v>
      </c>
      <c r="AC29" s="1" t="s">
        <v>47</v>
      </c>
    </row>
    <row r="30" spans="1:29" x14ac:dyDescent="0.25">
      <c r="B30">
        <v>30.83</v>
      </c>
      <c r="C30">
        <v>5.43</v>
      </c>
      <c r="D30" s="1">
        <f t="shared" ref="D30:D47" si="22">E30-B30-C30</f>
        <v>1.6599999999999966</v>
      </c>
      <c r="E30">
        <v>37.919999999999995</v>
      </c>
      <c r="F30" s="7">
        <f t="shared" si="16"/>
        <v>0.98858075040783044</v>
      </c>
      <c r="G30" s="7">
        <f t="shared" ref="G30:G47" si="23">G7/$B29</f>
        <v>3.2626427406199023E-3</v>
      </c>
      <c r="H30" s="7">
        <f t="shared" ref="H30:H47" si="24">H7/$B29</f>
        <v>8.1566068515497563E-3</v>
      </c>
      <c r="I30" s="7">
        <f t="shared" si="18"/>
        <v>0.88850174216027866</v>
      </c>
      <c r="J30" s="7">
        <f t="shared" ref="J30:J47" si="25">J7/$C29</f>
        <v>1.9163763066202089E-2</v>
      </c>
      <c r="K30" s="7">
        <f t="shared" ref="K30:K47" si="26">K7/$C29</f>
        <v>9.2334494773519168E-2</v>
      </c>
      <c r="L30" s="7">
        <f t="shared" si="20"/>
        <v>0.84967320261437873</v>
      </c>
      <c r="M30" s="7">
        <f t="shared" ref="M30:M47" si="27">M7/$D29</f>
        <v>0</v>
      </c>
      <c r="N30" s="7">
        <f t="shared" ref="N30:N47" si="28">N7/$D29</f>
        <v>0.15032679738562132</v>
      </c>
      <c r="Q30" s="1" t="s">
        <v>17</v>
      </c>
      <c r="R30" s="1">
        <v>30.68</v>
      </c>
      <c r="S30" s="1">
        <v>5.73</v>
      </c>
      <c r="T30" s="1">
        <v>1.51</v>
      </c>
      <c r="V30" s="1" t="s">
        <v>17</v>
      </c>
      <c r="W30" s="1"/>
      <c r="X30" s="1"/>
      <c r="Y30" s="1"/>
      <c r="Z30" s="1" t="s">
        <v>17</v>
      </c>
      <c r="AA30" s="1"/>
      <c r="AB30" s="1"/>
      <c r="AC30" s="1"/>
    </row>
    <row r="31" spans="1:29" x14ac:dyDescent="0.25">
      <c r="B31">
        <v>30.9</v>
      </c>
      <c r="C31">
        <v>5.3</v>
      </c>
      <c r="D31" s="1">
        <f t="shared" si="22"/>
        <v>1.7199999999999962</v>
      </c>
      <c r="E31">
        <v>37.919999999999995</v>
      </c>
      <c r="F31" s="7">
        <f t="shared" si="16"/>
        <v>0.98929614012325662</v>
      </c>
      <c r="G31" s="7">
        <f t="shared" si="23"/>
        <v>1.0379500486539087E-2</v>
      </c>
      <c r="H31" s="7">
        <f t="shared" si="24"/>
        <v>3.2435939020434646E-4</v>
      </c>
      <c r="I31" s="7">
        <f t="shared" si="18"/>
        <v>0.88397790055248615</v>
      </c>
      <c r="J31" s="7">
        <f t="shared" si="25"/>
        <v>7.918968692449356E-2</v>
      </c>
      <c r="K31" s="7">
        <f t="shared" si="26"/>
        <v>3.6832412523020261E-2</v>
      </c>
      <c r="L31" s="7">
        <f t="shared" si="20"/>
        <v>0.77108433734939719</v>
      </c>
      <c r="M31" s="7">
        <f t="shared" si="27"/>
        <v>0.12048192771084362</v>
      </c>
      <c r="N31" s="7">
        <f t="shared" si="28"/>
        <v>0.10843373493975926</v>
      </c>
      <c r="Q31" s="1" t="s">
        <v>18</v>
      </c>
      <c r="R31" s="1">
        <v>30.65</v>
      </c>
      <c r="S31" s="1">
        <v>5.74</v>
      </c>
      <c r="T31" s="1">
        <v>1.5299999999999958</v>
      </c>
      <c r="V31" s="1" t="s">
        <v>18</v>
      </c>
      <c r="W31" s="1"/>
      <c r="X31" s="1"/>
      <c r="Y31" s="1"/>
      <c r="Z31" s="1" t="s">
        <v>18</v>
      </c>
      <c r="AA31" s="1"/>
      <c r="AB31" s="1"/>
      <c r="AC31" s="1"/>
    </row>
    <row r="32" spans="1:29" x14ac:dyDescent="0.25">
      <c r="B32">
        <v>31.1</v>
      </c>
      <c r="C32">
        <v>4.7</v>
      </c>
      <c r="D32" s="6">
        <f t="shared" si="22"/>
        <v>2.119999999999993</v>
      </c>
      <c r="E32">
        <v>37.919999999999995</v>
      </c>
      <c r="F32" s="7">
        <f t="shared" si="16"/>
        <v>0.99352750809061496</v>
      </c>
      <c r="G32" s="7">
        <f t="shared" si="23"/>
        <v>6.4724919093851136E-3</v>
      </c>
      <c r="H32" s="7">
        <f t="shared" si="24"/>
        <v>0</v>
      </c>
      <c r="I32" s="7">
        <f t="shared" si="18"/>
        <v>0.81132075471698117</v>
      </c>
      <c r="J32" s="7">
        <f t="shared" si="25"/>
        <v>0.18867924528301888</v>
      </c>
      <c r="K32" s="7">
        <f t="shared" si="26"/>
        <v>0</v>
      </c>
      <c r="L32" s="7">
        <f t="shared" si="20"/>
        <v>0.65116279069767369</v>
      </c>
      <c r="M32" s="7">
        <f t="shared" si="27"/>
        <v>0.23255813953488425</v>
      </c>
      <c r="N32" s="7">
        <f t="shared" si="28"/>
        <v>0.11627906976744212</v>
      </c>
      <c r="Q32" s="1" t="s">
        <v>19</v>
      </c>
      <c r="R32" s="1">
        <v>30.83</v>
      </c>
      <c r="S32" s="1">
        <v>5.43</v>
      </c>
      <c r="T32" s="1">
        <v>1.6599999999999966</v>
      </c>
      <c r="V32" s="1" t="s">
        <v>19</v>
      </c>
      <c r="W32" s="1"/>
      <c r="X32" s="1"/>
      <c r="Y32" s="1"/>
      <c r="Z32" s="1" t="s">
        <v>19</v>
      </c>
      <c r="AA32" s="1"/>
      <c r="AB32" s="1"/>
      <c r="AC32" s="1"/>
    </row>
    <row r="33" spans="2:29" x14ac:dyDescent="0.25">
      <c r="B33">
        <v>31.05</v>
      </c>
      <c r="C33">
        <v>4.7300000000000004</v>
      </c>
      <c r="D33" s="1">
        <f t="shared" si="22"/>
        <v>2.1399999999999935</v>
      </c>
      <c r="E33">
        <v>37.919999999999995</v>
      </c>
      <c r="F33" s="7">
        <f t="shared" si="16"/>
        <v>0.98713826366559476</v>
      </c>
      <c r="G33" s="7">
        <f t="shared" si="23"/>
        <v>6.4308681672025723E-3</v>
      </c>
      <c r="H33" s="7">
        <f t="shared" si="24"/>
        <v>6.4308681672025723E-3</v>
      </c>
      <c r="I33" s="7">
        <f t="shared" si="18"/>
        <v>0.87446808510638296</v>
      </c>
      <c r="J33" s="7">
        <f t="shared" si="25"/>
        <v>5.106382978723404E-2</v>
      </c>
      <c r="K33" s="7">
        <f t="shared" si="26"/>
        <v>7.4468085106382975E-2</v>
      </c>
      <c r="L33" s="7">
        <f t="shared" si="20"/>
        <v>0.80188679245282957</v>
      </c>
      <c r="M33" s="7">
        <f t="shared" si="27"/>
        <v>0</v>
      </c>
      <c r="N33" s="7">
        <f t="shared" si="28"/>
        <v>0.19811320754717046</v>
      </c>
      <c r="Q33" s="1" t="s">
        <v>20</v>
      </c>
      <c r="R33" s="1">
        <v>30.9</v>
      </c>
      <c r="S33" s="1">
        <v>5.3</v>
      </c>
      <c r="T33" s="1">
        <v>1.7199999999999962</v>
      </c>
      <c r="V33" s="1" t="s">
        <v>20</v>
      </c>
      <c r="W33" s="1"/>
      <c r="X33" s="1"/>
      <c r="Y33" s="1"/>
      <c r="Z33" s="1" t="s">
        <v>20</v>
      </c>
      <c r="AA33" s="1"/>
      <c r="AB33" s="1"/>
      <c r="AC33" s="1"/>
    </row>
    <row r="34" spans="2:29" x14ac:dyDescent="0.25">
      <c r="B34">
        <v>31.01</v>
      </c>
      <c r="C34">
        <v>4.8099999999999996</v>
      </c>
      <c r="D34" s="1">
        <f t="shared" si="22"/>
        <v>2.0999999999999934</v>
      </c>
      <c r="E34">
        <v>37.919999999999995</v>
      </c>
      <c r="F34" s="7">
        <f t="shared" si="16"/>
        <v>0.99516908212560384</v>
      </c>
      <c r="G34" s="7">
        <f t="shared" si="23"/>
        <v>0</v>
      </c>
      <c r="H34" s="7">
        <f t="shared" si="24"/>
        <v>4.830917874396135E-3</v>
      </c>
      <c r="I34" s="7">
        <f t="shared" si="18"/>
        <v>0.97251585623678627</v>
      </c>
      <c r="J34" s="7">
        <f t="shared" si="25"/>
        <v>2.748414376321353E-2</v>
      </c>
      <c r="K34" s="7">
        <f t="shared" si="26"/>
        <v>0</v>
      </c>
      <c r="L34" s="7">
        <f t="shared" si="20"/>
        <v>0.85046728971962582</v>
      </c>
      <c r="M34" s="7">
        <f t="shared" si="27"/>
        <v>5.1401869158878663E-2</v>
      </c>
      <c r="N34" s="7">
        <f t="shared" si="28"/>
        <v>9.8130841121495629E-2</v>
      </c>
      <c r="Q34" s="1" t="s">
        <v>21</v>
      </c>
      <c r="R34" s="1">
        <v>31.1</v>
      </c>
      <c r="S34" s="1">
        <v>4.7</v>
      </c>
      <c r="T34" s="6">
        <v>2.119999999999993</v>
      </c>
      <c r="V34" s="1" t="s">
        <v>21</v>
      </c>
      <c r="W34" s="1"/>
      <c r="X34" s="1"/>
      <c r="Y34" s="6"/>
      <c r="Z34" s="1" t="s">
        <v>21</v>
      </c>
      <c r="AA34" s="1"/>
      <c r="AB34" s="1"/>
      <c r="AC34" s="6"/>
    </row>
    <row r="35" spans="2:29" x14ac:dyDescent="0.25">
      <c r="B35">
        <v>30.7</v>
      </c>
      <c r="C35">
        <v>5.01</v>
      </c>
      <c r="D35" s="1">
        <f t="shared" si="22"/>
        <v>2.2099999999999955</v>
      </c>
      <c r="E35">
        <v>37.919999999999995</v>
      </c>
      <c r="F35" s="7">
        <f t="shared" si="16"/>
        <v>0.97387939374395349</v>
      </c>
      <c r="G35" s="7">
        <f t="shared" si="23"/>
        <v>2.5798129635601418E-2</v>
      </c>
      <c r="H35" s="7">
        <f t="shared" si="24"/>
        <v>3.2247662044501772E-4</v>
      </c>
      <c r="I35" s="7">
        <f t="shared" si="18"/>
        <v>0.79002079002079006</v>
      </c>
      <c r="J35" s="7">
        <f t="shared" si="25"/>
        <v>0.1891891891891892</v>
      </c>
      <c r="K35" s="7">
        <f t="shared" si="26"/>
        <v>2.0790020790020791E-2</v>
      </c>
      <c r="L35" s="7">
        <f t="shared" si="20"/>
        <v>0.61428571428571321</v>
      </c>
      <c r="M35" s="7">
        <f t="shared" si="27"/>
        <v>0.19047619047619108</v>
      </c>
      <c r="N35" s="7">
        <f t="shared" si="28"/>
        <v>0.19523809523809585</v>
      </c>
      <c r="Q35" s="1" t="s">
        <v>22</v>
      </c>
      <c r="R35" s="1">
        <v>31.05</v>
      </c>
      <c r="S35" s="1">
        <v>4.7300000000000004</v>
      </c>
      <c r="T35" s="1">
        <v>2.1399999999999935</v>
      </c>
      <c r="V35" s="1" t="s">
        <v>22</v>
      </c>
      <c r="W35" s="1"/>
      <c r="X35" s="1"/>
      <c r="Y35" s="1"/>
      <c r="Z35" s="1" t="s">
        <v>22</v>
      </c>
      <c r="AA35" s="1"/>
      <c r="AB35" s="1"/>
      <c r="AC35" s="1"/>
    </row>
    <row r="36" spans="2:29" x14ac:dyDescent="0.25">
      <c r="B36">
        <v>30.3</v>
      </c>
      <c r="C36">
        <v>5.3</v>
      </c>
      <c r="D36" s="1">
        <f t="shared" si="22"/>
        <v>2.3199999999999941</v>
      </c>
      <c r="E36">
        <v>37.919999999999995</v>
      </c>
      <c r="F36" s="7">
        <f t="shared" si="16"/>
        <v>0.98664495114006512</v>
      </c>
      <c r="G36" s="7">
        <f t="shared" si="23"/>
        <v>1.3029315960912053E-2</v>
      </c>
      <c r="H36" s="7">
        <f t="shared" si="24"/>
        <v>3.2573289902280132E-4</v>
      </c>
      <c r="I36" s="7">
        <f t="shared" si="18"/>
        <v>0.97804391217564879</v>
      </c>
      <c r="J36" s="7">
        <f t="shared" si="25"/>
        <v>1.9960079840319365E-2</v>
      </c>
      <c r="K36" s="7">
        <f t="shared" si="26"/>
        <v>1.9960079840319364E-3</v>
      </c>
      <c r="L36" s="7">
        <f t="shared" si="20"/>
        <v>1</v>
      </c>
      <c r="M36" s="7">
        <f t="shared" si="27"/>
        <v>0</v>
      </c>
      <c r="N36" s="7">
        <f t="shared" si="28"/>
        <v>0</v>
      </c>
      <c r="Q36" s="1" t="s">
        <v>23</v>
      </c>
      <c r="R36" s="1">
        <v>31.01</v>
      </c>
      <c r="S36" s="1">
        <v>4.8099999999999996</v>
      </c>
      <c r="T36" s="1">
        <v>2.0999999999999934</v>
      </c>
      <c r="V36" s="1" t="s">
        <v>23</v>
      </c>
      <c r="W36" s="1"/>
      <c r="X36" s="1"/>
      <c r="Y36" s="1"/>
      <c r="Z36" s="1" t="s">
        <v>23</v>
      </c>
      <c r="AA36" s="1"/>
      <c r="AB36" s="1"/>
      <c r="AC36" s="1"/>
    </row>
    <row r="37" spans="2:29" x14ac:dyDescent="0.25">
      <c r="B37">
        <v>29.3</v>
      </c>
      <c r="C37">
        <v>6.4</v>
      </c>
      <c r="D37" s="1">
        <f t="shared" si="22"/>
        <v>2.2199999999999935</v>
      </c>
      <c r="E37">
        <v>37.919999999999995</v>
      </c>
      <c r="F37" s="7">
        <f t="shared" si="16"/>
        <v>0.96699669966996704</v>
      </c>
      <c r="G37" s="7">
        <f t="shared" si="23"/>
        <v>2.9702970297029702E-2</v>
      </c>
      <c r="H37" s="7">
        <f t="shared" si="24"/>
        <v>3.3003300330033004E-3</v>
      </c>
      <c r="I37" s="7">
        <f t="shared" si="18"/>
        <v>1</v>
      </c>
      <c r="J37" s="7">
        <f t="shared" si="25"/>
        <v>0</v>
      </c>
      <c r="K37" s="7">
        <f t="shared" si="26"/>
        <v>0</v>
      </c>
      <c r="L37" s="7">
        <f t="shared" si="20"/>
        <v>0.91379310344827558</v>
      </c>
      <c r="M37" s="7">
        <f t="shared" si="27"/>
        <v>0</v>
      </c>
      <c r="N37" s="7">
        <f t="shared" si="28"/>
        <v>8.6206896551724366E-2</v>
      </c>
      <c r="Q37" s="1" t="s">
        <v>24</v>
      </c>
      <c r="R37" s="1">
        <v>30.7</v>
      </c>
      <c r="S37" s="1">
        <v>5.01</v>
      </c>
      <c r="T37" s="1">
        <v>2.2099999999999955</v>
      </c>
      <c r="V37" s="1" t="s">
        <v>24</v>
      </c>
      <c r="W37" s="1"/>
      <c r="X37" s="1"/>
      <c r="Y37" s="1"/>
      <c r="Z37" s="1" t="s">
        <v>24</v>
      </c>
      <c r="AA37" s="1"/>
      <c r="AB37" s="1"/>
      <c r="AC37" s="1"/>
    </row>
    <row r="38" spans="2:29" x14ac:dyDescent="0.25">
      <c r="B38">
        <v>29.3</v>
      </c>
      <c r="C38">
        <v>6.5</v>
      </c>
      <c r="D38" s="1">
        <f t="shared" si="22"/>
        <v>2.1199999999999939</v>
      </c>
      <c r="E38">
        <v>37.919999999999995</v>
      </c>
      <c r="F38" s="7">
        <f t="shared" si="16"/>
        <v>0.9965870307167235</v>
      </c>
      <c r="G38" s="7">
        <f t="shared" si="23"/>
        <v>3.4129692832764505E-3</v>
      </c>
      <c r="H38" s="7">
        <f t="shared" si="24"/>
        <v>0</v>
      </c>
      <c r="I38" s="7">
        <f t="shared" si="18"/>
        <v>0.95312499999999989</v>
      </c>
      <c r="J38" s="7">
        <f t="shared" si="25"/>
        <v>3.125E-2</v>
      </c>
      <c r="K38" s="7">
        <f t="shared" si="26"/>
        <v>1.5625E-2</v>
      </c>
      <c r="L38" s="7">
        <f t="shared" si="20"/>
        <v>0.86486486486486447</v>
      </c>
      <c r="M38" s="7">
        <f t="shared" si="27"/>
        <v>0</v>
      </c>
      <c r="N38" s="7">
        <f t="shared" si="28"/>
        <v>0.13513513513513553</v>
      </c>
      <c r="Q38" s="1" t="s">
        <v>25</v>
      </c>
      <c r="R38" s="1">
        <v>30.3</v>
      </c>
      <c r="S38" s="1">
        <v>5.3</v>
      </c>
      <c r="T38" s="1">
        <v>2.3199999999999941</v>
      </c>
      <c r="V38" s="1" t="s">
        <v>25</v>
      </c>
      <c r="W38" s="1"/>
      <c r="X38" s="1"/>
      <c r="Y38" s="1"/>
      <c r="Z38" s="1" t="s">
        <v>25</v>
      </c>
      <c r="AA38" s="1"/>
      <c r="AB38" s="1"/>
      <c r="AC38" s="1"/>
    </row>
    <row r="39" spans="2:29" x14ac:dyDescent="0.25">
      <c r="B39">
        <v>28.8</v>
      </c>
      <c r="C39">
        <v>7.3</v>
      </c>
      <c r="D39" s="1">
        <f t="shared" si="22"/>
        <v>1.8199999999999941</v>
      </c>
      <c r="E39">
        <v>37.919999999999995</v>
      </c>
      <c r="F39" s="7">
        <f t="shared" si="16"/>
        <v>0.97610921501706482</v>
      </c>
      <c r="G39" s="7">
        <f t="shared" si="23"/>
        <v>1.0238907849829351E-2</v>
      </c>
      <c r="H39" s="7">
        <f t="shared" si="24"/>
        <v>1.3651877133105802E-2</v>
      </c>
      <c r="I39" s="7">
        <f t="shared" si="18"/>
        <v>1</v>
      </c>
      <c r="J39" s="7">
        <f t="shared" si="25"/>
        <v>0</v>
      </c>
      <c r="K39" s="7">
        <f t="shared" si="26"/>
        <v>0</v>
      </c>
      <c r="L39" s="7">
        <f t="shared" si="20"/>
        <v>0.66981132075471606</v>
      </c>
      <c r="M39" s="7">
        <f t="shared" si="27"/>
        <v>9.4339622641509704E-2</v>
      </c>
      <c r="N39" s="7">
        <f t="shared" si="28"/>
        <v>0.23584905660377425</v>
      </c>
      <c r="Q39" s="1" t="s">
        <v>26</v>
      </c>
      <c r="R39" s="1">
        <v>29.3</v>
      </c>
      <c r="S39" s="1">
        <v>6.4</v>
      </c>
      <c r="T39" s="1">
        <v>2.2199999999999935</v>
      </c>
      <c r="V39" s="1" t="s">
        <v>26</v>
      </c>
      <c r="W39" s="1"/>
      <c r="X39" s="1"/>
      <c r="Y39" s="1"/>
      <c r="Z39" s="1" t="s">
        <v>26</v>
      </c>
      <c r="AA39" s="1"/>
      <c r="AB39" s="1"/>
      <c r="AC39" s="1"/>
    </row>
    <row r="40" spans="2:29" x14ac:dyDescent="0.25">
      <c r="B40">
        <v>28.8</v>
      </c>
      <c r="C40">
        <v>8.1</v>
      </c>
      <c r="D40" s="1">
        <f t="shared" si="22"/>
        <v>1.0199999999999942</v>
      </c>
      <c r="E40">
        <v>37.919999999999995</v>
      </c>
      <c r="F40" s="7">
        <f t="shared" si="16"/>
        <v>0.99652777777777768</v>
      </c>
      <c r="G40" s="7">
        <f t="shared" si="23"/>
        <v>3.4722222222222225E-3</v>
      </c>
      <c r="H40" s="7">
        <f t="shared" si="24"/>
        <v>0</v>
      </c>
      <c r="I40" s="7">
        <f t="shared" si="18"/>
        <v>0.98630136986301375</v>
      </c>
      <c r="J40" s="7">
        <f t="shared" si="25"/>
        <v>0</v>
      </c>
      <c r="K40" s="7">
        <f t="shared" si="26"/>
        <v>1.3698630136986302E-2</v>
      </c>
      <c r="L40" s="7">
        <f t="shared" si="20"/>
        <v>0.560439560439559</v>
      </c>
      <c r="M40" s="7">
        <f t="shared" si="27"/>
        <v>0</v>
      </c>
      <c r="N40" s="7">
        <f t="shared" si="28"/>
        <v>0.439560439560441</v>
      </c>
      <c r="Q40" s="1" t="s">
        <v>27</v>
      </c>
      <c r="R40" s="1">
        <v>29.3</v>
      </c>
      <c r="S40" s="1">
        <v>6.5</v>
      </c>
      <c r="T40" s="1">
        <v>2.1199999999999939</v>
      </c>
      <c r="V40" s="1" t="s">
        <v>27</v>
      </c>
      <c r="W40" s="1"/>
      <c r="X40" s="1"/>
      <c r="Y40" s="1"/>
      <c r="Z40" s="1" t="s">
        <v>27</v>
      </c>
      <c r="AA40" s="1"/>
      <c r="AB40" s="1"/>
      <c r="AC40" s="1"/>
    </row>
    <row r="41" spans="2:29" x14ac:dyDescent="0.25">
      <c r="B41">
        <v>28.7</v>
      </c>
      <c r="C41">
        <v>8.3000000000000007</v>
      </c>
      <c r="D41" s="1">
        <f t="shared" si="22"/>
        <v>0.9199999999999946</v>
      </c>
      <c r="E41">
        <v>37.919999999999995</v>
      </c>
      <c r="F41" s="7">
        <f t="shared" si="16"/>
        <v>0.99652777777777768</v>
      </c>
      <c r="G41" s="7">
        <f t="shared" si="23"/>
        <v>0</v>
      </c>
      <c r="H41" s="7">
        <f t="shared" si="24"/>
        <v>3.4722222222222225E-3</v>
      </c>
      <c r="I41" s="7">
        <f t="shared" si="18"/>
        <v>1</v>
      </c>
      <c r="J41" s="7">
        <f t="shared" si="25"/>
        <v>0</v>
      </c>
      <c r="K41" s="7">
        <f t="shared" si="26"/>
        <v>0</v>
      </c>
      <c r="L41" s="7">
        <f t="shared" si="20"/>
        <v>0.8039215686274499</v>
      </c>
      <c r="M41" s="7">
        <f t="shared" si="27"/>
        <v>0</v>
      </c>
      <c r="N41" s="7">
        <f t="shared" si="28"/>
        <v>0.19607843137255013</v>
      </c>
      <c r="Q41" s="1" t="s">
        <v>28</v>
      </c>
      <c r="R41" s="1">
        <v>28.8</v>
      </c>
      <c r="S41" s="1">
        <v>7.3</v>
      </c>
      <c r="T41" s="1">
        <v>1.8199999999999941</v>
      </c>
      <c r="V41" s="1" t="s">
        <v>28</v>
      </c>
      <c r="W41" s="1"/>
      <c r="X41" s="1"/>
      <c r="Y41" s="1"/>
      <c r="Z41" s="1" t="s">
        <v>28</v>
      </c>
      <c r="AA41" s="1"/>
      <c r="AB41" s="1"/>
      <c r="AC41" s="1"/>
    </row>
    <row r="42" spans="2:29" x14ac:dyDescent="0.25">
      <c r="B42">
        <v>28.6</v>
      </c>
      <c r="C42">
        <v>8.34</v>
      </c>
      <c r="D42" s="1">
        <f t="shared" si="22"/>
        <v>0.97999999999999332</v>
      </c>
      <c r="E42">
        <v>37.919999999999995</v>
      </c>
      <c r="F42" s="7">
        <f t="shared" si="16"/>
        <v>0.99651567944250874</v>
      </c>
      <c r="G42" s="7">
        <f t="shared" si="23"/>
        <v>0</v>
      </c>
      <c r="H42" s="7">
        <f t="shared" si="24"/>
        <v>3.4843205574912896E-3</v>
      </c>
      <c r="I42" s="7">
        <f t="shared" si="18"/>
        <v>1</v>
      </c>
      <c r="J42" s="7">
        <f t="shared" si="25"/>
        <v>0</v>
      </c>
      <c r="K42" s="7">
        <f t="shared" si="26"/>
        <v>0</v>
      </c>
      <c r="L42" s="7">
        <f t="shared" si="20"/>
        <v>0.95652173913043448</v>
      </c>
      <c r="M42" s="7">
        <f t="shared" si="27"/>
        <v>0</v>
      </c>
      <c r="N42" s="7">
        <f t="shared" si="28"/>
        <v>4.3478260869565473E-2</v>
      </c>
      <c r="Q42" s="1" t="s">
        <v>29</v>
      </c>
      <c r="R42" s="1">
        <v>28.8</v>
      </c>
      <c r="S42" s="1">
        <v>8.1</v>
      </c>
      <c r="T42" s="1">
        <v>1.0199999999999942</v>
      </c>
      <c r="V42" s="1" t="s">
        <v>29</v>
      </c>
      <c r="W42" s="1"/>
      <c r="X42" s="1"/>
      <c r="Y42" s="1"/>
      <c r="Z42" s="1" t="s">
        <v>29</v>
      </c>
      <c r="AA42" s="1"/>
      <c r="AB42" s="1"/>
      <c r="AC42" s="1"/>
    </row>
    <row r="43" spans="2:29" x14ac:dyDescent="0.25">
      <c r="B43">
        <v>28.4</v>
      </c>
      <c r="C43">
        <v>8.3699999999999992</v>
      </c>
      <c r="D43" s="1">
        <f t="shared" si="22"/>
        <v>1.1499999999999968</v>
      </c>
      <c r="E43">
        <v>37.919999999999995</v>
      </c>
      <c r="F43" s="7">
        <f t="shared" si="16"/>
        <v>0.98951048951048948</v>
      </c>
      <c r="G43" s="7">
        <f t="shared" si="23"/>
        <v>0</v>
      </c>
      <c r="H43" s="7">
        <f t="shared" si="24"/>
        <v>1.0489510489510488E-2</v>
      </c>
      <c r="I43" s="7">
        <f t="shared" si="18"/>
        <v>0.95923261390887293</v>
      </c>
      <c r="J43" s="7">
        <f t="shared" si="25"/>
        <v>2.8776978417266185E-2</v>
      </c>
      <c r="K43" s="7">
        <f t="shared" si="26"/>
        <v>1.1990407673860911E-2</v>
      </c>
      <c r="L43" s="7">
        <f t="shared" si="20"/>
        <v>0.62244897959183421</v>
      </c>
      <c r="M43" s="7">
        <f t="shared" si="27"/>
        <v>0</v>
      </c>
      <c r="N43" s="7">
        <f t="shared" si="28"/>
        <v>0.37755102040816585</v>
      </c>
      <c r="Q43" s="1" t="s">
        <v>30</v>
      </c>
      <c r="R43" s="1">
        <v>28.7</v>
      </c>
      <c r="S43" s="1">
        <v>8.3000000000000007</v>
      </c>
      <c r="T43" s="1">
        <v>0.9199999999999946</v>
      </c>
      <c r="V43" s="1" t="s">
        <v>30</v>
      </c>
      <c r="W43" s="1"/>
      <c r="X43" s="1"/>
      <c r="Y43" s="1"/>
      <c r="Z43" s="1" t="s">
        <v>30</v>
      </c>
      <c r="AA43" s="1"/>
      <c r="AB43" s="1"/>
      <c r="AC43" s="1"/>
    </row>
    <row r="44" spans="2:29" x14ac:dyDescent="0.25">
      <c r="B44">
        <v>27.6</v>
      </c>
      <c r="C44">
        <v>9.01</v>
      </c>
      <c r="D44" s="1">
        <f t="shared" si="22"/>
        <v>1.3099999999999934</v>
      </c>
      <c r="E44">
        <v>37.919999999999995</v>
      </c>
      <c r="F44" s="7">
        <f t="shared" si="16"/>
        <v>0.97183098591549311</v>
      </c>
      <c r="G44" s="7">
        <f t="shared" si="23"/>
        <v>2.8169014084507046E-2</v>
      </c>
      <c r="H44" s="7">
        <f t="shared" si="24"/>
        <v>0</v>
      </c>
      <c r="I44" s="7">
        <f t="shared" si="18"/>
        <v>0.98088410991636821</v>
      </c>
      <c r="J44" s="7">
        <f t="shared" si="25"/>
        <v>1.9115890083632021E-2</v>
      </c>
      <c r="K44" s="7">
        <f t="shared" si="26"/>
        <v>0</v>
      </c>
      <c r="L44" s="7">
        <f t="shared" si="20"/>
        <v>1</v>
      </c>
      <c r="M44" s="7">
        <f t="shared" si="27"/>
        <v>0</v>
      </c>
      <c r="N44" s="7">
        <f t="shared" si="28"/>
        <v>0</v>
      </c>
      <c r="Q44" s="1" t="s">
        <v>31</v>
      </c>
      <c r="R44" s="1">
        <v>28.6</v>
      </c>
      <c r="S44" s="1">
        <v>8.34</v>
      </c>
      <c r="T44" s="1">
        <v>0.97999999999999332</v>
      </c>
      <c r="V44" s="1" t="s">
        <v>31</v>
      </c>
      <c r="W44" s="1"/>
      <c r="X44" s="1"/>
      <c r="Y44" s="1"/>
      <c r="Z44" s="1" t="s">
        <v>31</v>
      </c>
      <c r="AA44" s="1"/>
      <c r="AB44" s="1"/>
      <c r="AC44" s="1"/>
    </row>
    <row r="45" spans="2:29" x14ac:dyDescent="0.25">
      <c r="B45">
        <v>26.5</v>
      </c>
      <c r="C45">
        <v>9.5</v>
      </c>
      <c r="D45" s="1">
        <f t="shared" si="22"/>
        <v>1.9199999999999946</v>
      </c>
      <c r="E45">
        <v>37.919999999999995</v>
      </c>
      <c r="F45" s="7">
        <f t="shared" si="16"/>
        <v>0.94202898550724634</v>
      </c>
      <c r="G45" s="7">
        <f t="shared" si="23"/>
        <v>3.6231884057971016E-2</v>
      </c>
      <c r="H45" s="7">
        <f t="shared" si="24"/>
        <v>2.1739130434782608E-2</v>
      </c>
      <c r="I45" s="7">
        <f t="shared" si="18"/>
        <v>0.91120976692563826</v>
      </c>
      <c r="J45" s="7">
        <f t="shared" si="25"/>
        <v>3.3296337402885685E-2</v>
      </c>
      <c r="K45" s="7">
        <f t="shared" si="26"/>
        <v>5.549389567147614E-2</v>
      </c>
      <c r="L45" s="7">
        <f t="shared" si="20"/>
        <v>0.77862595419847214</v>
      </c>
      <c r="M45" s="7">
        <f t="shared" si="27"/>
        <v>0</v>
      </c>
      <c r="N45" s="7">
        <f t="shared" si="28"/>
        <v>0.22137404580152781</v>
      </c>
      <c r="Q45" s="1" t="s">
        <v>32</v>
      </c>
      <c r="R45" s="1">
        <v>28.4</v>
      </c>
      <c r="S45" s="1">
        <v>8.3699999999999992</v>
      </c>
      <c r="T45" s="1">
        <v>1.1499999999999968</v>
      </c>
      <c r="V45" s="1" t="s">
        <v>32</v>
      </c>
      <c r="W45" s="1"/>
      <c r="X45" s="1"/>
      <c r="Y45" s="1"/>
      <c r="Z45" s="1" t="s">
        <v>32</v>
      </c>
      <c r="AA45" s="1"/>
      <c r="AB45" s="1"/>
      <c r="AC45" s="1"/>
    </row>
    <row r="46" spans="2:29" x14ac:dyDescent="0.25">
      <c r="B46">
        <v>26</v>
      </c>
      <c r="C46">
        <v>9.8000000000000007</v>
      </c>
      <c r="D46" s="1">
        <f t="shared" si="22"/>
        <v>2.1199999999999939</v>
      </c>
      <c r="E46">
        <v>37.919999999999995</v>
      </c>
      <c r="F46" s="7">
        <f t="shared" si="16"/>
        <v>0.94339622641509435</v>
      </c>
      <c r="G46" s="7">
        <f t="shared" si="23"/>
        <v>1.8867924528301886E-2</v>
      </c>
      <c r="H46" s="7">
        <f t="shared" si="24"/>
        <v>3.7735849056603772E-2</v>
      </c>
      <c r="I46" s="7">
        <f t="shared" si="18"/>
        <v>0.84210526315789469</v>
      </c>
      <c r="J46" s="7">
        <f t="shared" si="25"/>
        <v>0.10526315789473684</v>
      </c>
      <c r="K46" s="7">
        <f t="shared" si="26"/>
        <v>5.2631578947368418E-2</v>
      </c>
      <c r="L46" s="7">
        <f t="shared" si="20"/>
        <v>6.2499999999997342E-2</v>
      </c>
      <c r="M46" s="7">
        <f t="shared" si="27"/>
        <v>0.26041666666666741</v>
      </c>
      <c r="N46" s="7">
        <f t="shared" si="28"/>
        <v>0.67708333333333526</v>
      </c>
      <c r="Q46" s="1" t="s">
        <v>33</v>
      </c>
      <c r="R46" s="1">
        <v>27.6</v>
      </c>
      <c r="S46" s="1">
        <v>9.01</v>
      </c>
      <c r="T46" s="1">
        <v>1.3099999999999934</v>
      </c>
      <c r="V46" s="1" t="s">
        <v>33</v>
      </c>
      <c r="W46" s="1"/>
      <c r="X46" s="1"/>
      <c r="Y46" s="1"/>
      <c r="Z46" s="1" t="s">
        <v>33</v>
      </c>
      <c r="AA46" s="1"/>
      <c r="AB46" s="1"/>
      <c r="AC46" s="1"/>
    </row>
    <row r="47" spans="2:29" x14ac:dyDescent="0.25">
      <c r="B47">
        <v>25.3</v>
      </c>
      <c r="C47">
        <v>10.3</v>
      </c>
      <c r="D47" s="1">
        <f t="shared" si="22"/>
        <v>2.3199999999999932</v>
      </c>
      <c r="E47">
        <v>37.919999999999995</v>
      </c>
      <c r="F47" s="7">
        <f t="shared" si="16"/>
        <v>0.97307692307692306</v>
      </c>
      <c r="G47" s="7">
        <f t="shared" si="23"/>
        <v>3.8461538461538464E-3</v>
      </c>
      <c r="H47" s="7">
        <f t="shared" si="24"/>
        <v>2.3076923076923075E-2</v>
      </c>
      <c r="I47" s="7">
        <f t="shared" si="18"/>
        <v>0.91836734693877542</v>
      </c>
      <c r="J47" s="7">
        <f t="shared" si="25"/>
        <v>8.1632653061224483E-2</v>
      </c>
      <c r="K47" s="7">
        <f t="shared" si="26"/>
        <v>0</v>
      </c>
      <c r="L47" s="7">
        <f t="shared" si="20"/>
        <v>0.4339622641509418</v>
      </c>
      <c r="M47" s="7">
        <f t="shared" si="27"/>
        <v>0</v>
      </c>
      <c r="N47" s="7">
        <f t="shared" si="28"/>
        <v>0.56603773584905825</v>
      </c>
      <c r="Q47" s="1" t="s">
        <v>34</v>
      </c>
      <c r="R47" s="1">
        <v>26.5</v>
      </c>
      <c r="S47" s="1">
        <v>9.5</v>
      </c>
      <c r="T47" s="1">
        <v>1.9199999999999946</v>
      </c>
      <c r="V47" s="1" t="s">
        <v>34</v>
      </c>
      <c r="W47" s="1"/>
      <c r="X47" s="1"/>
      <c r="Y47" s="1"/>
      <c r="Z47" s="1" t="s">
        <v>34</v>
      </c>
      <c r="AA47" s="1"/>
      <c r="AB47" s="1"/>
      <c r="AC47" s="1"/>
    </row>
    <row r="48" spans="2:29" x14ac:dyDescent="0.25">
      <c r="Q48" s="1" t="s">
        <v>35</v>
      </c>
      <c r="R48" s="1">
        <v>26</v>
      </c>
      <c r="S48" s="1">
        <v>9.8000000000000007</v>
      </c>
      <c r="T48" s="1">
        <v>2.1199999999999939</v>
      </c>
      <c r="V48" s="1" t="s">
        <v>35</v>
      </c>
      <c r="W48" s="1"/>
      <c r="X48" s="1"/>
      <c r="Y48" s="1"/>
      <c r="Z48" s="1" t="s">
        <v>35</v>
      </c>
      <c r="AA48" s="1"/>
      <c r="AB48" s="1"/>
      <c r="AC48" s="1"/>
    </row>
    <row r="49" spans="4:29" x14ac:dyDescent="0.25">
      <c r="E49" t="s">
        <v>9</v>
      </c>
      <c r="F49" t="s">
        <v>10</v>
      </c>
      <c r="G49" t="s">
        <v>11</v>
      </c>
      <c r="Q49" s="1" t="s">
        <v>36</v>
      </c>
      <c r="R49" s="1">
        <v>25.3</v>
      </c>
      <c r="S49" s="1">
        <v>10.3</v>
      </c>
      <c r="T49" s="1">
        <v>2.3199999999999932</v>
      </c>
      <c r="V49" s="1" t="s">
        <v>36</v>
      </c>
      <c r="W49" s="1"/>
      <c r="X49" s="1"/>
      <c r="Y49" s="1"/>
      <c r="Z49" s="1" t="s">
        <v>36</v>
      </c>
      <c r="AA49" s="1"/>
      <c r="AB49" s="1"/>
      <c r="AC49" s="1"/>
    </row>
    <row r="50" spans="4:29" x14ac:dyDescent="0.25">
      <c r="D50" t="s">
        <v>9</v>
      </c>
      <c r="E50" s="9">
        <f>AVERAGE(F29:F47)</f>
        <v>0.98159505634084243</v>
      </c>
      <c r="F50" s="9">
        <f>AVERAGE(G29:G47)</f>
        <v>1.0833363152291643E-2</v>
      </c>
      <c r="G50" s="9">
        <f>AVERAGE(H29:H47)</f>
        <v>7.5715805068659343E-3</v>
      </c>
      <c r="Q50" s="1" t="s">
        <v>37</v>
      </c>
      <c r="R50" s="1"/>
      <c r="S50" s="1"/>
      <c r="T50" s="1"/>
      <c r="V50" s="1" t="s">
        <v>37</v>
      </c>
      <c r="W50" s="1">
        <v>25.35</v>
      </c>
      <c r="X50" s="1">
        <v>10.41</v>
      </c>
      <c r="Y50" s="1">
        <v>2.5099999999999998</v>
      </c>
      <c r="Z50" s="1" t="s">
        <v>37</v>
      </c>
      <c r="AA50" s="1">
        <v>25.33</v>
      </c>
      <c r="AB50" s="1">
        <v>10.28</v>
      </c>
      <c r="AC50" s="1">
        <v>2.67</v>
      </c>
    </row>
    <row r="51" spans="4:29" x14ac:dyDescent="0.25">
      <c r="D51" t="s">
        <v>10</v>
      </c>
      <c r="E51" s="9">
        <f>AVERAGE(K29:K47)</f>
        <v>1.9782133347719309E-2</v>
      </c>
      <c r="F51" s="9">
        <f>AVERAGE(I29:I47)</f>
        <v>0.93210183661179336</v>
      </c>
      <c r="G51" s="9">
        <f>AVERAGE(J29:J47)</f>
        <v>4.8116030040487492E-2</v>
      </c>
      <c r="Q51" s="1" t="s">
        <v>38</v>
      </c>
      <c r="R51" s="1"/>
      <c r="S51" s="1"/>
      <c r="T51" s="1"/>
      <c r="V51" s="1" t="s">
        <v>38</v>
      </c>
      <c r="W51" s="1">
        <v>25.41</v>
      </c>
      <c r="X51" s="1">
        <v>10.57</v>
      </c>
      <c r="Y51" s="1">
        <v>2.65</v>
      </c>
      <c r="Z51" s="1" t="s">
        <v>38</v>
      </c>
      <c r="AA51" s="1">
        <v>25.37</v>
      </c>
      <c r="AB51" s="1">
        <v>10.31</v>
      </c>
      <c r="AC51" s="1">
        <v>2.96</v>
      </c>
    </row>
    <row r="52" spans="4:29" x14ac:dyDescent="0.25">
      <c r="D52" t="s">
        <v>11</v>
      </c>
      <c r="E52" s="9">
        <f>AVERAGE(M29:M47)</f>
        <v>6.2879343619566125E-2</v>
      </c>
      <c r="F52" s="9">
        <f>AVERAGE(N29:N47)</f>
        <v>0.20375611409000149</v>
      </c>
      <c r="G52" s="9">
        <f>AVERAGE(L29:L47)</f>
        <v>0.73336454229043235</v>
      </c>
      <c r="Q52" s="1" t="s">
        <v>39</v>
      </c>
      <c r="R52" s="1"/>
      <c r="S52" s="1"/>
      <c r="T52" s="1"/>
      <c r="V52" s="1" t="s">
        <v>39</v>
      </c>
      <c r="W52" s="1">
        <v>25.48</v>
      </c>
      <c r="X52" s="1">
        <v>10.74</v>
      </c>
      <c r="Y52" s="1">
        <v>2.77</v>
      </c>
      <c r="Z52" s="1" t="s">
        <v>39</v>
      </c>
      <c r="AA52" s="1">
        <v>25.42</v>
      </c>
      <c r="AB52" s="1">
        <v>10.39</v>
      </c>
      <c r="AC52" s="1">
        <v>3.18</v>
      </c>
    </row>
    <row r="53" spans="4:29" x14ac:dyDescent="0.25">
      <c r="Q53" s="1" t="s">
        <v>40</v>
      </c>
      <c r="R53" s="1"/>
      <c r="S53" s="1"/>
      <c r="T53" s="1"/>
      <c r="V53" s="1" t="s">
        <v>40</v>
      </c>
      <c r="W53" s="1">
        <v>25.56</v>
      </c>
      <c r="X53" s="1">
        <v>10.93</v>
      </c>
      <c r="Y53" s="1">
        <v>2.87</v>
      </c>
      <c r="Z53" s="1" t="s">
        <v>40</v>
      </c>
      <c r="AA53" s="1">
        <v>25.49</v>
      </c>
      <c r="AB53" s="1">
        <v>10.49</v>
      </c>
      <c r="AC53" s="1">
        <v>3.37</v>
      </c>
    </row>
    <row r="54" spans="4:29" x14ac:dyDescent="0.25">
      <c r="Q54" s="1" t="s">
        <v>41</v>
      </c>
      <c r="R54" s="1"/>
      <c r="S54" s="1"/>
      <c r="T54" s="1"/>
      <c r="V54" s="1" t="s">
        <v>41</v>
      </c>
      <c r="W54" s="1">
        <v>25.65</v>
      </c>
      <c r="X54" s="1">
        <v>11.12</v>
      </c>
      <c r="Y54" s="1">
        <v>2.94</v>
      </c>
      <c r="Z54" s="1" t="s">
        <v>41</v>
      </c>
      <c r="AA54" s="1">
        <v>25.57</v>
      </c>
      <c r="AB54" s="1">
        <v>10.62</v>
      </c>
      <c r="AC54" s="1">
        <v>3.53</v>
      </c>
    </row>
    <row r="82" spans="13:13" x14ac:dyDescent="0.25">
      <c r="M82" t="s">
        <v>65</v>
      </c>
    </row>
  </sheetData>
  <mergeCells count="3">
    <mergeCell ref="T5:V5"/>
    <mergeCell ref="W5:Y5"/>
    <mergeCell ref="P5:R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7" workbookViewId="0">
      <selection activeCell="G42" sqref="G42"/>
    </sheetView>
  </sheetViews>
  <sheetFormatPr defaultRowHeight="15" x14ac:dyDescent="0.25"/>
  <cols>
    <col min="8" max="8" width="13.42578125" customWidth="1"/>
  </cols>
  <sheetData>
    <row r="1" spans="1:17" x14ac:dyDescent="0.25">
      <c r="A1" s="1"/>
      <c r="B1" s="1" t="s">
        <v>51</v>
      </c>
      <c r="C1" s="1" t="s">
        <v>48</v>
      </c>
      <c r="D1" s="1" t="s">
        <v>49</v>
      </c>
      <c r="E1" s="1" t="s">
        <v>50</v>
      </c>
      <c r="F1" s="1"/>
      <c r="G1" s="1" t="s">
        <v>55</v>
      </c>
      <c r="H1" s="1" t="s">
        <v>52</v>
      </c>
      <c r="I1" s="1" t="s">
        <v>53</v>
      </c>
      <c r="J1" s="1" t="s">
        <v>54</v>
      </c>
      <c r="K1" s="1" t="s">
        <v>11</v>
      </c>
      <c r="M1" s="1"/>
      <c r="N1" s="1" t="s">
        <v>56</v>
      </c>
      <c r="O1" s="1" t="s">
        <v>57</v>
      </c>
      <c r="P1" s="1" t="s">
        <v>58</v>
      </c>
      <c r="Q1" s="1" t="s">
        <v>59</v>
      </c>
    </row>
    <row r="2" spans="1:17" x14ac:dyDescent="0.25">
      <c r="A2" s="1" t="s">
        <v>17</v>
      </c>
      <c r="B2" s="1">
        <v>30.68</v>
      </c>
      <c r="C2" s="1"/>
      <c r="D2" s="1"/>
      <c r="E2" s="1"/>
      <c r="F2" s="1"/>
      <c r="G2" s="1">
        <v>5.73</v>
      </c>
      <c r="H2" s="1"/>
      <c r="I2" s="1"/>
      <c r="J2" s="1"/>
      <c r="K2" s="1">
        <v>1.51</v>
      </c>
      <c r="M2" s="1" t="s">
        <v>17</v>
      </c>
      <c r="N2" s="1">
        <v>1.51</v>
      </c>
      <c r="O2" s="1"/>
      <c r="P2" s="1"/>
    </row>
    <row r="3" spans="1:17" x14ac:dyDescent="0.25">
      <c r="A3" s="1" t="s">
        <v>18</v>
      </c>
      <c r="B3" s="1">
        <v>30.65</v>
      </c>
      <c r="C3" s="1"/>
      <c r="D3" s="1"/>
      <c r="E3" s="1"/>
      <c r="F3" s="1"/>
      <c r="G3" s="1">
        <v>5.74</v>
      </c>
      <c r="H3" s="1"/>
      <c r="I3" s="1"/>
      <c r="J3" s="1"/>
      <c r="K3" s="1">
        <v>1.5299999999999958</v>
      </c>
      <c r="M3" s="1" t="s">
        <v>18</v>
      </c>
      <c r="N3" s="1">
        <v>1.5299999999999958</v>
      </c>
      <c r="O3" s="1"/>
      <c r="P3" s="1"/>
    </row>
    <row r="4" spans="1:17" x14ac:dyDescent="0.25">
      <c r="A4" s="1" t="s">
        <v>19</v>
      </c>
      <c r="B4" s="1">
        <v>30.83</v>
      </c>
      <c r="C4" s="1"/>
      <c r="D4" s="1"/>
      <c r="E4" s="1"/>
      <c r="F4" s="1"/>
      <c r="G4" s="1">
        <v>5.43</v>
      </c>
      <c r="H4" s="1"/>
      <c r="I4" s="1"/>
      <c r="J4" s="1"/>
      <c r="K4" s="1">
        <v>1.6599999999999966</v>
      </c>
      <c r="M4" s="1" t="s">
        <v>19</v>
      </c>
      <c r="N4" s="1">
        <v>1.6599999999999966</v>
      </c>
      <c r="O4" s="1"/>
      <c r="P4" s="1"/>
    </row>
    <row r="5" spans="1:17" x14ac:dyDescent="0.25">
      <c r="A5" s="1" t="s">
        <v>20</v>
      </c>
      <c r="B5" s="1">
        <v>30.9</v>
      </c>
      <c r="C5" s="1"/>
      <c r="D5" s="1"/>
      <c r="E5" s="1"/>
      <c r="F5" s="1"/>
      <c r="G5" s="1">
        <v>5.3</v>
      </c>
      <c r="H5" s="1"/>
      <c r="I5" s="1"/>
      <c r="J5" s="1"/>
      <c r="K5" s="1">
        <v>1.7199999999999962</v>
      </c>
      <c r="M5" s="1" t="s">
        <v>20</v>
      </c>
      <c r="N5" s="6">
        <v>1.7199999999999962</v>
      </c>
      <c r="O5" s="1"/>
      <c r="P5" s="1"/>
    </row>
    <row r="6" spans="1:17" x14ac:dyDescent="0.25">
      <c r="A6" s="1" t="s">
        <v>21</v>
      </c>
      <c r="B6" s="1">
        <v>31.1</v>
      </c>
      <c r="C6" s="1"/>
      <c r="D6" s="1"/>
      <c r="E6" s="1"/>
      <c r="F6" s="1"/>
      <c r="G6" s="1">
        <v>4.7</v>
      </c>
      <c r="H6" s="1"/>
      <c r="I6" s="1"/>
      <c r="J6" s="1"/>
      <c r="K6" s="6">
        <v>2.119999999999993</v>
      </c>
      <c r="M6" s="1" t="s">
        <v>21</v>
      </c>
      <c r="N6" s="1">
        <v>2.119999999999993</v>
      </c>
      <c r="O6" s="6"/>
      <c r="P6" s="6"/>
    </row>
    <row r="7" spans="1:17" x14ac:dyDescent="0.25">
      <c r="A7" s="1" t="s">
        <v>22</v>
      </c>
      <c r="B7" s="1">
        <v>31.05</v>
      </c>
      <c r="C7" s="1"/>
      <c r="D7" s="1"/>
      <c r="E7" s="1"/>
      <c r="F7" s="1"/>
      <c r="G7" s="1">
        <v>4.7300000000000004</v>
      </c>
      <c r="H7" s="1"/>
      <c r="I7" s="1"/>
      <c r="J7" s="1"/>
      <c r="K7" s="1">
        <v>2.1399999999999935</v>
      </c>
      <c r="M7" s="1" t="s">
        <v>22</v>
      </c>
      <c r="N7" s="1">
        <v>2.1399999999999935</v>
      </c>
      <c r="O7" s="1"/>
      <c r="P7" s="1"/>
    </row>
    <row r="8" spans="1:17" x14ac:dyDescent="0.25">
      <c r="A8" s="1" t="s">
        <v>23</v>
      </c>
      <c r="B8" s="1">
        <v>31.01</v>
      </c>
      <c r="C8" s="1"/>
      <c r="D8" s="1"/>
      <c r="E8" s="1"/>
      <c r="F8" s="1"/>
      <c r="G8" s="1">
        <v>4.8099999999999996</v>
      </c>
      <c r="H8" s="1"/>
      <c r="I8" s="1"/>
      <c r="J8" s="1"/>
      <c r="K8" s="1">
        <v>2.0999999999999934</v>
      </c>
      <c r="M8" s="1" t="s">
        <v>23</v>
      </c>
      <c r="N8" s="1">
        <v>2.0999999999999934</v>
      </c>
      <c r="O8" s="1"/>
      <c r="P8" s="1"/>
    </row>
    <row r="9" spans="1:17" x14ac:dyDescent="0.25">
      <c r="A9" s="1" t="s">
        <v>24</v>
      </c>
      <c r="B9" s="1">
        <v>30.7</v>
      </c>
      <c r="C9" s="1"/>
      <c r="D9" s="1"/>
      <c r="E9" s="1"/>
      <c r="F9" s="1"/>
      <c r="G9" s="1">
        <v>5.01</v>
      </c>
      <c r="H9" s="1"/>
      <c r="I9" s="1"/>
      <c r="J9" s="1"/>
      <c r="K9" s="1">
        <v>2.2099999999999955</v>
      </c>
      <c r="M9" s="1" t="s">
        <v>24</v>
      </c>
      <c r="N9" s="1">
        <v>2.2099999999999955</v>
      </c>
      <c r="O9" s="1"/>
      <c r="P9" s="1"/>
    </row>
    <row r="10" spans="1:17" x14ac:dyDescent="0.25">
      <c r="A10" s="1" t="s">
        <v>25</v>
      </c>
      <c r="B10" s="1">
        <v>30.3</v>
      </c>
      <c r="C10" s="1"/>
      <c r="D10" s="1"/>
      <c r="E10" s="1"/>
      <c r="F10" s="1"/>
      <c r="G10" s="1">
        <v>5.3</v>
      </c>
      <c r="H10" s="1"/>
      <c r="I10" s="1"/>
      <c r="J10" s="1"/>
      <c r="K10" s="1">
        <v>2.3199999999999941</v>
      </c>
      <c r="M10" s="1" t="s">
        <v>25</v>
      </c>
      <c r="N10" s="1">
        <v>2.3199999999999941</v>
      </c>
      <c r="O10" s="1"/>
      <c r="P10" s="1"/>
    </row>
    <row r="11" spans="1:17" x14ac:dyDescent="0.25">
      <c r="A11" s="1" t="s">
        <v>26</v>
      </c>
      <c r="B11" s="1">
        <v>29.3</v>
      </c>
      <c r="C11" s="1"/>
      <c r="D11" s="1"/>
      <c r="E11" s="1"/>
      <c r="F11" s="1"/>
      <c r="G11" s="1">
        <v>6.4</v>
      </c>
      <c r="H11" s="1"/>
      <c r="I11" s="1"/>
      <c r="J11" s="1"/>
      <c r="K11" s="1">
        <v>2.2199999999999935</v>
      </c>
      <c r="M11" s="1" t="s">
        <v>26</v>
      </c>
      <c r="N11" s="1">
        <v>2.2199999999999935</v>
      </c>
      <c r="O11" s="1"/>
      <c r="P11" s="1"/>
    </row>
    <row r="12" spans="1:17" x14ac:dyDescent="0.25">
      <c r="A12" s="1" t="s">
        <v>27</v>
      </c>
      <c r="B12" s="1">
        <v>29.3</v>
      </c>
      <c r="C12" s="1"/>
      <c r="D12" s="1"/>
      <c r="E12" s="1"/>
      <c r="F12" s="1"/>
      <c r="G12" s="1">
        <v>6.5</v>
      </c>
      <c r="H12" s="1"/>
      <c r="I12" s="1"/>
      <c r="J12" s="1"/>
      <c r="K12" s="1">
        <v>2.1199999999999939</v>
      </c>
      <c r="M12" s="1" t="s">
        <v>27</v>
      </c>
      <c r="N12" s="1">
        <v>2.1199999999999939</v>
      </c>
      <c r="O12" s="1"/>
      <c r="P12" s="1"/>
    </row>
    <row r="13" spans="1:17" x14ac:dyDescent="0.25">
      <c r="A13" s="1" t="s">
        <v>28</v>
      </c>
      <c r="B13" s="1">
        <v>28.8</v>
      </c>
      <c r="C13" s="1"/>
      <c r="D13" s="1"/>
      <c r="E13" s="1"/>
      <c r="F13" s="1"/>
      <c r="G13" s="1">
        <v>7.3</v>
      </c>
      <c r="H13" s="1"/>
      <c r="I13" s="1"/>
      <c r="J13" s="1"/>
      <c r="K13" s="1">
        <v>1.8199999999999941</v>
      </c>
      <c r="M13" s="1" t="s">
        <v>28</v>
      </c>
      <c r="N13" s="1">
        <v>1.8199999999999941</v>
      </c>
      <c r="O13" s="1"/>
      <c r="P13" s="1"/>
    </row>
    <row r="14" spans="1:17" x14ac:dyDescent="0.25">
      <c r="A14" s="1" t="s">
        <v>29</v>
      </c>
      <c r="B14" s="1">
        <v>28.8</v>
      </c>
      <c r="C14" s="1"/>
      <c r="D14" s="1"/>
      <c r="E14" s="1"/>
      <c r="F14" s="1"/>
      <c r="G14" s="1">
        <v>8.1</v>
      </c>
      <c r="H14" s="1"/>
      <c r="I14" s="1"/>
      <c r="J14" s="1"/>
      <c r="K14" s="1">
        <v>1.0199999999999942</v>
      </c>
      <c r="M14" s="1" t="s">
        <v>29</v>
      </c>
      <c r="N14" s="1">
        <v>1.0199999999999942</v>
      </c>
      <c r="O14" s="1"/>
      <c r="P14" s="1"/>
    </row>
    <row r="15" spans="1:17" x14ac:dyDescent="0.25">
      <c r="A15" s="1" t="s">
        <v>30</v>
      </c>
      <c r="B15" s="1">
        <v>28.7</v>
      </c>
      <c r="C15" s="1"/>
      <c r="D15" s="1"/>
      <c r="E15" s="1"/>
      <c r="F15" s="1"/>
      <c r="G15" s="1">
        <v>8.3000000000000007</v>
      </c>
      <c r="H15" s="1"/>
      <c r="I15" s="1"/>
      <c r="J15" s="1"/>
      <c r="K15" s="1">
        <v>0.9199999999999946</v>
      </c>
      <c r="M15" s="1" t="s">
        <v>30</v>
      </c>
      <c r="N15" s="1">
        <v>0.9199999999999946</v>
      </c>
      <c r="O15" s="1"/>
      <c r="P15" s="1"/>
    </row>
    <row r="16" spans="1:17" x14ac:dyDescent="0.25">
      <c r="A16" s="1" t="s">
        <v>31</v>
      </c>
      <c r="B16" s="1">
        <v>28.6</v>
      </c>
      <c r="C16" s="1"/>
      <c r="D16" s="1"/>
      <c r="E16" s="1"/>
      <c r="F16" s="1"/>
      <c r="G16" s="1">
        <v>8.34</v>
      </c>
      <c r="H16" s="1"/>
      <c r="I16" s="1"/>
      <c r="J16" s="1"/>
      <c r="K16" s="1">
        <v>0.97999999999999332</v>
      </c>
      <c r="M16" s="1" t="s">
        <v>31</v>
      </c>
      <c r="N16" s="1">
        <v>0.97999999999999332</v>
      </c>
      <c r="O16" s="1"/>
      <c r="P16" s="1"/>
    </row>
    <row r="17" spans="1:17" x14ac:dyDescent="0.25">
      <c r="A17" s="1" t="s">
        <v>32</v>
      </c>
      <c r="B17" s="1">
        <v>28.4</v>
      </c>
      <c r="C17" s="1"/>
      <c r="D17" s="1"/>
      <c r="E17" s="1"/>
      <c r="F17" s="1"/>
      <c r="G17" s="1">
        <v>8.3699999999999992</v>
      </c>
      <c r="H17" s="1"/>
      <c r="I17" s="1"/>
      <c r="J17" s="1"/>
      <c r="K17" s="1">
        <v>1.1499999999999968</v>
      </c>
      <c r="M17" s="1" t="s">
        <v>32</v>
      </c>
      <c r="N17" s="1">
        <v>1.1499999999999968</v>
      </c>
      <c r="O17" s="1"/>
      <c r="P17" s="1"/>
    </row>
    <row r="18" spans="1:17" x14ac:dyDescent="0.25">
      <c r="A18" s="1" t="s">
        <v>33</v>
      </c>
      <c r="B18" s="1">
        <v>27.6</v>
      </c>
      <c r="C18" s="1"/>
      <c r="D18" s="1"/>
      <c r="E18" s="1"/>
      <c r="F18" s="1"/>
      <c r="G18" s="1">
        <v>9.01</v>
      </c>
      <c r="H18" s="1"/>
      <c r="I18" s="1"/>
      <c r="J18" s="1"/>
      <c r="K18" s="1">
        <v>1.3099999999999934</v>
      </c>
      <c r="M18" s="1" t="s">
        <v>33</v>
      </c>
      <c r="N18" s="1">
        <v>1.3099999999999934</v>
      </c>
      <c r="O18" s="1"/>
      <c r="P18" s="1"/>
    </row>
    <row r="19" spans="1:17" x14ac:dyDescent="0.25">
      <c r="A19" s="1" t="s">
        <v>34</v>
      </c>
      <c r="B19" s="1">
        <v>26.5</v>
      </c>
      <c r="C19" s="1"/>
      <c r="D19" s="1"/>
      <c r="E19" s="1"/>
      <c r="F19" s="1"/>
      <c r="G19" s="1">
        <v>9.5</v>
      </c>
      <c r="H19" s="1"/>
      <c r="I19" s="1"/>
      <c r="J19" s="1"/>
      <c r="K19" s="1">
        <v>1.9199999999999946</v>
      </c>
      <c r="M19" s="1" t="s">
        <v>34</v>
      </c>
      <c r="N19" s="1">
        <v>1.9199999999999946</v>
      </c>
      <c r="O19" s="1"/>
      <c r="P19" s="1"/>
    </row>
    <row r="20" spans="1:17" x14ac:dyDescent="0.25">
      <c r="A20" s="1" t="s">
        <v>35</v>
      </c>
      <c r="B20" s="1">
        <v>26</v>
      </c>
      <c r="C20" s="1"/>
      <c r="D20" s="1"/>
      <c r="E20" s="1"/>
      <c r="F20" s="1"/>
      <c r="G20" s="1">
        <v>9.8000000000000007</v>
      </c>
      <c r="H20" s="1"/>
      <c r="I20" s="1"/>
      <c r="J20" s="1"/>
      <c r="K20" s="1">
        <v>2.1199999999999939</v>
      </c>
      <c r="M20" s="1" t="s">
        <v>35</v>
      </c>
      <c r="N20" s="1">
        <v>2.1199999999999939</v>
      </c>
      <c r="O20" s="1"/>
      <c r="P20" s="1"/>
    </row>
    <row r="21" spans="1:17" x14ac:dyDescent="0.25">
      <c r="A21" s="1" t="s">
        <v>36</v>
      </c>
      <c r="B21" s="1">
        <v>25.3</v>
      </c>
      <c r="C21" s="1"/>
      <c r="D21" s="1"/>
      <c r="E21" s="1"/>
      <c r="F21" s="1"/>
      <c r="G21" s="1">
        <v>10.3</v>
      </c>
      <c r="H21" s="1"/>
      <c r="I21" s="1"/>
      <c r="J21" s="1"/>
      <c r="K21" s="1">
        <v>2.3199999999999932</v>
      </c>
      <c r="M21" s="1" t="s">
        <v>36</v>
      </c>
      <c r="N21" s="1">
        <v>2.3199999999999932</v>
      </c>
      <c r="O21" s="1"/>
      <c r="P21" s="1"/>
    </row>
    <row r="22" spans="1:17" x14ac:dyDescent="0.25">
      <c r="A22" s="1" t="s">
        <v>37</v>
      </c>
      <c r="B22" s="1"/>
      <c r="C22" s="1">
        <v>25.35</v>
      </c>
      <c r="D22" s="1">
        <v>25.33</v>
      </c>
      <c r="E22" s="1">
        <v>27.25</v>
      </c>
      <c r="F22" s="1"/>
      <c r="G22" s="1"/>
      <c r="H22" s="1">
        <v>10.41</v>
      </c>
      <c r="I22" s="1">
        <v>10.28</v>
      </c>
      <c r="J22" s="1">
        <v>10.3</v>
      </c>
      <c r="K22" s="1"/>
      <c r="M22" s="1" t="s">
        <v>37</v>
      </c>
      <c r="N22" s="1"/>
      <c r="O22" s="1">
        <v>2.5099999999999998</v>
      </c>
      <c r="P22" s="1">
        <v>2.67</v>
      </c>
      <c r="Q22">
        <v>2.2200000000000002</v>
      </c>
    </row>
    <row r="23" spans="1:17" x14ac:dyDescent="0.25">
      <c r="A23" s="1" t="s">
        <v>38</v>
      </c>
      <c r="B23" s="1"/>
      <c r="C23" s="1">
        <v>25.41</v>
      </c>
      <c r="D23" s="1">
        <v>25.37</v>
      </c>
      <c r="E23" s="1">
        <v>29.23</v>
      </c>
      <c r="F23" s="1"/>
      <c r="G23" s="1"/>
      <c r="H23" s="1">
        <v>10.57</v>
      </c>
      <c r="I23" s="1">
        <v>10.31</v>
      </c>
      <c r="J23" s="1">
        <v>10.3</v>
      </c>
      <c r="K23" s="1"/>
      <c r="M23" s="1" t="s">
        <v>38</v>
      </c>
      <c r="N23" s="1"/>
      <c r="O23" s="1">
        <v>2.65</v>
      </c>
      <c r="P23" s="1">
        <v>2.96</v>
      </c>
      <c r="Q23">
        <v>1.77</v>
      </c>
    </row>
    <row r="24" spans="1:17" x14ac:dyDescent="0.25">
      <c r="A24" s="1" t="s">
        <v>39</v>
      </c>
      <c r="B24" s="1"/>
      <c r="C24" s="1">
        <v>25.48</v>
      </c>
      <c r="D24" s="1">
        <v>25.42</v>
      </c>
      <c r="E24" s="1">
        <v>29.23</v>
      </c>
      <c r="F24" s="1"/>
      <c r="G24" s="1"/>
      <c r="H24" s="1">
        <v>10.74</v>
      </c>
      <c r="I24" s="1">
        <v>10.39</v>
      </c>
      <c r="J24" s="1">
        <v>10.3</v>
      </c>
      <c r="K24" s="1"/>
      <c r="M24" s="1" t="s">
        <v>39</v>
      </c>
      <c r="N24" s="1"/>
      <c r="O24" s="1">
        <v>2.77</v>
      </c>
      <c r="P24" s="1">
        <v>3.18</v>
      </c>
      <c r="Q24">
        <v>1.77</v>
      </c>
    </row>
    <row r="25" spans="1:17" x14ac:dyDescent="0.25">
      <c r="A25" s="1" t="s">
        <v>40</v>
      </c>
      <c r="B25" s="1"/>
      <c r="C25" s="1">
        <v>25.56</v>
      </c>
      <c r="D25" s="1">
        <v>25.49</v>
      </c>
      <c r="E25" s="1">
        <v>29.23</v>
      </c>
      <c r="F25" s="1"/>
      <c r="G25" s="1"/>
      <c r="H25" s="1">
        <v>10.93</v>
      </c>
      <c r="I25" s="1">
        <v>10.49</v>
      </c>
      <c r="J25" s="1">
        <v>10.3</v>
      </c>
      <c r="K25" s="1"/>
      <c r="M25" s="1" t="s">
        <v>40</v>
      </c>
      <c r="N25" s="1"/>
      <c r="O25" s="1">
        <v>2.87</v>
      </c>
      <c r="P25" s="1">
        <v>3.37</v>
      </c>
      <c r="Q25">
        <v>1.77</v>
      </c>
    </row>
    <row r="26" spans="1:17" x14ac:dyDescent="0.25">
      <c r="A26" s="1" t="s">
        <v>41</v>
      </c>
      <c r="B26" s="1"/>
      <c r="C26" s="1">
        <v>25.65</v>
      </c>
      <c r="D26" s="1">
        <v>25.57</v>
      </c>
      <c r="E26" s="1">
        <v>29.23</v>
      </c>
      <c r="F26" s="1"/>
      <c r="G26" s="1"/>
      <c r="H26" s="1">
        <v>11.12</v>
      </c>
      <c r="I26" s="1">
        <v>10.62</v>
      </c>
      <c r="J26" s="1">
        <v>10.3</v>
      </c>
      <c r="K26" s="1"/>
      <c r="M26" s="1" t="s">
        <v>41</v>
      </c>
      <c r="N26" s="1"/>
      <c r="O26" s="1">
        <v>2.94</v>
      </c>
      <c r="P26" s="1">
        <v>3.53</v>
      </c>
      <c r="Q26">
        <v>1.77</v>
      </c>
    </row>
    <row r="39" spans="1:17" x14ac:dyDescent="0.25">
      <c r="A39" t="s">
        <v>62</v>
      </c>
      <c r="I39" t="s">
        <v>63</v>
      </c>
      <c r="Q39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4.8</vt:lpstr>
      <vt:lpstr>Fig 4.25 4.26 4.27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2018-04-22T11:30:42Z</dcterms:created>
  <dcterms:modified xsi:type="dcterms:W3CDTF">2018-05-10T07:09:47Z</dcterms:modified>
</cp:coreProperties>
</file>