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 defaultThemeVersion="166925"/>
  <xr:revisionPtr revIDLastSave="0" documentId="13_ncr:1_{0DCFB84B-EF9B-4A17-A609-7A44DC728E05}" xr6:coauthVersionLast="38" xr6:coauthVersionMax="38" xr10:uidLastSave="{00000000-0000-0000-0000-000000000000}"/>
  <bookViews>
    <workbookView xWindow="0" yWindow="0" windowWidth="26235" windowHeight="10545" xr2:uid="{E338D875-1631-4A0D-89A5-2E29AC4EA0B8}"/>
  </bookViews>
  <sheets>
    <sheet name="Chap 1 - Intro to Splunk" sheetId="3" r:id="rId1"/>
    <sheet name="Chap 2 - Architecting Splunk" sheetId="6" r:id="rId2"/>
    <sheet name="CH2 - Data Inputs - Log Files" sheetId="4" r:id="rId3"/>
    <sheet name="CH2 - Splunk Reporting Planner" sheetId="5" r:id="rId4"/>
    <sheet name="CH2 - Indexer Sizing Calculator" sheetId="1" r:id="rId5"/>
    <sheet name="Chap 3 - Install Splunk" sheetId="17" r:id="rId6"/>
    <sheet name="CH3 - Installation Checklist" sheetId="9" r:id="rId7"/>
    <sheet name="Chap 4 - Getting Data In" sheetId="7" r:id="rId8"/>
    <sheet name="Chap 5 - Admin Apps &amp; Users" sheetId="16" r:id="rId9"/>
    <sheet name="Chap 6 - Searching with Splunk" sheetId="10" r:id="rId10"/>
    <sheet name="Chap 7 - Splunk Knowledge Obj" sheetId="11" r:id="rId11"/>
    <sheet name="Chap 8 - Rpts-Dashboards-Alerts" sheetId="12" r:id="rId12"/>
    <sheet name="Chap 9 - Splunk Applications" sheetId="13" r:id="rId13"/>
    <sheet name="Chap 10 - Advanced Splunk" sheetId="14" r:id="rId14"/>
  </sheets>
  <definedNames>
    <definedName name="GBPerDayIndexingFactor">'CH2 - Indexer Sizing Calculator'!$B$7</definedName>
    <definedName name="_xlnm.Print_Area" localSheetId="2">'CH2 - Data Inputs - Log Files'!$A$1:$N$31</definedName>
    <definedName name="_xlnm.Print_Area" localSheetId="4">'CH2 - Indexer Sizing Calculator'!$A$1:$K$21</definedName>
    <definedName name="_xlnm.Print_Area" localSheetId="3">'CH2 - Splunk Reporting Planner'!$A$1:$E$33</definedName>
    <definedName name="_xlnm.Print_Area" localSheetId="6">'CH3 - Installation Checklist'!$A$1:$S$304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9" i="4" l="1"/>
  <c r="M9" i="4"/>
  <c r="L10" i="4"/>
  <c r="M10" i="4"/>
  <c r="M12" i="4"/>
  <c r="L12" i="4"/>
  <c r="L4" i="4"/>
  <c r="M4" i="4"/>
  <c r="L5" i="4"/>
  <c r="M5" i="4"/>
  <c r="M7" i="4"/>
  <c r="L7" i="4"/>
  <c r="F9" i="1"/>
  <c r="G9" i="1"/>
  <c r="I9" i="1"/>
  <c r="F10" i="1"/>
  <c r="G10" i="1"/>
  <c r="I10" i="1"/>
  <c r="F11" i="1"/>
  <c r="G11" i="1"/>
  <c r="I11" i="1"/>
  <c r="F12" i="1"/>
  <c r="G12" i="1"/>
  <c r="I12" i="1"/>
  <c r="F13" i="1"/>
  <c r="G13" i="1"/>
  <c r="I13" i="1"/>
  <c r="I14" i="1"/>
  <c r="I17" i="1"/>
  <c r="B14" i="1"/>
  <c r="D16" i="1"/>
  <c r="I18" i="1"/>
  <c r="I19" i="1"/>
  <c r="I20" i="1"/>
  <c r="J9" i="1"/>
  <c r="J10" i="1"/>
  <c r="J11" i="1"/>
  <c r="J12" i="1"/>
  <c r="J13" i="1"/>
  <c r="J14" i="1"/>
  <c r="J17" i="1"/>
  <c r="J18" i="1"/>
  <c r="J19" i="1"/>
  <c r="J20" i="1"/>
  <c r="K20" i="1"/>
  <c r="K21" i="1"/>
  <c r="J21" i="1"/>
  <c r="I21" i="1"/>
  <c r="K13" i="1"/>
  <c r="K12" i="1"/>
  <c r="K11" i="1"/>
  <c r="K19" i="1"/>
  <c r="K18" i="1"/>
  <c r="K17" i="1"/>
  <c r="K9" i="1"/>
  <c r="K10" i="1"/>
  <c r="K14" i="1"/>
  <c r="G14" i="1"/>
  <c r="F14" i="1"/>
</calcChain>
</file>

<file path=xl/sharedStrings.xml><?xml version="1.0" encoding="utf-8"?>
<sst xmlns="http://schemas.openxmlformats.org/spreadsheetml/2006/main" count="1157" uniqueCount="847">
  <si>
    <t>User Fields in Blue</t>
  </si>
  <si>
    <t>Replication Factor</t>
  </si>
  <si>
    <t>Search Factor</t>
  </si>
  <si>
    <t>Number of Days in Hot/Warm</t>
  </si>
  <si>
    <t>Data Source</t>
  </si>
  <si>
    <t>GB per day</t>
  </si>
  <si>
    <t>Raw Compression Rate</t>
  </si>
  <si>
    <t>Index Compression Rate</t>
  </si>
  <si>
    <t>Retention in Days</t>
  </si>
  <si>
    <t>Base Size of Raw</t>
  </si>
  <si>
    <t>Base Size of Index Files</t>
  </si>
  <si>
    <t>Replicate (Y or blank)</t>
  </si>
  <si>
    <t>Replicated Size on Disk in GB</t>
  </si>
  <si>
    <t>Hot and Warm GB</t>
  </si>
  <si>
    <t>Cold GB</t>
  </si>
  <si>
    <t>Application Group 1</t>
  </si>
  <si>
    <t>Y</t>
  </si>
  <si>
    <t>Application Group 2</t>
  </si>
  <si>
    <t>Application Group 3</t>
  </si>
  <si>
    <t>Network Device Group 1</t>
  </si>
  <si>
    <t>Sensor Group 1</t>
  </si>
  <si>
    <t>Totals</t>
  </si>
  <si>
    <t>GB/Day</t>
  </si>
  <si>
    <t>Number of Indexers</t>
  </si>
  <si>
    <t>Recovery space</t>
  </si>
  <si>
    <t>if number of indexers lost =</t>
  </si>
  <si>
    <t>Overhead</t>
  </si>
  <si>
    <t xml:space="preserve"> for peak usage, report acceleration, summary indexes</t>
  </si>
  <si>
    <t>Disk Space per Indexer (GB)</t>
  </si>
  <si>
    <t>Total Disk (GB)</t>
  </si>
  <si>
    <t>Disk Space per Indexer for Raid 10 (GB)</t>
  </si>
  <si>
    <t>Splunk Indexer Disk Sizing Calculator</t>
  </si>
  <si>
    <t>GB/Day Indexing factor</t>
  </si>
  <si>
    <t>ingestion volume per indexer (GB/day)</t>
  </si>
  <si>
    <t>Splunk has a media kit brochure that covers the spectrum of ways Splunk helps companies</t>
  </si>
  <si>
    <t>extract value from their machine data:</t>
  </si>
  <si>
    <t>https://www.splunk.com/en_us/newsroom/media-kit.html</t>
  </si>
  <si>
    <t>https://www.splunk.com/en_us/software/features-comparison-chart.html</t>
  </si>
  <si>
    <t>You can compare the available features of each Splunk product here:</t>
  </si>
  <si>
    <t>Splunk 7.x Quick Start Guide</t>
  </si>
  <si>
    <t>Chapter 1 - Introduction to Splunk</t>
  </si>
  <si>
    <t>Links and Searches from:</t>
  </si>
  <si>
    <t>https://www.splunk.com/view/SP-CAAAGBY</t>
  </si>
  <si>
    <t>You can watch Rob and Erik tell their story about Splunk here:</t>
  </si>
  <si>
    <t>https://www.splunk.com/en_us/download/splunk-enterprise.html</t>
  </si>
  <si>
    <t>index=_internal | stats count by source, sourcetype</t>
  </si>
  <si>
    <t>command to return a count of all the events by their source and sourcetype:</t>
  </si>
  <si>
    <t>index=_internal sourcetype=splunk_web_access</t>
  </si>
  <si>
    <t>and press Enter, Splunk will return a number of events for 'Today' or other time frame</t>
  </si>
  <si>
    <t>you've selected in the Time Range drop-down.</t>
  </si>
  <si>
    <t>if you create a search on the instance of Splunk on your laptop using the SPL command:</t>
  </si>
  <si>
    <t>The Splunk website has a landing page with links to a vast array of additional information</t>
  </si>
  <si>
    <t>on configuring and using Splunk:</t>
  </si>
  <si>
    <t>https://www.splunk.com/en_us/community.html</t>
  </si>
  <si>
    <t>Splunk Data Inputs - Log Files</t>
  </si>
  <si>
    <r>
      <t>Environment</t>
    </r>
    <r>
      <rPr>
        <b/>
        <vertAlign val="superscript"/>
        <sz val="12"/>
        <color theme="1"/>
        <rFont val="Calibri"/>
        <family val="2"/>
        <scheme val="minor"/>
      </rPr>
      <t>1</t>
    </r>
  </si>
  <si>
    <t>ApplicationFullName</t>
  </si>
  <si>
    <t>AppID</t>
  </si>
  <si>
    <t>HostnameIP</t>
  </si>
  <si>
    <t>OS</t>
  </si>
  <si>
    <t>Middleware</t>
  </si>
  <si>
    <r>
      <t>LogPathName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</si>
  <si>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r>
      <t>Avg Daily Log Size MB</t>
    </r>
    <r>
      <rPr>
        <b/>
        <vertAlign val="superscript"/>
        <sz val="12"/>
        <color theme="1"/>
        <rFont val="Calibri"/>
        <family val="2"/>
        <scheme val="minor"/>
      </rPr>
      <t>3</t>
    </r>
  </si>
  <si>
    <t>PCI/PII</t>
  </si>
  <si>
    <t>Data Retention Days</t>
  </si>
  <si>
    <t># Hosts</t>
  </si>
  <si>
    <t>Total Daily Ingestion Volume MB</t>
  </si>
  <si>
    <t>Total Data Retention Volume MB</t>
  </si>
  <si>
    <t>Notes</t>
  </si>
  <si>
    <t>Dev/Test</t>
  </si>
  <si>
    <t>AppServices</t>
  </si>
  <si>
    <t>APPS00316</t>
  </si>
  <si>
    <t>10.14.212.15, 10.14.212.16, 10.14.212.17</t>
  </si>
  <si>
    <t>RHEL7</t>
  </si>
  <si>
    <t>Tomcat8</t>
  </si>
  <si>
    <t>/var/opt/apps/app_services/log/app_services.log</t>
  </si>
  <si>
    <t>No</t>
  </si>
  <si>
    <t>includes some stack traces</t>
  </si>
  <si>
    <t>Product Ordering Website</t>
  </si>
  <si>
    <t>EXA01577</t>
  </si>
  <si>
    <t>win-dt-035, win-dt-036</t>
  </si>
  <si>
    <t xml:space="preserve">WS2016 </t>
  </si>
  <si>
    <t>IIS</t>
  </si>
  <si>
    <t>D:\inetpub\logs\LogFiles\W3SVC4\*_daily.log</t>
  </si>
  <si>
    <t>Total Ingestion Volumes:</t>
  </si>
  <si>
    <t>Production</t>
  </si>
  <si>
    <t>10.26.17.201, 10.26.17.202, 10.26.17.205, 10.26.17.212</t>
  </si>
  <si>
    <t>win-prod-52, win-prod-55</t>
  </si>
  <si>
    <t>©</t>
  </si>
  <si>
    <t>NOTES</t>
  </si>
  <si>
    <r>
      <rPr>
        <b/>
        <vertAlign val="superscript"/>
        <sz val="12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Typial entries are Dev/Test or Production</t>
    </r>
  </si>
  <si>
    <r>
      <rPr>
        <b/>
        <vertAlign val="superscript"/>
        <sz val="12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Provide a separate entry for each unique log file location / name. Wildcards can be specified for variable parts of log file names </t>
    </r>
  </si>
  <si>
    <r>
      <rPr>
        <b/>
        <vertAlign val="superscript"/>
        <sz val="12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Specify the average daily log file size for each application, log type, &amp; log file such that the total logging volume for each host can be determined</t>
    </r>
  </si>
  <si>
    <t>Splunk Reporting Planner</t>
  </si>
  <si>
    <t>Information to guide report - dashboard - alert planning and Splunk concurrent search calculations</t>
  </si>
  <si>
    <t>Ad-Hoc Search</t>
  </si>
  <si>
    <t>Scheduled Reports</t>
  </si>
  <si>
    <t>Dashboards</t>
  </si>
  <si>
    <t>Alerts</t>
  </si>
  <si>
    <t>Summary Indexing</t>
  </si>
  <si>
    <t>Real-Time Searches</t>
  </si>
  <si>
    <t>Environment</t>
  </si>
  <si>
    <r>
      <t># Concurrent Users</t>
    </r>
    <r>
      <rPr>
        <b/>
        <vertAlign val="superscript"/>
        <sz val="12"/>
        <color theme="1"/>
        <rFont val="Calibri"/>
        <family val="2"/>
        <scheme val="minor"/>
      </rPr>
      <t>1</t>
    </r>
  </si>
  <si>
    <t>#</t>
  </si>
  <si>
    <r>
      <t>Run Time / Frequency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</si>
  <si>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r>
      <t>Refresh Frequency</t>
    </r>
    <r>
      <rPr>
        <b/>
        <vertAlign val="superscript"/>
        <sz val="12"/>
        <color theme="1"/>
        <rFont val="Calibri"/>
        <family val="2"/>
        <scheme val="minor"/>
      </rPr>
      <t>3</t>
    </r>
  </si>
  <si>
    <t xml:space="preserve"># </t>
  </si>
  <si>
    <t>Run Time / Frequency</t>
  </si>
  <si>
    <t>Active Period</t>
  </si>
  <si>
    <r>
      <t>Run Time(s)</t>
    </r>
    <r>
      <rPr>
        <b/>
        <vertAlign val="superscript"/>
        <sz val="12"/>
        <color theme="1"/>
        <rFont val="Calibri"/>
        <family val="2"/>
        <scheme val="minor"/>
      </rPr>
      <t>4</t>
    </r>
  </si>
  <si>
    <t>Daily</t>
  </si>
  <si>
    <t>15 Min</t>
  </si>
  <si>
    <t>5 Min</t>
  </si>
  <si>
    <t>2 Hours</t>
  </si>
  <si>
    <t>Test Runs</t>
  </si>
  <si>
    <t>As needed</t>
  </si>
  <si>
    <t>24 Hrs</t>
  </si>
  <si>
    <t>N/A</t>
  </si>
  <si>
    <t>5-60 Min</t>
  </si>
  <si>
    <r>
      <rPr>
        <b/>
        <vertAlign val="superscript"/>
        <sz val="12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Number of users actively using Splunk Web to run searches at the same time</t>
    </r>
  </si>
  <si>
    <r>
      <rPr>
        <b/>
        <vertAlign val="superscript"/>
        <sz val="12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How often the report/dashboard/alert is scheduled to run - Daily, Hourly, etc. - and at what time it is started each time</t>
    </r>
  </si>
  <si>
    <r>
      <rPr>
        <b/>
        <vertAlign val="superscript"/>
        <sz val="12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Dashboards can be configured to automatically refresh on a periodic basis, which re-runs the searches that populate each panel</t>
    </r>
  </si>
  <si>
    <r>
      <rPr>
        <b/>
        <vertAlign val="superscript"/>
        <sz val="12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What time the RT search is started/stopped</t>
    </r>
  </si>
  <si>
    <t>Provide a list and notes for each type of reporting product, for each Environment &amp; Application</t>
  </si>
  <si>
    <t>Reports</t>
  </si>
  <si>
    <t>Test Performance Summary</t>
  </si>
  <si>
    <t>Performance - # logins, 200/fail, RT</t>
  </si>
  <si>
    <t>Servers Down</t>
  </si>
  <si>
    <t>Perf - # logins, 200/fail, RT</t>
  </si>
  <si>
    <t>Testing Error Details</t>
  </si>
  <si>
    <t># Users per location - abandon rate</t>
  </si>
  <si>
    <t>RT Performance Degraded</t>
  </si>
  <si>
    <t>Errors Exceeding Threshold</t>
  </si>
  <si>
    <t>flexibility from this link:</t>
  </si>
  <si>
    <t>You can install a free version of Splunk on your laptop or personal server that provides this</t>
  </si>
  <si>
    <t>I recommend that you download, print, and peruse the Splunk Quick Reference Guide:</t>
  </si>
  <si>
    <t>https://www.splunk.com/pdfs/solution-guides/splunk-quick-reference-guide.pdf</t>
  </si>
  <si>
    <t>Splunk provides a document entitled 'Search head clustering architecture' that you can read</t>
  </si>
  <si>
    <t>if you want to gain a more through understanding of clustered search head functions and</t>
  </si>
  <si>
    <t>considerations - it is available here:</t>
  </si>
  <si>
    <t>http://docs.splunk.com/Documentation/Splunk/latest/DistSearch/SHCarchitecture</t>
  </si>
  <si>
    <t>Splunk provides an excellent guide to all the factors and considerations for hardware</t>
  </si>
  <si>
    <t>options selection in their Capacity Planning Manual; this is a ~35 page document that you</t>
  </si>
  <si>
    <t>will want to read before making a final choice of hardware options:</t>
  </si>
  <si>
    <t>https://docs.splunk.com/Documentation/Splunk/latest/Capacity/IntroductiontocapacityplanningforSplunkEnterprise</t>
  </si>
  <si>
    <t>https://splunkbase.splunk.com/</t>
  </si>
  <si>
    <t>You can peruse all the Splunk apps that are available here:</t>
  </si>
  <si>
    <t>instructions for installing Splunk for each type in the Installation Manual:</t>
  </si>
  <si>
    <t>You will find a list of system requirements for your choice of operating system, as well as full</t>
  </si>
  <si>
    <t>http://docs.splunk.com/Documentation/Splunk/latest/Installation/Whatsinthismanual</t>
  </si>
  <si>
    <t>That is a fairly long document to read through - make sure you at least read the system</t>
  </si>
  <si>
    <t>requirements section:</t>
  </si>
  <si>
    <t>http://docs.splunk.com/Documentation/Splunk/latest/Installation/Systemrequirements</t>
  </si>
  <si>
    <t>You can get Splunk Enterprise for Linux on the Splunk website starting at this URL:</t>
  </si>
  <si>
    <t>The Splunk Enterprise Installation Manual includes a section covering Windows</t>
  </si>
  <si>
    <t>http://docs.splunk.com/Documentation/Splunk/7.1.1/Installation/ChoosetheuserSplunkshouldrunas</t>
  </si>
  <si>
    <t>installation that covers all these (user) factors; the discussion starts at this link:</t>
  </si>
  <si>
    <t>You can get Splunk Enterprise for Windows on the Splunk website starting at this URL:</t>
  </si>
  <si>
    <t>Configuration file precedence is a fairly complex subject, covering more areas than</t>
  </si>
  <si>
    <t>discussed here; if you need to understand how it works in greater depth you can read more</t>
  </si>
  <si>
    <t>in the Splunk Admin manual starting at this link:</t>
  </si>
  <si>
    <t>http://docs.splunk.com/Documentation/Splunk/7.1.1/Admin/Wheretofindtheconfigurationfiles</t>
  </si>
  <si>
    <t>Splunk Enterprise Dev/Test Configuration</t>
  </si>
  <si>
    <t>Splunk Enterprise Functions</t>
  </si>
  <si>
    <t>CM</t>
  </si>
  <si>
    <t>Cluster Master</t>
  </si>
  <si>
    <t>Splunk Version:</t>
  </si>
  <si>
    <t>7.1.1</t>
  </si>
  <si>
    <t>D</t>
  </si>
  <si>
    <t>Deployer</t>
  </si>
  <si>
    <t>Search Head LB URL:</t>
  </si>
  <si>
    <t>https://splunk-testdev.mydomain.com:8443</t>
  </si>
  <si>
    <t>DS</t>
  </si>
  <si>
    <t>Deployment Server</t>
  </si>
  <si>
    <t>HF</t>
  </si>
  <si>
    <t>Heavy Forwarder</t>
  </si>
  <si>
    <t>Splunk Admin Password</t>
  </si>
  <si>
    <t>Splunk1t2me</t>
  </si>
  <si>
    <t>IDX</t>
  </si>
  <si>
    <t>Indexer</t>
  </si>
  <si>
    <t>Shared Security Key for Cluster Nodes</t>
  </si>
  <si>
    <t>!Sp1unkCM!</t>
  </si>
  <si>
    <t>LM</t>
  </si>
  <si>
    <t xml:space="preserve">License Master  </t>
  </si>
  <si>
    <t>Shared Security Key for Search Nodes</t>
  </si>
  <si>
    <t>!Sp1unkSH!</t>
  </si>
  <si>
    <t>MC</t>
  </si>
  <si>
    <t>Monitoring Console</t>
  </si>
  <si>
    <t>Shared Security Key for Forwarder Indexer Discovery</t>
  </si>
  <si>
    <t>!Sp1unkID!</t>
  </si>
  <si>
    <t>SH</t>
  </si>
  <si>
    <t>Search Head</t>
  </si>
  <si>
    <t>UF</t>
  </si>
  <si>
    <t>Universal Forwarder</t>
  </si>
  <si>
    <t>Instances</t>
  </si>
  <si>
    <t>Function</t>
  </si>
  <si>
    <t>IP Address</t>
  </si>
  <si>
    <t>CM/LM</t>
  </si>
  <si>
    <t>172.31.18.102</t>
  </si>
  <si>
    <t>172.31.28.225</t>
  </si>
  <si>
    <t>172.31.17.204</t>
  </si>
  <si>
    <t>IDX1</t>
  </si>
  <si>
    <t>172.31.28.223</t>
  </si>
  <si>
    <t>IDX2</t>
  </si>
  <si>
    <t>172.31.39.185</t>
  </si>
  <si>
    <t>IDX3</t>
  </si>
  <si>
    <t>172.31.13.169</t>
  </si>
  <si>
    <t>SH1</t>
  </si>
  <si>
    <t>172.31.28.137</t>
  </si>
  <si>
    <t>SH2</t>
  </si>
  <si>
    <t>172.31.46.250</t>
  </si>
  <si>
    <t>SH3</t>
  </si>
  <si>
    <t>172.31.1.45</t>
  </si>
  <si>
    <t>Common/Default Splunk Ports</t>
  </si>
  <si>
    <t>Splunk Web port (HTTP)</t>
  </si>
  <si>
    <t>Splunk indexer replication port</t>
  </si>
  <si>
    <t>Splunk management port</t>
  </si>
  <si>
    <t>Splunk search head replication port</t>
  </si>
  <si>
    <t>Splunk Web port (HTTPS)</t>
  </si>
  <si>
    <t>Splunk indexer receiving port</t>
  </si>
  <si>
    <t xml:space="preserve">Syslog </t>
  </si>
  <si>
    <t>SSH</t>
  </si>
  <si>
    <t>Installing &amp; Configuring Splunk</t>
  </si>
  <si>
    <t>Default Configuration Tasks</t>
  </si>
  <si>
    <t>Login via SSH, set password (if applicable)</t>
  </si>
  <si>
    <t>&lt;password&gt;</t>
  </si>
  <si>
    <t>Verify root access</t>
  </si>
  <si>
    <t>sudo su -</t>
  </si>
  <si>
    <t>Verify Splunk recommended ulimits</t>
  </si>
  <si>
    <t>ulimit -a</t>
  </si>
  <si>
    <t>edit (uncomment) /etc/systemd/system.conf &amp; reboot</t>
  </si>
  <si>
    <t>-f</t>
  </si>
  <si>
    <t>DefaultLimitFSIZE=-1 or unlimited</t>
  </si>
  <si>
    <t>-n</t>
  </si>
  <si>
    <t>DefaultLimitNOFILE=64000</t>
  </si>
  <si>
    <t>-u</t>
  </si>
  <si>
    <t>DefaultLimitNPROC=16000</t>
  </si>
  <si>
    <t>Verify Transparent Huge Pages disabled</t>
  </si>
  <si>
    <t>cat /proc/cmdline</t>
  </si>
  <si>
    <t>"transparent_hugepage=never" in results.</t>
  </si>
  <si>
    <t>edit /etc/sysconfig/grub</t>
  </si>
  <si>
    <t>add  "transparent_hugepage=never" to GRUB_CMDLINE_LINUX</t>
  </si>
  <si>
    <t>grub2-mkconfig -o  /boot/grub2/grub.cfg</t>
  </si>
  <si>
    <t>reboot</t>
  </si>
  <si>
    <t>Install wget</t>
  </si>
  <si>
    <t>yum install wget</t>
  </si>
  <si>
    <t>Get Splunk Enterprise rpm</t>
  </si>
  <si>
    <t>Login -&gt; Select OS &amp; package type &amp; click Download -&gt; Copy wget command string</t>
  </si>
  <si>
    <t>Paste wget command into terminal:</t>
  </si>
  <si>
    <t>wget -O splunk-7.1.1-8f0ead9ec3db-linux-2.6-x86_64.rpm 'https://www.splunk.com/bin/splunk/DownloadActivityServlet?architecture=x86_64&amp;platform=linux&amp;version=7.1.1&amp;product=splunk&amp;filename=splunk-7.1.1-8f0ead9ec3db-linux-2.6-x86_64.rpm&amp;wget=true'</t>
  </si>
  <si>
    <t>Install Splunk</t>
  </si>
  <si>
    <t>rpm -i splunk-7.1.1-8f0ead9ec3db-linux-2.6-x86_64.rpm</t>
  </si>
  <si>
    <t>complete</t>
  </si>
  <si>
    <t xml:space="preserve">Verify splunk user </t>
  </si>
  <si>
    <t>cut -d: -f1 /etc/passwd</t>
  </si>
  <si>
    <t>Change user to splunk</t>
  </si>
  <si>
    <t>sudo su - splunk</t>
  </si>
  <si>
    <t>Verify $SPLUNK_HOME env set</t>
  </si>
  <si>
    <t>cd $SPLUNK_HOME</t>
  </si>
  <si>
    <t>pwd</t>
  </si>
  <si>
    <t>/opt/splunk</t>
  </si>
  <si>
    <t>Verify splunk owership</t>
  </si>
  <si>
    <t>ls -al</t>
  </si>
  <si>
    <t>drwxr-xr-x.  4 splunk splunk    4096 Jul  8 14:14 bin</t>
  </si>
  <si>
    <t>Start Splunk</t>
  </si>
  <si>
    <t>cd ./bin</t>
  </si>
  <si>
    <t>./splunk start --accept-license</t>
  </si>
  <si>
    <r>
      <t xml:space="preserve">Please enter a new password:  </t>
    </r>
    <r>
      <rPr>
        <b/>
        <sz val="10"/>
        <color theme="1"/>
        <rFont val="Calibri"/>
        <family val="2"/>
        <scheme val="minor"/>
      </rPr>
      <t>Splunk1t2me</t>
    </r>
  </si>
  <si>
    <t>…</t>
  </si>
  <si>
    <t>The Splunk web interface is at http://172.31.18.102:8000</t>
  </si>
  <si>
    <t>Verify processes running as 'splunk'</t>
  </si>
  <si>
    <t>ps -ef | grep splunk</t>
  </si>
  <si>
    <t>splunk    1524  1519  0 14:31 ?        00:00:00 [splunkd pid=1519] splunkd -p 8089 start [process-runner]</t>
  </si>
  <si>
    <t>Login to Splunk Web from browser</t>
  </si>
  <si>
    <t>http://&lt;ip address&gt;:8000</t>
  </si>
  <si>
    <t>username:</t>
  </si>
  <si>
    <t>admin</t>
  </si>
  <si>
    <t>password:</t>
  </si>
  <si>
    <t>Post-Install Tasks</t>
  </si>
  <si>
    <t>Configure Splunk to auto-start on reboot (as splunk)</t>
  </si>
  <si>
    <t>(as root) /opt/splunk/bin/splunk enable boot-start -user splunk</t>
  </si>
  <si>
    <t>Init script installed at /etc/init.d/splunk.</t>
  </si>
  <si>
    <t>Init script is configured to run at boot.</t>
  </si>
  <si>
    <t>vi /etc/init.d/splunk</t>
  </si>
  <si>
    <r>
      <t xml:space="preserve">Add   </t>
    </r>
    <r>
      <rPr>
        <b/>
        <sz val="12"/>
        <color rgb="FFFF0000"/>
        <rFont val="Calibri"/>
        <family val="2"/>
        <scheme val="minor"/>
      </rPr>
      <t>USER=splunk</t>
    </r>
    <r>
      <rPr>
        <b/>
        <sz val="12"/>
        <color theme="1"/>
        <rFont val="Calibri"/>
        <family val="2"/>
        <scheme val="minor"/>
      </rPr>
      <t xml:space="preserve">   after  RETVAL=0  line &amp; save</t>
    </r>
  </si>
  <si>
    <t>Confirm auto-start on reboot as user splunk</t>
  </si>
  <si>
    <t>(as splunk) /opt/splunk/bin/splunk stop</t>
  </si>
  <si>
    <t>(as root) reboot</t>
  </si>
  <si>
    <t>obfuscated</t>
  </si>
  <si>
    <t>When server comes back up:</t>
  </si>
  <si>
    <t>Configure for HTTPS (SSL)</t>
  </si>
  <si>
    <t>in Splunk Web:</t>
  </si>
  <si>
    <t>Creates these entries in /opt/splunk/etc/system/local/web.conf:</t>
  </si>
  <si>
    <t>Settings &gt; Server settings &gt; General Settings</t>
  </si>
  <si>
    <t>[settings]</t>
  </si>
  <si>
    <t>Enable SSL (HTTPS) in Splunk Web?  Yes</t>
  </si>
  <si>
    <t>enableSplunkWebSSL = 1</t>
  </si>
  <si>
    <t>Web port   8443</t>
  </si>
  <si>
    <t>httpport = 8443</t>
  </si>
  <si>
    <t>Save</t>
  </si>
  <si>
    <t>Add to web.conf:</t>
  </si>
  <si>
    <t>Restart Splunk:</t>
  </si>
  <si>
    <t>Settings &gt; Server controls &gt; Restart Splunk</t>
  </si>
  <si>
    <t>login_content =&lt;center&gt;&lt;h1&gt;Welcome to the Machine Data Insights Splunk on AWS Dev/Test Environment!&lt;/h1&gt;&lt;br/&gt;&lt;h1&gt;Splunk Search Head 1&lt;/h1&gt;&lt;/center&gt;</t>
  </si>
  <si>
    <t>Log back in:</t>
  </si>
  <si>
    <t>https://&lt;ipaddress&gt;:8443</t>
  </si>
  <si>
    <t xml:space="preserve">(optional) Verify REST access </t>
  </si>
  <si>
    <t>from CMD window:</t>
  </si>
  <si>
    <t>curl -k -u admin:Splunk1t2me https://&lt;ipaddress&gt;:8089/services/properties</t>
  </si>
  <si>
    <t>verifies firewall port is open</t>
  </si>
  <si>
    <t>Returns long list of properties</t>
  </si>
  <si>
    <r>
      <rPr>
        <b/>
        <sz val="10"/>
        <color theme="1"/>
        <rFont val="Calibri"/>
        <family val="2"/>
        <scheme val="minor"/>
      </rPr>
      <t xml:space="preserve">tlsv1 alert protocol version error?  </t>
    </r>
    <r>
      <rPr>
        <sz val="10"/>
        <color theme="1"/>
        <rFont val="Calibri"/>
        <family val="2"/>
        <scheme val="minor"/>
      </rPr>
      <t xml:space="preserve">Upgrade curl to latest version: </t>
    </r>
  </si>
  <si>
    <t>https://winampplugins.co.uk/curl/</t>
  </si>
  <si>
    <t>Configuring Individual Splunk Components</t>
  </si>
  <si>
    <t>License Master</t>
  </si>
  <si>
    <t>Example server.conf after initial install</t>
  </si>
  <si>
    <t>server.conf on LM/CM</t>
  </si>
  <si>
    <t>server.conf on Indexers</t>
  </si>
  <si>
    <t>Install license file</t>
  </si>
  <si>
    <t>Settings &gt; Server Licensing &gt; Add new license &gt; Choose File &gt; Install</t>
  </si>
  <si>
    <t>[general]</t>
  </si>
  <si>
    <t>The license file is stored in /opt/splunk/etc/licenses/</t>
  </si>
  <si>
    <t>Restart</t>
  </si>
  <si>
    <t>serverName = ip-172-31-28-223.ec2.internal</t>
  </si>
  <si>
    <t>serverName = ip-172-31-18-102.ec2.internal</t>
  </si>
  <si>
    <t>serverName = ip-172-31-39-185.ec2.internal</t>
  </si>
  <si>
    <t>License pool &amp; installed license settings are stored in server.conf:</t>
  </si>
  <si>
    <t>pass4SymmKey = $1$Pzl9zDIXy/5G</t>
  </si>
  <si>
    <t>pass4SymmKey = $1$ZVL9f2oqTYtn</t>
  </si>
  <si>
    <t>pass4SymmKey = $1$LJs7PoNvZ8T3</t>
  </si>
  <si>
    <t>[lmpool:auto_generated_pool_enterprise]</t>
  </si>
  <si>
    <t>description = auto_generated_pool_enterprise</t>
  </si>
  <si>
    <t>[sslConfig]</t>
  </si>
  <si>
    <t>quota = MAX</t>
  </si>
  <si>
    <t>sslPassword = $1$aHUpkHdRgKxG</t>
  </si>
  <si>
    <t>sslPassword = $1$Mh6pIy9sBtln</t>
  </si>
  <si>
    <t>sslPassword = $1$e9dvYsYpLJb3</t>
  </si>
  <si>
    <t>slaves = *</t>
  </si>
  <si>
    <t>stack_id = enterprise</t>
  </si>
  <si>
    <t>[lmpool:auto_generated_pool_download-trial]</t>
  </si>
  <si>
    <t>description = auto_generated_pool_download-trial</t>
  </si>
  <si>
    <t>[license]</t>
  </si>
  <si>
    <t>active_group = Enterprise</t>
  </si>
  <si>
    <t>stack_id = download-trial</t>
  </si>
  <si>
    <r>
      <t xml:space="preserve">Cluster Master  </t>
    </r>
    <r>
      <rPr>
        <b/>
        <sz val="12"/>
        <color theme="1"/>
        <rFont val="Calibri"/>
        <family val="2"/>
        <scheme val="minor"/>
      </rPr>
      <t>(combined with License Master)</t>
    </r>
  </si>
  <si>
    <t>Configure the Cluster Master settings</t>
  </si>
  <si>
    <t>Settings &gt; Indexer clustering &gt; Enable indexer clustering</t>
  </si>
  <si>
    <t>[lmpool:auto_generated_pool_forwarder]</t>
  </si>
  <si>
    <t>Cluster master settings are stored in server.conf:</t>
  </si>
  <si>
    <t>Click Master node &gt; Next</t>
  </si>
  <si>
    <t>description = auto_generated_pool_forwarder</t>
  </si>
  <si>
    <t>[clustering]</t>
  </si>
  <si>
    <t>Replication Factor: 2</t>
  </si>
  <si>
    <t>cluster_label = DevTestIndexers</t>
  </si>
  <si>
    <t>Enter   !Sp1unkCM!   in the Security Key field (or security key of your choice)</t>
  </si>
  <si>
    <t>mode = master</t>
  </si>
  <si>
    <t>Enter   DevTestIndexers   in the Cluster Label field (or entry of your choice)</t>
  </si>
  <si>
    <t>stack_id = forwarder</t>
  </si>
  <si>
    <t>pass4SymmKey = $1$J2nsIHghS61r0NU=</t>
  </si>
  <si>
    <t>Click   Enable Master Node  and Restart Now</t>
  </si>
  <si>
    <t>replication_factor = 2</t>
  </si>
  <si>
    <t>[lmpool:auto_generated_pool_free]</t>
  </si>
  <si>
    <t>description = auto_generated_pool_free</t>
  </si>
  <si>
    <t>Forward all internal logs to Indexers</t>
  </si>
  <si>
    <t>Create (or edit) an opt/splunk/etc/system/local/outputs.conf file</t>
  </si>
  <si>
    <r>
      <t xml:space="preserve"> (</t>
    </r>
    <r>
      <rPr>
        <b/>
        <sz val="10"/>
        <color rgb="FFFF0000"/>
        <rFont val="Calibri"/>
        <family val="2"/>
        <scheme val="minor"/>
      </rPr>
      <t>AFTER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Indexers are configured</t>
    </r>
    <r>
      <rPr>
        <sz val="10"/>
        <color theme="1"/>
        <rFont val="Calibri"/>
        <family val="2"/>
        <scheme val="minor"/>
      </rPr>
      <t>)</t>
    </r>
  </si>
  <si>
    <t>Add the following entries &amp; save:</t>
  </si>
  <si>
    <t>[indexAndForward]</t>
  </si>
  <si>
    <t>stack_id = free</t>
  </si>
  <si>
    <t>index = false</t>
  </si>
  <si>
    <t>Notes: Always put the Cluster Master in Maintenance Mode</t>
  </si>
  <si>
    <t xml:space="preserve"> </t>
  </si>
  <si>
    <t>[replication_port://8080]</t>
  </si>
  <si>
    <t>before restarting Splunk.  From /opt/splunk/bin:</t>
  </si>
  <si>
    <t>[tcpout]</t>
  </si>
  <si>
    <t>splunk show maintenance-mode</t>
  </si>
  <si>
    <t xml:space="preserve">defaultGroup = dev_test_indexers </t>
  </si>
  <si>
    <t>splunk enable maintenance-mode</t>
  </si>
  <si>
    <t xml:space="preserve">forwardedindex.filter.disable = true  </t>
  </si>
  <si>
    <t>master_uri = https://172.31.18.102:8089</t>
  </si>
  <si>
    <t>splunk disable maintenance-mode</t>
  </si>
  <si>
    <t xml:space="preserve">indexAndForward = false </t>
  </si>
  <si>
    <t>mode = slave</t>
  </si>
  <si>
    <t>pass4SymmKey = $1$bqAqYZFkYeL7hdQ=</t>
  </si>
  <si>
    <t>[tcpout:dev_test_indexers]</t>
  </si>
  <si>
    <t>server=172.31.28.223:9997,172.31.39.185:9997,172.31.13.169:9997</t>
  </si>
  <si>
    <t>Place Indexing Cluster in Maintenance Mode &amp; Restart Splunk</t>
  </si>
  <si>
    <t>Disable Maintenance Mode after restart</t>
  </si>
  <si>
    <t>inputs.conf on indexers</t>
  </si>
  <si>
    <t>Indexers</t>
  </si>
  <si>
    <t>[default]</t>
  </si>
  <si>
    <t>Configure the Licensing settings</t>
  </si>
  <si>
    <t>Settings &gt; Licensing</t>
  </si>
  <si>
    <t>host = ip-172-31-28-223.ec2.internal</t>
  </si>
  <si>
    <t>Click 'Change to slave'</t>
  </si>
  <si>
    <t>Click 'Designate a different Splunk instance as the master license server'</t>
  </si>
  <si>
    <t>[splunktcp://9997]</t>
  </si>
  <si>
    <t>Master license server URI</t>
  </si>
  <si>
    <t>https://172.31.18.102:8089</t>
  </si>
  <si>
    <t>connection_host = ip</t>
  </si>
  <si>
    <t>Save &amp; Restart Later</t>
  </si>
  <si>
    <t>Configure the Indexing Cluster settings</t>
  </si>
  <si>
    <t>Settings &gt; Indexer clustering &gt; Enable Indexer clustering</t>
  </si>
  <si>
    <t>Peer node and licensing settings are stored in server.conf:</t>
  </si>
  <si>
    <t>Click Peer node &gt; Next</t>
  </si>
  <si>
    <t>Peer node configuration:</t>
  </si>
  <si>
    <t>Master URI</t>
  </si>
  <si>
    <t>Peer replication port</t>
  </si>
  <si>
    <t>Security Key</t>
  </si>
  <si>
    <t>Save &amp; Restart</t>
  </si>
  <si>
    <t>pass4SymmKey = $1$bIw25oPe24yYuqk=</t>
  </si>
  <si>
    <t>Confirm successful configuration on Cluster Master</t>
  </si>
  <si>
    <t>Cluster Master:</t>
  </si>
  <si>
    <t>Settings &gt; Indexer Clustering</t>
  </si>
  <si>
    <t>All Data is Searchable</t>
  </si>
  <si>
    <t>Search Factor is Met</t>
  </si>
  <si>
    <t>Replication Factor is Met</t>
  </si>
  <si>
    <t>Peers (3)</t>
  </si>
  <si>
    <t>(all configured indexers appear in list)</t>
  </si>
  <si>
    <t>Indexes (2)</t>
  </si>
  <si>
    <t>(_audit &amp; _internal)</t>
  </si>
  <si>
    <t>Search Heads (1)</t>
  </si>
  <si>
    <t>(the CM is also a Search Head)</t>
  </si>
  <si>
    <t>Configure a TCP input for forwarded logs</t>
  </si>
  <si>
    <t>Edit /opt/splunk/etc/system/local/inputs.conf  file</t>
  </si>
  <si>
    <t>Example of inputs.conf after adding splunktcp input:</t>
  </si>
  <si>
    <t>Add a splunktcp input stanza</t>
  </si>
  <si>
    <t>host = 172.31.28.223</t>
  </si>
  <si>
    <t>Save &amp; Restart Splunk</t>
  </si>
  <si>
    <t>server.conf on Deployer</t>
  </si>
  <si>
    <t>Configure the licensing settings</t>
  </si>
  <si>
    <t>serverName = ip-172-31-28-225.ec2.internal</t>
  </si>
  <si>
    <t>pass4SymmKey = $1$9jtvpOlBOOsp</t>
  </si>
  <si>
    <t>sslPassword = $1$oXc7+KwHc7kp</t>
  </si>
  <si>
    <t>Configure search head clustering settings</t>
  </si>
  <si>
    <t>Edit /opt/splunk/etc/system/local/server.conf  file</t>
  </si>
  <si>
    <t>Add the following entries to the end &amp; save:</t>
  </si>
  <si>
    <t>[shclustering]</t>
  </si>
  <si>
    <t>shcluster_label = DevTestSearchHeads</t>
  </si>
  <si>
    <t>pass4SymmKey = !Sp1unkSH!</t>
  </si>
  <si>
    <t>Restart Splunk</t>
  </si>
  <si>
    <t>Search Heads</t>
  </si>
  <si>
    <t>pass4SymmKey = $1$tAB++/tKPo4gECE=</t>
  </si>
  <si>
    <t>Configure search heads to join a SH cluster</t>
  </si>
  <si>
    <t>(as splunk) cd /opt/splunk/bin</t>
  </si>
  <si>
    <t>Clustered search head settings are stored in server.conf:</t>
  </si>
  <si>
    <t>Execute the following command - all on one line:</t>
  </si>
  <si>
    <t>[replication_port://8090]</t>
  </si>
  <si>
    <t>./ splunk init shcluster-config -auth admin:Splunk1t2me</t>
  </si>
  <si>
    <t xml:space="preserve"> -mgmt_uri https://&lt;thisServerIP&gt;:&lt;mgmt_port&gt; -replication_port 8090 -replication_factor 2</t>
  </si>
  <si>
    <r>
      <t xml:space="preserve"> -conf_deploy_fetch_url https://&lt;deployerIP&gt;:&lt;mgmt_port&gt; -secret '!Sp1unkSH!'    (</t>
    </r>
    <r>
      <rPr>
        <b/>
        <sz val="10"/>
        <color theme="1"/>
        <rFont val="Calibri"/>
        <family val="2"/>
        <scheme val="minor"/>
      </rPr>
      <t>note wrapping secret in ' '</t>
    </r>
    <r>
      <rPr>
        <sz val="10"/>
        <color theme="1"/>
        <rFont val="Calibri"/>
        <family val="2"/>
        <scheme val="minor"/>
      </rPr>
      <t>)</t>
    </r>
  </si>
  <si>
    <t>conf_deploy_fetch_url = https://172.31.18.102:8089</t>
  </si>
  <si>
    <t xml:space="preserve"> -shcluster_label DevTestSearchHeads</t>
  </si>
  <si>
    <t>disabled = 0</t>
  </si>
  <si>
    <t>mgmt_uri = https://172.31.28.137:8089</t>
  </si>
  <si>
    <t>pass4SymmKey = $1$q3Fg5DtBkC6yGZA=</t>
  </si>
  <si>
    <r>
      <t xml:space="preserve">Note that the pass4SymmKey used for joining the search head cluster is the </t>
    </r>
    <r>
      <rPr>
        <b/>
        <sz val="11"/>
        <color theme="1"/>
        <rFont val="Calibri"/>
        <family val="2"/>
        <scheme val="minor"/>
      </rPr>
      <t xml:space="preserve">Search Head Cluster </t>
    </r>
    <r>
      <rPr>
        <sz val="11"/>
        <color theme="1"/>
        <rFont val="Calibri"/>
        <family val="2"/>
        <scheme val="minor"/>
      </rPr>
      <t>secret key</t>
    </r>
  </si>
  <si>
    <t>Note too that it may be easier to just edit the system.conf w/ required stanzas and settings</t>
  </si>
  <si>
    <t>after verifying the settings using the CLI method</t>
  </si>
  <si>
    <t>Full Command Example:</t>
  </si>
  <si>
    <t>./splunk init shcluster-config -auth admin:Splunk1t2me -mgmt_uri https://172.31.28.137:8089 -replication_port 8090 -replication_factor 2  -conf_deploy_fetch_url https://172.31.18.102:8089 -secret !Sp1unkSH! -shcluster_label DevTestSearchHeads</t>
  </si>
  <si>
    <t>Configure search heads to join the indexing cluster</t>
  </si>
  <si>
    <t>Index cluster search head settings are also stored in server.conf:</t>
  </si>
  <si>
    <t>Execute the following command:</t>
  </si>
  <si>
    <t>./splunk edit cluster-config -mode searchhead -master_uri https://172.31.18.102:8089 -secret '!Sp1unkCM!'</t>
  </si>
  <si>
    <t>mode = searchhead</t>
  </si>
  <si>
    <r>
      <t xml:space="preserve">Note that the pass4SymmKey used for joining the index cluster is the </t>
    </r>
    <r>
      <rPr>
        <b/>
        <sz val="11"/>
        <color theme="1"/>
        <rFont val="Calibri"/>
        <family val="2"/>
        <scheme val="minor"/>
      </rPr>
      <t>index cluster</t>
    </r>
    <r>
      <rPr>
        <sz val="11"/>
        <color theme="1"/>
        <rFont val="Calibri"/>
        <family val="2"/>
        <scheme val="minor"/>
      </rPr>
      <t xml:space="preserve"> secret key</t>
    </r>
  </si>
  <si>
    <t>pass4SymmKey = $1$q3Fg5DtBkG23GZA=</t>
  </si>
  <si>
    <t>Designate and start a search head Captain</t>
  </si>
  <si>
    <t>On *one* of the search heads, execute the command to designate a Captain</t>
  </si>
  <si>
    <t>./splunk show shcluster-status</t>
  </si>
  <si>
    <t xml:space="preserve"> Captain:</t>
  </si>
  <si>
    <t>./splunk bootstrap shcluster-captain -servers_list "https://172.31.28.137:8089,https://172.31.46.250:8089,https://172.31.1.45:8089" -auth admin:Splunk1t2me</t>
  </si>
  <si>
    <t xml:space="preserve">                               dynamic_captain : 1</t>
  </si>
  <si>
    <t>Verify the search head cluster status</t>
  </si>
  <si>
    <t xml:space="preserve">                               elected_captain : Mon Jul  9 02:48:52 2018</t>
  </si>
  <si>
    <t>server.conf on Search Head</t>
  </si>
  <si>
    <t xml:space="preserve">                                            id : 14E5BDB5-5B74-4D50-92ED-86A2CD00E020</t>
  </si>
  <si>
    <t xml:space="preserve">                              initialized_flag : 1</t>
  </si>
  <si>
    <t>serverName = ip-172-31-28-137.ec2.internal</t>
  </si>
  <si>
    <t xml:space="preserve">                                         label : ip-172-31-28-137.ec2.internal</t>
  </si>
  <si>
    <t>pass4SymmKey = $1$6UpxuylKlku7</t>
  </si>
  <si>
    <t xml:space="preserve">                                      mgmt_uri : https://172.31.28.137:8089</t>
  </si>
  <si>
    <t xml:space="preserve">                         min_peers_joined_flag : 1</t>
  </si>
  <si>
    <t xml:space="preserve">                          rolling_restart_flag : 0</t>
  </si>
  <si>
    <t>sslPassword = $1$vgYl52wM3Rm7</t>
  </si>
  <si>
    <t xml:space="preserve">                            service_ready_flag : 1</t>
  </si>
  <si>
    <t xml:space="preserve"> Members:</t>
  </si>
  <si>
    <t xml:space="preserve">        ip-172-31-46-250.ec2.internal</t>
  </si>
  <si>
    <t xml:space="preserve">                                         label : ip-172-31-46-250.ec2.internal</t>
  </si>
  <si>
    <t xml:space="preserve">                         last_conf_replication : Pending</t>
  </si>
  <si>
    <t xml:space="preserve">                                      mgmt_uri : https://172.31.46.250:8089</t>
  </si>
  <si>
    <t xml:space="preserve">                                mgmt_uri_alias : https://172.31.46.250:8089</t>
  </si>
  <si>
    <t xml:space="preserve">                                        status : Up</t>
  </si>
  <si>
    <t xml:space="preserve">        ip-172-31-28-137.ec2.internal</t>
  </si>
  <si>
    <t xml:space="preserve">                                mgmt_uri_alias : https://172.31.28.137:8089</t>
  </si>
  <si>
    <t xml:space="preserve">        ip-172-31-1-45.ec2.internal</t>
  </si>
  <si>
    <t xml:space="preserve">                                         label : ip-172-31-1-45.ec2.internal</t>
  </si>
  <si>
    <t xml:space="preserve">                                      mgmt_uri : https://172.31.1.45:8089</t>
  </si>
  <si>
    <t xml:space="preserve">                                mgmt_uri_alias : https://172.31.1.45:8089</t>
  </si>
  <si>
    <t>id = 14E5BDB5-5B74-4D50-92ED-86A2CD00E020</t>
  </si>
  <si>
    <t xml:space="preserve">Configure an app to distribute </t>
  </si>
  <si>
    <t>Install &amp; distribute the Machine Learning Toolkit app and Scientific Package</t>
  </si>
  <si>
    <t>Multi-site Settings</t>
  </si>
  <si>
    <t>You can review all the considerations for multi-site configurations in Splunk's docs before</t>
  </si>
  <si>
    <t>setting this up:</t>
  </si>
  <si>
    <t>http://docs.splunk.com/Documentation/Splunk/latest/Indexer/Multisitedeploymentoverview</t>
  </si>
  <si>
    <t>http://docs.splunk.com/Documentation/Splunk/latest/Indexer/Multisiteconffile</t>
  </si>
  <si>
    <t>http://docs.splunk.com/Documentation/Splunk/latest/Indexer/Multisitesearchaffinity</t>
  </si>
  <si>
    <t>https://docs.splunk.com/Documentation/Splunk/latest/Indexer/Configuremulticlustersearch</t>
  </si>
  <si>
    <t>I will refer you to the Splunk docs for specifics and examples of Cross-Environment Search:</t>
  </si>
  <si>
    <t>You can download the Splunk Enterprise Universal Forwarder from this link:</t>
  </si>
  <si>
    <t>https://www.splunk.com/en_us/download/universal-forwarder.html</t>
  </si>
  <si>
    <t>Getting Data In Splunk document:</t>
  </si>
  <si>
    <t>https://docs.splunk.com/Documentation/Splunk/latest/Data/Monitornetworkports</t>
  </si>
  <si>
    <t>You can read more about the HTTP Event Collector at this link:</t>
  </si>
  <si>
    <t>http://dev.splunk.com/view/event-collector/SP-CAAAE6M</t>
  </si>
  <si>
    <t>You can peruse all the options for configuring indexes.conf files in the Splunk docs:</t>
  </si>
  <si>
    <t>https://docs.splunk.com/Documentation/Splunk/latest/Admin/Indexesconf#PER_INDEX_OPTIONS</t>
  </si>
  <si>
    <t>http://docs.splunk.com/Documentation/Splunk/latest/Indexer/Configureindexstorage</t>
  </si>
  <si>
    <t>https://wiki.splunk.com/Deploy:DeploymentServer</t>
  </si>
  <si>
    <t>http://docs.splunk.com/Documentation/Splunk/latest/Updating/Aboutdeploymentserver</t>
  </si>
  <si>
    <t>https://docs.splunk.com/Documentation/Splunk/latest/Metrics/Overview</t>
  </si>
  <si>
    <t>http://docs.splunk.com/Documentation/Splunk/latest/Data/Whysourcetypesmatter</t>
  </si>
  <si>
    <t>https://docs.splunk.com/Documentation/Splunk/latest/Admin/Propsconf</t>
  </si>
  <si>
    <t>https://docs.splunk.com/Documentation/Splunk/latest/Admin/Transformsconf</t>
  </si>
  <si>
    <t>You can peruse all the options for props.conf and transforms.conf files in Splunk docs:</t>
  </si>
  <si>
    <t>http://docs.splunk.com/Documentation/Splunk/latest/DistSearch/PropagateSHCconfigurationchanges</t>
  </si>
  <si>
    <t>and docs:</t>
  </si>
  <si>
    <t>You can read more about configuring and using the deployment server in the Splunk Wiki</t>
  </si>
  <si>
    <t>Splunk docs:</t>
  </si>
  <si>
    <t>You will find more details about configuring, using, and reporting from metrics indexes in the</t>
  </si>
  <si>
    <t>members in the Splunk doc on this subject:</t>
  </si>
  <si>
    <t>You can read more about using the Deployer to distribute apps to search head cluster</t>
  </si>
  <si>
    <t>https://docs.splunk.com/Documentation/Splunk/latest/Admin/Authenticationconf</t>
  </si>
  <si>
    <t>https://docs.splunk.com/Documentation/Splunk/latest/Admin/authorizeconf</t>
  </si>
  <si>
    <t>http://docs.splunk.com/Documentation/Splunk/latest/Security/SetupuserauthenticationwithLDAP</t>
  </si>
  <si>
    <t>http://docs.splunk.com/Documentation/Splunk/latest/Security/HowSAMLSSOworks</t>
  </si>
  <si>
    <t>assigning custom roles:</t>
  </si>
  <si>
    <t>The Splunk docs are a must-read when setting up your authentication options and creating/</t>
  </si>
  <si>
    <t>http://docs.splunk.com/Documentation/Splunk/latest/Indexer/RemovedatafromSplunk</t>
  </si>
  <si>
    <t>or specific events within an index:</t>
  </si>
  <si>
    <t>I highly recommend you carefully read the Splunk doc on this subject before deleting indexes</t>
  </si>
  <si>
    <t>The date and time format variables that Splunk recognizes are defined here:</t>
  </si>
  <si>
    <t>https://docs.splunk.com/Documentation/Splunk/latest/SearchReference/Commontimeformatvariables</t>
  </si>
  <si>
    <t>If you haven't already, now is a good time to get the Splunk Quick Reference Guide, as you</t>
  </si>
  <si>
    <t>will be referring to it often to help create search strings:</t>
  </si>
  <si>
    <t>Basic search:</t>
  </si>
  <si>
    <t>index = * | stats count by index</t>
  </si>
  <si>
    <t>If you don't know what indexes, sources, or sourcetypes are available in your Splunk</t>
  </si>
  <si>
    <t>environment, you can run a search that will list all of these out:</t>
  </si>
  <si>
    <t>index=_* | stats count by index, source, sourcetype</t>
  </si>
  <si>
    <t>index=* | stats count by index, source, sourcetype</t>
  </si>
  <si>
    <t>You can see all the time modifiers in the Splunk docs:</t>
  </si>
  <si>
    <t>https://docs.splunk.com/Documentation/Splunk/latest/SearchReference/SearchTimeModifiers</t>
  </si>
  <si>
    <t>You can specify an OR or a NOT in your search filters, using all capitals:</t>
  </si>
  <si>
    <t>index=weblogs_90d_eidx sourcetype=*access* (status = 400 OR status = 404) NOT "login"</t>
  </si>
  <si>
    <t>Example of using the eval and stats commands:</t>
  </si>
  <si>
    <t>index=weblogs_90d_eidx sourcetype=access_combined</t>
  </si>
  <si>
    <t>| stats avg(bytes) as avglength by clientip, useragent</t>
  </si>
  <si>
    <t>| eval avglength = round(avglength, 0)</t>
  </si>
  <si>
    <t>http://docs.splunk.com/Documentation/Splunk/latest/SearchReference/Eval</t>
  </si>
  <si>
    <t>http://docs.splunk.com/Documentation/Splunk/latest/SearchReference/Stats</t>
  </si>
  <si>
    <t>See the Quick Reference Guide and the Splunk docs for more examples and information</t>
  </si>
  <si>
    <t>about eval and stats:</t>
  </si>
  <si>
    <t>displays all fields in a table</t>
  </si>
  <si>
    <t>index=weblogs_90d_eidx sourcetype=access_combined | table *</t>
  </si>
  <si>
    <t>displays just the listed fields in a table</t>
  </si>
  <si>
    <t>index=weblogs_90d_eidx sourcetype=access_combined | table _time clientip, status, useragent, uri</t>
  </si>
  <si>
    <t>displays just the listed fields plus _time and _raw in a table</t>
  </si>
  <si>
    <t>index=weblogs_90d_eidx sourcetype=access_combined | fields clientip status useragent uri | table *</t>
  </si>
  <si>
    <t>removes the clientip and _raw fields from search results</t>
  </si>
  <si>
    <t>index=weblogs_90d_eidx sourcetype=access_combined | fields - clientip _raw</t>
  </si>
  <si>
    <t>Examples of table &amp; field search commands:</t>
  </si>
  <si>
    <t>Some examples of the chart command include:</t>
  </si>
  <si>
    <t>index=weblogs_90d_eidx sourcetype=access_combined | chart limit=3 useother=f count by useragent</t>
  </si>
  <si>
    <t>index=_internal source=*metrics.log group=*thruput | chart avg(kbps) over group by host</t>
  </si>
  <si>
    <t>index=_internal source=*metrics.log group=per_source_thruput | timechart span=5m avg(kbps) by host</t>
  </si>
  <si>
    <t>An example of using the timechart command:</t>
  </si>
  <si>
    <t>http://docs.splunk.com/Documentation/Splunk/latest/SearchReference/Chart</t>
  </si>
  <si>
    <t>http://docs.splunk.com/Documentation/Splunk/latest/SearchReference/Timechart</t>
  </si>
  <si>
    <t>https://answers.splunk.com/answers/32001/difference-between-stats-and-chart.html</t>
  </si>
  <si>
    <t>http://docs.splunk.com/Documentation/SplunkCloud/latest/SearchReference/Xyseries</t>
  </si>
  <si>
    <t>There are many options for all of these commands - you can peruse the Splunk docs and the</t>
  </si>
  <si>
    <t xml:space="preserve"> Answers links provided below to get all the details if you're going to be doing a lot of charting:</t>
  </si>
  <si>
    <t>An example of a simple subsearch:</t>
  </si>
  <si>
    <t xml:space="preserve">index=weblogs_90d_eidx sourcetype=access_combined status=200 </t>
  </si>
  <si>
    <t xml:space="preserve">[search index=weblogs_90d_eidx sourcetype=access_combined status=200 | top 1 clientip | table clientip] </t>
  </si>
  <si>
    <t>| stats count by clientip, uri</t>
  </si>
  <si>
    <t>Example of a join command:</t>
  </si>
  <si>
    <t>| join type=left product_num</t>
  </si>
  <si>
    <t xml:space="preserve">[search index=vendor_logs </t>
  </si>
  <si>
    <t>| rename prod_id AS product_num</t>
  </si>
  <si>
    <t>| table product_num price quantity]</t>
  </si>
  <si>
    <t>Example of a transaction command:</t>
  </si>
  <si>
    <t xml:space="preserve">index=weblogs_90d_eidx sourcetype=access_combined </t>
  </si>
  <si>
    <t xml:space="preserve">| transaction clientip maxspan=30s maxpause=5s </t>
  </si>
  <si>
    <t xml:space="preserve">| where eventcount &gt; 3 </t>
  </si>
  <si>
    <t>| table _time clientip eventcount duration uri</t>
  </si>
  <si>
    <t>There are a lot of options for the subsearch, join, and transaction commands; you can get all the details in the Splunk docs:</t>
  </si>
  <si>
    <t>http://docs.splunk.com/Documentation/SplunkCloud/latest/SearchTutorial/Useasubsearch</t>
  </si>
  <si>
    <t>http://docs.splunk.com/Documentation/Splunk/latest/SearchReference/Join</t>
  </si>
  <si>
    <t>http://docs.splunk.com/Documentation/Splunk/latest/Search/Abouttransactions</t>
  </si>
  <si>
    <t>http://docs.splunk.com/Documentation/Splunk/latest/Search/Typesofcommands</t>
  </si>
  <si>
    <t>http://docs.splunk.com/Documentation/Splunk/latest/SearchReference/Commandsbytype</t>
  </si>
  <si>
    <t>http://docs.splunk.com/Documentation/Splunk/latest/Search/Writebettersearches</t>
  </si>
  <si>
    <t>You can read more all about the different types of search commands, as well as how to</t>
  </si>
  <si>
    <t xml:space="preserve"> improve the performance of your searches in the following links:</t>
  </si>
  <si>
    <t>For details on the appropriate application and configuration of index-time field extractions,</t>
  </si>
  <si>
    <t>see the Splunk docs:</t>
  </si>
  <si>
    <t>http://docs.splunk.com/Documentation/Splunk/latest/Data/Configureindex-timefieldextraction</t>
  </si>
  <si>
    <t>… | rex field=_raw "(starttime=\"(?&lt;starttime&gt;[0-9-: ]+)\")"</t>
  </si>
  <si>
    <t>rex examples:</t>
  </si>
  <si>
    <t>...\s+(?P&lt;response_time&gt;\d+ms)</t>
  </si>
  <si>
    <t>A good starting point for learning more about all the ways to extract fields from various</t>
  </si>
  <si>
    <t>data formats is this Splunk doc:</t>
  </si>
  <si>
    <t>http://docs.splunk.com/Documentation/Splunk/latest/Search/Extractfieldswithsearchcommands</t>
  </si>
  <si>
    <t>you can learn more about all of the knowledge objects in the Knowledge Manager Manual:</t>
  </si>
  <si>
    <t>http://docs.splunk.com/Documentation/Splunk/latest/Knowledge/WhatisSplunkknowledge</t>
  </si>
  <si>
    <t>Example of using a lookup command:</t>
  </si>
  <si>
    <t>| table _time clientip status "HTTP Status Code"</t>
  </si>
  <si>
    <t>| lookup HTTPStatusCodes.csv status OUTPUT description as "HTTP Status Code"</t>
  </si>
  <si>
    <t>You can learn more about all the ways to implement lookups from the Splunk docs:</t>
  </si>
  <si>
    <t>http://docs.splunk.com/Documentation/Splunk/latest/SearchReference/Lookup</t>
  </si>
  <si>
    <t>Using macros example:</t>
  </si>
  <si>
    <t>`weblogs` | stats count by clientip, status, uri</t>
  </si>
  <si>
    <t>index=weblogs_90d_eidx sourcetype=access_combined $filter$</t>
  </si>
  <si>
    <t>In use you have to use quotes around the filter argument string:</t>
  </si>
  <si>
    <t>`weblogs("status=200")` | stats count by clientip, uri</t>
  </si>
  <si>
    <t>For more on configuring macros, see the Splunk docs:</t>
  </si>
  <si>
    <t>http://docs.splunk.com/Documentation/Splunk/latest/Knowledge/Definesearchmacros</t>
  </si>
  <si>
    <t>Contents of a macro called "weblogs(1)"</t>
  </si>
  <si>
    <t>case(like(status,"1%"), "Informational", like(status,"2%"), "Success",</t>
  </si>
  <si>
    <t>like(status,"3%"), "Redirect", like(status,"4%"), "Client Error",</t>
  </si>
  <si>
    <t>like(status,"5%"), "Server Error")</t>
  </si>
  <si>
    <t>Eval expression for the 'status_category' field:</t>
  </si>
  <si>
    <t>Using a datamodel in a search:</t>
  </si>
  <si>
    <t>| from datamodel:Web_Logs.Web_Errors</t>
  </si>
  <si>
    <t>http://docs.splunk.com/Documentation/Splunk/7.1.3/Knowledge/Aboutdatamodels</t>
  </si>
  <si>
    <t>See this document for more details on accelerated data models:</t>
  </si>
  <si>
    <t>https://docs.splunk.com/Documentation/Splunk/latest/Indexer/Clustersandsummaryreplication</t>
  </si>
  <si>
    <t>You can learn more about data models from these links:</t>
  </si>
  <si>
    <t>https://conf.splunk.com/session/2014/conf2014_DavidClawson_Splunk_WhatsNew.mp4</t>
  </si>
  <si>
    <t>you can learn more about pivots in the Splunk docs:</t>
  </si>
  <si>
    <t>http://docs.splunk.com/Documentation/Splunk/latest/Pivot/IntroductiontoPivot</t>
  </si>
  <si>
    <t>Splunk search that provides an assortment of useful information about your Splunk servers:</t>
  </si>
  <si>
    <t>| rest services/server/status/partitions-space</t>
  </si>
  <si>
    <t>| eval pct_disk_free=round(available/capacity*100,2),</t>
  </si>
  <si>
    <t>pct_disk_used=round(100-(available/capacity*100),2)</t>
  </si>
  <si>
    <t>| eval disk_capGB=round(capacity/1024, 3),</t>
  </si>
  <si>
    <t>disk_availGB=round(available/1024, 3), disk_usedGB = disk_capGB -</t>
  </si>
  <si>
    <t>disk_availGB</t>
  </si>
  <si>
    <t>| join type=left splunk_server</t>
  </si>
  <si>
    <t>[</t>
  </si>
  <si>
    <t>| rest /services/server/info</t>
  </si>
  <si>
    <t>| eval UpSince = strftime(startup_time,"%Y-%m-%d %H:%M:%S")</t>
  </si>
  <si>
    <t>| eval upSec = (now() - startup_time)</t>
  </si>
  <si>
    <t>| eval upHrs = round(upSec/3600, 1)</t>
  </si>
  <si>
    <t>| eval upDays = round(upSec/86400, 1)</t>
  </si>
  <si>
    <t>| eval memGB = round(physicalMemoryMB/1024,3)</t>
  </si>
  <si>
    <t>| rename numberOfCores as #cores, numberOfVirtualCores as #virtCores,</t>
  </si>
  <si>
    <t>version as splunk_version</t>
  </si>
  <si>
    <t>| table splunk_server UpSince upSec upHrs upDays cluster_label</t>
  </si>
  <si>
    <t>shcluster_label cpu_arch #cores #virtCores os_name os_version memGB</t>
  </si>
  <si>
    <t>server_roles splunk_version activeLicenseGroup activeLicenseSubgroup</t>
  </si>
  <si>
    <t>]</t>
  </si>
  <si>
    <t>| table splunk_server UpSince upHrs upDays cpu_arch #cores #virtCores memGB</t>
  </si>
  <si>
    <t>fs_type mount_point disk_capGB disk_usedGB disk_availGB pct_disk_used</t>
  </si>
  <si>
    <t>pct_disk_free server_roles *cluster_label os_name os_version splunk_version</t>
  </si>
  <si>
    <t>Report search that provides a table of server names, disk used and available GB:</t>
  </si>
  <si>
    <t>| table splunk_server disk_usedGB disk_availGB</t>
  </si>
  <si>
    <t>https://en.wikipedia.org/wiki/Cron</t>
  </si>
  <si>
    <r>
      <t xml:space="preserve">For reference, here is a link to information about the </t>
    </r>
    <r>
      <rPr>
        <b/>
        <sz val="11"/>
        <color theme="1"/>
        <rFont val="Calibri"/>
        <family val="2"/>
        <scheme val="minor"/>
      </rPr>
      <t>cron</t>
    </r>
    <r>
      <rPr>
        <sz val="11"/>
        <color theme="1"/>
        <rFont val="Calibri"/>
        <family val="2"/>
        <scheme val="minor"/>
      </rPr>
      <t xml:space="preserve"> format:</t>
    </r>
  </si>
  <si>
    <t>You can learn much more about Splunk reports from the docs:</t>
  </si>
  <si>
    <t>https://docs.splunk.com/Documentation/Splunk/latest/Report/Aboutreports</t>
  </si>
  <si>
    <t>Search SPL for a simple line chart panel in a dashboard:</t>
  </si>
  <si>
    <t>index=_internal sourcetype=splunkd source=*metrics.log</t>
  </si>
  <si>
    <t>group="per_sourcetype_thruput" series=splunkd</t>
  </si>
  <si>
    <t>| timechart span=5m avg(kbps) as avg_kbps, max(kbps) as max_kbps,</t>
  </si>
  <si>
    <t>perc95(kbps) as p95_kbps by series</t>
  </si>
  <si>
    <t>group="per_sourcetype_thruput" | stats count by series | table series</t>
  </si>
  <si>
    <t>SPL for the 'Select a Series' dashboard control:</t>
  </si>
  <si>
    <t>group="per_sourcetype_thruput" series=$series$</t>
  </si>
  <si>
    <t>earliest=$timerange.earliest$ latest=$timerange.latest$</t>
  </si>
  <si>
    <t>perc95(kbps) as p95_kbps</t>
  </si>
  <si>
    <t>SPL for the Throughput by Series dashboard panel using tokens:</t>
  </si>
  <si>
    <t>You can learn much more about configuring dashboards from the Splunk docs:</t>
  </si>
  <si>
    <t>http://docs.splunk.com/Documentation/Splunk/latest/Viz/Aboutthismanual</t>
  </si>
  <si>
    <t>https://docs.splunk.com/Documentation/Splunk/latest/SearchTutorial/Createnewdashboard</t>
  </si>
  <si>
    <t>SPL for an alert when disk space falls below 15%:</t>
  </si>
  <si>
    <t>| where pct_disk_free &lt;= 15</t>
  </si>
  <si>
    <t>| table splunk_server disk_capGB disk_usedGB disk_availGB pct_disk_used</t>
  </si>
  <si>
    <t>pct_disk_free</t>
  </si>
  <si>
    <t>You can learn more about configuring Splunk alerts from the docs:</t>
  </si>
  <si>
    <t>https://docs.splunk.com/Documentation/Splunk/latest/Alert/Aboutalerts</t>
  </si>
  <si>
    <t>You can read more about creating and configuring Splunk apps from the docs:</t>
  </si>
  <si>
    <t>http://dev.splunk.com/view/quickstart/SP-CAAAFDC</t>
  </si>
  <si>
    <t>http://dev.splunk.com/view/webframework-developapps/SP-CAAAEUC</t>
  </si>
  <si>
    <t>If you want to get to Splunkbase from your PC the URL is:</t>
  </si>
  <si>
    <t>http://docs.splunk.com/Documentation/AddOns/released/UnixLinux/About</t>
  </si>
  <si>
    <t>There are Splunk docs for both the Splunk App for Unix and Linix and the add-on:</t>
  </si>
  <si>
    <t>http://docs.splunk.com/Documentation/UnixApp/latest/User/AbouttheSplunkAppforUnix</t>
  </si>
  <si>
    <t>http://docs.splunk.com/Documentation/Splunk/latest/Search/MachineLearning</t>
  </si>
  <si>
    <t xml:space="preserve">learning and artificial neural networks that can help supplement your understanding of the </t>
  </si>
  <si>
    <t>topic:</t>
  </si>
  <si>
    <t>The links below include the MLTK doc and my current favorite book on the subject of machine</t>
  </si>
  <si>
    <t>https://www.amazon.com/Hands-Machine-Learning-Scikit-Learn-TensorFlow/dp/1491962291/</t>
  </si>
  <si>
    <t>DB Connect is a fairly complex application to work with, and you'll find yourself referencing</t>
  </si>
  <si>
    <t>the manual often:</t>
  </si>
  <si>
    <t>http://docs.splunk.com/Documentation/DBX/latest/DeployDBX/AboutSplunkDBConnect</t>
  </si>
  <si>
    <t>You can obtain the Oracle Java Runtime Environment from the link below:</t>
  </si>
  <si>
    <t>https://www.oracle.com/technetwork/java/javase/downloads/jre8-downloads-2133155.html</t>
  </si>
  <si>
    <t>Oracle:</t>
  </si>
  <si>
    <t>Microsoft SQL Server:</t>
  </si>
  <si>
    <t>https://www.microsoft.com/en-us/download/details.aspx?id=11774</t>
  </si>
  <si>
    <t>Here are links to a few of the more common database JDBC drivers:</t>
  </si>
  <si>
    <t xml:space="preserve">MySQL:  </t>
  </si>
  <si>
    <t>https://dev.mysql.com/downloads/connector/j/5.1.html</t>
  </si>
  <si>
    <t>https://www.oracle.com/technetwork/database/application-development/jdbc/downloads/jdbc-ucp-183-5013470.html</t>
  </si>
  <si>
    <t>index=weblogs_90d_eidx</t>
  </si>
  <si>
    <t>| dbxlookup lookup="StatusCodeLookup"</t>
  </si>
  <si>
    <t>| rename uri_path as "URI Path", status as Status</t>
  </si>
  <si>
    <t>| table "URI Path" Status ShortDescription LongDescription</t>
  </si>
  <si>
    <t>Example of a search that uses the DB Connect lookup:</t>
  </si>
  <si>
    <t>https://splunkbase.splunk.com/app/1841/</t>
  </si>
  <si>
    <r>
      <t xml:space="preserve">You can learn more about </t>
    </r>
    <r>
      <rPr>
        <b/>
        <sz val="11"/>
        <color theme="1"/>
        <rFont val="Calibri"/>
        <family val="2"/>
        <scheme val="minor"/>
      </rPr>
      <t>ITSI</t>
    </r>
    <r>
      <rPr>
        <sz val="11"/>
        <color theme="1"/>
        <rFont val="Calibri"/>
        <family val="2"/>
        <scheme val="minor"/>
      </rPr>
      <t xml:space="preserve"> from the Details link of the Splunkbase app page:</t>
    </r>
  </si>
  <si>
    <t>https://www.splunk.com/en_us/software/enterprise-security.html</t>
  </si>
  <si>
    <t>https://www.splunk.com/en_us/software/user-behavior-analytics.html</t>
  </si>
  <si>
    <t>https://www.splunk.com/pdfs/technical-briefs/splunk-for-advanced-analyticsand-threat-detection-tech-brief.pdf</t>
  </si>
  <si>
    <t>https://docs.splunk.com/Documentation/Splunk/latest/Troubleshooting/Whatsinhere</t>
  </si>
  <si>
    <t>https://www.splunk.com/en_us/training/courses/troubleshooting-splunk-enterprise.html</t>
  </si>
  <si>
    <t>are below:</t>
  </si>
  <si>
    <t>The links to the Troubleshooting Manual and Troubleshooting Splunk Enterprise training class</t>
  </si>
  <si>
    <t>You can get more information about Enterprise Security and User Behavior Analytics from their</t>
  </si>
  <si>
    <t>respective web pages and product briefs:</t>
  </si>
  <si>
    <t>The Splunk _internal index and splunkd sourcetype is your go-to place for most troubleshooting:</t>
  </si>
  <si>
    <t>index=_internal | stats count by sourcetype, source</t>
  </si>
  <si>
    <t>index=_internal sourcetype=splunkd source=*splunkd.log</t>
  </si>
  <si>
    <t>index=_internal (log_level=error OR log_level=warn*)</t>
  </si>
  <si>
    <t>Build filters for troubleshooting splunkd components:</t>
  </si>
  <si>
    <t>index=_internal source=*splunkd.log | stats count by component</t>
  </si>
  <si>
    <t>and</t>
  </si>
  <si>
    <t>index=_internal source=*splunkd.log | table host component log_level message splunk_server</t>
  </si>
  <si>
    <t>Searches to get an idea of what is going on in your Splunk environment:</t>
  </si>
  <si>
    <t>How quickly are indexers responding to search heads?</t>
  </si>
  <si>
    <t>index=_internal source=*remote_searches.log</t>
  </si>
  <si>
    <t>| stats max(elapsedTime) as MaxElapsedTime by server, search_id</t>
  </si>
  <si>
    <t>| convert num(MaxElapsedTime) | where MaxElapsedTime &gt; 1</t>
  </si>
  <si>
    <t>index=_internal sourcetype=splunkd_access method=GET jobs</t>
  </si>
  <si>
    <t>| stats sum(bytes) as TotBytes by uri | convert num(TotBytes)</t>
  </si>
  <si>
    <t>What is the size of your search artifacts?</t>
  </si>
  <si>
    <t>This SPL command specifies an index, and then pipes the returned results to the 'stats'</t>
  </si>
  <si>
    <t>Am I having skipped searches?</t>
  </si>
  <si>
    <t>index=_internal sourcetype=scheduler status=skipped | eval scheduled_time =</t>
  </si>
  <si>
    <t>strftime(scheduled_time, "%Y-%m-%d %H:%M:%S") | where skipped = 1 | table</t>
  </si>
  <si>
    <t>app savedsearch_name search_type scheduled_time</t>
  </si>
  <si>
    <t>How many concurrent searches are running and who are the users generating</t>
  </si>
  <si>
    <t>them? (run on search head and view a Line Chart visualization)</t>
  </si>
  <si>
    <t>index=_internal source=*metrics.log group="search_concurrency" | timechart</t>
  </si>
  <si>
    <t>span=1m sum(active_hist_searches) as concurrent_searches by user</t>
  </si>
  <si>
    <t>Index Size and Retention (run on cluster master) See how much of your</t>
  </si>
  <si>
    <t>allocated index size is being used and the retention period.</t>
  </si>
  <si>
    <t>| rest /services/data/indexes</t>
  </si>
  <si>
    <t>| table title maxTotalDataSizeMB currentDBSizeMB frozenTimePeriodInSecs</t>
  </si>
  <si>
    <t>totalEventCount homePath</t>
  </si>
  <si>
    <t>What is your disk usage versus capacity? (run on a search head for SHs, cluster</t>
  </si>
  <si>
    <t>| rest /services/server/status/partitions-space</t>
  </si>
  <si>
    <t>| eval pct_free=round(available/capacity*100,2), pct_used=round(100-</t>
  </si>
  <si>
    <t>(available/capacity*100),2), capacity_gb=round(capacity/1024,0), gb_used =</t>
  </si>
  <si>
    <t>round((capacity-available)/1024,0), gb_avail=round(available / 1024,0)</t>
  </si>
  <si>
    <t>| rename title as "Partition #"</t>
  </si>
  <si>
    <t>| sort pct_free</t>
  </si>
  <si>
    <t>example:</t>
  </si>
  <si>
    <t>index=internal sourcetype=splunkd_crash_log</t>
  </si>
  <si>
    <t>| stats count by host</t>
  </si>
  <si>
    <t>Determine when Splunk was last restarted:</t>
  </si>
  <si>
    <t>index=_internal source=*splunkd.log "Splunkd starting"</t>
  </si>
  <si>
    <t>index=_internal source=*splunkd.log component=ulimit</t>
  </si>
  <si>
    <t>master for indexers)</t>
  </si>
  <si>
    <t xml:space="preserve">Check a user's authorization capabilities (run on a search head) </t>
  </si>
  <si>
    <t>| rest /servicesNS/&lt;user&gt;/user-prefs/authorization/capabilities | table id capabilities</t>
  </si>
  <si>
    <t>| rest /servicesNS/guest/user-prefs/authorization/capabilities | table id capabilities</t>
  </si>
  <si>
    <t xml:space="preserve">When and why did Splunk crash? </t>
  </si>
  <si>
    <t>Check ulimits and Transparent Huge Pages</t>
  </si>
  <si>
    <t>The Time Range must include the period when Splunk was last started/restarted (see above):</t>
  </si>
  <si>
    <t>| table splunk_server mount_point "Partition #" capacity_gb gb_used gb_avail pct_used pct_free</t>
  </si>
  <si>
    <t>| rest /services/properties</t>
  </si>
  <si>
    <t>| rest /services/server</t>
  </si>
  <si>
    <t>Try these servicesNS searches:</t>
  </si>
  <si>
    <t>| rest /servicesNS/admin/search/data</t>
  </si>
  <si>
    <t>| rest /servicesNS/-/-/data</t>
  </si>
  <si>
    <t>The best starting point for investigating REST endpoints is /services/properties:</t>
  </si>
  <si>
    <t>index=_internal source=*splunkd.log (error OR warn*) | table host component log_level message splunk_server</t>
  </si>
  <si>
    <t>Lots of good HW info here:</t>
  </si>
  <si>
    <t xml:space="preserve">| rest /services/server/info </t>
  </si>
  <si>
    <t>http://dev.splunk.com/restapi</t>
  </si>
  <si>
    <t>To obtain documentation for all the Splunk REST API endpoints and their descriptions:</t>
  </si>
  <si>
    <t>https://docs.splunk.com/Documentation/Splunk/latest/DMC/DMCoverview</t>
  </si>
  <si>
    <t>Splunk doc on the Monitoring Console:</t>
  </si>
  <si>
    <t>See the Splunk docs before your first upgrade; be sure to select the correct version you're</t>
  </si>
  <si>
    <r>
      <t>upgrading to, and read through the</t>
    </r>
    <r>
      <rPr>
        <b/>
        <sz val="11"/>
        <color theme="1"/>
        <rFont val="Calibri"/>
        <family val="2"/>
        <scheme val="minor"/>
      </rPr>
      <t xml:space="preserve"> READ THIS FIRST</t>
    </r>
    <r>
      <rPr>
        <sz val="11"/>
        <color theme="1"/>
        <rFont val="Calibri"/>
        <family val="2"/>
        <scheme val="minor"/>
      </rPr>
      <t xml:space="preserve"> section before upgrading:</t>
    </r>
  </si>
  <si>
    <t>http://docs.splunk.com/Documentation/Splunk/latest/Installation/HowtoupgradeSplunk</t>
  </si>
  <si>
    <t>The gateway to Splunk development is the splunk&gt;dev website, which offers a plethora of</t>
  </si>
  <si>
    <t>resources, tutorials, code examples, and reference material to help with your development</t>
  </si>
  <si>
    <t>project. The links to the relevant topics are here:</t>
  </si>
  <si>
    <t>http://dev.splunk.com/</t>
  </si>
  <si>
    <t>http://dev.splunk.com/sdks</t>
  </si>
  <si>
    <t>http://dev.splunk.com/python</t>
  </si>
  <si>
    <t>http://docs.splunk.com/Documentation/PythonSDK</t>
  </si>
  <si>
    <t>Again, the entry link to the API information is here:</t>
  </si>
  <si>
    <t>Splunk Book</t>
  </si>
  <si>
    <t>https://www.splunk.com/goto/book</t>
  </si>
  <si>
    <t>Search and Reporting</t>
  </si>
  <si>
    <t>Knowledge Objects</t>
  </si>
  <si>
    <t>Dashboards and Visualizations</t>
  </si>
  <si>
    <t>http://dev.splunk.com/view/dev-guide/SP-CAAAE3C</t>
  </si>
  <si>
    <t>Splunk Admin</t>
  </si>
  <si>
    <t>Indexers and Cluster of Indexers</t>
  </si>
  <si>
    <t>Splunk Training &amp; Certification Classes</t>
  </si>
  <si>
    <t>https://www.splunk.com/en_us/training.html</t>
  </si>
  <si>
    <t>Additional Study Topics</t>
  </si>
  <si>
    <t>http://docs.splunk.com/Documentation/Splunk/latest/SearchReference/WhatsInThisManual</t>
  </si>
  <si>
    <r>
      <rPr>
        <b/>
        <sz val="11"/>
        <color theme="1"/>
        <rFont val="Calibri"/>
        <family val="2"/>
        <scheme val="minor"/>
      </rPr>
      <t>Splunk Community</t>
    </r>
    <r>
      <rPr>
        <sz val="11"/>
        <color theme="1"/>
        <rFont val="Calibri"/>
        <family val="2"/>
        <scheme val="minor"/>
      </rPr>
      <t xml:space="preserve"> - the springboard to everything Splunk</t>
    </r>
  </si>
  <si>
    <t>http://docs.splunk.com/Documentation/Splunk/latest/Knowledge/WhatisSplunkknowledgs</t>
  </si>
  <si>
    <t>https://docs.splunk.com/Documentation/Splunk/latest/Admin/Howtousethismanual</t>
  </si>
  <si>
    <t>http://docs.splunk.com/Documentation/Splunk/latest/Indexer/Aboutindexesandindexers</t>
  </si>
  <si>
    <t>https://www.splunk.com/en_us/training/free-courses/splunk-fundamentals-1.html</t>
  </si>
  <si>
    <t>Chapter 4 - Getting Data Into Splunk</t>
  </si>
  <si>
    <t>Chapter 10 - Advanced Splunk</t>
  </si>
  <si>
    <t>Chapter 9 - Splunk Applications</t>
  </si>
  <si>
    <t>Chapter 8 - Splunk Reports, Dashboards, and Alerts</t>
  </si>
  <si>
    <t>Chapter 7 - Splunk Knowledge Objects</t>
  </si>
  <si>
    <t>Chapter 6 - Searching with Splunk</t>
  </si>
  <si>
    <t>Chapter 5 - Administering Splunk Apps &amp; Users</t>
  </si>
  <si>
    <t>Chapter 3 - Installing and Configuring Splunk</t>
  </si>
  <si>
    <t>Chapter 2 - Architecting Splunk</t>
  </si>
  <si>
    <t>Some Linux distributions typically have a transparent huge pages feature that is enabled by</t>
  </si>
  <si>
    <t>default; this causes some fairly significant performance losses with Splunk Enterprise</t>
  </si>
  <si>
    <t>(reportedly 30% or more), so Splunk suggests this feature be disabled. The process for</t>
  </si>
  <si>
    <t>doing this varies between distributions and versions, so you may need to search the web</t>
  </si>
  <si>
    <t>for instructions for your particular distribution. This link has instructions for Red Hat</t>
  </si>
  <si>
    <t>Enterprise Linux versions 6 and 7:</t>
  </si>
  <si>
    <t>https://access.redhat.com/solutions/46111</t>
  </si>
  <si>
    <t>You can discover more options for inputs.conf files in Splunk docs:</t>
  </si>
  <si>
    <t>http://docs.splunk.com/Documentation/SplunkCloud/latest/Data/Monitorfilesanddirectorieswithinputs.Conf</t>
  </si>
  <si>
    <t>http://docs.splunk.com/Documentation/SplunkCloud/latest/Data/Specifyinputpathswithwildcards</t>
  </si>
  <si>
    <t>http://docs.splunk.com/Documentation/Splunk/latest/Data/Listofpretrainedsourcetypes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</si>
</sst>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3" formatCode="_(* #,##0.00_);_(* \(#,##0.00\);_(* &quot;-&quot;??_);_(@_)"/>
    <numFmt numFmtId="164" formatCode="#,##0.0_);\(#,##0.0\)"/>
    <numFmt numFmtId="165" formatCode="_(* #,##0_);_(* \(#,##0\);_(* &quot;-&quot;??_);_(@_)"/>
    <numFmt numFmtId="166" formatCode="0.000"/>
    <numFmt numFmtId="167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333333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5">
    <xf numFmtId="0" fontId="0" fillId="0" borderId="0" xfId="0"/>
    <xf numFmtId="0" fontId="3" fillId="0" borderId="0" xfId="1"/>
    <xf numFmtId="0" fontId="3" fillId="0" borderId="0" xfId="1" applyAlignment="1">
      <alignment horizontal="center"/>
    </xf>
    <xf numFmtId="0" fontId="3" fillId="0" borderId="0" xfId="1" applyAlignment="1">
      <alignment wrapText="1"/>
    </xf>
    <xf numFmtId="0" fontId="5" fillId="2" borderId="0" xfId="1" applyFont="1" applyFill="1"/>
    <xf numFmtId="0" fontId="6" fillId="2" borderId="0" xfId="1" applyFont="1" applyFill="1" applyAlignment="1">
      <alignment horizontal="center"/>
    </xf>
    <xf numFmtId="0" fontId="3" fillId="0" borderId="0" xfId="1" applyAlignment="1">
      <alignment horizontal="right" wrapText="1"/>
    </xf>
    <xf numFmtId="0" fontId="3" fillId="0" borderId="0" xfId="1" applyAlignment="1">
      <alignment horizontal="center" wrapText="1"/>
    </xf>
    <xf numFmtId="0" fontId="3" fillId="2" borderId="0" xfId="1" applyFill="1" applyAlignment="1">
      <alignment wrapText="1"/>
    </xf>
    <xf numFmtId="164" fontId="2" fillId="2" borderId="0" xfId="2" applyNumberFormat="1" applyFont="1" applyFill="1" applyAlignment="1">
      <alignment horizontal="center"/>
    </xf>
    <xf numFmtId="0" fontId="3" fillId="2" borderId="0" xfId="1" applyFill="1"/>
    <xf numFmtId="165" fontId="0" fillId="0" borderId="0" xfId="2" applyNumberFormat="1" applyFont="1"/>
    <xf numFmtId="0" fontId="6" fillId="3" borderId="0" xfId="1" applyFont="1" applyFill="1" applyAlignment="1">
      <alignment horizontal="center"/>
    </xf>
    <xf numFmtId="0" fontId="6" fillId="0" borderId="1" xfId="1" applyFont="1" applyBorder="1" applyAlignment="1">
      <alignment wrapText="1"/>
    </xf>
    <xf numFmtId="0" fontId="3" fillId="0" borderId="1" xfId="1" applyBorder="1"/>
    <xf numFmtId="165" fontId="0" fillId="0" borderId="1" xfId="2" applyNumberFormat="1" applyFont="1" applyBorder="1"/>
    <xf numFmtId="0" fontId="3" fillId="0" borderId="1" xfId="1" applyBorder="1" applyAlignment="1">
      <alignment horizontal="center"/>
    </xf>
    <xf numFmtId="9" fontId="6" fillId="2" borderId="0" xfId="1" applyNumberFormat="1" applyFont="1" applyFill="1" applyAlignment="1">
      <alignment horizontal="center"/>
    </xf>
    <xf numFmtId="165" fontId="7" fillId="4" borderId="2" xfId="2" applyNumberFormat="1" applyFont="1" applyFill="1" applyBorder="1"/>
    <xf numFmtId="165" fontId="2" fillId="4" borderId="4" xfId="2" applyNumberFormat="1" applyFont="1" applyFill="1" applyBorder="1"/>
    <xf numFmtId="165" fontId="2" fillId="4" borderId="3" xfId="2" applyNumberFormat="1" applyFont="1" applyFill="1" applyBorder="1"/>
    <xf numFmtId="0" fontId="4" fillId="0" borderId="0" xfId="1" applyFont="1" applyAlignment="1">
      <alignment horizontal="left"/>
    </xf>
    <xf numFmtId="0" fontId="6" fillId="0" borderId="0" xfId="1" applyFont="1" applyAlignment="1">
      <alignment horizontal="right" indent="1"/>
    </xf>
    <xf numFmtId="0" fontId="6" fillId="0" borderId="3" xfId="1" applyFont="1" applyBorder="1" applyAlignment="1">
      <alignment horizontal="left"/>
    </xf>
    <xf numFmtId="37" fontId="6" fillId="5" borderId="0" xfId="1" applyNumberFormat="1" applyFont="1" applyFill="1" applyAlignment="1">
      <alignment horizontal="center"/>
    </xf>
    <xf numFmtId="0" fontId="3" fillId="0" borderId="0" xfId="1" applyAlignment="1">
      <alignment horizontal="left" indent="1"/>
    </xf>
    <xf numFmtId="0" fontId="2" fillId="0" borderId="0" xfId="0" applyFont="1"/>
    <xf numFmtId="38" fontId="6" fillId="0" borderId="2" xfId="2" applyNumberFormat="1" applyFont="1" applyBorder="1" applyAlignment="1">
      <alignment horizontal="center"/>
    </xf>
    <xf numFmtId="1" fontId="6" fillId="2" borderId="0" xfId="1" applyNumberFormat="1" applyFont="1" applyFill="1" applyAlignment="1">
      <alignment horizontal="center"/>
    </xf>
    <xf numFmtId="1" fontId="6" fillId="2" borderId="0" xfId="1" applyNumberFormat="1" applyFont="1" applyFill="1" applyAlignment="1">
      <alignment horizontal="center" vertical="top"/>
    </xf>
    <xf numFmtId="0" fontId="8" fillId="0" borderId="0" xfId="3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 indent="1"/>
    </xf>
    <xf numFmtId="0" fontId="6" fillId="0" borderId="0" xfId="0" applyFont="1" applyAlignment="1">
      <alignment horizontal="right" indent="1"/>
    </xf>
    <xf numFmtId="0" fontId="6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6" fillId="2" borderId="0" xfId="0" applyFont="1" applyFill="1" applyAlignment="1">
      <alignment horizontal="center" wrapText="1"/>
    </xf>
    <xf numFmtId="0" fontId="6" fillId="6" borderId="0" xfId="0" applyFont="1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left" indent="1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11" fillId="0" borderId="0" xfId="1" applyFont="1"/>
    <xf numFmtId="0" fontId="3" fillId="0" borderId="0" xfId="1" applyAlignment="1">
      <alignment horizontal="left"/>
    </xf>
    <xf numFmtId="0" fontId="6" fillId="7" borderId="0" xfId="1" applyFont="1" applyFill="1"/>
    <xf numFmtId="0" fontId="3" fillId="7" borderId="0" xfId="1" applyFill="1"/>
    <xf numFmtId="0" fontId="7" fillId="0" borderId="0" xfId="1" applyFont="1"/>
    <xf numFmtId="0" fontId="3" fillId="0" borderId="0" xfId="1" applyBorder="1"/>
    <xf numFmtId="0" fontId="12" fillId="0" borderId="0" xfId="4"/>
    <xf numFmtId="0" fontId="3" fillId="0" borderId="0" xfId="1" applyFont="1"/>
    <xf numFmtId="0" fontId="6" fillId="0" borderId="0" xfId="1" applyFont="1"/>
    <xf numFmtId="0" fontId="7" fillId="8" borderId="0" xfId="1" applyFont="1" applyFill="1"/>
    <xf numFmtId="0" fontId="3" fillId="8" borderId="0" xfId="1" applyFill="1"/>
    <xf numFmtId="0" fontId="6" fillId="8" borderId="0" xfId="1" applyFont="1" applyFill="1"/>
    <xf numFmtId="166" fontId="3" fillId="0" borderId="0" xfId="1" applyNumberFormat="1"/>
    <xf numFmtId="8" fontId="3" fillId="0" borderId="0" xfId="1" applyNumberFormat="1"/>
    <xf numFmtId="167" fontId="3" fillId="0" borderId="0" xfId="1" applyNumberFormat="1"/>
    <xf numFmtId="166" fontId="6" fillId="0" borderId="0" xfId="1" applyNumberFormat="1" applyFont="1" applyAlignment="1">
      <alignment horizontal="right"/>
    </xf>
    <xf numFmtId="8" fontId="6" fillId="0" borderId="0" xfId="1" applyNumberFormat="1" applyFont="1"/>
    <xf numFmtId="0" fontId="6" fillId="0" borderId="0" xfId="1" applyFont="1" applyAlignment="1">
      <alignment horizontal="center"/>
    </xf>
    <xf numFmtId="0" fontId="6" fillId="9" borderId="0" xfId="1" applyFont="1" applyFill="1"/>
    <xf numFmtId="0" fontId="3" fillId="9" borderId="0" xfId="1" applyFill="1"/>
    <xf numFmtId="0" fontId="3" fillId="9" borderId="0" xfId="1" applyFill="1" applyAlignment="1">
      <alignment horizontal="center"/>
    </xf>
    <xf numFmtId="0" fontId="3" fillId="9" borderId="0" xfId="1" applyFill="1" applyAlignment="1">
      <alignment horizontal="left"/>
    </xf>
    <xf numFmtId="166" fontId="3" fillId="9" borderId="0" xfId="1" applyNumberFormat="1" applyFill="1"/>
    <xf numFmtId="8" fontId="3" fillId="9" borderId="0" xfId="1" applyNumberFormat="1" applyFill="1"/>
    <xf numFmtId="0" fontId="13" fillId="0" borderId="0" xfId="1" applyFont="1"/>
    <xf numFmtId="0" fontId="3" fillId="0" borderId="6" xfId="1" applyBorder="1"/>
    <xf numFmtId="0" fontId="14" fillId="0" borderId="0" xfId="1" applyFont="1"/>
    <xf numFmtId="0" fontId="3" fillId="0" borderId="0" xfId="1" quotePrefix="1" applyAlignment="1">
      <alignment horizontal="right" indent="1"/>
    </xf>
    <xf numFmtId="0" fontId="14" fillId="0" borderId="0" xfId="1" quotePrefix="1" applyFont="1"/>
    <xf numFmtId="0" fontId="15" fillId="0" borderId="0" xfId="1" applyFont="1"/>
    <xf numFmtId="0" fontId="14" fillId="0" borderId="0" xfId="1" applyFont="1" applyAlignment="1">
      <alignment horizontal="right"/>
    </xf>
    <xf numFmtId="0" fontId="14" fillId="0" borderId="0" xfId="1" applyFont="1" applyFill="1"/>
    <xf numFmtId="0" fontId="6" fillId="0" borderId="0" xfId="1" quotePrefix="1" applyFont="1"/>
    <xf numFmtId="0" fontId="6" fillId="0" borderId="0" xfId="1" applyFont="1" applyFill="1"/>
    <xf numFmtId="0" fontId="17" fillId="0" borderId="0" xfId="1" applyFont="1"/>
    <xf numFmtId="0" fontId="14" fillId="0" borderId="0" xfId="1" applyFont="1" applyAlignment="1">
      <alignment horizontal="left"/>
    </xf>
    <xf numFmtId="0" fontId="19" fillId="0" borderId="0" xfId="4" applyFont="1"/>
    <xf numFmtId="0" fontId="12" fillId="0" borderId="0" xfId="4" applyAlignment="1">
      <alignment horizontal="left"/>
    </xf>
    <xf numFmtId="0" fontId="6" fillId="0" borderId="0" xfId="1" applyFont="1" applyAlignment="1">
      <alignment horizontal="left"/>
    </xf>
    <xf numFmtId="0" fontId="20" fillId="0" borderId="0" xfId="1" applyFont="1" applyAlignment="1">
      <alignment vertical="center"/>
    </xf>
    <xf numFmtId="0" fontId="1" fillId="0" borderId="0" xfId="1" applyFont="1"/>
    <xf numFmtId="0" fontId="0" fillId="0" borderId="0" xfId="0" applyFont="1"/>
    <xf numFmtId="0" fontId="6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</cellXfs>
  <cellStyles count="5">
    <cellStyle name="Comma 2" xfId="2" xr:uid="{6CD5338D-D315-416D-8231-CECB8C03893C}"/>
    <cellStyle name="Hyperlink" xfId="3" builtinId="8"/>
    <cellStyle name="Hyperlink 2" xfId="4" xr:uid="{E368AE79-A53B-4E87-AF7C-EEC7E9339423}"/>
    <cellStyle name="Normal" xfId="0" builtinId="0"/>
    <cellStyle name="Normal 2" xfId="1" xr:uid="{FB4DC20F-B604-47C6-B016-BA2286FD02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lunk.com/en_us/newsroom/media-kit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plunk.com/view/SP-CAAAGBY" TargetMode="External"/><Relationship Id="rId1" Type="http://schemas.openxmlformats.org/officeDocument/2006/relationships/hyperlink" Target="https://www.splunk.com/en_us/software/features-comparison-chart.html" TargetMode="External"/><Relationship Id="rId6" Type="http://schemas.openxmlformats.org/officeDocument/2006/relationships/hyperlink" Target="https://www.splunk.com/pdfs/solution-guides/splunk-quick-reference-guide.pdf" TargetMode="External"/><Relationship Id="rId5" Type="http://schemas.openxmlformats.org/officeDocument/2006/relationships/hyperlink" Target="https://www.splunk.com/en_us/community.html" TargetMode="External"/><Relationship Id="rId4" Type="http://schemas.openxmlformats.org/officeDocument/2006/relationships/hyperlink" Target="https://www.splunk.com/en_us/download/splunk-enterprise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docs.splunk.com/Documentation/SplunkCloud/latest/SearchReference/Xyseries" TargetMode="External"/><Relationship Id="rId13" Type="http://schemas.openxmlformats.org/officeDocument/2006/relationships/hyperlink" Target="http://docs.splunk.com/Documentation/Splunk/latest/SearchReference/Commandsbytype" TargetMode="External"/><Relationship Id="rId3" Type="http://schemas.openxmlformats.org/officeDocument/2006/relationships/hyperlink" Target="http://docs.splunk.com/Documentation/Splunk/latest/SearchReference/Eval" TargetMode="External"/><Relationship Id="rId7" Type="http://schemas.openxmlformats.org/officeDocument/2006/relationships/hyperlink" Target="https://answers.splunk.com/answers/32001/difference-between-stats-and-chart.html" TargetMode="External"/><Relationship Id="rId12" Type="http://schemas.openxmlformats.org/officeDocument/2006/relationships/hyperlink" Target="http://docs.splunk.com/Documentation/Splunk/latest/Search/Typesofcommands" TargetMode="External"/><Relationship Id="rId2" Type="http://schemas.openxmlformats.org/officeDocument/2006/relationships/hyperlink" Target="https://docs.splunk.com/Documentation/Splunk/latest/SearchReference/SearchTimeModifiers" TargetMode="External"/><Relationship Id="rId1" Type="http://schemas.openxmlformats.org/officeDocument/2006/relationships/hyperlink" Target="https://www.splunk.com/pdfs/solution-guides/splunk-quick-reference-guide.pdf" TargetMode="External"/><Relationship Id="rId6" Type="http://schemas.openxmlformats.org/officeDocument/2006/relationships/hyperlink" Target="http://docs.splunk.com/Documentation/Splunk/latest/SearchReference/Timechart" TargetMode="External"/><Relationship Id="rId11" Type="http://schemas.openxmlformats.org/officeDocument/2006/relationships/hyperlink" Target="http://docs.splunk.com/Documentation/Splunk/latest/Search/Abouttransactions" TargetMode="External"/><Relationship Id="rId5" Type="http://schemas.openxmlformats.org/officeDocument/2006/relationships/hyperlink" Target="http://docs.splunk.com/Documentation/Splunk/latest/SearchReference/Chart" TargetMode="External"/><Relationship Id="rId15" Type="http://schemas.openxmlformats.org/officeDocument/2006/relationships/printerSettings" Target="../printerSettings/printerSettings10.bin"/><Relationship Id="rId10" Type="http://schemas.openxmlformats.org/officeDocument/2006/relationships/hyperlink" Target="http://docs.splunk.com/Documentation/Splunk/latest/SearchReference/Join" TargetMode="External"/><Relationship Id="rId4" Type="http://schemas.openxmlformats.org/officeDocument/2006/relationships/hyperlink" Target="http://docs.splunk.com/Documentation/Splunk/latest/SearchReference/Stats" TargetMode="External"/><Relationship Id="rId9" Type="http://schemas.openxmlformats.org/officeDocument/2006/relationships/hyperlink" Target="http://docs.splunk.com/Documentation/SplunkCloud/latest/SearchTutorial/Useasubsearch" TargetMode="External"/><Relationship Id="rId14" Type="http://schemas.openxmlformats.org/officeDocument/2006/relationships/hyperlink" Target="http://docs.splunk.com/Documentation/Splunk/latest/Search/Writebettersearches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docs.splunk.com/Documentation/Splunk/7.1.3/Knowledge/Aboutdatamodels" TargetMode="External"/><Relationship Id="rId3" Type="http://schemas.openxmlformats.org/officeDocument/2006/relationships/hyperlink" Target="http://docs.splunk.com/Documentation/Splunk/latest/Knowledge/WhatisSplunkknowledge" TargetMode="External"/><Relationship Id="rId7" Type="http://schemas.openxmlformats.org/officeDocument/2006/relationships/hyperlink" Target="https://conf.splunk.com/session/2014/conf2014_DavidClawson_Splunk_WhatsNew.mp4" TargetMode="External"/><Relationship Id="rId2" Type="http://schemas.openxmlformats.org/officeDocument/2006/relationships/hyperlink" Target="http://docs.splunk.com/Documentation/Splunk/latest/Search/Extractfieldswithsearchcommands" TargetMode="External"/><Relationship Id="rId1" Type="http://schemas.openxmlformats.org/officeDocument/2006/relationships/hyperlink" Target="http://docs.splunk.com/Documentation/Splunk/latest/Data/Configureindex-timefieldextraction" TargetMode="External"/><Relationship Id="rId6" Type="http://schemas.openxmlformats.org/officeDocument/2006/relationships/hyperlink" Target="https://docs.splunk.com/Documentation/Splunk/latest/Indexer/Clustersandsummaryreplication" TargetMode="External"/><Relationship Id="rId5" Type="http://schemas.openxmlformats.org/officeDocument/2006/relationships/hyperlink" Target="http://docs.splunk.com/Documentation/Splunk/latest/Knowledge/Definesearchmacros" TargetMode="External"/><Relationship Id="rId10" Type="http://schemas.openxmlformats.org/officeDocument/2006/relationships/printerSettings" Target="../printerSettings/printerSettings11.bin"/><Relationship Id="rId4" Type="http://schemas.openxmlformats.org/officeDocument/2006/relationships/hyperlink" Target="http://docs.splunk.com/Documentation/Splunk/latest/SearchReference/Lookup" TargetMode="External"/><Relationship Id="rId9" Type="http://schemas.openxmlformats.org/officeDocument/2006/relationships/hyperlink" Target="http://docs.splunk.com/Documentation/Splunk/latest/Pivot/IntroductiontoPivot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splunk.com/Documentation/Splunk/latest/SearchTutorial/Createnewdashboard" TargetMode="External"/><Relationship Id="rId2" Type="http://schemas.openxmlformats.org/officeDocument/2006/relationships/hyperlink" Target="https://docs.splunk.com/Documentation/Splunk/latest/Report/Aboutreports" TargetMode="External"/><Relationship Id="rId1" Type="http://schemas.openxmlformats.org/officeDocument/2006/relationships/hyperlink" Target="https://en.wikipedia.org/wiki/Cron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https://docs.splunk.com/Documentation/Splunk/latest/Alert/Aboutalerts" TargetMode="External"/><Relationship Id="rId4" Type="http://schemas.openxmlformats.org/officeDocument/2006/relationships/hyperlink" Target="http://docs.splunk.com/Documentation/Splunk/latest/Viz/Aboutthismanua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docs.splunk.com/Documentation/DBX/latest/DeployDBX/AboutSplunkDBConnect" TargetMode="External"/><Relationship Id="rId13" Type="http://schemas.openxmlformats.org/officeDocument/2006/relationships/hyperlink" Target="https://splunkbase.splunk.com/app/1841/" TargetMode="External"/><Relationship Id="rId3" Type="http://schemas.openxmlformats.org/officeDocument/2006/relationships/hyperlink" Target="https://splunkbase.splunk.com/" TargetMode="External"/><Relationship Id="rId7" Type="http://schemas.openxmlformats.org/officeDocument/2006/relationships/hyperlink" Target="https://www.amazon.com/Hands-Machine-Learning-Scikit-Learn-TensorFlow/dp/1491962291/" TargetMode="External"/><Relationship Id="rId12" Type="http://schemas.openxmlformats.org/officeDocument/2006/relationships/hyperlink" Target="https://www.oracle.com/technetwork/database/application-development/jdbc/downloads/jdbc-ucp-183-5013470.html" TargetMode="External"/><Relationship Id="rId17" Type="http://schemas.openxmlformats.org/officeDocument/2006/relationships/printerSettings" Target="../printerSettings/printerSettings13.bin"/><Relationship Id="rId2" Type="http://schemas.openxmlformats.org/officeDocument/2006/relationships/hyperlink" Target="http://dev.splunk.com/view/webframework-developapps/SP-CAAAEUC" TargetMode="External"/><Relationship Id="rId16" Type="http://schemas.openxmlformats.org/officeDocument/2006/relationships/hyperlink" Target="https://www.splunk.com/pdfs/technical-briefs/splunk-for-advanced-analyticsand-threat-detection-tech-brief.pdf" TargetMode="External"/><Relationship Id="rId1" Type="http://schemas.openxmlformats.org/officeDocument/2006/relationships/hyperlink" Target="http://dev.splunk.com/view/quickstart/SP-CAAAFDC" TargetMode="External"/><Relationship Id="rId6" Type="http://schemas.openxmlformats.org/officeDocument/2006/relationships/hyperlink" Target="http://docs.splunk.com/Documentation/Splunk/latest/Search/MachineLearning" TargetMode="External"/><Relationship Id="rId11" Type="http://schemas.openxmlformats.org/officeDocument/2006/relationships/hyperlink" Target="https://www.microsoft.com/en-us/download/details.aspx?id=11774" TargetMode="External"/><Relationship Id="rId5" Type="http://schemas.openxmlformats.org/officeDocument/2006/relationships/hyperlink" Target="http://docs.splunk.com/Documentation/AddOns/released/UnixLinux/About" TargetMode="External"/><Relationship Id="rId15" Type="http://schemas.openxmlformats.org/officeDocument/2006/relationships/hyperlink" Target="https://www.splunk.com/en_us/software/user-behavior-analytics.html" TargetMode="External"/><Relationship Id="rId10" Type="http://schemas.openxmlformats.org/officeDocument/2006/relationships/hyperlink" Target="https://dev.mysql.com/downloads/connector/j/5.1.html" TargetMode="External"/><Relationship Id="rId4" Type="http://schemas.openxmlformats.org/officeDocument/2006/relationships/hyperlink" Target="http://docs.splunk.com/Documentation/UnixApp/latest/User/AbouttheSplunkAppforUnix" TargetMode="External"/><Relationship Id="rId9" Type="http://schemas.openxmlformats.org/officeDocument/2006/relationships/hyperlink" Target="https://www.oracle.com/technetwork/java/javase/downloads/jre8-downloads-2133155.html" TargetMode="External"/><Relationship Id="rId14" Type="http://schemas.openxmlformats.org/officeDocument/2006/relationships/hyperlink" Target="https://www.splunk.com/en_us/software/enterprise-security.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dev.splunk.com/restapi" TargetMode="External"/><Relationship Id="rId13" Type="http://schemas.openxmlformats.org/officeDocument/2006/relationships/hyperlink" Target="http://docs.splunk.com/Documentation/Splunk/latest/Knowledge/WhatisSplunkknowledgs" TargetMode="External"/><Relationship Id="rId3" Type="http://schemas.openxmlformats.org/officeDocument/2006/relationships/hyperlink" Target="http://dev.splunk.com/restapi" TargetMode="External"/><Relationship Id="rId7" Type="http://schemas.openxmlformats.org/officeDocument/2006/relationships/hyperlink" Target="http://dev.splunk.com/sdks" TargetMode="External"/><Relationship Id="rId12" Type="http://schemas.openxmlformats.org/officeDocument/2006/relationships/hyperlink" Target="http://docs.splunk.com/Documentation/Splunk/latest/SearchReference/WhatsInThisManual" TargetMode="External"/><Relationship Id="rId17" Type="http://schemas.openxmlformats.org/officeDocument/2006/relationships/printerSettings" Target="../printerSettings/printerSettings14.bin"/><Relationship Id="rId2" Type="http://schemas.openxmlformats.org/officeDocument/2006/relationships/hyperlink" Target="https://www.splunk.com/en_us/training/courses/troubleshooting-splunk-enterprise.html" TargetMode="External"/><Relationship Id="rId16" Type="http://schemas.openxmlformats.org/officeDocument/2006/relationships/hyperlink" Target="https://www.splunk.com/en_us/training/free-courses/splunk-fundamentals-1.html" TargetMode="External"/><Relationship Id="rId1" Type="http://schemas.openxmlformats.org/officeDocument/2006/relationships/hyperlink" Target="https://docs.splunk.com/Documentation/Splunk/latest/Troubleshooting/Whatsinhere" TargetMode="External"/><Relationship Id="rId6" Type="http://schemas.openxmlformats.org/officeDocument/2006/relationships/hyperlink" Target="http://dev.splunk.com/" TargetMode="External"/><Relationship Id="rId11" Type="http://schemas.openxmlformats.org/officeDocument/2006/relationships/hyperlink" Target="http://dev.splunk.com/restapi" TargetMode="External"/><Relationship Id="rId5" Type="http://schemas.openxmlformats.org/officeDocument/2006/relationships/hyperlink" Target="http://docs.splunk.com/Documentation/Splunk/latest/Installation/HowtoupgradeSplunk" TargetMode="External"/><Relationship Id="rId15" Type="http://schemas.openxmlformats.org/officeDocument/2006/relationships/hyperlink" Target="http://docs.splunk.com/Documentation/Splunk/latest/Indexer/Aboutindexesandindexers" TargetMode="External"/><Relationship Id="rId10" Type="http://schemas.openxmlformats.org/officeDocument/2006/relationships/hyperlink" Target="http://docs.splunk.com/Documentation/PythonSDK" TargetMode="External"/><Relationship Id="rId4" Type="http://schemas.openxmlformats.org/officeDocument/2006/relationships/hyperlink" Target="https://docs.splunk.com/Documentation/Splunk/latest/DMC/DMCoverview" TargetMode="External"/><Relationship Id="rId9" Type="http://schemas.openxmlformats.org/officeDocument/2006/relationships/hyperlink" Target="http://dev.splunk.com/python" TargetMode="External"/><Relationship Id="rId14" Type="http://schemas.openxmlformats.org/officeDocument/2006/relationships/hyperlink" Target="https://docs.splunk.com/Documentation/Splunk/latest/Admin/Howtousethismanua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plunkbase.splunk.com/" TargetMode="External"/><Relationship Id="rId2" Type="http://schemas.openxmlformats.org/officeDocument/2006/relationships/hyperlink" Target="https://docs.splunk.com/Documentation/Splunk/latest/Capacity/IntroductiontocapacityplanningforSplunkEnterprise" TargetMode="External"/><Relationship Id="rId1" Type="http://schemas.openxmlformats.org/officeDocument/2006/relationships/hyperlink" Target="http://docs.splunk.com/Documentation/Splunk/latest/DistSearch/SHCarchitecture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docs.splunk.com/Documentation/Splunk/latest/Indexer/Multisiteconffile" TargetMode="External"/><Relationship Id="rId3" Type="http://schemas.openxmlformats.org/officeDocument/2006/relationships/hyperlink" Target="https://www.splunk.com/en_us/download/splunk-enterprise.html" TargetMode="External"/><Relationship Id="rId7" Type="http://schemas.openxmlformats.org/officeDocument/2006/relationships/hyperlink" Target="http://docs.splunk.com/Documentation/Splunk/latest/Indexer/Multisitedeploymentoverview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://docs.splunk.com/Documentation/Splunk/latest/Installation/Systemrequirements" TargetMode="External"/><Relationship Id="rId1" Type="http://schemas.openxmlformats.org/officeDocument/2006/relationships/hyperlink" Target="http://docs.splunk.com/Documentation/Splunk/latest/Installation/Whatsinthismanual" TargetMode="External"/><Relationship Id="rId6" Type="http://schemas.openxmlformats.org/officeDocument/2006/relationships/hyperlink" Target="http://docs.splunk.com/Documentation/Splunk/7.1.1/Admin/Wheretofindtheconfigurationfiles" TargetMode="External"/><Relationship Id="rId11" Type="http://schemas.openxmlformats.org/officeDocument/2006/relationships/hyperlink" Target="https://access.redhat.com/solutions/46111" TargetMode="External"/><Relationship Id="rId5" Type="http://schemas.openxmlformats.org/officeDocument/2006/relationships/hyperlink" Target="https://www.splunk.com/en_us/download/splunk-enterprise.html" TargetMode="External"/><Relationship Id="rId10" Type="http://schemas.openxmlformats.org/officeDocument/2006/relationships/hyperlink" Target="https://docs.splunk.com/Documentation/Splunk/latest/Indexer/Configuremulticlustersearch" TargetMode="External"/><Relationship Id="rId4" Type="http://schemas.openxmlformats.org/officeDocument/2006/relationships/hyperlink" Target="http://docs.splunk.com/Documentation/Splunk/7.1.1/Installation/ChoosetheuserSplunkshouldrunas" TargetMode="External"/><Relationship Id="rId9" Type="http://schemas.openxmlformats.org/officeDocument/2006/relationships/hyperlink" Target="http://docs.splunk.com/Documentation/Splunk/latest/Indexer/Multisitesearchaffinity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172.31.18.102:8089/" TargetMode="External"/><Relationship Id="rId3" Type="http://schemas.openxmlformats.org/officeDocument/2006/relationships/hyperlink" Target="https://www.splunk.com/en_us/download/splunk-enterprise.html" TargetMode="External"/><Relationship Id="rId7" Type="http://schemas.openxmlformats.org/officeDocument/2006/relationships/hyperlink" Target="https://172.31.18.102:8089/" TargetMode="External"/><Relationship Id="rId2" Type="http://schemas.openxmlformats.org/officeDocument/2006/relationships/hyperlink" Target="https://winampplugins.co.uk/curl/" TargetMode="External"/><Relationship Id="rId1" Type="http://schemas.openxmlformats.org/officeDocument/2006/relationships/hyperlink" Target="https://splunk-testdev.mydomain.com:8443/" TargetMode="External"/><Relationship Id="rId6" Type="http://schemas.openxmlformats.org/officeDocument/2006/relationships/hyperlink" Target="https://172.31.18.102:8089/" TargetMode="External"/><Relationship Id="rId5" Type="http://schemas.openxmlformats.org/officeDocument/2006/relationships/hyperlink" Target="https://172.31.18.102:8089/" TargetMode="External"/><Relationship Id="rId4" Type="http://schemas.openxmlformats.org/officeDocument/2006/relationships/hyperlink" Target="https://172.31.18.102:8089/" TargetMode="External"/><Relationship Id="rId9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splunk.com/Documentation/Splunk/latest/Metrics/Overview" TargetMode="External"/><Relationship Id="rId13" Type="http://schemas.openxmlformats.org/officeDocument/2006/relationships/hyperlink" Target="https://docs.splunk.com/Documentation/Splunk/latest/SearchReference/Commontimeformatvariables" TargetMode="External"/><Relationship Id="rId3" Type="http://schemas.openxmlformats.org/officeDocument/2006/relationships/hyperlink" Target="http://dev.splunk.com/view/event-collector/SP-CAAAE6M" TargetMode="External"/><Relationship Id="rId7" Type="http://schemas.openxmlformats.org/officeDocument/2006/relationships/hyperlink" Target="http://docs.splunk.com/Documentation/Splunk/latest/Updating/Aboutdeploymentserver" TargetMode="External"/><Relationship Id="rId12" Type="http://schemas.openxmlformats.org/officeDocument/2006/relationships/hyperlink" Target="http://docs.splunk.com/Documentation/Splunk/latest/Indexer/RemovedatafromSplunk" TargetMode="External"/><Relationship Id="rId17" Type="http://schemas.openxmlformats.org/officeDocument/2006/relationships/printerSettings" Target="../printerSettings/printerSettings8.bin"/><Relationship Id="rId2" Type="http://schemas.openxmlformats.org/officeDocument/2006/relationships/hyperlink" Target="https://docs.splunk.com/Documentation/Splunk/latest/Data/Monitornetworkports" TargetMode="External"/><Relationship Id="rId16" Type="http://schemas.openxmlformats.org/officeDocument/2006/relationships/hyperlink" Target="http://docs.splunk.com/Documentation/Splunk/latest/Data/Listofpretrainedsourcetypes" TargetMode="External"/><Relationship Id="rId1" Type="http://schemas.openxmlformats.org/officeDocument/2006/relationships/hyperlink" Target="https://www.splunk.com/en_us/download/universal-forwarder.html" TargetMode="External"/><Relationship Id="rId6" Type="http://schemas.openxmlformats.org/officeDocument/2006/relationships/hyperlink" Target="https://wiki.splunk.com/Deploy:DeploymentServer" TargetMode="External"/><Relationship Id="rId11" Type="http://schemas.openxmlformats.org/officeDocument/2006/relationships/hyperlink" Target="https://docs.splunk.com/Documentation/Splunk/latest/Admin/Transformsconf" TargetMode="External"/><Relationship Id="rId5" Type="http://schemas.openxmlformats.org/officeDocument/2006/relationships/hyperlink" Target="http://docs.splunk.com/Documentation/Splunk/latest/Indexer/Configureindexstorage" TargetMode="External"/><Relationship Id="rId15" Type="http://schemas.openxmlformats.org/officeDocument/2006/relationships/hyperlink" Target="http://docs.splunk.com/Documentation/SplunkCloud/latest/Data/Specifyinputpathswithwildcards" TargetMode="External"/><Relationship Id="rId10" Type="http://schemas.openxmlformats.org/officeDocument/2006/relationships/hyperlink" Target="https://docs.splunk.com/Documentation/Splunk/latest/Admin/Propsconf" TargetMode="External"/><Relationship Id="rId4" Type="http://schemas.openxmlformats.org/officeDocument/2006/relationships/hyperlink" Target="https://docs.splunk.com/Documentation/Splunk/latest/Admin/Indexesconf" TargetMode="External"/><Relationship Id="rId9" Type="http://schemas.openxmlformats.org/officeDocument/2006/relationships/hyperlink" Target="http://docs.splunk.com/Documentation/Splunk/latest/Data/Whysourcetypesmatter" TargetMode="External"/><Relationship Id="rId14" Type="http://schemas.openxmlformats.org/officeDocument/2006/relationships/hyperlink" Target="http://docs.splunk.com/Documentation/SplunkCloud/latest/Data/Monitorfilesanddirectorieswithinputs.Con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splunk.com/Documentation/Splunk/latest/Admin/authorizeconf" TargetMode="External"/><Relationship Id="rId2" Type="http://schemas.openxmlformats.org/officeDocument/2006/relationships/hyperlink" Target="https://docs.splunk.com/Documentation/Splunk/latest/Admin/Authenticationconf" TargetMode="External"/><Relationship Id="rId1" Type="http://schemas.openxmlformats.org/officeDocument/2006/relationships/hyperlink" Target="http://docs.splunk.com/Documentation/Splunk/latest/DistSearch/PropagateSHCconfigurationchanges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http://docs.splunk.com/Documentation/Splunk/latest/Security/HowSAMLSSOworks" TargetMode="External"/><Relationship Id="rId4" Type="http://schemas.openxmlformats.org/officeDocument/2006/relationships/hyperlink" Target="http://docs.splunk.com/Documentation/Splunk/latest/Security/SetupuserauthenticationwithLD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DB74-6649-44CE-A992-AAD2D3B52EBD}">
  <dimension ref="A1:A41"/>
  <sheetViews>
    <sheetView tabSelected="1" workbookViewId="0"/>
  </sheetViews>
  <sheetFormatPr defaultRowHeight="15" x14ac:dyDescent="0.25"/>
  <sheetData>
    <row r="1" spans="1:1" ht="23.25" x14ac:dyDescent="0.35">
      <c r="A1" s="31" t="s">
        <v>39</v>
      </c>
    </row>
    <row r="2" spans="1:1" ht="23.25" x14ac:dyDescent="0.35">
      <c r="A2" s="31" t="s">
        <v>41</v>
      </c>
    </row>
    <row r="3" spans="1:1" ht="23.25" x14ac:dyDescent="0.35">
      <c r="A3" s="31" t="s">
        <v>40</v>
      </c>
    </row>
    <row r="6" spans="1:1" x14ac:dyDescent="0.25">
      <c r="A6" t="s">
        <v>34</v>
      </c>
    </row>
    <row r="7" spans="1:1" x14ac:dyDescent="0.25">
      <c r="A7" t="s">
        <v>35</v>
      </c>
    </row>
    <row r="8" spans="1:1" x14ac:dyDescent="0.25">
      <c r="A8" s="30" t="s">
        <v>36</v>
      </c>
    </row>
    <row r="11" spans="1:1" x14ac:dyDescent="0.25">
      <c r="A11" t="s">
        <v>38</v>
      </c>
    </row>
    <row r="12" spans="1:1" x14ac:dyDescent="0.25">
      <c r="A12" s="30" t="s">
        <v>37</v>
      </c>
    </row>
    <row r="15" spans="1:1" x14ac:dyDescent="0.25">
      <c r="A15" t="s">
        <v>43</v>
      </c>
    </row>
    <row r="16" spans="1:1" x14ac:dyDescent="0.25">
      <c r="A16" s="30" t="s">
        <v>42</v>
      </c>
    </row>
    <row r="19" spans="1:1" x14ac:dyDescent="0.25">
      <c r="A19" t="s">
        <v>134</v>
      </c>
    </row>
    <row r="20" spans="1:1" x14ac:dyDescent="0.25">
      <c r="A20" t="s">
        <v>133</v>
      </c>
    </row>
    <row r="21" spans="1:1" x14ac:dyDescent="0.25">
      <c r="A21" s="30" t="s">
        <v>44</v>
      </c>
    </row>
    <row r="24" spans="1:1" x14ac:dyDescent="0.25">
      <c r="A24" s="26" t="s">
        <v>751</v>
      </c>
    </row>
    <row r="25" spans="1:1" x14ac:dyDescent="0.25">
      <c r="A25" s="26" t="s">
        <v>46</v>
      </c>
    </row>
    <row r="26" spans="1:1" x14ac:dyDescent="0.25">
      <c r="A26" s="92" t="s">
        <v>45</v>
      </c>
    </row>
    <row r="29" spans="1:1" x14ac:dyDescent="0.25">
      <c r="A29" s="26" t="s">
        <v>50</v>
      </c>
    </row>
    <row r="30" spans="1:1" x14ac:dyDescent="0.25">
      <c r="A30" s="92" t="s">
        <v>47</v>
      </c>
    </row>
    <row r="31" spans="1:1" x14ac:dyDescent="0.25">
      <c r="A31" t="s">
        <v>48</v>
      </c>
    </row>
    <row r="32" spans="1:1" x14ac:dyDescent="0.25">
      <c r="A32" t="s">
        <v>49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s="30" t="s">
        <v>53</v>
      </c>
    </row>
    <row r="40" spans="1:1" x14ac:dyDescent="0.25">
      <c r="A40" t="s">
        <v>135</v>
      </c>
    </row>
    <row r="41" spans="1:1" x14ac:dyDescent="0.25">
      <c r="A41" s="30" t="s">
        <v>136</v>
      </c>
    </row>
  </sheetData>
  <hyperlinks>
    <hyperlink ref="A12" r:id="rId1" xr:uid="{9FF4CEAF-C437-41FB-9B8F-5EEBB2A022F8}"/>
    <hyperlink ref="A16" r:id="rId2" xr:uid="{8048FCDC-E251-4326-8037-23A1C5638C90}"/>
    <hyperlink ref="A8" r:id="rId3" xr:uid="{DEBE5D2B-707E-46C2-8A3A-9192E16B1F78}"/>
    <hyperlink ref="A21" r:id="rId4" xr:uid="{5BBAA9C9-6A8B-4ED0-8616-83F8FDEF4ED9}"/>
    <hyperlink ref="A37" r:id="rId5" xr:uid="{492837A5-0CEC-443A-B14F-6444398B8C86}"/>
    <hyperlink ref="A41" r:id="rId6" xr:uid="{EDA58F0F-3DFD-47BB-8C30-94D1099E5D15}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A453-C798-4190-96AE-A8A475A8B66D}">
  <dimension ref="A1:A103"/>
  <sheetViews>
    <sheetView workbookViewId="0"/>
  </sheetViews>
  <sheetFormatPr defaultRowHeight="15" x14ac:dyDescent="0.25"/>
  <sheetData>
    <row r="1" spans="1:1" ht="23.25" x14ac:dyDescent="0.35">
      <c r="A1" s="31" t="s">
        <v>39</v>
      </c>
    </row>
    <row r="2" spans="1:1" ht="23.25" x14ac:dyDescent="0.35">
      <c r="A2" s="31" t="s">
        <v>41</v>
      </c>
    </row>
    <row r="3" spans="1:1" ht="23.25" x14ac:dyDescent="0.35">
      <c r="A3" s="31" t="s">
        <v>832</v>
      </c>
    </row>
    <row r="6" spans="1:1" x14ac:dyDescent="0.25">
      <c r="A6" t="s">
        <v>545</v>
      </c>
    </row>
    <row r="7" spans="1:1" x14ac:dyDescent="0.25">
      <c r="A7" t="s">
        <v>546</v>
      </c>
    </row>
    <row r="8" spans="1:1" x14ac:dyDescent="0.25">
      <c r="A8" s="30" t="s">
        <v>136</v>
      </c>
    </row>
    <row r="11" spans="1:1" x14ac:dyDescent="0.25">
      <c r="A11" s="26" t="s">
        <v>547</v>
      </c>
    </row>
    <row r="12" spans="1:1" x14ac:dyDescent="0.25">
      <c r="A12" s="92" t="s">
        <v>548</v>
      </c>
    </row>
    <row r="15" spans="1:1" x14ac:dyDescent="0.25">
      <c r="A15" s="26" t="s">
        <v>549</v>
      </c>
    </row>
    <row r="16" spans="1:1" x14ac:dyDescent="0.25">
      <c r="A16" s="26" t="s">
        <v>550</v>
      </c>
    </row>
    <row r="17" spans="1:1" x14ac:dyDescent="0.25">
      <c r="A17" s="92" t="s">
        <v>551</v>
      </c>
    </row>
    <row r="18" spans="1:1" x14ac:dyDescent="0.25">
      <c r="A18" s="92" t="s">
        <v>552</v>
      </c>
    </row>
    <row r="21" spans="1:1" x14ac:dyDescent="0.25">
      <c r="A21" t="s">
        <v>553</v>
      </c>
    </row>
    <row r="22" spans="1:1" x14ac:dyDescent="0.25">
      <c r="A22" s="30" t="s">
        <v>554</v>
      </c>
    </row>
    <row r="25" spans="1:1" x14ac:dyDescent="0.25">
      <c r="A25" s="26" t="s">
        <v>555</v>
      </c>
    </row>
    <row r="26" spans="1:1" x14ac:dyDescent="0.25">
      <c r="A26" s="92" t="s">
        <v>556</v>
      </c>
    </row>
    <row r="29" spans="1:1" x14ac:dyDescent="0.25">
      <c r="A29" s="26" t="s">
        <v>557</v>
      </c>
    </row>
    <row r="30" spans="1:1" x14ac:dyDescent="0.25">
      <c r="A30" s="92" t="s">
        <v>558</v>
      </c>
    </row>
    <row r="31" spans="1:1" x14ac:dyDescent="0.25">
      <c r="A31" s="92" t="s">
        <v>559</v>
      </c>
    </row>
    <row r="32" spans="1:1" x14ac:dyDescent="0.25">
      <c r="A32" s="92" t="s">
        <v>560</v>
      </c>
    </row>
    <row r="35" spans="1:1" x14ac:dyDescent="0.25">
      <c r="A35" t="s">
        <v>563</v>
      </c>
    </row>
    <row r="36" spans="1:1" x14ac:dyDescent="0.25">
      <c r="A36" t="s">
        <v>564</v>
      </c>
    </row>
    <row r="37" spans="1:1" x14ac:dyDescent="0.25">
      <c r="A37" s="30" t="s">
        <v>561</v>
      </c>
    </row>
    <row r="38" spans="1:1" x14ac:dyDescent="0.25">
      <c r="A38" s="30" t="s">
        <v>562</v>
      </c>
    </row>
    <row r="41" spans="1:1" x14ac:dyDescent="0.25">
      <c r="A41" s="26" t="s">
        <v>573</v>
      </c>
    </row>
    <row r="42" spans="1:1" x14ac:dyDescent="0.25">
      <c r="A42" s="26" t="s">
        <v>565</v>
      </c>
    </row>
    <row r="43" spans="1:1" x14ac:dyDescent="0.25">
      <c r="A43" s="92" t="s">
        <v>566</v>
      </c>
    </row>
    <row r="44" spans="1:1" x14ac:dyDescent="0.25">
      <c r="A44" s="26" t="s">
        <v>567</v>
      </c>
    </row>
    <row r="45" spans="1:1" x14ac:dyDescent="0.25">
      <c r="A45" s="92" t="s">
        <v>568</v>
      </c>
    </row>
    <row r="47" spans="1:1" x14ac:dyDescent="0.25">
      <c r="A47" s="26" t="s">
        <v>569</v>
      </c>
    </row>
    <row r="48" spans="1:1" x14ac:dyDescent="0.25">
      <c r="A48" s="92" t="s">
        <v>570</v>
      </c>
    </row>
    <row r="49" spans="1:1" x14ac:dyDescent="0.25">
      <c r="A49" s="26" t="s">
        <v>571</v>
      </c>
    </row>
    <row r="50" spans="1:1" x14ac:dyDescent="0.25">
      <c r="A50" s="92" t="s">
        <v>572</v>
      </c>
    </row>
    <row r="53" spans="1:1" x14ac:dyDescent="0.25">
      <c r="A53" s="26" t="s">
        <v>574</v>
      </c>
    </row>
    <row r="54" spans="1:1" x14ac:dyDescent="0.25">
      <c r="A54" s="92" t="s">
        <v>575</v>
      </c>
    </row>
    <row r="55" spans="1:1" x14ac:dyDescent="0.25">
      <c r="A55" s="92" t="s">
        <v>576</v>
      </c>
    </row>
    <row r="58" spans="1:1" x14ac:dyDescent="0.25">
      <c r="A58" s="26" t="s">
        <v>578</v>
      </c>
    </row>
    <row r="59" spans="1:1" x14ac:dyDescent="0.25">
      <c r="A59" s="92" t="s">
        <v>577</v>
      </c>
    </row>
    <row r="62" spans="1:1" x14ac:dyDescent="0.25">
      <c r="A62" t="s">
        <v>583</v>
      </c>
    </row>
    <row r="63" spans="1:1" x14ac:dyDescent="0.25">
      <c r="A63" t="s">
        <v>584</v>
      </c>
    </row>
    <row r="64" spans="1:1" x14ac:dyDescent="0.25">
      <c r="A64" s="30" t="s">
        <v>579</v>
      </c>
    </row>
    <row r="65" spans="1:1" x14ac:dyDescent="0.25">
      <c r="A65" s="30" t="s">
        <v>580</v>
      </c>
    </row>
    <row r="66" spans="1:1" x14ac:dyDescent="0.25">
      <c r="A66" s="30" t="s">
        <v>581</v>
      </c>
    </row>
    <row r="67" spans="1:1" x14ac:dyDescent="0.25">
      <c r="A67" s="30" t="s">
        <v>582</v>
      </c>
    </row>
    <row r="70" spans="1:1" x14ac:dyDescent="0.25">
      <c r="A70" s="26" t="s">
        <v>585</v>
      </c>
    </row>
    <row r="71" spans="1:1" x14ac:dyDescent="0.25">
      <c r="A71" s="92" t="s">
        <v>586</v>
      </c>
    </row>
    <row r="72" spans="1:1" x14ac:dyDescent="0.25">
      <c r="A72" s="92" t="s">
        <v>587</v>
      </c>
    </row>
    <row r="73" spans="1:1" x14ac:dyDescent="0.25">
      <c r="A73" s="92" t="s">
        <v>588</v>
      </c>
    </row>
    <row r="76" spans="1:1" x14ac:dyDescent="0.25">
      <c r="A76" s="26" t="s">
        <v>589</v>
      </c>
    </row>
    <row r="77" spans="1:1" x14ac:dyDescent="0.25">
      <c r="A77" s="92" t="s">
        <v>268</v>
      </c>
    </row>
    <row r="78" spans="1:1" x14ac:dyDescent="0.25">
      <c r="A78" s="92" t="s">
        <v>590</v>
      </c>
    </row>
    <row r="79" spans="1:1" x14ac:dyDescent="0.25">
      <c r="A79" s="92" t="s">
        <v>591</v>
      </c>
    </row>
    <row r="80" spans="1:1" x14ac:dyDescent="0.25">
      <c r="A80" s="92" t="s">
        <v>592</v>
      </c>
    </row>
    <row r="81" spans="1:1" x14ac:dyDescent="0.25">
      <c r="A81" s="92" t="s">
        <v>593</v>
      </c>
    </row>
    <row r="82" spans="1:1" x14ac:dyDescent="0.25">
      <c r="A82" s="92" t="s">
        <v>268</v>
      </c>
    </row>
    <row r="85" spans="1:1" x14ac:dyDescent="0.25">
      <c r="A85" s="26" t="s">
        <v>594</v>
      </c>
    </row>
    <row r="86" spans="1:1" x14ac:dyDescent="0.25">
      <c r="A86" s="92" t="s">
        <v>595</v>
      </c>
    </row>
    <row r="87" spans="1:1" x14ac:dyDescent="0.25">
      <c r="A87" s="92" t="s">
        <v>596</v>
      </c>
    </row>
    <row r="88" spans="1:1" x14ac:dyDescent="0.25">
      <c r="A88" s="92" t="s">
        <v>597</v>
      </c>
    </row>
    <row r="89" spans="1:1" x14ac:dyDescent="0.25">
      <c r="A89" s="92" t="s">
        <v>598</v>
      </c>
    </row>
    <row r="93" spans="1:1" x14ac:dyDescent="0.25">
      <c r="A93" t="s">
        <v>599</v>
      </c>
    </row>
    <row r="94" spans="1:1" x14ac:dyDescent="0.25">
      <c r="A94" s="30" t="s">
        <v>600</v>
      </c>
    </row>
    <row r="95" spans="1:1" x14ac:dyDescent="0.25">
      <c r="A95" s="30" t="s">
        <v>601</v>
      </c>
    </row>
    <row r="96" spans="1:1" x14ac:dyDescent="0.25">
      <c r="A96" s="30" t="s">
        <v>602</v>
      </c>
    </row>
    <row r="99" spans="1:1" x14ac:dyDescent="0.25">
      <c r="A99" t="s">
        <v>606</v>
      </c>
    </row>
    <row r="100" spans="1:1" x14ac:dyDescent="0.25">
      <c r="A100" t="s">
        <v>607</v>
      </c>
    </row>
    <row r="101" spans="1:1" x14ac:dyDescent="0.25">
      <c r="A101" s="30" t="s">
        <v>603</v>
      </c>
    </row>
    <row r="102" spans="1:1" x14ac:dyDescent="0.25">
      <c r="A102" s="30" t="s">
        <v>604</v>
      </c>
    </row>
    <row r="103" spans="1:1" x14ac:dyDescent="0.25">
      <c r="A103" s="30" t="s">
        <v>605</v>
      </c>
    </row>
  </sheetData>
  <hyperlinks>
    <hyperlink ref="A8" r:id="rId1" xr:uid="{F33F4916-1BC1-4876-8B15-C3834D70BA92}"/>
    <hyperlink ref="A22" r:id="rId2" xr:uid="{A830B5EB-FD08-4437-98AF-94D7959B7079}"/>
    <hyperlink ref="A37" r:id="rId3" xr:uid="{0E57D7D8-95FF-4FB4-B56F-ACFB8B8C6134}"/>
    <hyperlink ref="A38" r:id="rId4" xr:uid="{B522D442-56FE-426D-B801-17912028E9A3}"/>
    <hyperlink ref="A64" r:id="rId5" xr:uid="{93BC6CDA-E761-4299-9559-71F34822294F}"/>
    <hyperlink ref="A65" r:id="rId6" xr:uid="{ED627B0A-4D75-468C-A27C-B62141B2502F}"/>
    <hyperlink ref="A66" r:id="rId7" xr:uid="{CC22C23E-0401-47CC-9746-30A507AAB8B1}"/>
    <hyperlink ref="A67" r:id="rId8" xr:uid="{981131B8-BD9D-4674-91F6-20C295E69333}"/>
    <hyperlink ref="A94" r:id="rId9" xr:uid="{DC62588D-19C8-415C-AC5A-A1F7162A4149}"/>
    <hyperlink ref="A95" r:id="rId10" xr:uid="{FF846F7D-8FC9-45CB-AFE2-237466B026E3}"/>
    <hyperlink ref="A96" r:id="rId11" xr:uid="{0C85D41A-134F-4D9E-8B5C-78ECEF3226FC}"/>
    <hyperlink ref="A101" r:id="rId12" xr:uid="{6359A73B-9F71-4EE4-95D1-76820EBA8EF1}"/>
    <hyperlink ref="A102" r:id="rId13" xr:uid="{39821ECF-C66B-4B21-A7BD-8FB471DF5ABC}"/>
    <hyperlink ref="A103" r:id="rId14" xr:uid="{6ADF3BC7-3A6A-43E1-9259-F4CBCB2D9725}"/>
  </hyperlinks>
  <pageMargins left="0.7" right="0.7" top="0.75" bottom="0.75" header="0.3" footer="0.3"/>
  <pageSetup orientation="portrait" r:id="rId1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EEF35-C637-4113-BC55-4B00E02D4D41}">
  <dimension ref="A1:M68"/>
  <sheetViews>
    <sheetView workbookViewId="0"/>
  </sheetViews>
  <sheetFormatPr defaultRowHeight="15" x14ac:dyDescent="0.25"/>
  <sheetData>
    <row r="1" spans="1:1" ht="23.25" x14ac:dyDescent="0.35">
      <c r="A1" s="31" t="s">
        <v>39</v>
      </c>
    </row>
    <row r="2" spans="1:1" ht="23.25" x14ac:dyDescent="0.35">
      <c r="A2" s="31" t="s">
        <v>41</v>
      </c>
    </row>
    <row r="3" spans="1:1" ht="23.25" x14ac:dyDescent="0.35">
      <c r="A3" s="31" t="s">
        <v>831</v>
      </c>
    </row>
    <row r="6" spans="1:1" x14ac:dyDescent="0.25">
      <c r="A6" t="s">
        <v>608</v>
      </c>
    </row>
    <row r="7" spans="1:1" x14ac:dyDescent="0.25">
      <c r="A7" t="s">
        <v>609</v>
      </c>
    </row>
    <row r="8" spans="1:1" x14ac:dyDescent="0.25">
      <c r="A8" s="30" t="s">
        <v>610</v>
      </c>
    </row>
    <row r="11" spans="1:1" x14ac:dyDescent="0.25">
      <c r="A11" s="26" t="s">
        <v>612</v>
      </c>
    </row>
    <row r="12" spans="1:1" x14ac:dyDescent="0.25">
      <c r="A12" s="92" t="s">
        <v>611</v>
      </c>
    </row>
    <row r="13" spans="1:1" x14ac:dyDescent="0.25">
      <c r="A13" s="92" t="s">
        <v>613</v>
      </c>
    </row>
    <row r="16" spans="1:1" x14ac:dyDescent="0.25">
      <c r="A16" t="s">
        <v>614</v>
      </c>
    </row>
    <row r="17" spans="1:1" x14ac:dyDescent="0.25">
      <c r="A17" t="s">
        <v>615</v>
      </c>
    </row>
    <row r="18" spans="1:1" x14ac:dyDescent="0.25">
      <c r="A18" s="30" t="s">
        <v>616</v>
      </c>
    </row>
    <row r="21" spans="1:1" x14ac:dyDescent="0.25">
      <c r="A21" t="s">
        <v>617</v>
      </c>
    </row>
    <row r="22" spans="1:1" x14ac:dyDescent="0.25">
      <c r="A22" s="30" t="s">
        <v>618</v>
      </c>
    </row>
    <row r="25" spans="1:1" x14ac:dyDescent="0.25">
      <c r="A25" s="26" t="s">
        <v>619</v>
      </c>
    </row>
    <row r="26" spans="1:1" x14ac:dyDescent="0.25">
      <c r="A26" s="92" t="s">
        <v>558</v>
      </c>
    </row>
    <row r="27" spans="1:1" x14ac:dyDescent="0.25">
      <c r="A27" s="92" t="s">
        <v>621</v>
      </c>
    </row>
    <row r="28" spans="1:1" x14ac:dyDescent="0.25">
      <c r="A28" s="92" t="s">
        <v>620</v>
      </c>
    </row>
    <row r="31" spans="1:1" x14ac:dyDescent="0.25">
      <c r="A31" t="s">
        <v>622</v>
      </c>
    </row>
    <row r="32" spans="1:1" x14ac:dyDescent="0.25">
      <c r="A32" s="30" t="s">
        <v>623</v>
      </c>
    </row>
    <row r="35" spans="1:1" x14ac:dyDescent="0.25">
      <c r="A35" s="26" t="s">
        <v>624</v>
      </c>
    </row>
    <row r="36" spans="1:1" x14ac:dyDescent="0.25">
      <c r="A36" s="92" t="s">
        <v>625</v>
      </c>
    </row>
    <row r="38" spans="1:1" x14ac:dyDescent="0.25">
      <c r="A38" s="26" t="s">
        <v>631</v>
      </c>
    </row>
    <row r="39" spans="1:1" x14ac:dyDescent="0.25">
      <c r="A39" s="92" t="s">
        <v>626</v>
      </c>
    </row>
    <row r="40" spans="1:1" x14ac:dyDescent="0.25">
      <c r="A40" s="26" t="s">
        <v>627</v>
      </c>
    </row>
    <row r="41" spans="1:1" x14ac:dyDescent="0.25">
      <c r="A41" s="92" t="s">
        <v>628</v>
      </c>
    </row>
    <row r="44" spans="1:1" x14ac:dyDescent="0.25">
      <c r="A44" t="s">
        <v>629</v>
      </c>
    </row>
    <row r="45" spans="1:1" x14ac:dyDescent="0.25">
      <c r="A45" s="30" t="s">
        <v>630</v>
      </c>
    </row>
    <row r="48" spans="1:1" x14ac:dyDescent="0.25">
      <c r="A48" s="26" t="s">
        <v>635</v>
      </c>
    </row>
    <row r="49" spans="1:13" x14ac:dyDescent="0.25">
      <c r="A49" s="92" t="s">
        <v>632</v>
      </c>
    </row>
    <row r="50" spans="1:13" x14ac:dyDescent="0.25">
      <c r="A50" s="92" t="s">
        <v>633</v>
      </c>
    </row>
    <row r="51" spans="1:13" x14ac:dyDescent="0.25">
      <c r="A51" s="92" t="s">
        <v>634</v>
      </c>
    </row>
    <row r="53" spans="1:13" x14ac:dyDescent="0.25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</row>
    <row r="54" spans="1:13" x14ac:dyDescent="0.25">
      <c r="A54" s="26" t="s">
        <v>636</v>
      </c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</row>
    <row r="55" spans="1:13" x14ac:dyDescent="0.25">
      <c r="A55" s="92" t="s">
        <v>637</v>
      </c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</row>
    <row r="56" spans="1:13" x14ac:dyDescent="0.25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</row>
    <row r="57" spans="1:13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</row>
    <row r="58" spans="1:13" x14ac:dyDescent="0.25">
      <c r="A58" s="92" t="s">
        <v>639</v>
      </c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</row>
    <row r="59" spans="1:13" x14ac:dyDescent="0.25">
      <c r="A59" s="30" t="s">
        <v>640</v>
      </c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</row>
    <row r="60" spans="1:13" x14ac:dyDescent="0.25"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</row>
    <row r="61" spans="1:13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</row>
    <row r="62" spans="1:13" x14ac:dyDescent="0.25">
      <c r="A62" s="92" t="s">
        <v>641</v>
      </c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</row>
    <row r="63" spans="1:13" x14ac:dyDescent="0.25">
      <c r="A63" s="30" t="s">
        <v>638</v>
      </c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</row>
    <row r="64" spans="1:13" x14ac:dyDescent="0.25">
      <c r="A64" s="30" t="s">
        <v>642</v>
      </c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</row>
    <row r="65" spans="1:13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</row>
    <row r="66" spans="1:13" x14ac:dyDescent="0.25"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</row>
    <row r="67" spans="1:13" x14ac:dyDescent="0.25">
      <c r="A67" t="s">
        <v>643</v>
      </c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</row>
    <row r="68" spans="1:13" x14ac:dyDescent="0.25">
      <c r="A68" s="30" t="s">
        <v>644</v>
      </c>
    </row>
  </sheetData>
  <hyperlinks>
    <hyperlink ref="A8" r:id="rId1" xr:uid="{F4CF8E49-15CD-4C2A-A8EF-721360243744}"/>
    <hyperlink ref="A18" r:id="rId2" xr:uid="{B3E4DA4B-C430-4721-940D-07EF36CD9B3A}"/>
    <hyperlink ref="A22" r:id="rId3" xr:uid="{3010A61C-7F18-4173-95E5-9736544B9E54}"/>
    <hyperlink ref="A32" r:id="rId4" xr:uid="{7CF841B6-F986-43F1-B641-0047057459A5}"/>
    <hyperlink ref="A45" r:id="rId5" xr:uid="{7278C09D-F5AC-4BE9-824B-126082DA5417}"/>
    <hyperlink ref="A59" r:id="rId6" xr:uid="{2A45AC43-E9AE-44FF-BA82-9C1BA964D7FE}"/>
    <hyperlink ref="A64" r:id="rId7" xr:uid="{1BDE8AC7-8CB5-4279-A2C2-DE13305D8AA5}"/>
    <hyperlink ref="A63" r:id="rId8" xr:uid="{BFD24C3C-0152-44BA-8779-AD190C2CCD70}"/>
    <hyperlink ref="A68" r:id="rId9" xr:uid="{1A170B81-50AC-4EAE-A8DF-DF197A7C0D5E}"/>
  </hyperlinks>
  <pageMargins left="0.7" right="0.7" top="0.75" bottom="0.75" header="0.3" footer="0.3"/>
  <pageSetup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1E10-7A3A-49AF-A486-F77785E64842}">
  <dimension ref="A1:A86"/>
  <sheetViews>
    <sheetView zoomScaleNormal="100" workbookViewId="0"/>
  </sheetViews>
  <sheetFormatPr defaultRowHeight="15" x14ac:dyDescent="0.25"/>
  <cols>
    <col min="1" max="16384" width="9.140625" style="92"/>
  </cols>
  <sheetData>
    <row r="1" spans="1:1" customFormat="1" ht="23.25" x14ac:dyDescent="0.35">
      <c r="A1" s="31" t="s">
        <v>39</v>
      </c>
    </row>
    <row r="2" spans="1:1" customFormat="1" ht="23.25" x14ac:dyDescent="0.35">
      <c r="A2" s="31" t="s">
        <v>41</v>
      </c>
    </row>
    <row r="3" spans="1:1" customFormat="1" ht="23.25" x14ac:dyDescent="0.35">
      <c r="A3" s="31" t="s">
        <v>830</v>
      </c>
    </row>
    <row r="6" spans="1:1" x14ac:dyDescent="0.25">
      <c r="A6" s="26" t="s">
        <v>645</v>
      </c>
    </row>
    <row r="7" spans="1:1" x14ac:dyDescent="0.25">
      <c r="A7" s="92" t="s">
        <v>646</v>
      </c>
    </row>
    <row r="8" spans="1:1" x14ac:dyDescent="0.25">
      <c r="A8" s="92" t="s">
        <v>647</v>
      </c>
    </row>
    <row r="9" spans="1:1" x14ac:dyDescent="0.25">
      <c r="A9" s="92" t="s">
        <v>648</v>
      </c>
    </row>
    <row r="10" spans="1:1" x14ac:dyDescent="0.25">
      <c r="A10" s="92" t="s">
        <v>649</v>
      </c>
    </row>
    <row r="11" spans="1:1" x14ac:dyDescent="0.25">
      <c r="A11" s="92" t="s">
        <v>650</v>
      </c>
    </row>
    <row r="12" spans="1:1" x14ac:dyDescent="0.25">
      <c r="A12" s="92" t="s">
        <v>651</v>
      </c>
    </row>
    <row r="13" spans="1:1" x14ac:dyDescent="0.25">
      <c r="A13" s="92" t="s">
        <v>652</v>
      </c>
    </row>
    <row r="14" spans="1:1" x14ac:dyDescent="0.25">
      <c r="A14" s="92" t="s">
        <v>653</v>
      </c>
    </row>
    <row r="15" spans="1:1" x14ac:dyDescent="0.25">
      <c r="A15" s="92" t="s">
        <v>654</v>
      </c>
    </row>
    <row r="16" spans="1:1" x14ac:dyDescent="0.25">
      <c r="A16" s="92" t="s">
        <v>655</v>
      </c>
    </row>
    <row r="17" spans="1:1" x14ac:dyDescent="0.25">
      <c r="A17" s="92" t="s">
        <v>656</v>
      </c>
    </row>
    <row r="18" spans="1:1" x14ac:dyDescent="0.25">
      <c r="A18" s="92" t="s">
        <v>657</v>
      </c>
    </row>
    <row r="19" spans="1:1" x14ac:dyDescent="0.25">
      <c r="A19" s="92" t="s">
        <v>658</v>
      </c>
    </row>
    <row r="20" spans="1:1" x14ac:dyDescent="0.25">
      <c r="A20" s="92" t="s">
        <v>659</v>
      </c>
    </row>
    <row r="21" spans="1:1" x14ac:dyDescent="0.25">
      <c r="A21" s="92" t="s">
        <v>660</v>
      </c>
    </row>
    <row r="22" spans="1:1" x14ac:dyDescent="0.25">
      <c r="A22" s="92" t="s">
        <v>661</v>
      </c>
    </row>
    <row r="23" spans="1:1" x14ac:dyDescent="0.25">
      <c r="A23" s="92" t="s">
        <v>662</v>
      </c>
    </row>
    <row r="24" spans="1:1" x14ac:dyDescent="0.25">
      <c r="A24" s="92" t="s">
        <v>663</v>
      </c>
    </row>
    <row r="25" spans="1:1" x14ac:dyDescent="0.25">
      <c r="A25" s="92" t="s">
        <v>664</v>
      </c>
    </row>
    <row r="26" spans="1:1" x14ac:dyDescent="0.25">
      <c r="A26" s="92" t="s">
        <v>665</v>
      </c>
    </row>
    <row r="27" spans="1:1" x14ac:dyDescent="0.25">
      <c r="A27" s="92" t="s">
        <v>666</v>
      </c>
    </row>
    <row r="28" spans="1:1" x14ac:dyDescent="0.25">
      <c r="A28" s="92" t="s">
        <v>667</v>
      </c>
    </row>
    <row r="29" spans="1:1" x14ac:dyDescent="0.25">
      <c r="A29" s="92" t="s">
        <v>668</v>
      </c>
    </row>
    <row r="32" spans="1:1" x14ac:dyDescent="0.25">
      <c r="A32" s="26" t="s">
        <v>669</v>
      </c>
    </row>
    <row r="33" spans="1:1" x14ac:dyDescent="0.25">
      <c r="A33" s="92" t="s">
        <v>646</v>
      </c>
    </row>
    <row r="34" spans="1:1" x14ac:dyDescent="0.25">
      <c r="A34" s="92" t="s">
        <v>649</v>
      </c>
    </row>
    <row r="35" spans="1:1" x14ac:dyDescent="0.25">
      <c r="A35" s="92" t="s">
        <v>650</v>
      </c>
    </row>
    <row r="36" spans="1:1" x14ac:dyDescent="0.25">
      <c r="A36" s="92" t="s">
        <v>651</v>
      </c>
    </row>
    <row r="37" spans="1:1" x14ac:dyDescent="0.25">
      <c r="A37" s="92" t="s">
        <v>670</v>
      </c>
    </row>
    <row r="40" spans="1:1" x14ac:dyDescent="0.25">
      <c r="A40" s="92" t="s">
        <v>672</v>
      </c>
    </row>
    <row r="41" spans="1:1" x14ac:dyDescent="0.25">
      <c r="A41" s="30" t="s">
        <v>671</v>
      </c>
    </row>
    <row r="44" spans="1:1" x14ac:dyDescent="0.25">
      <c r="A44" s="92" t="s">
        <v>673</v>
      </c>
    </row>
    <row r="45" spans="1:1" x14ac:dyDescent="0.25">
      <c r="A45" s="30" t="s">
        <v>674</v>
      </c>
    </row>
    <row r="48" spans="1:1" x14ac:dyDescent="0.25">
      <c r="A48" s="26" t="s">
        <v>675</v>
      </c>
    </row>
    <row r="49" spans="1:1" x14ac:dyDescent="0.25">
      <c r="A49" s="92" t="s">
        <v>676</v>
      </c>
    </row>
    <row r="50" spans="1:1" x14ac:dyDescent="0.25">
      <c r="A50" s="92" t="s">
        <v>677</v>
      </c>
    </row>
    <row r="51" spans="1:1" x14ac:dyDescent="0.25">
      <c r="A51" s="92" t="s">
        <v>678</v>
      </c>
    </row>
    <row r="52" spans="1:1" x14ac:dyDescent="0.25">
      <c r="A52" s="92" t="s">
        <v>679</v>
      </c>
    </row>
    <row r="55" spans="1:1" x14ac:dyDescent="0.25">
      <c r="A55" s="26" t="s">
        <v>681</v>
      </c>
    </row>
    <row r="56" spans="1:1" x14ac:dyDescent="0.25">
      <c r="A56" s="92" t="s">
        <v>676</v>
      </c>
    </row>
    <row r="57" spans="1:1" x14ac:dyDescent="0.25">
      <c r="A57" s="92" t="s">
        <v>680</v>
      </c>
    </row>
    <row r="60" spans="1:1" x14ac:dyDescent="0.25">
      <c r="A60" s="26" t="s">
        <v>685</v>
      </c>
    </row>
    <row r="61" spans="1:1" x14ac:dyDescent="0.25">
      <c r="A61" s="92" t="s">
        <v>676</v>
      </c>
    </row>
    <row r="62" spans="1:1" x14ac:dyDescent="0.25">
      <c r="A62" s="92" t="s">
        <v>682</v>
      </c>
    </row>
    <row r="63" spans="1:1" x14ac:dyDescent="0.25">
      <c r="A63" s="92" t="s">
        <v>683</v>
      </c>
    </row>
    <row r="64" spans="1:1" x14ac:dyDescent="0.25">
      <c r="A64" s="92" t="s">
        <v>678</v>
      </c>
    </row>
    <row r="65" spans="1:1" x14ac:dyDescent="0.25">
      <c r="A65" s="92" t="s">
        <v>684</v>
      </c>
    </row>
    <row r="68" spans="1:1" x14ac:dyDescent="0.25">
      <c r="A68" s="92" t="s">
        <v>686</v>
      </c>
    </row>
    <row r="69" spans="1:1" x14ac:dyDescent="0.25">
      <c r="A69" s="30" t="s">
        <v>688</v>
      </c>
    </row>
    <row r="70" spans="1:1" x14ac:dyDescent="0.25">
      <c r="A70" s="30" t="s">
        <v>687</v>
      </c>
    </row>
    <row r="73" spans="1:1" x14ac:dyDescent="0.25">
      <c r="A73" s="26" t="s">
        <v>689</v>
      </c>
    </row>
    <row r="74" spans="1:1" x14ac:dyDescent="0.25">
      <c r="A74" s="92" t="s">
        <v>646</v>
      </c>
    </row>
    <row r="75" spans="1:1" x14ac:dyDescent="0.25">
      <c r="A75" s="92" t="s">
        <v>647</v>
      </c>
    </row>
    <row r="76" spans="1:1" x14ac:dyDescent="0.25">
      <c r="A76" s="92" t="s">
        <v>648</v>
      </c>
    </row>
    <row r="77" spans="1:1" x14ac:dyDescent="0.25">
      <c r="A77" s="92" t="s">
        <v>649</v>
      </c>
    </row>
    <row r="78" spans="1:1" x14ac:dyDescent="0.25">
      <c r="A78" s="92" t="s">
        <v>650</v>
      </c>
    </row>
    <row r="79" spans="1:1" x14ac:dyDescent="0.25">
      <c r="A79" s="92" t="s">
        <v>651</v>
      </c>
    </row>
    <row r="80" spans="1:1" x14ac:dyDescent="0.25">
      <c r="A80" s="92" t="s">
        <v>690</v>
      </c>
    </row>
    <row r="81" spans="1:1" x14ac:dyDescent="0.25">
      <c r="A81" s="92" t="s">
        <v>691</v>
      </c>
    </row>
    <row r="82" spans="1:1" x14ac:dyDescent="0.25">
      <c r="A82" s="92" t="s">
        <v>692</v>
      </c>
    </row>
    <row r="85" spans="1:1" x14ac:dyDescent="0.25">
      <c r="A85" s="92" t="s">
        <v>693</v>
      </c>
    </row>
    <row r="86" spans="1:1" x14ac:dyDescent="0.25">
      <c r="A86" s="30" t="s">
        <v>694</v>
      </c>
    </row>
  </sheetData>
  <hyperlinks>
    <hyperlink ref="A41" r:id="rId1" xr:uid="{58A7835F-6FEE-4D48-A135-2B8754C09812}"/>
    <hyperlink ref="A45" r:id="rId2" xr:uid="{D84F86BE-297C-4157-BFF9-93CFB8C91373}"/>
    <hyperlink ref="A69" r:id="rId3" xr:uid="{E5EAF8B2-BE4D-495D-8EB0-4CE412EE5E1A}"/>
    <hyperlink ref="A70" r:id="rId4" xr:uid="{CEF67945-99B7-4124-82DA-FEE7D2A4CCE4}"/>
    <hyperlink ref="A86" r:id="rId5" xr:uid="{9A55B4BC-324F-4E84-B7EF-61B035478483}"/>
  </hyperlinks>
  <pageMargins left="0.7" right="0.7" top="0.75" bottom="0.75" header="0.3" footer="0.3"/>
  <pageSetup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B9354-CDB0-43CE-B1D9-28133917583C}">
  <dimension ref="A1:A61"/>
  <sheetViews>
    <sheetView workbookViewId="0"/>
  </sheetViews>
  <sheetFormatPr defaultRowHeight="15" x14ac:dyDescent="0.25"/>
  <sheetData>
    <row r="1" spans="1:1" ht="23.25" x14ac:dyDescent="0.35">
      <c r="A1" s="31" t="s">
        <v>39</v>
      </c>
    </row>
    <row r="2" spans="1:1" ht="23.25" x14ac:dyDescent="0.35">
      <c r="A2" s="31" t="s">
        <v>41</v>
      </c>
    </row>
    <row r="3" spans="1:1" ht="23.25" x14ac:dyDescent="0.35">
      <c r="A3" s="31" t="s">
        <v>829</v>
      </c>
    </row>
    <row r="6" spans="1:1" x14ac:dyDescent="0.25">
      <c r="A6" t="s">
        <v>695</v>
      </c>
    </row>
    <row r="7" spans="1:1" x14ac:dyDescent="0.25">
      <c r="A7" s="30" t="s">
        <v>696</v>
      </c>
    </row>
    <row r="8" spans="1:1" x14ac:dyDescent="0.25">
      <c r="A8" s="30" t="s">
        <v>697</v>
      </c>
    </row>
    <row r="11" spans="1:1" x14ac:dyDescent="0.25">
      <c r="A11" t="s">
        <v>698</v>
      </c>
    </row>
    <row r="12" spans="1:1" x14ac:dyDescent="0.25">
      <c r="A12" s="30" t="s">
        <v>145</v>
      </c>
    </row>
    <row r="15" spans="1:1" x14ac:dyDescent="0.25">
      <c r="A15" t="s">
        <v>700</v>
      </c>
    </row>
    <row r="16" spans="1:1" x14ac:dyDescent="0.25">
      <c r="A16" s="30" t="s">
        <v>701</v>
      </c>
    </row>
    <row r="17" spans="1:1" x14ac:dyDescent="0.25">
      <c r="A17" s="30" t="s">
        <v>699</v>
      </c>
    </row>
    <row r="20" spans="1:1" x14ac:dyDescent="0.25">
      <c r="A20" t="s">
        <v>705</v>
      </c>
    </row>
    <row r="21" spans="1:1" x14ac:dyDescent="0.25">
      <c r="A21" t="s">
        <v>703</v>
      </c>
    </row>
    <row r="22" spans="1:1" x14ac:dyDescent="0.25">
      <c r="A22" t="s">
        <v>704</v>
      </c>
    </row>
    <row r="23" spans="1:1" x14ac:dyDescent="0.25">
      <c r="A23" s="30" t="s">
        <v>702</v>
      </c>
    </row>
    <row r="24" spans="1:1" x14ac:dyDescent="0.25">
      <c r="A24" s="30" t="s">
        <v>706</v>
      </c>
    </row>
    <row r="27" spans="1:1" x14ac:dyDescent="0.25">
      <c r="A27" t="s">
        <v>707</v>
      </c>
    </row>
    <row r="28" spans="1:1" x14ac:dyDescent="0.25">
      <c r="A28" t="s">
        <v>708</v>
      </c>
    </row>
    <row r="29" spans="1:1" x14ac:dyDescent="0.25">
      <c r="A29" s="30" t="s">
        <v>709</v>
      </c>
    </row>
    <row r="32" spans="1:1" x14ac:dyDescent="0.25">
      <c r="A32" t="s">
        <v>710</v>
      </c>
    </row>
    <row r="33" spans="1:1" x14ac:dyDescent="0.25">
      <c r="A33" s="30" t="s">
        <v>711</v>
      </c>
    </row>
    <row r="36" spans="1:1" x14ac:dyDescent="0.25">
      <c r="A36" t="s">
        <v>715</v>
      </c>
    </row>
    <row r="37" spans="1:1" x14ac:dyDescent="0.25">
      <c r="A37" s="26" t="s">
        <v>712</v>
      </c>
    </row>
    <row r="38" spans="1:1" x14ac:dyDescent="0.25">
      <c r="A38" s="30" t="s">
        <v>718</v>
      </c>
    </row>
    <row r="39" spans="1:1" x14ac:dyDescent="0.25">
      <c r="A39" s="26" t="s">
        <v>713</v>
      </c>
    </row>
    <row r="40" spans="1:1" x14ac:dyDescent="0.25">
      <c r="A40" s="30" t="s">
        <v>714</v>
      </c>
    </row>
    <row r="41" spans="1:1" x14ac:dyDescent="0.25">
      <c r="A41" s="26" t="s">
        <v>716</v>
      </c>
    </row>
    <row r="42" spans="1:1" x14ac:dyDescent="0.25">
      <c r="A42" s="30" t="s">
        <v>717</v>
      </c>
    </row>
    <row r="46" spans="1:1" x14ac:dyDescent="0.25">
      <c r="A46" s="26" t="s">
        <v>723</v>
      </c>
    </row>
    <row r="47" spans="1:1" x14ac:dyDescent="0.25">
      <c r="A47" s="92" t="s">
        <v>719</v>
      </c>
    </row>
    <row r="48" spans="1:1" x14ac:dyDescent="0.25">
      <c r="A48" s="92" t="s">
        <v>720</v>
      </c>
    </row>
    <row r="49" spans="1:1" x14ac:dyDescent="0.25">
      <c r="A49" s="92" t="s">
        <v>721</v>
      </c>
    </row>
    <row r="50" spans="1:1" x14ac:dyDescent="0.25">
      <c r="A50" s="92" t="s">
        <v>722</v>
      </c>
    </row>
    <row r="53" spans="1:1" x14ac:dyDescent="0.25">
      <c r="A53" t="s">
        <v>725</v>
      </c>
    </row>
    <row r="54" spans="1:1" x14ac:dyDescent="0.25">
      <c r="A54" s="30" t="s">
        <v>724</v>
      </c>
    </row>
    <row r="57" spans="1:1" x14ac:dyDescent="0.25">
      <c r="A57" t="s">
        <v>733</v>
      </c>
    </row>
    <row r="58" spans="1:1" x14ac:dyDescent="0.25">
      <c r="A58" t="s">
        <v>734</v>
      </c>
    </row>
    <row r="59" spans="1:1" x14ac:dyDescent="0.25">
      <c r="A59" s="30" t="s">
        <v>726</v>
      </c>
    </row>
    <row r="60" spans="1:1" x14ac:dyDescent="0.25">
      <c r="A60" s="30" t="s">
        <v>727</v>
      </c>
    </row>
    <row r="61" spans="1:1" x14ac:dyDescent="0.25">
      <c r="A61" s="30" t="s">
        <v>728</v>
      </c>
    </row>
  </sheetData>
  <hyperlinks>
    <hyperlink ref="A7" r:id="rId1" xr:uid="{808DB796-2DAA-42C4-A613-7EA406808272}"/>
    <hyperlink ref="A8" r:id="rId2" xr:uid="{0A713C86-3A60-44D4-87A3-2EE13CA9E7F8}"/>
    <hyperlink ref="A12" r:id="rId3" xr:uid="{F5445798-CB49-4914-8C6C-62E35D82F33C}"/>
    <hyperlink ref="A16" r:id="rId4" xr:uid="{30D61FE9-D526-4503-AC97-5B6824C05603}"/>
    <hyperlink ref="A17" r:id="rId5" xr:uid="{3AAC80F7-A31B-411B-A2CE-6E73F355FBC3}"/>
    <hyperlink ref="A23" r:id="rId6" xr:uid="{C1D3CA9B-212C-4979-946D-C516506FCD09}"/>
    <hyperlink ref="A24" r:id="rId7" xr:uid="{B0B1E238-2507-473A-A4A7-ABE5892A0557}"/>
    <hyperlink ref="A29" r:id="rId8" xr:uid="{076474BF-B117-4101-A0E0-8C0D7B1FC45A}"/>
    <hyperlink ref="A33" r:id="rId9" xr:uid="{FF502D8B-BD5B-4377-A6AE-B58CC64A2D12}"/>
    <hyperlink ref="A42" r:id="rId10" xr:uid="{86B946A6-0EBE-4E6E-8856-D15C923815CC}"/>
    <hyperlink ref="A40" r:id="rId11" xr:uid="{8B9A4000-3C62-41E2-90F3-AF55BBCBAC0E}"/>
    <hyperlink ref="A38" r:id="rId12" xr:uid="{A48EB88A-A09E-44FC-84F0-B8860CCC7131}"/>
    <hyperlink ref="A54" r:id="rId13" xr:uid="{7FA3762F-9D2A-4C6C-B597-6C6780FAA578}"/>
    <hyperlink ref="A59" r:id="rId14" xr:uid="{40DC3C0A-E453-47E7-836B-6490563B892D}"/>
    <hyperlink ref="A60" r:id="rId15" xr:uid="{A0E15C8C-4DA7-4BB1-B34D-A53921694891}"/>
    <hyperlink ref="A61" r:id="rId16" xr:uid="{6D767876-8BDE-4C9D-878C-B89DEEC205AF}"/>
  </hyperlinks>
  <pageMargins left="0.7" right="0.7" top="0.75" bottom="0.75" header="0.3" footer="0.3"/>
  <pageSetup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9B0B-3441-410E-9FA4-51C42BD1E12D}">
  <dimension ref="A1:A153"/>
  <sheetViews>
    <sheetView workbookViewId="0"/>
  </sheetViews>
  <sheetFormatPr defaultRowHeight="15" x14ac:dyDescent="0.25"/>
  <sheetData>
    <row r="1" spans="1:1" ht="23.25" x14ac:dyDescent="0.35">
      <c r="A1" s="31" t="s">
        <v>39</v>
      </c>
    </row>
    <row r="2" spans="1:1" ht="23.25" x14ac:dyDescent="0.35">
      <c r="A2" s="31" t="s">
        <v>41</v>
      </c>
    </row>
    <row r="3" spans="1:1" ht="23.25" x14ac:dyDescent="0.35">
      <c r="A3" s="31" t="s">
        <v>828</v>
      </c>
    </row>
    <row r="6" spans="1:1" x14ac:dyDescent="0.25">
      <c r="A6" t="s">
        <v>732</v>
      </c>
    </row>
    <row r="7" spans="1:1" x14ac:dyDescent="0.25">
      <c r="A7" t="s">
        <v>731</v>
      </c>
    </row>
    <row r="8" spans="1:1" x14ac:dyDescent="0.25">
      <c r="A8" s="30" t="s">
        <v>729</v>
      </c>
    </row>
    <row r="9" spans="1:1" x14ac:dyDescent="0.25">
      <c r="A9" s="30" t="s">
        <v>730</v>
      </c>
    </row>
    <row r="12" spans="1:1" x14ac:dyDescent="0.25">
      <c r="A12" s="26" t="s">
        <v>735</v>
      </c>
    </row>
    <row r="13" spans="1:1" x14ac:dyDescent="0.25">
      <c r="A13" s="92" t="s">
        <v>736</v>
      </c>
    </row>
    <row r="14" spans="1:1" x14ac:dyDescent="0.25">
      <c r="A14" s="92" t="s">
        <v>676</v>
      </c>
    </row>
    <row r="15" spans="1:1" x14ac:dyDescent="0.25">
      <c r="A15" s="92" t="s">
        <v>737</v>
      </c>
    </row>
    <row r="16" spans="1:1" x14ac:dyDescent="0.25">
      <c r="A16" s="92" t="s">
        <v>738</v>
      </c>
    </row>
    <row r="19" spans="1:1" x14ac:dyDescent="0.25">
      <c r="A19" s="26" t="s">
        <v>739</v>
      </c>
    </row>
    <row r="20" spans="1:1" x14ac:dyDescent="0.25">
      <c r="A20" s="92" t="s">
        <v>740</v>
      </c>
    </row>
    <row r="21" spans="1:1" x14ac:dyDescent="0.25">
      <c r="A21" s="92"/>
    </row>
    <row r="22" spans="1:1" x14ac:dyDescent="0.25">
      <c r="A22" s="92"/>
    </row>
    <row r="23" spans="1:1" x14ac:dyDescent="0.25">
      <c r="A23" s="26" t="s">
        <v>743</v>
      </c>
    </row>
    <row r="24" spans="1:1" x14ac:dyDescent="0.25">
      <c r="A24" s="92" t="s">
        <v>742</v>
      </c>
    </row>
    <row r="25" spans="1:1" x14ac:dyDescent="0.25">
      <c r="A25" s="26" t="s">
        <v>741</v>
      </c>
    </row>
    <row r="26" spans="1:1" x14ac:dyDescent="0.25">
      <c r="A26" s="92" t="s">
        <v>792</v>
      </c>
    </row>
    <row r="29" spans="1:1" x14ac:dyDescent="0.25">
      <c r="A29" s="26" t="s">
        <v>744</v>
      </c>
    </row>
    <row r="30" spans="1:1" x14ac:dyDescent="0.25">
      <c r="A30" s="92" t="s">
        <v>745</v>
      </c>
    </row>
    <row r="31" spans="1:1" x14ac:dyDescent="0.25">
      <c r="A31" s="92" t="s">
        <v>746</v>
      </c>
    </row>
    <row r="32" spans="1:1" x14ac:dyDescent="0.25">
      <c r="A32" s="92" t="s">
        <v>747</v>
      </c>
    </row>
    <row r="34" spans="1:1" x14ac:dyDescent="0.25">
      <c r="A34" s="26" t="s">
        <v>750</v>
      </c>
    </row>
    <row r="35" spans="1:1" x14ac:dyDescent="0.25">
      <c r="A35" s="92" t="s">
        <v>748</v>
      </c>
    </row>
    <row r="36" spans="1:1" x14ac:dyDescent="0.25">
      <c r="A36" s="92" t="s">
        <v>749</v>
      </c>
    </row>
    <row r="39" spans="1:1" x14ac:dyDescent="0.25">
      <c r="A39" s="26" t="s">
        <v>752</v>
      </c>
    </row>
    <row r="40" spans="1:1" x14ac:dyDescent="0.25">
      <c r="A40" t="s">
        <v>753</v>
      </c>
    </row>
    <row r="41" spans="1:1" x14ac:dyDescent="0.25">
      <c r="A41" t="s">
        <v>754</v>
      </c>
    </row>
    <row r="42" spans="1:1" x14ac:dyDescent="0.25">
      <c r="A42" t="s">
        <v>755</v>
      </c>
    </row>
    <row r="46" spans="1:1" x14ac:dyDescent="0.25">
      <c r="A46" s="26" t="s">
        <v>756</v>
      </c>
    </row>
    <row r="47" spans="1:1" x14ac:dyDescent="0.25">
      <c r="A47" s="26" t="s">
        <v>757</v>
      </c>
    </row>
    <row r="48" spans="1:1" x14ac:dyDescent="0.25">
      <c r="A48" t="s">
        <v>758</v>
      </c>
    </row>
    <row r="49" spans="1:1" x14ac:dyDescent="0.25">
      <c r="A49" t="s">
        <v>759</v>
      </c>
    </row>
    <row r="52" spans="1:1" x14ac:dyDescent="0.25">
      <c r="A52" s="26" t="s">
        <v>760</v>
      </c>
    </row>
    <row r="53" spans="1:1" x14ac:dyDescent="0.25">
      <c r="A53" s="26" t="s">
        <v>761</v>
      </c>
    </row>
    <row r="54" spans="1:1" x14ac:dyDescent="0.25">
      <c r="A54" t="s">
        <v>762</v>
      </c>
    </row>
    <row r="55" spans="1:1" x14ac:dyDescent="0.25">
      <c r="A55" t="s">
        <v>763</v>
      </c>
    </row>
    <row r="56" spans="1:1" x14ac:dyDescent="0.25">
      <c r="A56" t="s">
        <v>764</v>
      </c>
    </row>
    <row r="59" spans="1:1" x14ac:dyDescent="0.25">
      <c r="A59" s="26" t="s">
        <v>765</v>
      </c>
    </row>
    <row r="60" spans="1:1" x14ac:dyDescent="0.25">
      <c r="A60" s="26" t="s">
        <v>778</v>
      </c>
    </row>
    <row r="61" spans="1:1" x14ac:dyDescent="0.25">
      <c r="A61" t="s">
        <v>766</v>
      </c>
    </row>
    <row r="62" spans="1:1" x14ac:dyDescent="0.25">
      <c r="A62" t="s">
        <v>767</v>
      </c>
    </row>
    <row r="63" spans="1:1" x14ac:dyDescent="0.25">
      <c r="A63" t="s">
        <v>768</v>
      </c>
    </row>
    <row r="64" spans="1:1" x14ac:dyDescent="0.25">
      <c r="A64" t="s">
        <v>769</v>
      </c>
    </row>
    <row r="65" spans="1:1" x14ac:dyDescent="0.25">
      <c r="A65" t="s">
        <v>770</v>
      </c>
    </row>
    <row r="66" spans="1:1" x14ac:dyDescent="0.25">
      <c r="A66" t="s">
        <v>785</v>
      </c>
    </row>
    <row r="67" spans="1:1" x14ac:dyDescent="0.25">
      <c r="A67" t="s">
        <v>771</v>
      </c>
    </row>
    <row r="70" spans="1:1" x14ac:dyDescent="0.25">
      <c r="A70" s="26" t="s">
        <v>779</v>
      </c>
    </row>
    <row r="71" spans="1:1" x14ac:dyDescent="0.25">
      <c r="A71" t="s">
        <v>780</v>
      </c>
    </row>
    <row r="72" spans="1:1" x14ac:dyDescent="0.25">
      <c r="A72" s="26" t="s">
        <v>772</v>
      </c>
    </row>
    <row r="73" spans="1:1" x14ac:dyDescent="0.25">
      <c r="A73" t="s">
        <v>781</v>
      </c>
    </row>
    <row r="76" spans="1:1" x14ac:dyDescent="0.25">
      <c r="A76" s="26" t="s">
        <v>782</v>
      </c>
    </row>
    <row r="77" spans="1:1" x14ac:dyDescent="0.25">
      <c r="A77" t="s">
        <v>773</v>
      </c>
    </row>
    <row r="78" spans="1:1" x14ac:dyDescent="0.25">
      <c r="A78" t="s">
        <v>774</v>
      </c>
    </row>
    <row r="81" spans="1:1" x14ac:dyDescent="0.25">
      <c r="A81" s="26" t="s">
        <v>775</v>
      </c>
    </row>
    <row r="82" spans="1:1" x14ac:dyDescent="0.25">
      <c r="A82" t="s">
        <v>776</v>
      </c>
    </row>
    <row r="85" spans="1:1" x14ac:dyDescent="0.25">
      <c r="A85" s="26" t="s">
        <v>783</v>
      </c>
    </row>
    <row r="86" spans="1:1" x14ac:dyDescent="0.25">
      <c r="A86" s="26" t="s">
        <v>784</v>
      </c>
    </row>
    <row r="87" spans="1:1" x14ac:dyDescent="0.25">
      <c r="A87" t="s">
        <v>777</v>
      </c>
    </row>
    <row r="90" spans="1:1" x14ac:dyDescent="0.25">
      <c r="A90" s="26" t="s">
        <v>791</v>
      </c>
    </row>
    <row r="91" spans="1:1" x14ac:dyDescent="0.25">
      <c r="A91" t="s">
        <v>786</v>
      </c>
    </row>
    <row r="92" spans="1:1" x14ac:dyDescent="0.25">
      <c r="A92" t="s">
        <v>787</v>
      </c>
    </row>
    <row r="93" spans="1:1" x14ac:dyDescent="0.25">
      <c r="A93" s="26" t="s">
        <v>793</v>
      </c>
    </row>
    <row r="94" spans="1:1" x14ac:dyDescent="0.25">
      <c r="A94" t="s">
        <v>794</v>
      </c>
    </row>
    <row r="96" spans="1:1" x14ac:dyDescent="0.25">
      <c r="A96" s="26" t="s">
        <v>788</v>
      </c>
    </row>
    <row r="97" spans="1:1" x14ac:dyDescent="0.25">
      <c r="A97" t="s">
        <v>789</v>
      </c>
    </row>
    <row r="98" spans="1:1" x14ac:dyDescent="0.25">
      <c r="A98" t="s">
        <v>790</v>
      </c>
    </row>
    <row r="101" spans="1:1" x14ac:dyDescent="0.25">
      <c r="A101" t="s">
        <v>796</v>
      </c>
    </row>
    <row r="102" spans="1:1" x14ac:dyDescent="0.25">
      <c r="A102" s="30" t="s">
        <v>795</v>
      </c>
    </row>
    <row r="105" spans="1:1" x14ac:dyDescent="0.25">
      <c r="A105" s="92" t="s">
        <v>798</v>
      </c>
    </row>
    <row r="106" spans="1:1" x14ac:dyDescent="0.25">
      <c r="A106" s="30" t="s">
        <v>797</v>
      </c>
    </row>
    <row r="109" spans="1:1" x14ac:dyDescent="0.25">
      <c r="A109" t="s">
        <v>799</v>
      </c>
    </row>
    <row r="110" spans="1:1" x14ac:dyDescent="0.25">
      <c r="A110" t="s">
        <v>800</v>
      </c>
    </row>
    <row r="111" spans="1:1" x14ac:dyDescent="0.25">
      <c r="A111" s="30" t="s">
        <v>801</v>
      </c>
    </row>
    <row r="114" spans="1:1" x14ac:dyDescent="0.25">
      <c r="A114" t="s">
        <v>802</v>
      </c>
    </row>
    <row r="115" spans="1:1" x14ac:dyDescent="0.25">
      <c r="A115" t="s">
        <v>803</v>
      </c>
    </row>
    <row r="116" spans="1:1" x14ac:dyDescent="0.25">
      <c r="A116" t="s">
        <v>804</v>
      </c>
    </row>
    <row r="117" spans="1:1" x14ac:dyDescent="0.25">
      <c r="A117" s="30" t="s">
        <v>805</v>
      </c>
    </row>
    <row r="118" spans="1:1" x14ac:dyDescent="0.25">
      <c r="A118" s="30" t="s">
        <v>806</v>
      </c>
    </row>
    <row r="119" spans="1:1" x14ac:dyDescent="0.25">
      <c r="A119" s="30" t="s">
        <v>795</v>
      </c>
    </row>
    <row r="120" spans="1:1" x14ac:dyDescent="0.25">
      <c r="A120" s="30" t="s">
        <v>807</v>
      </c>
    </row>
    <row r="121" spans="1:1" x14ac:dyDescent="0.25">
      <c r="A121" s="30" t="s">
        <v>808</v>
      </c>
    </row>
    <row r="124" spans="1:1" x14ac:dyDescent="0.25">
      <c r="A124" t="s">
        <v>809</v>
      </c>
    </row>
    <row r="125" spans="1:1" x14ac:dyDescent="0.25">
      <c r="A125" s="30" t="s">
        <v>795</v>
      </c>
    </row>
    <row r="128" spans="1:1" x14ac:dyDescent="0.25">
      <c r="A128" s="26" t="s">
        <v>820</v>
      </c>
    </row>
    <row r="129" spans="1:1" x14ac:dyDescent="0.25">
      <c r="A129" t="s">
        <v>822</v>
      </c>
    </row>
    <row r="130" spans="1:1" x14ac:dyDescent="0.25">
      <c r="A130" t="s">
        <v>53</v>
      </c>
    </row>
    <row r="132" spans="1:1" x14ac:dyDescent="0.25">
      <c r="A132" s="26" t="s">
        <v>810</v>
      </c>
    </row>
    <row r="133" spans="1:1" x14ac:dyDescent="0.25">
      <c r="A133" t="s">
        <v>811</v>
      </c>
    </row>
    <row r="135" spans="1:1" x14ac:dyDescent="0.25">
      <c r="A135" s="26" t="s">
        <v>812</v>
      </c>
    </row>
    <row r="136" spans="1:1" x14ac:dyDescent="0.25">
      <c r="A136" s="30" t="s">
        <v>821</v>
      </c>
    </row>
    <row r="138" spans="1:1" x14ac:dyDescent="0.25">
      <c r="A138" s="26" t="s">
        <v>813</v>
      </c>
    </row>
    <row r="139" spans="1:1" x14ac:dyDescent="0.25">
      <c r="A139" s="30" t="s">
        <v>823</v>
      </c>
    </row>
    <row r="141" spans="1:1" x14ac:dyDescent="0.25">
      <c r="A141" s="26" t="s">
        <v>814</v>
      </c>
    </row>
    <row r="142" spans="1:1" x14ac:dyDescent="0.25">
      <c r="A142" t="s">
        <v>687</v>
      </c>
    </row>
    <row r="143" spans="1:1" x14ac:dyDescent="0.25">
      <c r="A143" t="s">
        <v>815</v>
      </c>
    </row>
    <row r="145" spans="1:1" x14ac:dyDescent="0.25">
      <c r="A145" s="26" t="s">
        <v>816</v>
      </c>
    </row>
    <row r="146" spans="1:1" x14ac:dyDescent="0.25">
      <c r="A146" s="30" t="s">
        <v>824</v>
      </c>
    </row>
    <row r="148" spans="1:1" x14ac:dyDescent="0.25">
      <c r="A148" s="26" t="s">
        <v>817</v>
      </c>
    </row>
    <row r="149" spans="1:1" x14ac:dyDescent="0.25">
      <c r="A149" s="30" t="s">
        <v>825</v>
      </c>
    </row>
    <row r="151" spans="1:1" x14ac:dyDescent="0.25">
      <c r="A151" s="26" t="s">
        <v>818</v>
      </c>
    </row>
    <row r="152" spans="1:1" x14ac:dyDescent="0.25">
      <c r="A152" t="s">
        <v>819</v>
      </c>
    </row>
    <row r="153" spans="1:1" x14ac:dyDescent="0.25">
      <c r="A153" s="30" t="s">
        <v>826</v>
      </c>
    </row>
  </sheetData>
  <hyperlinks>
    <hyperlink ref="A8" r:id="rId1" xr:uid="{610355DC-1500-401A-B837-B030494EC637}"/>
    <hyperlink ref="A9" r:id="rId2" xr:uid="{B6602672-C5A6-4EC2-B410-33EECF0A43BC}"/>
    <hyperlink ref="A102" r:id="rId3" xr:uid="{255F8DC1-F055-4984-A0CB-A00BC15F58AB}"/>
    <hyperlink ref="A106" r:id="rId4" xr:uid="{AA005166-C201-466A-89FD-D06270273E7F}"/>
    <hyperlink ref="A111" r:id="rId5" xr:uid="{303C4648-31DC-4305-ADAA-B7BC131FD4AA}"/>
    <hyperlink ref="A117" r:id="rId6" xr:uid="{160D6978-F499-44ED-8497-B64B2C2C8B21}"/>
    <hyperlink ref="A118" r:id="rId7" xr:uid="{107282E7-E641-4536-992A-0AEB772A3563}"/>
    <hyperlink ref="A119" r:id="rId8" xr:uid="{4C62B22F-EAC7-4927-A627-8C9802288299}"/>
    <hyperlink ref="A120" r:id="rId9" xr:uid="{0BB58ADA-0187-416C-9C59-8DEC8B7BA12C}"/>
    <hyperlink ref="A121" r:id="rId10" xr:uid="{9E0FCA5C-262D-4354-AD1D-D65A507C0BFE}"/>
    <hyperlink ref="A125" r:id="rId11" xr:uid="{47F2D597-3284-4690-BA8B-484DABADD484}"/>
    <hyperlink ref="A136" r:id="rId12" xr:uid="{9A371975-5DDE-4406-B3FB-EA96ECED210D}"/>
    <hyperlink ref="A139" r:id="rId13" xr:uid="{4861AC25-DE0D-46EC-AF88-C70161B1FEA6}"/>
    <hyperlink ref="A146" r:id="rId14" xr:uid="{CA170EC7-1D11-42CA-8CE3-4B0FD9243F16}"/>
    <hyperlink ref="A149" r:id="rId15" xr:uid="{2C868481-D87F-4CB3-A50B-C225F754D88D}"/>
    <hyperlink ref="A153" r:id="rId16" xr:uid="{5C43CA81-5A3C-49B5-B969-05948ACAE8CA}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F534-DFE2-4A61-8B7B-16F42147C38C}">
  <dimension ref="A1:A19"/>
  <sheetViews>
    <sheetView workbookViewId="0"/>
  </sheetViews>
  <sheetFormatPr defaultRowHeight="15" x14ac:dyDescent="0.25"/>
  <sheetData>
    <row r="1" spans="1:1" ht="23.25" x14ac:dyDescent="0.35">
      <c r="A1" s="31" t="s">
        <v>39</v>
      </c>
    </row>
    <row r="2" spans="1:1" ht="23.25" x14ac:dyDescent="0.35">
      <c r="A2" s="31" t="s">
        <v>41</v>
      </c>
    </row>
    <row r="3" spans="1:1" ht="23.25" x14ac:dyDescent="0.35">
      <c r="A3" s="31" t="s">
        <v>835</v>
      </c>
    </row>
    <row r="6" spans="1:1" x14ac:dyDescent="0.25">
      <c r="A6" t="s">
        <v>137</v>
      </c>
    </row>
    <row r="7" spans="1:1" x14ac:dyDescent="0.25">
      <c r="A7" t="s">
        <v>138</v>
      </c>
    </row>
    <row r="8" spans="1:1" x14ac:dyDescent="0.25">
      <c r="A8" t="s">
        <v>139</v>
      </c>
    </row>
    <row r="9" spans="1:1" x14ac:dyDescent="0.25">
      <c r="A9" s="30" t="s">
        <v>140</v>
      </c>
    </row>
    <row r="12" spans="1:1" x14ac:dyDescent="0.25">
      <c r="A12" t="s">
        <v>141</v>
      </c>
    </row>
    <row r="13" spans="1:1" x14ac:dyDescent="0.25">
      <c r="A13" t="s">
        <v>142</v>
      </c>
    </row>
    <row r="14" spans="1:1" x14ac:dyDescent="0.25">
      <c r="A14" t="s">
        <v>143</v>
      </c>
    </row>
    <row r="15" spans="1:1" x14ac:dyDescent="0.25">
      <c r="A15" s="30" t="s">
        <v>144</v>
      </c>
    </row>
    <row r="18" spans="1:1" x14ac:dyDescent="0.25">
      <c r="A18" t="s">
        <v>146</v>
      </c>
    </row>
    <row r="19" spans="1:1" x14ac:dyDescent="0.25">
      <c r="A19" s="30" t="s">
        <v>145</v>
      </c>
    </row>
  </sheetData>
  <hyperlinks>
    <hyperlink ref="A9" r:id="rId1" xr:uid="{B4BA62B3-CA09-470E-A799-C2FA9889B211}"/>
    <hyperlink ref="A15" r:id="rId2" xr:uid="{5227D02A-615C-4072-9482-BABF4C2D0E4A}"/>
    <hyperlink ref="A19" r:id="rId3" xr:uid="{B337A1CB-98DA-41BF-BC62-708387690EEF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5D9BA-59FE-43BD-8340-6BEA6F17D1A3}">
  <sheetPr>
    <pageSetUpPr fitToPage="1"/>
  </sheetPr>
  <dimension ref="A1:N18"/>
  <sheetViews>
    <sheetView workbookViewId="0"/>
  </sheetViews>
  <sheetFormatPr defaultRowHeight="15" x14ac:dyDescent="0.25"/>
  <cols>
    <col min="1" max="1" width="16.7109375" customWidth="1"/>
    <col min="2" max="2" width="32.7109375" customWidth="1"/>
    <col min="3" max="3" width="12.7109375" customWidth="1"/>
    <col min="4" max="4" width="25.7109375" customWidth="1"/>
    <col min="5" max="5" width="10.7109375" customWidth="1"/>
    <col min="6" max="6" width="15.7109375" customWidth="1"/>
    <col min="7" max="7" width="47.42578125" bestFit="1" customWidth="1"/>
    <col min="8" max="8" width="10.7109375" customWidth="1"/>
    <col min="9" max="9" width="8.7109375" style="32" bestFit="1" customWidth="1"/>
    <col min="10" max="10" width="12.7109375" customWidth="1"/>
    <col min="11" max="11" width="7.5703125" bestFit="1" customWidth="1"/>
    <col min="12" max="13" width="11.7109375" customWidth="1"/>
    <col min="14" max="14" width="26.140625" style="33" bestFit="1" customWidth="1"/>
  </cols>
  <sheetData>
    <row r="1" spans="1:14" ht="23.25" x14ac:dyDescent="0.35">
      <c r="A1" s="31" t="s">
        <v>54</v>
      </c>
    </row>
    <row r="3" spans="1:14" ht="78.75" x14ac:dyDescent="0.25">
      <c r="A3" s="34" t="s">
        <v>55</v>
      </c>
      <c r="B3" s="34" t="s">
        <v>56</v>
      </c>
      <c r="C3" s="34" t="s">
        <v>57</v>
      </c>
      <c r="D3" s="34" t="s">
        <v>58</v>
      </c>
      <c r="E3" s="34" t="s">
        <v>59</v>
      </c>
      <c r="F3" s="34" t="s">
        <v>60</v>
      </c>
      <c r="G3" s="34" t="s">
        <v>61</v>
      </c>
      <c r="H3" s="34" t="s">
        <v>62</v>
      </c>
      <c r="I3" s="34" t="s">
        <v>63</v>
      </c>
      <c r="J3" s="34" t="s">
        <v>64</v>
      </c>
      <c r="K3" s="34" t="s">
        <v>65</v>
      </c>
      <c r="L3" s="34" t="s">
        <v>66</v>
      </c>
      <c r="M3" s="34" t="s">
        <v>67</v>
      </c>
      <c r="N3" s="34" t="s">
        <v>68</v>
      </c>
    </row>
    <row r="4" spans="1:14" ht="30" x14ac:dyDescent="0.25">
      <c r="A4" s="35" t="s">
        <v>69</v>
      </c>
      <c r="B4" s="35" t="s">
        <v>70</v>
      </c>
      <c r="C4" s="35" t="s">
        <v>71</v>
      </c>
      <c r="D4" s="36" t="s">
        <v>72</v>
      </c>
      <c r="E4" s="35" t="s">
        <v>73</v>
      </c>
      <c r="F4" s="35" t="s">
        <v>74</v>
      </c>
      <c r="G4" s="35" t="s">
        <v>75</v>
      </c>
      <c r="H4" s="35">
        <v>25</v>
      </c>
      <c r="I4" s="35" t="s">
        <v>76</v>
      </c>
      <c r="J4" s="35">
        <v>14</v>
      </c>
      <c r="K4" s="35">
        <v>3</v>
      </c>
      <c r="L4" s="35">
        <f>K4*H4</f>
        <v>75</v>
      </c>
      <c r="M4" s="35">
        <f>L4*J4</f>
        <v>1050</v>
      </c>
      <c r="N4" s="36" t="s">
        <v>77</v>
      </c>
    </row>
    <row r="5" spans="1:14" x14ac:dyDescent="0.25">
      <c r="A5" s="35" t="s">
        <v>69</v>
      </c>
      <c r="B5" s="35" t="s">
        <v>78</v>
      </c>
      <c r="C5" s="35" t="s">
        <v>79</v>
      </c>
      <c r="D5" s="36" t="s">
        <v>80</v>
      </c>
      <c r="E5" s="35" t="s">
        <v>81</v>
      </c>
      <c r="F5" s="35" t="s">
        <v>82</v>
      </c>
      <c r="G5" s="35" t="s">
        <v>83</v>
      </c>
      <c r="H5" s="35">
        <v>10</v>
      </c>
      <c r="I5" s="35" t="s">
        <v>76</v>
      </c>
      <c r="J5" s="35">
        <v>14</v>
      </c>
      <c r="K5" s="35">
        <v>2</v>
      </c>
      <c r="L5" s="35">
        <f>K5*H5</f>
        <v>20</v>
      </c>
      <c r="M5" s="35">
        <f>L5*J5</f>
        <v>280</v>
      </c>
      <c r="N5" s="36"/>
    </row>
    <row r="6" spans="1:14" x14ac:dyDescent="0.25">
      <c r="A6" s="35"/>
      <c r="B6" s="35"/>
      <c r="C6" s="35"/>
      <c r="D6" s="36"/>
      <c r="E6" s="35"/>
      <c r="F6" s="35"/>
      <c r="G6" s="35"/>
      <c r="H6" s="35"/>
      <c r="I6" s="35"/>
      <c r="J6" s="35"/>
      <c r="K6" s="35"/>
      <c r="L6" s="35"/>
      <c r="M6" s="35"/>
      <c r="N6" s="36"/>
    </row>
    <row r="7" spans="1:14" ht="15.75" x14ac:dyDescent="0.25">
      <c r="A7" s="35"/>
      <c r="B7" s="35"/>
      <c r="C7" s="35"/>
      <c r="D7" s="36"/>
      <c r="E7" s="35"/>
      <c r="F7" s="35"/>
      <c r="G7" s="35"/>
      <c r="I7" s="35"/>
      <c r="J7" s="35"/>
      <c r="K7" s="37" t="s">
        <v>84</v>
      </c>
      <c r="L7" s="38">
        <f>SUM(L4:L5)</f>
        <v>95</v>
      </c>
      <c r="M7" s="38">
        <f>SUM(M4:M5)</f>
        <v>1330</v>
      </c>
      <c r="N7" s="36"/>
    </row>
    <row r="8" spans="1:14" x14ac:dyDescent="0.25">
      <c r="A8" s="35"/>
      <c r="B8" s="35"/>
      <c r="C8" s="35"/>
      <c r="D8" s="36"/>
      <c r="E8" s="35"/>
      <c r="F8" s="35"/>
      <c r="G8" s="35"/>
      <c r="H8" s="35"/>
      <c r="I8" s="35"/>
      <c r="J8" s="35"/>
      <c r="K8" s="35"/>
      <c r="L8" s="35"/>
      <c r="M8" s="35"/>
      <c r="N8" s="36"/>
    </row>
    <row r="9" spans="1:14" ht="30" x14ac:dyDescent="0.25">
      <c r="A9" s="35" t="s">
        <v>85</v>
      </c>
      <c r="B9" s="35" t="s">
        <v>70</v>
      </c>
      <c r="C9" s="35" t="s">
        <v>71</v>
      </c>
      <c r="D9" s="36" t="s">
        <v>86</v>
      </c>
      <c r="E9" s="35" t="s">
        <v>73</v>
      </c>
      <c r="F9" s="35" t="s">
        <v>74</v>
      </c>
      <c r="G9" s="35" t="s">
        <v>75</v>
      </c>
      <c r="H9" s="35">
        <v>15</v>
      </c>
      <c r="I9" s="35" t="s">
        <v>76</v>
      </c>
      <c r="J9" s="35">
        <v>90</v>
      </c>
      <c r="K9" s="35">
        <v>4</v>
      </c>
      <c r="L9" s="35">
        <f>K9*H9</f>
        <v>60</v>
      </c>
      <c r="M9" s="35">
        <f>L9*J9</f>
        <v>5400</v>
      </c>
      <c r="N9" s="36"/>
    </row>
    <row r="10" spans="1:14" x14ac:dyDescent="0.25">
      <c r="A10" s="35" t="s">
        <v>85</v>
      </c>
      <c r="B10" s="35" t="s">
        <v>78</v>
      </c>
      <c r="C10" s="35" t="s">
        <v>79</v>
      </c>
      <c r="D10" s="36" t="s">
        <v>87</v>
      </c>
      <c r="E10" s="35" t="s">
        <v>81</v>
      </c>
      <c r="F10" s="35" t="s">
        <v>82</v>
      </c>
      <c r="G10" s="35" t="s">
        <v>83</v>
      </c>
      <c r="H10" s="35">
        <v>10</v>
      </c>
      <c r="I10" s="35" t="s">
        <v>76</v>
      </c>
      <c r="J10" s="35">
        <v>30</v>
      </c>
      <c r="K10" s="35">
        <v>2</v>
      </c>
      <c r="L10" s="35">
        <f>K10*H10</f>
        <v>20</v>
      </c>
      <c r="M10" s="35">
        <f>L10*J10</f>
        <v>600</v>
      </c>
      <c r="N10" s="36"/>
    </row>
    <row r="11" spans="1:14" x14ac:dyDescent="0.25">
      <c r="A11" s="35"/>
      <c r="B11" s="35"/>
      <c r="C11" s="35"/>
      <c r="D11" s="36"/>
      <c r="E11" s="35"/>
      <c r="F11" s="35"/>
      <c r="G11" s="35"/>
      <c r="H11" s="35"/>
      <c r="I11" s="35"/>
      <c r="J11" s="35"/>
      <c r="K11" s="35"/>
      <c r="L11" s="35"/>
      <c r="M11" s="35"/>
      <c r="N11" s="36"/>
    </row>
    <row r="12" spans="1:14" ht="15.75" x14ac:dyDescent="0.25">
      <c r="A12" s="35"/>
      <c r="B12" s="35"/>
      <c r="C12" s="35"/>
      <c r="D12" s="36"/>
      <c r="E12" s="35"/>
      <c r="F12" s="35"/>
      <c r="G12" s="35"/>
      <c r="H12" s="37"/>
      <c r="I12" s="35"/>
      <c r="J12" s="35"/>
      <c r="K12" s="37" t="s">
        <v>84</v>
      </c>
      <c r="L12" s="38">
        <f>SUM(L9:L10)</f>
        <v>80</v>
      </c>
      <c r="M12" s="38">
        <f>SUM(M9:M10)</f>
        <v>6000</v>
      </c>
      <c r="N12" s="36"/>
    </row>
    <row r="13" spans="1:14" x14ac:dyDescent="0.25">
      <c r="A13" s="35"/>
      <c r="B13" s="35"/>
      <c r="C13" s="35"/>
      <c r="D13" s="36"/>
      <c r="E13" s="35"/>
      <c r="F13" s="39" t="s">
        <v>88</v>
      </c>
      <c r="G13" s="35"/>
      <c r="H13" s="35"/>
      <c r="I13" s="35"/>
      <c r="J13" s="35"/>
      <c r="K13" s="35"/>
      <c r="L13" s="35"/>
      <c r="M13" s="35"/>
      <c r="N13" s="36"/>
    </row>
    <row r="14" spans="1:14" x14ac:dyDescent="0.25">
      <c r="A14" s="40" t="s">
        <v>89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6"/>
    </row>
    <row r="15" spans="1:14" ht="18" x14ac:dyDescent="0.25">
      <c r="A15" s="35" t="s">
        <v>90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6"/>
    </row>
    <row r="16" spans="1:14" ht="18" x14ac:dyDescent="0.25">
      <c r="A16" s="35" t="s">
        <v>91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6"/>
    </row>
    <row r="17" spans="1:14" ht="18" x14ac:dyDescent="0.25">
      <c r="A17" s="35" t="s">
        <v>92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6"/>
    </row>
    <row r="18" spans="1:14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</row>
  </sheetData>
  <pageMargins left="0.7" right="0.7" top="0.75" bottom="0.75" header="0.3" footer="0.3"/>
  <pageSetup scale="48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DBD9-1F21-4C77-A3C2-A917623ED1A5}">
  <sheetPr>
    <pageSetUpPr fitToPage="1"/>
  </sheetPr>
  <dimension ref="A1:U35"/>
  <sheetViews>
    <sheetView workbookViewId="0"/>
  </sheetViews>
  <sheetFormatPr defaultRowHeight="15" x14ac:dyDescent="0.25"/>
  <cols>
    <col min="1" max="1" width="16.7109375" customWidth="1"/>
    <col min="2" max="2" width="32.7109375" customWidth="1"/>
    <col min="3" max="3" width="12.7109375" customWidth="1"/>
    <col min="4" max="4" width="1.140625" customWidth="1"/>
    <col min="5" max="5" width="16.5703125" style="32" bestFit="1" customWidth="1"/>
    <col min="6" max="6" width="1.140625" style="32" customWidth="1"/>
    <col min="7" max="7" width="3.7109375" style="32" customWidth="1"/>
    <col min="8" max="8" width="17.5703125" style="32" customWidth="1"/>
    <col min="9" max="9" width="1.140625" style="32" customWidth="1"/>
    <col min="10" max="10" width="3.7109375" style="32" customWidth="1"/>
    <col min="11" max="11" width="13.140625" style="32" customWidth="1"/>
    <col min="12" max="12" width="1" style="32" customWidth="1"/>
    <col min="13" max="13" width="3.7109375" style="32" customWidth="1"/>
    <col min="14" max="14" width="13.140625" style="32" customWidth="1"/>
    <col min="15" max="15" width="1.140625" style="32" customWidth="1"/>
    <col min="16" max="16" width="3.7109375" style="32" customWidth="1"/>
    <col min="17" max="17" width="15.7109375" style="32" customWidth="1"/>
    <col min="18" max="18" width="1.140625" style="32" customWidth="1"/>
    <col min="19" max="19" width="3.7109375" style="32" customWidth="1"/>
    <col min="20" max="20" width="12.7109375" style="32" customWidth="1"/>
    <col min="21" max="21" width="13.7109375" style="32" customWidth="1"/>
  </cols>
  <sheetData>
    <row r="1" spans="1:21" ht="23.25" x14ac:dyDescent="0.35">
      <c r="A1" s="31" t="s">
        <v>93</v>
      </c>
    </row>
    <row r="3" spans="1:21" x14ac:dyDescent="0.25">
      <c r="A3" s="26" t="s">
        <v>94</v>
      </c>
    </row>
    <row r="4" spans="1:21" ht="15.75" x14ac:dyDescent="0.25">
      <c r="A4" s="41"/>
      <c r="B4" s="41"/>
      <c r="C4" s="41"/>
      <c r="D4" s="42"/>
      <c r="E4" s="41" t="s">
        <v>95</v>
      </c>
      <c r="F4" s="42"/>
      <c r="G4" s="93" t="s">
        <v>96</v>
      </c>
      <c r="H4" s="93"/>
      <c r="I4" s="42"/>
      <c r="J4" s="93" t="s">
        <v>97</v>
      </c>
      <c r="K4" s="94"/>
      <c r="L4" s="42"/>
      <c r="M4" s="93" t="s">
        <v>98</v>
      </c>
      <c r="N4" s="94"/>
      <c r="O4" s="42"/>
      <c r="P4" s="93" t="s">
        <v>99</v>
      </c>
      <c r="Q4" s="94"/>
      <c r="R4" s="42"/>
      <c r="S4" s="93" t="s">
        <v>100</v>
      </c>
      <c r="T4" s="93"/>
      <c r="U4" s="94"/>
    </row>
    <row r="5" spans="1:21" ht="33.75" x14ac:dyDescent="0.25">
      <c r="A5" s="34" t="s">
        <v>101</v>
      </c>
      <c r="B5" s="34" t="s">
        <v>56</v>
      </c>
      <c r="C5" s="34" t="s">
        <v>57</v>
      </c>
      <c r="D5" s="42"/>
      <c r="E5" s="41" t="s">
        <v>102</v>
      </c>
      <c r="F5" s="42"/>
      <c r="G5" s="41" t="s">
        <v>103</v>
      </c>
      <c r="H5" s="43" t="s">
        <v>104</v>
      </c>
      <c r="I5" s="42"/>
      <c r="J5" s="41" t="s">
        <v>103</v>
      </c>
      <c r="K5" s="43" t="s">
        <v>105</v>
      </c>
      <c r="L5" s="42"/>
      <c r="M5" s="41" t="s">
        <v>106</v>
      </c>
      <c r="N5" s="43" t="s">
        <v>107</v>
      </c>
      <c r="O5" s="42"/>
      <c r="P5" s="41" t="s">
        <v>106</v>
      </c>
      <c r="Q5" s="43" t="s">
        <v>107</v>
      </c>
      <c r="R5" s="42"/>
      <c r="S5" s="41" t="s">
        <v>103</v>
      </c>
      <c r="T5" s="43" t="s">
        <v>108</v>
      </c>
      <c r="U5" s="43" t="s">
        <v>109</v>
      </c>
    </row>
    <row r="6" spans="1:21" ht="15.75" x14ac:dyDescent="0.25">
      <c r="A6" s="35" t="s">
        <v>69</v>
      </c>
      <c r="B6" s="35" t="s">
        <v>70</v>
      </c>
      <c r="C6" s="35" t="s">
        <v>71</v>
      </c>
      <c r="D6" s="42"/>
      <c r="E6" s="44">
        <v>4</v>
      </c>
      <c r="F6" s="42"/>
      <c r="G6" s="32">
        <v>6</v>
      </c>
      <c r="H6" s="32" t="s">
        <v>110</v>
      </c>
      <c r="I6" s="42"/>
      <c r="J6" s="32">
        <v>2</v>
      </c>
      <c r="K6" s="32" t="s">
        <v>111</v>
      </c>
      <c r="L6" s="42"/>
      <c r="M6" s="32">
        <v>3</v>
      </c>
      <c r="N6" s="32" t="s">
        <v>112</v>
      </c>
      <c r="O6" s="42"/>
      <c r="R6" s="42"/>
      <c r="S6" s="32">
        <v>1</v>
      </c>
      <c r="T6" s="32" t="s">
        <v>113</v>
      </c>
      <c r="U6" s="32" t="s">
        <v>114</v>
      </c>
    </row>
    <row r="7" spans="1:21" ht="15.75" x14ac:dyDescent="0.25">
      <c r="A7" s="35" t="s">
        <v>69</v>
      </c>
      <c r="B7" s="35" t="s">
        <v>78</v>
      </c>
      <c r="C7" s="35" t="s">
        <v>79</v>
      </c>
      <c r="D7" s="42"/>
      <c r="E7" s="44">
        <v>3</v>
      </c>
      <c r="F7" s="42"/>
      <c r="G7" s="32">
        <v>2</v>
      </c>
      <c r="H7" s="32" t="s">
        <v>115</v>
      </c>
      <c r="I7" s="42"/>
      <c r="J7" s="32">
        <v>3</v>
      </c>
      <c r="K7" s="32" t="s">
        <v>112</v>
      </c>
      <c r="L7" s="42"/>
      <c r="M7" s="32">
        <v>3</v>
      </c>
      <c r="N7" s="32" t="s">
        <v>112</v>
      </c>
      <c r="O7" s="42"/>
      <c r="R7" s="42"/>
      <c r="S7" s="32">
        <v>1</v>
      </c>
      <c r="T7" s="32" t="s">
        <v>113</v>
      </c>
      <c r="U7" s="32" t="s">
        <v>114</v>
      </c>
    </row>
    <row r="8" spans="1:21" ht="15.75" x14ac:dyDescent="0.25">
      <c r="A8" s="35"/>
      <c r="B8" s="35"/>
      <c r="C8" s="35"/>
      <c r="D8" s="42"/>
      <c r="E8" s="44"/>
      <c r="F8" s="42"/>
      <c r="I8" s="42"/>
      <c r="L8" s="42"/>
      <c r="O8" s="42"/>
      <c r="R8" s="42"/>
    </row>
    <row r="9" spans="1:21" ht="15.75" x14ac:dyDescent="0.25">
      <c r="A9" s="35"/>
      <c r="B9" s="35"/>
      <c r="C9" s="35"/>
      <c r="D9" s="42"/>
      <c r="E9" s="44"/>
      <c r="F9" s="42"/>
      <c r="I9" s="42"/>
      <c r="L9" s="42"/>
      <c r="O9" s="42"/>
      <c r="R9" s="42"/>
    </row>
    <row r="10" spans="1:21" ht="15.75" x14ac:dyDescent="0.25">
      <c r="A10" s="35" t="s">
        <v>85</v>
      </c>
      <c r="B10" s="35" t="s">
        <v>70</v>
      </c>
      <c r="C10" s="35" t="s">
        <v>71</v>
      </c>
      <c r="D10" s="42"/>
      <c r="E10" s="44">
        <v>2</v>
      </c>
      <c r="F10" s="42"/>
      <c r="G10" s="32">
        <v>8</v>
      </c>
      <c r="H10" s="32" t="s">
        <v>110</v>
      </c>
      <c r="I10" s="42"/>
      <c r="J10" s="32">
        <v>3</v>
      </c>
      <c r="K10" s="32" t="s">
        <v>111</v>
      </c>
      <c r="L10" s="42"/>
      <c r="M10" s="32">
        <v>6</v>
      </c>
      <c r="N10" s="32" t="s">
        <v>112</v>
      </c>
      <c r="O10" s="42"/>
      <c r="P10" s="32">
        <v>1</v>
      </c>
      <c r="Q10" s="32" t="s">
        <v>112</v>
      </c>
      <c r="R10" s="42"/>
      <c r="S10" s="32">
        <v>2</v>
      </c>
      <c r="T10" s="32" t="s">
        <v>116</v>
      </c>
      <c r="U10" s="32" t="s">
        <v>117</v>
      </c>
    </row>
    <row r="11" spans="1:21" ht="15.75" x14ac:dyDescent="0.25">
      <c r="A11" s="35" t="s">
        <v>85</v>
      </c>
      <c r="B11" s="35" t="s">
        <v>78</v>
      </c>
      <c r="C11" s="35" t="s">
        <v>79</v>
      </c>
      <c r="D11" s="42"/>
      <c r="E11" s="44">
        <v>3</v>
      </c>
      <c r="F11" s="42"/>
      <c r="G11" s="32">
        <v>8</v>
      </c>
      <c r="H11" s="32" t="s">
        <v>110</v>
      </c>
      <c r="I11" s="42"/>
      <c r="J11" s="32">
        <v>3</v>
      </c>
      <c r="K11" s="32" t="s">
        <v>112</v>
      </c>
      <c r="L11" s="42"/>
      <c r="M11" s="32">
        <v>8</v>
      </c>
      <c r="N11" s="32" t="s">
        <v>118</v>
      </c>
      <c r="O11" s="42"/>
      <c r="P11" s="32">
        <v>1</v>
      </c>
      <c r="Q11" s="32" t="s">
        <v>112</v>
      </c>
      <c r="R11" s="42"/>
      <c r="S11" s="32">
        <v>1</v>
      </c>
      <c r="T11" s="32" t="s">
        <v>116</v>
      </c>
      <c r="U11" s="32" t="s">
        <v>117</v>
      </c>
    </row>
    <row r="12" spans="1:21" x14ac:dyDescent="0.25">
      <c r="A12" s="35"/>
      <c r="B12" s="35"/>
      <c r="C12" s="35"/>
      <c r="D12" s="35"/>
      <c r="E12" s="44"/>
      <c r="F12" s="44"/>
    </row>
    <row r="13" spans="1:21" x14ac:dyDescent="0.25">
      <c r="A13" s="35"/>
      <c r="B13" s="35"/>
      <c r="C13" s="35"/>
      <c r="D13" s="35"/>
      <c r="E13" s="44"/>
      <c r="F13" s="44"/>
    </row>
    <row r="14" spans="1:21" ht="18" x14ac:dyDescent="0.25">
      <c r="A14" s="35" t="s">
        <v>119</v>
      </c>
      <c r="B14" s="35"/>
      <c r="C14" s="35"/>
      <c r="D14" s="35"/>
      <c r="E14" s="44"/>
      <c r="F14" s="44"/>
    </row>
    <row r="15" spans="1:21" ht="18" x14ac:dyDescent="0.25">
      <c r="A15" s="35" t="s">
        <v>120</v>
      </c>
      <c r="B15" s="35"/>
      <c r="C15" s="35"/>
      <c r="D15" s="35"/>
    </row>
    <row r="16" spans="1:21" ht="18" x14ac:dyDescent="0.25">
      <c r="A16" s="35" t="s">
        <v>121</v>
      </c>
      <c r="B16" s="35"/>
      <c r="C16" s="35"/>
      <c r="D16" s="35"/>
    </row>
    <row r="17" spans="1:21" ht="18" x14ac:dyDescent="0.25">
      <c r="A17" s="35" t="s">
        <v>122</v>
      </c>
      <c r="B17" s="35"/>
      <c r="C17" s="35"/>
      <c r="D17" s="35"/>
    </row>
    <row r="18" spans="1:21" x14ac:dyDescent="0.25">
      <c r="B18" s="35"/>
      <c r="C18" s="35"/>
      <c r="D18" s="35"/>
    </row>
    <row r="19" spans="1:21" x14ac:dyDescent="0.25">
      <c r="A19" s="40" t="s">
        <v>123</v>
      </c>
      <c r="B19" s="35"/>
      <c r="C19" s="35"/>
      <c r="D19" s="35"/>
    </row>
    <row r="20" spans="1:21" ht="3.75" customHeight="1" x14ac:dyDescent="0.25">
      <c r="A20" s="40"/>
      <c r="B20" s="35"/>
      <c r="C20" s="35"/>
      <c r="D20" s="35"/>
    </row>
    <row r="21" spans="1:21" ht="15.75" x14ac:dyDescent="0.25">
      <c r="A21" s="34" t="s">
        <v>101</v>
      </c>
      <c r="B21" s="34" t="s">
        <v>56</v>
      </c>
      <c r="C21" s="34" t="s">
        <v>57</v>
      </c>
      <c r="D21" s="35"/>
    </row>
    <row r="22" spans="1:21" x14ac:dyDescent="0.25">
      <c r="A22" s="40" t="s">
        <v>69</v>
      </c>
      <c r="B22" s="35" t="s">
        <v>70</v>
      </c>
      <c r="C22" s="35" t="s">
        <v>71</v>
      </c>
      <c r="D22" s="35"/>
    </row>
    <row r="23" spans="1:21" ht="23.25" x14ac:dyDescent="0.35">
      <c r="A23" s="45" t="s">
        <v>124</v>
      </c>
      <c r="B23" s="46"/>
      <c r="C23" s="45" t="s">
        <v>97</v>
      </c>
      <c r="D23" s="47"/>
      <c r="E23" s="47"/>
      <c r="F23" s="47"/>
      <c r="G23" s="47"/>
      <c r="H23" s="45" t="s">
        <v>98</v>
      </c>
      <c r="I23" s="47"/>
      <c r="J23" s="47"/>
      <c r="K23" s="47"/>
      <c r="L23" s="45"/>
      <c r="M23" s="45" t="s">
        <v>99</v>
      </c>
      <c r="N23" s="47"/>
      <c r="O23" s="47"/>
      <c r="P23" s="47"/>
      <c r="Q23" s="47"/>
      <c r="R23" s="47"/>
      <c r="S23" s="45" t="s">
        <v>100</v>
      </c>
      <c r="T23" s="45"/>
      <c r="U23" s="47"/>
    </row>
    <row r="24" spans="1:21" x14ac:dyDescent="0.25">
      <c r="A24" s="48" t="s">
        <v>125</v>
      </c>
      <c r="B24" s="49"/>
      <c r="C24" s="48" t="s">
        <v>126</v>
      </c>
      <c r="D24" s="49"/>
      <c r="E24" s="49"/>
      <c r="F24" s="49"/>
      <c r="G24" s="49"/>
      <c r="H24" s="48" t="s">
        <v>127</v>
      </c>
      <c r="I24" s="49"/>
      <c r="J24" s="49"/>
      <c r="K24" s="49"/>
      <c r="M24" s="48"/>
      <c r="N24" s="49"/>
      <c r="O24" s="49"/>
      <c r="P24" s="49"/>
      <c r="Q24" s="49"/>
      <c r="S24" s="48" t="s">
        <v>128</v>
      </c>
      <c r="T24" s="49"/>
      <c r="U24" s="49"/>
    </row>
    <row r="25" spans="1:21" x14ac:dyDescent="0.25">
      <c r="A25" s="48" t="s">
        <v>129</v>
      </c>
      <c r="B25" s="49"/>
      <c r="C25" s="48" t="s">
        <v>130</v>
      </c>
      <c r="D25" s="49"/>
      <c r="E25" s="49"/>
      <c r="F25" s="49"/>
      <c r="G25" s="49"/>
      <c r="H25" s="48" t="s">
        <v>131</v>
      </c>
      <c r="I25" s="49"/>
      <c r="J25" s="49"/>
      <c r="K25" s="49"/>
      <c r="M25" s="48"/>
      <c r="N25" s="49"/>
      <c r="O25" s="49"/>
      <c r="P25" s="49"/>
      <c r="Q25" s="49"/>
      <c r="S25" s="50"/>
      <c r="T25" s="49"/>
      <c r="U25" s="49"/>
    </row>
    <row r="26" spans="1:21" x14ac:dyDescent="0.25">
      <c r="A26" s="48"/>
      <c r="B26" s="49"/>
      <c r="C26" s="48"/>
      <c r="D26" s="49"/>
      <c r="E26" s="49"/>
      <c r="F26" s="49"/>
      <c r="G26" s="49"/>
      <c r="H26" s="48" t="s">
        <v>132</v>
      </c>
      <c r="I26" s="49"/>
      <c r="J26" s="49"/>
      <c r="K26" s="49"/>
      <c r="M26" s="48"/>
      <c r="N26" s="49"/>
      <c r="O26" s="49"/>
      <c r="P26" s="49"/>
      <c r="Q26" s="49"/>
      <c r="S26" s="50"/>
      <c r="T26" s="49"/>
      <c r="U26" s="49"/>
    </row>
    <row r="27" spans="1:21" x14ac:dyDescent="0.25">
      <c r="A27" s="48"/>
      <c r="B27" s="49"/>
      <c r="C27" s="48"/>
      <c r="D27" s="49"/>
      <c r="E27" s="49"/>
      <c r="F27" s="49"/>
      <c r="G27" s="49"/>
      <c r="H27" s="48"/>
      <c r="I27" s="49"/>
      <c r="J27" s="49"/>
      <c r="K27" s="49"/>
      <c r="M27" s="48"/>
      <c r="N27" s="49"/>
      <c r="O27" s="49"/>
      <c r="P27" s="49"/>
      <c r="Q27" s="49"/>
      <c r="S27" s="50"/>
      <c r="T27" s="49"/>
      <c r="U27" s="49"/>
    </row>
    <row r="28" spans="1:21" x14ac:dyDescent="0.25">
      <c r="A28" s="48"/>
      <c r="B28" s="49"/>
      <c r="C28" s="48"/>
      <c r="D28" s="49"/>
      <c r="E28" s="49"/>
      <c r="F28" s="49"/>
      <c r="G28" s="49"/>
      <c r="H28" s="48"/>
      <c r="I28" s="49"/>
      <c r="J28" s="49"/>
      <c r="K28" s="49"/>
      <c r="M28" s="48"/>
      <c r="N28" s="49"/>
      <c r="O28" s="49"/>
      <c r="P28" s="49"/>
      <c r="Q28" s="49"/>
      <c r="S28" s="50"/>
      <c r="T28" s="49"/>
      <c r="U28" s="49"/>
    </row>
    <row r="29" spans="1:21" x14ac:dyDescent="0.25">
      <c r="A29" s="48"/>
      <c r="B29" s="49"/>
      <c r="C29" s="48"/>
      <c r="D29" s="49"/>
      <c r="E29" s="49"/>
      <c r="F29" s="49"/>
      <c r="G29" s="49"/>
      <c r="H29" s="48"/>
      <c r="I29" s="49"/>
      <c r="J29" s="49"/>
      <c r="K29" s="49"/>
      <c r="M29" s="48"/>
      <c r="N29" s="49"/>
      <c r="O29" s="49"/>
      <c r="P29" s="49"/>
      <c r="Q29" s="49"/>
      <c r="S29" s="50"/>
      <c r="T29" s="49"/>
      <c r="U29" s="49"/>
    </row>
    <row r="30" spans="1:21" x14ac:dyDescent="0.25">
      <c r="A30" s="48"/>
      <c r="B30" s="49"/>
      <c r="C30" s="48"/>
      <c r="D30" s="49"/>
      <c r="E30" s="49"/>
      <c r="F30" s="49"/>
      <c r="G30" s="49"/>
      <c r="H30" s="48"/>
      <c r="I30" s="49"/>
      <c r="J30" s="49"/>
      <c r="K30" s="49"/>
      <c r="M30" s="48"/>
      <c r="N30" s="49"/>
      <c r="O30" s="49"/>
      <c r="P30" s="49"/>
      <c r="Q30" s="49"/>
      <c r="S30" s="50"/>
      <c r="T30" s="49"/>
      <c r="U30" s="49"/>
    </row>
    <row r="31" spans="1:21" x14ac:dyDescent="0.25">
      <c r="A31" s="48"/>
      <c r="B31" s="49"/>
      <c r="C31" s="48"/>
      <c r="D31" s="49"/>
      <c r="E31" s="49"/>
      <c r="F31" s="49"/>
      <c r="G31" s="49"/>
      <c r="H31" s="48"/>
      <c r="I31" s="49"/>
      <c r="J31" s="49"/>
      <c r="K31" s="49"/>
      <c r="M31" s="48"/>
      <c r="N31" s="49"/>
      <c r="O31" s="49"/>
      <c r="P31" s="49"/>
      <c r="Q31" s="49"/>
      <c r="S31" s="50"/>
      <c r="T31" s="49"/>
      <c r="U31" s="49"/>
    </row>
    <row r="32" spans="1:21" x14ac:dyDescent="0.25">
      <c r="A32" s="48"/>
      <c r="B32" s="49"/>
      <c r="C32" s="48"/>
      <c r="D32" s="49"/>
      <c r="E32" s="49"/>
      <c r="F32" s="49"/>
      <c r="G32" s="49"/>
      <c r="H32" s="48"/>
      <c r="I32" s="49"/>
      <c r="J32" s="49"/>
      <c r="K32" s="49"/>
      <c r="M32" s="48"/>
      <c r="N32" s="49"/>
      <c r="O32" s="49"/>
      <c r="P32" s="49"/>
      <c r="Q32" s="49"/>
      <c r="S32" s="50"/>
      <c r="T32" s="49"/>
      <c r="U32" s="49"/>
    </row>
    <row r="33" spans="1:21" x14ac:dyDescent="0.25">
      <c r="A33" s="48"/>
      <c r="B33" s="49"/>
      <c r="C33" s="48"/>
      <c r="D33" s="49"/>
      <c r="E33" s="49"/>
      <c r="F33" s="49"/>
      <c r="G33" s="49"/>
      <c r="H33" s="48"/>
      <c r="I33" s="49"/>
      <c r="J33" s="49"/>
      <c r="K33" s="49"/>
      <c r="M33" s="48"/>
      <c r="N33" s="49"/>
      <c r="O33" s="49"/>
      <c r="P33" s="49"/>
      <c r="Q33" s="49"/>
      <c r="S33" s="50"/>
      <c r="T33" s="49"/>
      <c r="U33" s="49"/>
    </row>
    <row r="34" spans="1:21" x14ac:dyDescent="0.25">
      <c r="A34" s="48"/>
      <c r="B34" s="49"/>
      <c r="C34" s="48"/>
      <c r="D34" s="49"/>
      <c r="E34" s="49"/>
      <c r="F34" s="49"/>
      <c r="G34" s="49"/>
      <c r="H34" s="48"/>
      <c r="I34" s="49"/>
      <c r="J34" s="49"/>
      <c r="K34" s="49"/>
      <c r="M34" s="48"/>
      <c r="N34" s="49"/>
      <c r="O34" s="49"/>
      <c r="P34" s="49"/>
      <c r="Q34" s="49"/>
      <c r="S34" s="50"/>
      <c r="T34" s="49"/>
      <c r="U34" s="49"/>
    </row>
    <row r="35" spans="1:21" x14ac:dyDescent="0.25">
      <c r="A35" s="48"/>
      <c r="B35" s="49"/>
      <c r="C35" s="48"/>
      <c r="D35" s="49"/>
      <c r="E35" s="49"/>
      <c r="F35" s="49"/>
      <c r="G35" s="49"/>
      <c r="H35" s="48"/>
      <c r="I35" s="49"/>
      <c r="J35" s="49"/>
      <c r="K35" s="49"/>
      <c r="M35" s="48"/>
      <c r="N35" s="49"/>
      <c r="O35" s="49"/>
      <c r="P35" s="49"/>
      <c r="Q35" s="49"/>
      <c r="S35" s="50"/>
      <c r="T35" s="49"/>
      <c r="U35" s="49"/>
    </row>
  </sheetData>
  <mergeCells count="5">
    <mergeCell ref="G4:H4"/>
    <mergeCell ref="J4:K4"/>
    <mergeCell ref="M4:N4"/>
    <mergeCell ref="P4:Q4"/>
    <mergeCell ref="S4:U4"/>
  </mergeCells>
  <pageMargins left="0.7" right="0.7" top="0.75" bottom="0.75" header="0.3" footer="0.3"/>
  <pageSetup scale="96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328F-84C1-47F9-89B3-D5F08403DA2D}">
  <sheetPr>
    <pageSetUpPr fitToPage="1"/>
  </sheetPr>
  <dimension ref="A1:K29"/>
  <sheetViews>
    <sheetView showGridLines="0" zoomScaleNormal="100" zoomScalePageLayoutView="125" workbookViewId="0"/>
  </sheetViews>
  <sheetFormatPr defaultColWidth="12.5703125" defaultRowHeight="15" x14ac:dyDescent="0.25"/>
  <cols>
    <col min="1" max="1" width="36.85546875" bestFit="1" customWidth="1"/>
    <col min="3" max="3" width="13.5703125" customWidth="1"/>
    <col min="4" max="4" width="14.28515625" customWidth="1"/>
    <col min="5" max="5" width="10.7109375" customWidth="1"/>
    <col min="6" max="6" width="10.85546875" customWidth="1"/>
    <col min="7" max="7" width="11" customWidth="1"/>
    <col min="8" max="8" width="9.7109375" customWidth="1"/>
    <col min="9" max="9" width="16" bestFit="1" customWidth="1"/>
    <col min="10" max="10" width="9.7109375" customWidth="1"/>
    <col min="11" max="11" width="10.85546875" customWidth="1"/>
  </cols>
  <sheetData>
    <row r="1" spans="1:11" ht="23.25" x14ac:dyDescent="0.35">
      <c r="A1" s="21" t="s">
        <v>31</v>
      </c>
      <c r="B1" s="1"/>
      <c r="C1" s="1"/>
      <c r="D1" s="1"/>
      <c r="E1" s="1"/>
      <c r="F1" s="1"/>
      <c r="G1" s="1"/>
      <c r="H1" s="2"/>
      <c r="I1" s="1"/>
      <c r="J1" s="1"/>
      <c r="K1" s="1"/>
    </row>
    <row r="3" spans="1:11" ht="15.75" x14ac:dyDescent="0.25">
      <c r="A3" s="3"/>
      <c r="B3" s="4" t="s">
        <v>0</v>
      </c>
      <c r="C3" s="1"/>
      <c r="D3" s="1"/>
      <c r="E3" s="1"/>
      <c r="F3" s="1"/>
      <c r="G3" s="1"/>
      <c r="H3" s="2"/>
      <c r="I3" s="1"/>
      <c r="J3" s="1"/>
      <c r="K3" s="1"/>
    </row>
    <row r="4" spans="1:11" ht="15.75" x14ac:dyDescent="0.25">
      <c r="A4" s="3" t="s">
        <v>1</v>
      </c>
      <c r="B4" s="28">
        <v>2</v>
      </c>
      <c r="C4" s="1"/>
      <c r="D4" s="1"/>
      <c r="E4" s="1"/>
      <c r="F4" s="1"/>
      <c r="G4" s="1"/>
      <c r="H4" s="2"/>
      <c r="I4" s="1"/>
      <c r="J4" s="1"/>
      <c r="K4" s="1"/>
    </row>
    <row r="5" spans="1:11" ht="15.75" x14ac:dyDescent="0.25">
      <c r="A5" s="3" t="s">
        <v>2</v>
      </c>
      <c r="B5" s="28">
        <v>2</v>
      </c>
      <c r="C5" s="1"/>
      <c r="D5" s="1"/>
      <c r="E5" s="1"/>
      <c r="F5" s="1"/>
      <c r="G5" s="1"/>
      <c r="H5" s="2"/>
      <c r="I5" s="1"/>
      <c r="J5" s="1"/>
      <c r="K5" s="1"/>
    </row>
    <row r="6" spans="1:11" ht="15.75" x14ac:dyDescent="0.25">
      <c r="A6" s="3" t="s">
        <v>3</v>
      </c>
      <c r="B6" s="29">
        <v>14</v>
      </c>
      <c r="C6" s="1"/>
      <c r="D6" s="1"/>
      <c r="E6" s="1"/>
      <c r="F6" s="1"/>
      <c r="G6" s="1"/>
      <c r="H6" s="2"/>
      <c r="I6" s="1"/>
      <c r="J6" s="1"/>
      <c r="K6" s="1"/>
    </row>
    <row r="7" spans="1:11" ht="15.75" x14ac:dyDescent="0.25">
      <c r="A7" s="3" t="s">
        <v>32</v>
      </c>
      <c r="B7" s="28">
        <v>250</v>
      </c>
      <c r="C7" s="1"/>
      <c r="D7" s="1"/>
      <c r="E7" s="1"/>
      <c r="F7" s="1"/>
      <c r="G7" s="1"/>
      <c r="H7" s="2"/>
      <c r="I7" s="1"/>
      <c r="J7" s="1"/>
      <c r="K7" s="1"/>
    </row>
    <row r="8" spans="1:11" s="3" customFormat="1" ht="48" customHeight="1" x14ac:dyDescent="0.25">
      <c r="A8" s="3" t="s">
        <v>4</v>
      </c>
      <c r="B8" s="3" t="s">
        <v>5</v>
      </c>
      <c r="C8" s="6" t="s">
        <v>6</v>
      </c>
      <c r="D8" s="6" t="s">
        <v>7</v>
      </c>
      <c r="E8" s="6" t="s">
        <v>8</v>
      </c>
      <c r="F8" s="6" t="s">
        <v>9</v>
      </c>
      <c r="G8" s="6" t="s">
        <v>10</v>
      </c>
      <c r="H8" s="7" t="s">
        <v>11</v>
      </c>
      <c r="I8" s="6" t="s">
        <v>12</v>
      </c>
      <c r="J8" s="6" t="s">
        <v>13</v>
      </c>
      <c r="K8" s="6" t="s">
        <v>14</v>
      </c>
    </row>
    <row r="9" spans="1:11" ht="15.75" x14ac:dyDescent="0.25">
      <c r="A9" s="8" t="s">
        <v>15</v>
      </c>
      <c r="B9" s="9">
        <v>125</v>
      </c>
      <c r="C9" s="10">
        <v>0.15</v>
      </c>
      <c r="D9" s="10">
        <v>0.35</v>
      </c>
      <c r="E9" s="5">
        <v>14</v>
      </c>
      <c r="F9" s="11">
        <f>ROUND(B9*C9*E9,0)</f>
        <v>263</v>
      </c>
      <c r="G9" s="11">
        <f>ROUND(B9*D9*E9,0)</f>
        <v>613</v>
      </c>
      <c r="H9" s="12" t="s">
        <v>16</v>
      </c>
      <c r="I9" s="11">
        <f>IF(H9="Y",($B$4*F9)+($B$5*G9),F9+G9)</f>
        <v>1752</v>
      </c>
      <c r="J9" s="11">
        <f>ROUNDUP(I9/E9*$B$6,0)</f>
        <v>1752</v>
      </c>
      <c r="K9" s="11">
        <f>I9-J9</f>
        <v>0</v>
      </c>
    </row>
    <row r="10" spans="1:11" ht="15.75" x14ac:dyDescent="0.25">
      <c r="A10" s="8" t="s">
        <v>17</v>
      </c>
      <c r="B10" s="9">
        <v>50</v>
      </c>
      <c r="C10" s="10">
        <v>0.15</v>
      </c>
      <c r="D10" s="10">
        <v>0.35</v>
      </c>
      <c r="E10" s="5">
        <v>90</v>
      </c>
      <c r="F10" s="11">
        <f>ROUND(B10*C10*E10,0)</f>
        <v>675</v>
      </c>
      <c r="G10" s="11">
        <f>ROUND(B10*D10*E10,0)</f>
        <v>1575</v>
      </c>
      <c r="H10" s="12" t="s">
        <v>16</v>
      </c>
      <c r="I10" s="11">
        <f t="shared" ref="I10" si="0">IF(H10="Y",($B$4*F10)+($B$5*G10),F10+G10)</f>
        <v>4500</v>
      </c>
      <c r="J10" s="11">
        <f>ROUNDUP(I10/E10*$B$6,0)</f>
        <v>700</v>
      </c>
      <c r="K10" s="11">
        <f>I10-J10</f>
        <v>3800</v>
      </c>
    </row>
    <row r="11" spans="1:11" ht="15.75" x14ac:dyDescent="0.25">
      <c r="A11" s="8" t="s">
        <v>18</v>
      </c>
      <c r="B11" s="9">
        <v>250</v>
      </c>
      <c r="C11" s="10">
        <v>0.15</v>
      </c>
      <c r="D11" s="10">
        <v>0.35</v>
      </c>
      <c r="E11" s="5">
        <v>30</v>
      </c>
      <c r="F11" s="11">
        <f>ROUND(B11*C11*E11,0)</f>
        <v>1125</v>
      </c>
      <c r="G11" s="11">
        <f>ROUND(B11*D11*E11,0)</f>
        <v>2625</v>
      </c>
      <c r="H11" s="12" t="s">
        <v>16</v>
      </c>
      <c r="I11" s="11">
        <f t="shared" ref="I11:I13" si="1">IF(H11="Y",($B$4*F11)+($B$5*G11),F11+G11)</f>
        <v>7500</v>
      </c>
      <c r="J11" s="11">
        <f>ROUNDUP(I11/E11*$B$6,0)</f>
        <v>3500</v>
      </c>
      <c r="K11" s="11">
        <f>I11-J11</f>
        <v>4000</v>
      </c>
    </row>
    <row r="12" spans="1:11" s="1" customFormat="1" ht="15.75" x14ac:dyDescent="0.25">
      <c r="A12" s="8" t="s">
        <v>19</v>
      </c>
      <c r="B12" s="9">
        <v>50</v>
      </c>
      <c r="C12" s="10">
        <v>0.15</v>
      </c>
      <c r="D12" s="10">
        <v>0.35</v>
      </c>
      <c r="E12" s="5">
        <v>30</v>
      </c>
      <c r="F12" s="11">
        <f>ROUND(B12*C12*E12,0)</f>
        <v>225</v>
      </c>
      <c r="G12" s="11">
        <f>ROUND(B12*D12*E12,0)</f>
        <v>525</v>
      </c>
      <c r="H12" s="12" t="s">
        <v>16</v>
      </c>
      <c r="I12" s="11">
        <f t="shared" si="1"/>
        <v>1500</v>
      </c>
      <c r="J12" s="11">
        <f>ROUNDUP(I12/E12*$B$6,0)</f>
        <v>700</v>
      </c>
      <c r="K12" s="11">
        <f>I12-J12</f>
        <v>800</v>
      </c>
    </row>
    <row r="13" spans="1:11" s="1" customFormat="1" ht="16.5" thickBot="1" x14ac:dyDescent="0.3">
      <c r="A13" s="8" t="s">
        <v>20</v>
      </c>
      <c r="B13" s="9">
        <v>25</v>
      </c>
      <c r="C13" s="10">
        <v>0.15</v>
      </c>
      <c r="D13" s="10">
        <v>0.35</v>
      </c>
      <c r="E13" s="5">
        <v>30</v>
      </c>
      <c r="F13" s="11">
        <f>ROUND(B13*C13*E13,0)</f>
        <v>113</v>
      </c>
      <c r="G13" s="11">
        <f>ROUND(B13*D13*E13,0)</f>
        <v>263</v>
      </c>
      <c r="H13" s="12" t="s">
        <v>16</v>
      </c>
      <c r="I13" s="11">
        <f t="shared" si="1"/>
        <v>752</v>
      </c>
      <c r="J13" s="11">
        <f>ROUNDUP(I13/E13*$B$6,0)</f>
        <v>351</v>
      </c>
      <c r="K13" s="11">
        <f>I13-J13</f>
        <v>401</v>
      </c>
    </row>
    <row r="14" spans="1:11" s="14" customFormat="1" ht="16.5" thickBot="1" x14ac:dyDescent="0.3">
      <c r="A14" s="13" t="s">
        <v>21</v>
      </c>
      <c r="B14" s="27">
        <f>SUM(B9:B13)</f>
        <v>500</v>
      </c>
      <c r="C14" s="23" t="s">
        <v>22</v>
      </c>
      <c r="F14" s="15">
        <f>SUM(F9:F13)</f>
        <v>2401</v>
      </c>
      <c r="G14" s="15">
        <f>SUM(G9:G13)</f>
        <v>5601</v>
      </c>
      <c r="H14" s="16"/>
      <c r="I14" s="15">
        <f>SUM(I9:I13)</f>
        <v>16004</v>
      </c>
      <c r="J14" s="15">
        <f>SUM(J9:J13)</f>
        <v>7003</v>
      </c>
      <c r="K14" s="15">
        <f>SUM(K9:K13)</f>
        <v>9001</v>
      </c>
    </row>
    <row r="15" spans="1:11" s="1" customFormat="1" ht="15.75" x14ac:dyDescent="0.25">
      <c r="A15" s="3"/>
      <c r="B15" s="11"/>
      <c r="F15" s="11"/>
      <c r="G15" s="11"/>
      <c r="H15" s="2"/>
      <c r="I15" s="11"/>
      <c r="J15" s="11"/>
      <c r="K15" s="11"/>
    </row>
    <row r="16" spans="1:11" s="1" customFormat="1" ht="15.75" x14ac:dyDescent="0.25">
      <c r="A16" s="3" t="s">
        <v>23</v>
      </c>
      <c r="B16" s="5">
        <v>4</v>
      </c>
      <c r="D16" s="24">
        <f>B14/B16</f>
        <v>125</v>
      </c>
      <c r="E16" s="25" t="s">
        <v>33</v>
      </c>
      <c r="F16" s="11"/>
      <c r="G16" s="11"/>
      <c r="H16" s="2"/>
      <c r="I16" s="11"/>
      <c r="J16" s="11"/>
      <c r="K16" s="11"/>
    </row>
    <row r="17" spans="1:11" s="1" customFormat="1" ht="15.75" x14ac:dyDescent="0.25">
      <c r="A17" s="3" t="s">
        <v>24</v>
      </c>
      <c r="B17" s="1" t="s">
        <v>25</v>
      </c>
      <c r="D17" s="5">
        <v>1</v>
      </c>
      <c r="H17" s="2"/>
      <c r="I17" s="11">
        <f>ROUND($D$17*(I14/$B$16),0)</f>
        <v>4001</v>
      </c>
      <c r="J17" s="11">
        <f>ROUND($D$17*(J14/$B$16),0)</f>
        <v>1751</v>
      </c>
      <c r="K17" s="11">
        <f>I17-J17</f>
        <v>2250</v>
      </c>
    </row>
    <row r="18" spans="1:11" s="1" customFormat="1" ht="15.75" x14ac:dyDescent="0.25">
      <c r="A18" s="3" t="s">
        <v>26</v>
      </c>
      <c r="B18" s="17">
        <v>0.2</v>
      </c>
      <c r="C18" s="1" t="s">
        <v>27</v>
      </c>
      <c r="H18" s="2"/>
      <c r="I18" s="11">
        <f>ROUND((I14+I17)*$B$18,0)</f>
        <v>4001</v>
      </c>
      <c r="J18" s="11">
        <f>ROUND((J14+J17)*$B$18,0)</f>
        <v>1751</v>
      </c>
      <c r="K18" s="11">
        <f t="shared" ref="K18:K20" si="2">I18-J18</f>
        <v>2250</v>
      </c>
    </row>
    <row r="19" spans="1:11" s="1" customFormat="1" ht="16.5" thickBot="1" x14ac:dyDescent="0.3">
      <c r="A19" s="3" t="s">
        <v>29</v>
      </c>
      <c r="H19" s="2"/>
      <c r="I19" s="11">
        <f>I14+I17+I18</f>
        <v>24006</v>
      </c>
      <c r="J19" s="11">
        <f>J14+J17+J18</f>
        <v>10505</v>
      </c>
      <c r="K19" s="11">
        <f t="shared" si="2"/>
        <v>13501</v>
      </c>
    </row>
    <row r="20" spans="1:11" s="1" customFormat="1" ht="19.5" thickBot="1" x14ac:dyDescent="0.35">
      <c r="A20"/>
      <c r="H20" s="22" t="s">
        <v>28</v>
      </c>
      <c r="I20" s="18">
        <f>ROUNDUP(I19/$B$16,0)</f>
        <v>6002</v>
      </c>
      <c r="J20" s="19">
        <f>ROUNDUP(J19/$B$16,0)</f>
        <v>2627</v>
      </c>
      <c r="K20" s="20">
        <f t="shared" si="2"/>
        <v>3375</v>
      </c>
    </row>
    <row r="21" spans="1:11" s="1" customFormat="1" ht="19.5" thickBot="1" x14ac:dyDescent="0.35">
      <c r="A21"/>
      <c r="H21" s="22" t="s">
        <v>30</v>
      </c>
      <c r="I21" s="18">
        <f>I20*2</f>
        <v>12004</v>
      </c>
      <c r="J21" s="19">
        <f>J20*2</f>
        <v>5254</v>
      </c>
      <c r="K21" s="20">
        <f>K20*2</f>
        <v>6750</v>
      </c>
    </row>
    <row r="22" spans="1:11" s="1" customFormat="1" ht="15.75" x14ac:dyDescent="0.25">
      <c r="A22" s="3"/>
      <c r="H22" s="2"/>
    </row>
    <row r="23" spans="1:11" s="1" customFormat="1" ht="15.75" x14ac:dyDescent="0.25">
      <c r="A23"/>
      <c r="B23"/>
      <c r="C23"/>
      <c r="D23"/>
      <c r="E23"/>
      <c r="F23"/>
      <c r="G23"/>
      <c r="H23"/>
      <c r="I23"/>
      <c r="J23"/>
      <c r="K23"/>
    </row>
    <row r="24" spans="1:11" s="1" customFormat="1" ht="15.75" x14ac:dyDescent="0.25">
      <c r="A24"/>
      <c r="B24"/>
      <c r="C24"/>
      <c r="D24"/>
      <c r="E24"/>
      <c r="F24"/>
      <c r="G24"/>
      <c r="H24"/>
      <c r="I24"/>
      <c r="J24"/>
      <c r="K24"/>
    </row>
    <row r="25" spans="1:11" s="1" customFormat="1" ht="15.75" x14ac:dyDescent="0.25">
      <c r="A25"/>
      <c r="B25"/>
      <c r="C25"/>
      <c r="D25"/>
      <c r="E25"/>
      <c r="F25"/>
      <c r="G25"/>
      <c r="H25"/>
      <c r="I25"/>
      <c r="J25"/>
      <c r="K25"/>
    </row>
    <row r="26" spans="1:11" s="1" customFormat="1" ht="15.75" x14ac:dyDescent="0.25">
      <c r="A26"/>
      <c r="B26"/>
      <c r="C26"/>
      <c r="D26"/>
      <c r="E26"/>
      <c r="F26"/>
      <c r="G26"/>
      <c r="H26"/>
      <c r="I26"/>
      <c r="J26"/>
      <c r="K26"/>
    </row>
    <row r="27" spans="1:11" s="1" customFormat="1" ht="15.75" x14ac:dyDescent="0.25">
      <c r="A27"/>
      <c r="B27"/>
      <c r="C27"/>
      <c r="D27"/>
      <c r="E27"/>
      <c r="F27"/>
      <c r="G27"/>
      <c r="H27"/>
      <c r="I27"/>
      <c r="J27"/>
      <c r="K27"/>
    </row>
    <row r="28" spans="1:11" s="1" customFormat="1" ht="15.75" x14ac:dyDescent="0.25">
      <c r="A28"/>
      <c r="B28"/>
      <c r="C28"/>
      <c r="D28"/>
      <c r="E28"/>
      <c r="F28"/>
      <c r="G28"/>
      <c r="H28"/>
      <c r="I28"/>
      <c r="J28"/>
      <c r="K28"/>
    </row>
    <row r="29" spans="1:11" s="1" customFormat="1" ht="15.75" x14ac:dyDescent="0.25">
      <c r="A29"/>
      <c r="B29"/>
      <c r="C29"/>
      <c r="D29"/>
      <c r="E29"/>
      <c r="F29"/>
      <c r="G29"/>
      <c r="H29"/>
      <c r="I29"/>
      <c r="J29"/>
      <c r="K29"/>
    </row>
  </sheetData>
  <pageMargins left="0.75" right="0.75" top="1" bottom="1" header="0.5" footer="0.5"/>
  <pageSetup scale="7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767D-F109-4143-B941-5398A00D8C17}">
  <dimension ref="A1:A53"/>
  <sheetViews>
    <sheetView workbookViewId="0"/>
  </sheetViews>
  <sheetFormatPr defaultRowHeight="15" x14ac:dyDescent="0.25"/>
  <sheetData>
    <row r="1" spans="1:1" ht="23.25" x14ac:dyDescent="0.35">
      <c r="A1" s="31" t="s">
        <v>39</v>
      </c>
    </row>
    <row r="2" spans="1:1" ht="23.25" x14ac:dyDescent="0.35">
      <c r="A2" s="31" t="s">
        <v>41</v>
      </c>
    </row>
    <row r="3" spans="1:1" ht="23.25" x14ac:dyDescent="0.35">
      <c r="A3" s="31" t="s">
        <v>834</v>
      </c>
    </row>
    <row r="6" spans="1:1" x14ac:dyDescent="0.25">
      <c r="A6" t="s">
        <v>148</v>
      </c>
    </row>
    <row r="7" spans="1:1" x14ac:dyDescent="0.25">
      <c r="A7" t="s">
        <v>147</v>
      </c>
    </row>
    <row r="8" spans="1:1" x14ac:dyDescent="0.25">
      <c r="A8" s="30" t="s">
        <v>149</v>
      </c>
    </row>
    <row r="11" spans="1:1" x14ac:dyDescent="0.25">
      <c r="A11" t="s">
        <v>150</v>
      </c>
    </row>
    <row r="12" spans="1:1" x14ac:dyDescent="0.25">
      <c r="A12" t="s">
        <v>151</v>
      </c>
    </row>
    <row r="13" spans="1:1" x14ac:dyDescent="0.25">
      <c r="A13" s="30" t="s">
        <v>152</v>
      </c>
    </row>
    <row r="16" spans="1:1" x14ac:dyDescent="0.25">
      <c r="A16" t="s">
        <v>153</v>
      </c>
    </row>
    <row r="17" spans="1:1" x14ac:dyDescent="0.25">
      <c r="A17" s="30" t="s">
        <v>44</v>
      </c>
    </row>
    <row r="20" spans="1:1" x14ac:dyDescent="0.25">
      <c r="A20" t="s">
        <v>836</v>
      </c>
    </row>
    <row r="21" spans="1:1" x14ac:dyDescent="0.25">
      <c r="A21" t="s">
        <v>837</v>
      </c>
    </row>
    <row r="22" spans="1:1" x14ac:dyDescent="0.25">
      <c r="A22" t="s">
        <v>838</v>
      </c>
    </row>
    <row r="23" spans="1:1" x14ac:dyDescent="0.25">
      <c r="A23" t="s">
        <v>839</v>
      </c>
    </row>
    <row r="24" spans="1:1" x14ac:dyDescent="0.25">
      <c r="A24" t="s">
        <v>840</v>
      </c>
    </row>
    <row r="25" spans="1:1" x14ac:dyDescent="0.25">
      <c r="A25" t="s">
        <v>841</v>
      </c>
    </row>
    <row r="26" spans="1:1" x14ac:dyDescent="0.25">
      <c r="A26" s="30" t="s">
        <v>842</v>
      </c>
    </row>
    <row r="29" spans="1:1" x14ac:dyDescent="0.25">
      <c r="A29" t="s">
        <v>154</v>
      </c>
    </row>
    <row r="30" spans="1:1" x14ac:dyDescent="0.25">
      <c r="A30" t="s">
        <v>156</v>
      </c>
    </row>
    <row r="31" spans="1:1" x14ac:dyDescent="0.25">
      <c r="A31" s="30" t="s">
        <v>155</v>
      </c>
    </row>
    <row r="34" spans="1:1" x14ac:dyDescent="0.25">
      <c r="A34" t="s">
        <v>157</v>
      </c>
    </row>
    <row r="35" spans="1:1" x14ac:dyDescent="0.25">
      <c r="A35" s="30" t="s">
        <v>44</v>
      </c>
    </row>
    <row r="39" spans="1:1" x14ac:dyDescent="0.25">
      <c r="A39" t="s">
        <v>158</v>
      </c>
    </row>
    <row r="40" spans="1:1" x14ac:dyDescent="0.25">
      <c r="A40" t="s">
        <v>159</v>
      </c>
    </row>
    <row r="41" spans="1:1" x14ac:dyDescent="0.25">
      <c r="A41" t="s">
        <v>160</v>
      </c>
    </row>
    <row r="42" spans="1:1" x14ac:dyDescent="0.25">
      <c r="A42" s="30" t="s">
        <v>161</v>
      </c>
    </row>
    <row r="45" spans="1:1" x14ac:dyDescent="0.25">
      <c r="A45" t="s">
        <v>504</v>
      </c>
    </row>
    <row r="46" spans="1:1" x14ac:dyDescent="0.25">
      <c r="A46" t="s">
        <v>505</v>
      </c>
    </row>
    <row r="47" spans="1:1" x14ac:dyDescent="0.25">
      <c r="A47" s="30" t="s">
        <v>506</v>
      </c>
    </row>
    <row r="48" spans="1:1" x14ac:dyDescent="0.25">
      <c r="A48" s="30" t="s">
        <v>507</v>
      </c>
    </row>
    <row r="49" spans="1:1" x14ac:dyDescent="0.25">
      <c r="A49" s="30" t="s">
        <v>508</v>
      </c>
    </row>
    <row r="52" spans="1:1" x14ac:dyDescent="0.25">
      <c r="A52" t="s">
        <v>510</v>
      </c>
    </row>
    <row r="53" spans="1:1" x14ac:dyDescent="0.25">
      <c r="A53" s="30" t="s">
        <v>509</v>
      </c>
    </row>
  </sheetData>
  <hyperlinks>
    <hyperlink ref="A8" r:id="rId1" xr:uid="{8A3BAD56-F7A6-4130-9F23-98480CCDEB0D}"/>
    <hyperlink ref="A13" r:id="rId2" xr:uid="{7F800AD8-6FAB-4003-ABB8-54CDE3FD9D71}"/>
    <hyperlink ref="A17" r:id="rId3" xr:uid="{69652F6B-7E79-47F0-BE5A-85542967569E}"/>
    <hyperlink ref="A31" r:id="rId4" xr:uid="{30BCC203-7E2A-4D8C-84C5-0A819E2D4F56}"/>
    <hyperlink ref="A35" r:id="rId5" xr:uid="{676082AF-7B35-40F2-850D-F3ACC8AB8337}"/>
    <hyperlink ref="A42" r:id="rId6" xr:uid="{64F2E5F9-D6EF-4C7E-9DBD-64AAE86A5EBA}"/>
    <hyperlink ref="A47" r:id="rId7" xr:uid="{B8576181-CED4-48E0-8F89-01383442ACC9}"/>
    <hyperlink ref="A48" r:id="rId8" xr:uid="{19C996F4-96E8-40DE-A328-AF41430B45C3}"/>
    <hyperlink ref="A49" r:id="rId9" xr:uid="{855D594F-F26D-4143-BFA7-568B4AE236FF}"/>
    <hyperlink ref="A53" r:id="rId10" xr:uid="{F855BA51-E820-409D-AE25-AFD79DBA16DB}"/>
    <hyperlink ref="A26" r:id="rId11" xr:uid="{D5A1169A-61A7-4A2F-B03C-9B870192997B}"/>
  </hyperlinks>
  <pageMargins left="0.7" right="0.7" top="0.75" bottom="0.75" header="0.3" footer="0.3"/>
  <pageSetup orientation="portrait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A38B-C537-45F2-A4F8-BD2835FCFD76}">
  <sheetPr>
    <pageSetUpPr fitToPage="1"/>
  </sheetPr>
  <dimension ref="B1:AE276"/>
  <sheetViews>
    <sheetView showGridLines="0" zoomScaleNormal="100" workbookViewId="0"/>
  </sheetViews>
  <sheetFormatPr defaultRowHeight="15.75" x14ac:dyDescent="0.25"/>
  <cols>
    <col min="1" max="1" width="1" style="1" customWidth="1"/>
    <col min="2" max="2" width="4.5703125" style="1" customWidth="1"/>
    <col min="3" max="3" width="1" style="1" customWidth="1"/>
    <col min="4" max="4" width="9.140625" style="1"/>
    <col min="5" max="5" width="15.5703125" style="1" customWidth="1"/>
    <col min="6" max="6" width="9.140625" style="1"/>
    <col min="7" max="7" width="2.140625" style="1" customWidth="1"/>
    <col min="8" max="8" width="15.85546875" style="1" customWidth="1"/>
    <col min="9" max="10" width="9.140625" style="1"/>
    <col min="11" max="11" width="12.140625" style="1" customWidth="1"/>
    <col min="12" max="12" width="10.28515625" style="52" customWidth="1"/>
    <col min="13" max="13" width="9.140625" style="1"/>
    <col min="14" max="14" width="8.5703125" style="1" bestFit="1" customWidth="1"/>
    <col min="15" max="15" width="9.140625" style="1"/>
    <col min="16" max="16" width="1.85546875" style="1" customWidth="1"/>
    <col min="17" max="17" width="6.85546875" style="1" customWidth="1"/>
    <col min="18" max="18" width="8.42578125" style="1" bestFit="1" customWidth="1"/>
    <col min="19" max="19" width="9.42578125" style="1" bestFit="1" customWidth="1"/>
    <col min="20" max="20" width="8.42578125" style="1" bestFit="1" customWidth="1"/>
    <col min="21" max="16384" width="9.140625" style="1"/>
  </cols>
  <sheetData>
    <row r="1" spans="2:21" ht="31.5" x14ac:dyDescent="0.5">
      <c r="D1" s="51" t="s">
        <v>162</v>
      </c>
    </row>
    <row r="2" spans="2:21" x14ac:dyDescent="0.25">
      <c r="D2" s="59"/>
      <c r="L2" s="1"/>
    </row>
    <row r="3" spans="2:21" ht="18.75" x14ac:dyDescent="0.3">
      <c r="D3" s="55" t="s">
        <v>166</v>
      </c>
      <c r="F3" s="52" t="s">
        <v>167</v>
      </c>
      <c r="G3" s="52"/>
      <c r="L3" s="69" t="s">
        <v>213</v>
      </c>
      <c r="M3" s="69"/>
      <c r="N3" s="69"/>
      <c r="O3" s="69"/>
      <c r="P3" s="70"/>
      <c r="Q3" s="69"/>
    </row>
    <row r="4" spans="2:21" ht="18.75" x14ac:dyDescent="0.3">
      <c r="B4" s="56"/>
      <c r="C4" s="56"/>
      <c r="D4" s="55" t="s">
        <v>170</v>
      </c>
      <c r="F4" s="30" t="s">
        <v>171</v>
      </c>
      <c r="G4" s="57"/>
      <c r="L4" s="71">
        <v>8000</v>
      </c>
      <c r="M4" s="72" t="s">
        <v>214</v>
      </c>
      <c r="N4" s="73"/>
      <c r="O4" s="74"/>
      <c r="P4" s="70"/>
      <c r="Q4" s="71"/>
    </row>
    <row r="5" spans="2:21" ht="15.75" customHeight="1" x14ac:dyDescent="0.25">
      <c r="B5" s="56"/>
      <c r="C5" s="56"/>
      <c r="L5" s="71">
        <v>8080</v>
      </c>
      <c r="M5" s="72" t="s">
        <v>215</v>
      </c>
      <c r="N5" s="73"/>
      <c r="O5" s="74"/>
      <c r="P5" s="70"/>
      <c r="Q5" s="71"/>
    </row>
    <row r="6" spans="2:21" ht="15.75" customHeight="1" x14ac:dyDescent="0.25">
      <c r="B6" s="56"/>
      <c r="C6" s="56"/>
      <c r="D6" s="58" t="s">
        <v>176</v>
      </c>
      <c r="I6" s="59" t="s">
        <v>177</v>
      </c>
      <c r="L6" s="71">
        <v>8089</v>
      </c>
      <c r="M6" s="72" t="s">
        <v>216</v>
      </c>
      <c r="N6" s="73"/>
      <c r="O6" s="74"/>
      <c r="P6" s="70"/>
      <c r="Q6" s="71"/>
    </row>
    <row r="7" spans="2:21" ht="15.75" customHeight="1" x14ac:dyDescent="0.25">
      <c r="B7" s="56"/>
      <c r="C7" s="56"/>
      <c r="D7" s="1" t="s">
        <v>180</v>
      </c>
      <c r="I7" s="59" t="s">
        <v>181</v>
      </c>
      <c r="L7" s="71">
        <v>8090</v>
      </c>
      <c r="M7" s="72" t="s">
        <v>217</v>
      </c>
      <c r="N7" s="73"/>
      <c r="O7" s="74"/>
      <c r="P7" s="70"/>
      <c r="Q7" s="71"/>
    </row>
    <row r="8" spans="2:21" ht="15.75" customHeight="1" x14ac:dyDescent="0.25">
      <c r="B8" s="56"/>
      <c r="C8" s="56"/>
      <c r="D8" s="1" t="s">
        <v>184</v>
      </c>
      <c r="I8" s="59" t="s">
        <v>185</v>
      </c>
      <c r="L8" s="71">
        <v>8443</v>
      </c>
      <c r="M8" s="72" t="s">
        <v>218</v>
      </c>
      <c r="N8" s="73"/>
      <c r="O8" s="74"/>
      <c r="P8" s="70"/>
      <c r="Q8" s="71"/>
    </row>
    <row r="9" spans="2:21" ht="15.75" customHeight="1" x14ac:dyDescent="0.25">
      <c r="B9" s="56"/>
      <c r="C9" s="56"/>
      <c r="D9" s="1" t="s">
        <v>188</v>
      </c>
      <c r="I9" s="59" t="s">
        <v>189</v>
      </c>
      <c r="L9" s="71">
        <v>9997</v>
      </c>
      <c r="M9" s="72" t="s">
        <v>219</v>
      </c>
      <c r="N9" s="73"/>
      <c r="O9" s="74"/>
      <c r="P9" s="70"/>
      <c r="Q9" s="71"/>
    </row>
    <row r="10" spans="2:21" ht="15.75" customHeight="1" x14ac:dyDescent="0.3">
      <c r="B10" s="56"/>
      <c r="C10" s="56"/>
      <c r="D10" s="55"/>
      <c r="L10" s="71">
        <v>514</v>
      </c>
      <c r="M10" s="72" t="s">
        <v>220</v>
      </c>
      <c r="N10" s="73"/>
      <c r="O10" s="74"/>
      <c r="P10" s="70"/>
      <c r="Q10" s="71"/>
    </row>
    <row r="11" spans="2:21" ht="18.75" x14ac:dyDescent="0.3">
      <c r="D11" s="60" t="s">
        <v>194</v>
      </c>
      <c r="E11" s="61"/>
      <c r="I11" s="55"/>
      <c r="L11" s="71">
        <v>22</v>
      </c>
      <c r="M11" s="72" t="s">
        <v>221</v>
      </c>
      <c r="N11" s="73"/>
      <c r="O11" s="74"/>
      <c r="P11" s="70"/>
      <c r="Q11" s="71"/>
    </row>
    <row r="12" spans="2:21" x14ac:dyDescent="0.25">
      <c r="D12" s="62" t="s">
        <v>195</v>
      </c>
      <c r="E12" s="62" t="s">
        <v>196</v>
      </c>
      <c r="L12" s="53" t="s">
        <v>163</v>
      </c>
      <c r="M12" s="54"/>
      <c r="N12" s="54"/>
      <c r="R12" s="59"/>
      <c r="S12" s="59"/>
      <c r="U12" s="59"/>
    </row>
    <row r="13" spans="2:21" x14ac:dyDescent="0.25">
      <c r="D13" s="61" t="s">
        <v>197</v>
      </c>
      <c r="E13" s="61" t="s">
        <v>198</v>
      </c>
      <c r="L13" s="53" t="s">
        <v>164</v>
      </c>
      <c r="M13" s="54" t="s">
        <v>165</v>
      </c>
      <c r="N13" s="54"/>
      <c r="R13" s="63"/>
      <c r="S13" s="64"/>
    </row>
    <row r="14" spans="2:21" x14ac:dyDescent="0.25">
      <c r="D14" s="61" t="s">
        <v>168</v>
      </c>
      <c r="E14" s="61" t="s">
        <v>199</v>
      </c>
      <c r="L14" s="53" t="s">
        <v>168</v>
      </c>
      <c r="M14" s="54" t="s">
        <v>169</v>
      </c>
      <c r="N14" s="54"/>
      <c r="R14" s="63"/>
      <c r="S14" s="64"/>
    </row>
    <row r="15" spans="2:21" x14ac:dyDescent="0.25">
      <c r="D15" s="61" t="s">
        <v>172</v>
      </c>
      <c r="E15" s="61" t="s">
        <v>200</v>
      </c>
      <c r="L15" s="53" t="s">
        <v>172</v>
      </c>
      <c r="M15" s="54" t="s">
        <v>173</v>
      </c>
      <c r="N15" s="54"/>
      <c r="R15" s="63"/>
      <c r="S15" s="64"/>
    </row>
    <row r="16" spans="2:21" x14ac:dyDescent="0.25">
      <c r="D16" s="61" t="s">
        <v>201</v>
      </c>
      <c r="E16" s="61" t="s">
        <v>202</v>
      </c>
      <c r="L16" s="53" t="s">
        <v>174</v>
      </c>
      <c r="M16" s="54" t="s">
        <v>175</v>
      </c>
      <c r="N16" s="54"/>
      <c r="R16" s="63"/>
      <c r="S16" s="64"/>
    </row>
    <row r="17" spans="2:19" x14ac:dyDescent="0.25">
      <c r="D17" s="61" t="s">
        <v>203</v>
      </c>
      <c r="E17" s="61" t="s">
        <v>204</v>
      </c>
      <c r="L17" s="53" t="s">
        <v>178</v>
      </c>
      <c r="M17" s="54" t="s">
        <v>179</v>
      </c>
      <c r="N17" s="54"/>
      <c r="R17" s="63"/>
      <c r="S17" s="64"/>
    </row>
    <row r="18" spans="2:19" x14ac:dyDescent="0.25">
      <c r="D18" s="61" t="s">
        <v>205</v>
      </c>
      <c r="E18" s="61" t="s">
        <v>206</v>
      </c>
      <c r="L18" s="53" t="s">
        <v>182</v>
      </c>
      <c r="M18" s="54" t="s">
        <v>183</v>
      </c>
      <c r="N18" s="54"/>
      <c r="R18" s="63"/>
      <c r="S18" s="64"/>
    </row>
    <row r="19" spans="2:19" x14ac:dyDescent="0.25">
      <c r="D19" s="61" t="s">
        <v>207</v>
      </c>
      <c r="E19" s="61" t="s">
        <v>208</v>
      </c>
      <c r="L19" s="53" t="s">
        <v>186</v>
      </c>
      <c r="M19" s="54" t="s">
        <v>187</v>
      </c>
      <c r="N19" s="54"/>
      <c r="R19" s="63"/>
      <c r="S19" s="64"/>
    </row>
    <row r="20" spans="2:19" x14ac:dyDescent="0.25">
      <c r="D20" s="61" t="s">
        <v>209</v>
      </c>
      <c r="E20" s="61" t="s">
        <v>210</v>
      </c>
      <c r="L20" s="53" t="s">
        <v>190</v>
      </c>
      <c r="M20" s="54" t="s">
        <v>191</v>
      </c>
      <c r="N20" s="54"/>
      <c r="O20" s="63"/>
      <c r="P20" s="64"/>
      <c r="R20" s="63"/>
      <c r="S20" s="64"/>
    </row>
    <row r="21" spans="2:19" x14ac:dyDescent="0.25">
      <c r="D21" s="61" t="s">
        <v>211</v>
      </c>
      <c r="E21" s="61" t="s">
        <v>212</v>
      </c>
      <c r="L21" s="53" t="s">
        <v>192</v>
      </c>
      <c r="M21" s="54" t="s">
        <v>193</v>
      </c>
      <c r="N21" s="54"/>
      <c r="O21" s="63"/>
      <c r="P21" s="64"/>
      <c r="R21" s="63"/>
      <c r="S21" s="64"/>
    </row>
    <row r="22" spans="2:19" x14ac:dyDescent="0.25">
      <c r="J22" s="65"/>
      <c r="K22" s="64"/>
      <c r="L22" s="1"/>
      <c r="N22" s="63"/>
      <c r="Q22" s="2"/>
      <c r="R22" s="63"/>
    </row>
    <row r="23" spans="2:19" ht="28.5" x14ac:dyDescent="0.45">
      <c r="D23" s="75" t="s">
        <v>222</v>
      </c>
      <c r="J23" s="65"/>
      <c r="K23" s="64"/>
      <c r="L23" s="1"/>
      <c r="N23" s="63"/>
      <c r="Q23" s="2"/>
      <c r="R23" s="63"/>
    </row>
    <row r="24" spans="2:19" x14ac:dyDescent="0.25">
      <c r="J24" s="65"/>
      <c r="K24" s="64"/>
      <c r="L24" s="1"/>
      <c r="N24" s="63"/>
      <c r="Q24" s="2"/>
      <c r="R24" s="63"/>
    </row>
    <row r="25" spans="2:19" ht="18.75" x14ac:dyDescent="0.3">
      <c r="D25" s="55" t="s">
        <v>223</v>
      </c>
      <c r="L25" s="1"/>
    </row>
    <row r="26" spans="2:19" x14ac:dyDescent="0.25">
      <c r="B26" s="76"/>
      <c r="D26" s="1" t="s">
        <v>224</v>
      </c>
      <c r="I26" s="1" t="s">
        <v>225</v>
      </c>
      <c r="L26" s="1"/>
    </row>
    <row r="27" spans="2:19" x14ac:dyDescent="0.25">
      <c r="B27" s="76"/>
      <c r="D27" s="1" t="s">
        <v>226</v>
      </c>
      <c r="I27" s="59" t="s">
        <v>227</v>
      </c>
      <c r="K27" s="52"/>
      <c r="L27" s="1"/>
    </row>
    <row r="28" spans="2:19" x14ac:dyDescent="0.25">
      <c r="B28" s="76"/>
      <c r="D28" s="1" t="s">
        <v>228</v>
      </c>
      <c r="I28" s="59" t="s">
        <v>229</v>
      </c>
      <c r="J28" s="77" t="s">
        <v>230</v>
      </c>
    </row>
    <row r="29" spans="2:19" x14ac:dyDescent="0.25">
      <c r="I29" s="78" t="s">
        <v>231</v>
      </c>
      <c r="J29" s="79" t="s">
        <v>232</v>
      </c>
    </row>
    <row r="30" spans="2:19" x14ac:dyDescent="0.25">
      <c r="I30" s="78" t="s">
        <v>233</v>
      </c>
      <c r="J30" s="79" t="s">
        <v>234</v>
      </c>
    </row>
    <row r="31" spans="2:19" x14ac:dyDescent="0.25">
      <c r="I31" s="78" t="s">
        <v>235</v>
      </c>
      <c r="J31" s="79" t="s">
        <v>236</v>
      </c>
    </row>
    <row r="32" spans="2:19" x14ac:dyDescent="0.25">
      <c r="B32" s="76"/>
      <c r="D32" s="1" t="s">
        <v>237</v>
      </c>
      <c r="I32" s="59" t="s">
        <v>238</v>
      </c>
      <c r="K32" s="58" t="s">
        <v>239</v>
      </c>
      <c r="M32" s="52"/>
    </row>
    <row r="33" spans="2:11" x14ac:dyDescent="0.25">
      <c r="J33" s="77" t="s">
        <v>240</v>
      </c>
    </row>
    <row r="34" spans="2:11" x14ac:dyDescent="0.25">
      <c r="J34" s="77" t="s">
        <v>241</v>
      </c>
    </row>
    <row r="35" spans="2:11" x14ac:dyDescent="0.25">
      <c r="J35" s="80" t="s">
        <v>242</v>
      </c>
    </row>
    <row r="36" spans="2:11" x14ac:dyDescent="0.25">
      <c r="J36" s="80" t="s">
        <v>243</v>
      </c>
    </row>
    <row r="37" spans="2:11" x14ac:dyDescent="0.25">
      <c r="B37" s="76"/>
      <c r="D37" s="1" t="s">
        <v>244</v>
      </c>
      <c r="I37" s="59" t="s">
        <v>245</v>
      </c>
    </row>
    <row r="38" spans="2:11" x14ac:dyDescent="0.25">
      <c r="B38" s="76"/>
      <c r="D38" s="1" t="s">
        <v>246</v>
      </c>
      <c r="I38" s="57" t="s">
        <v>44</v>
      </c>
    </row>
    <row r="39" spans="2:11" x14ac:dyDescent="0.25">
      <c r="B39" s="56"/>
      <c r="I39" s="59" t="s">
        <v>247</v>
      </c>
    </row>
    <row r="40" spans="2:11" x14ac:dyDescent="0.25">
      <c r="H40" s="81" t="s">
        <v>248</v>
      </c>
      <c r="I40" s="59" t="s">
        <v>249</v>
      </c>
    </row>
    <row r="41" spans="2:11" x14ac:dyDescent="0.25">
      <c r="B41" s="76"/>
      <c r="D41" s="1" t="s">
        <v>250</v>
      </c>
      <c r="I41" s="59" t="s">
        <v>251</v>
      </c>
      <c r="J41" s="77"/>
    </row>
    <row r="42" spans="2:11" x14ac:dyDescent="0.25">
      <c r="I42" s="77"/>
      <c r="J42" s="77" t="s">
        <v>252</v>
      </c>
    </row>
    <row r="43" spans="2:11" x14ac:dyDescent="0.25">
      <c r="B43" s="76"/>
      <c r="D43" s="1" t="s">
        <v>253</v>
      </c>
      <c r="I43" s="59" t="s">
        <v>254</v>
      </c>
    </row>
    <row r="44" spans="2:11" x14ac:dyDescent="0.25">
      <c r="B44" s="76"/>
      <c r="D44" s="1" t="s">
        <v>255</v>
      </c>
      <c r="I44" s="59" t="s">
        <v>256</v>
      </c>
    </row>
    <row r="45" spans="2:11" x14ac:dyDescent="0.25">
      <c r="B45" s="76"/>
      <c r="D45" s="1" t="s">
        <v>257</v>
      </c>
      <c r="I45" s="59" t="s">
        <v>258</v>
      </c>
    </row>
    <row r="46" spans="2:11" x14ac:dyDescent="0.25">
      <c r="I46" s="59" t="s">
        <v>259</v>
      </c>
      <c r="J46" s="79" t="s">
        <v>260</v>
      </c>
    </row>
    <row r="47" spans="2:11" x14ac:dyDescent="0.25">
      <c r="B47" s="76"/>
      <c r="D47" s="1" t="s">
        <v>261</v>
      </c>
      <c r="I47" s="59" t="s">
        <v>262</v>
      </c>
      <c r="J47" s="79" t="s">
        <v>263</v>
      </c>
    </row>
    <row r="48" spans="2:11" x14ac:dyDescent="0.25">
      <c r="B48" s="76"/>
      <c r="D48" s="1" t="s">
        <v>264</v>
      </c>
      <c r="I48" s="59" t="s">
        <v>265</v>
      </c>
      <c r="J48" s="77"/>
      <c r="K48" s="77"/>
    </row>
    <row r="49" spans="2:15" x14ac:dyDescent="0.25">
      <c r="I49" s="59" t="s">
        <v>266</v>
      </c>
      <c r="K49" s="77"/>
    </row>
    <row r="50" spans="2:15" x14ac:dyDescent="0.25">
      <c r="J50" s="79" t="s">
        <v>267</v>
      </c>
      <c r="K50" s="77"/>
    </row>
    <row r="51" spans="2:15" x14ac:dyDescent="0.25">
      <c r="I51" s="68" t="s">
        <v>268</v>
      </c>
      <c r="J51" s="77" t="s">
        <v>269</v>
      </c>
      <c r="K51" s="77"/>
    </row>
    <row r="52" spans="2:15" x14ac:dyDescent="0.25">
      <c r="B52" s="76"/>
      <c r="D52" s="1" t="s">
        <v>270</v>
      </c>
      <c r="I52" s="59" t="s">
        <v>271</v>
      </c>
      <c r="J52" s="77"/>
      <c r="K52" s="77"/>
    </row>
    <row r="53" spans="2:15" x14ac:dyDescent="0.25">
      <c r="I53" s="59"/>
      <c r="J53" s="77" t="s">
        <v>272</v>
      </c>
      <c r="K53" s="77"/>
    </row>
    <row r="54" spans="2:15" x14ac:dyDescent="0.25">
      <c r="B54" s="76"/>
      <c r="D54" s="1" t="s">
        <v>273</v>
      </c>
      <c r="I54" s="59" t="s">
        <v>274</v>
      </c>
      <c r="J54" s="77"/>
      <c r="K54" s="77"/>
    </row>
    <row r="55" spans="2:15" x14ac:dyDescent="0.25">
      <c r="I55" s="82" t="s">
        <v>275</v>
      </c>
      <c r="J55" s="77" t="s">
        <v>276</v>
      </c>
      <c r="K55" s="77"/>
    </row>
    <row r="56" spans="2:15" x14ac:dyDescent="0.25">
      <c r="I56" s="82" t="s">
        <v>277</v>
      </c>
      <c r="J56" s="77" t="s">
        <v>177</v>
      </c>
      <c r="K56" s="77"/>
    </row>
    <row r="57" spans="2:15" ht="18.75" x14ac:dyDescent="0.3">
      <c r="D57" s="55" t="s">
        <v>278</v>
      </c>
      <c r="I57" s="82"/>
      <c r="J57" s="77"/>
      <c r="K57" s="77"/>
    </row>
    <row r="58" spans="2:15" x14ac:dyDescent="0.25">
      <c r="B58" s="76"/>
      <c r="D58" s="1" t="s">
        <v>279</v>
      </c>
      <c r="I58" s="59" t="s">
        <v>280</v>
      </c>
      <c r="J58" s="77"/>
      <c r="K58" s="77"/>
    </row>
    <row r="59" spans="2:15" x14ac:dyDescent="0.25">
      <c r="J59" s="77" t="s">
        <v>281</v>
      </c>
      <c r="K59" s="77"/>
    </row>
    <row r="60" spans="2:15" x14ac:dyDescent="0.25">
      <c r="J60" s="77" t="s">
        <v>282</v>
      </c>
      <c r="K60" s="77"/>
    </row>
    <row r="61" spans="2:15" x14ac:dyDescent="0.25">
      <c r="I61" s="59" t="s">
        <v>283</v>
      </c>
      <c r="J61" s="77"/>
      <c r="K61" s="77"/>
    </row>
    <row r="62" spans="2:15" x14ac:dyDescent="0.25">
      <c r="I62" s="59" t="s">
        <v>284</v>
      </c>
      <c r="J62" s="77"/>
      <c r="K62" s="77"/>
    </row>
    <row r="63" spans="2:15" x14ac:dyDescent="0.25">
      <c r="B63" s="76"/>
      <c r="D63" s="1" t="s">
        <v>285</v>
      </c>
      <c r="I63" s="83" t="s">
        <v>286</v>
      </c>
      <c r="J63" s="77"/>
      <c r="K63" s="77"/>
    </row>
    <row r="64" spans="2:15" x14ac:dyDescent="0.25">
      <c r="I64" s="59" t="s">
        <v>287</v>
      </c>
      <c r="J64" s="77"/>
      <c r="K64" s="77"/>
      <c r="O64" s="1" t="s">
        <v>288</v>
      </c>
    </row>
    <row r="65" spans="2:20" x14ac:dyDescent="0.25">
      <c r="H65" s="81" t="s">
        <v>289</v>
      </c>
      <c r="I65" s="59" t="s">
        <v>271</v>
      </c>
      <c r="J65" s="77"/>
      <c r="K65" s="77"/>
    </row>
    <row r="66" spans="2:20" x14ac:dyDescent="0.25">
      <c r="H66" s="81"/>
      <c r="I66" s="59"/>
      <c r="J66" s="77"/>
      <c r="K66" s="77"/>
    </row>
    <row r="67" spans="2:20" x14ac:dyDescent="0.25">
      <c r="B67" s="76"/>
      <c r="D67" s="1" t="s">
        <v>290</v>
      </c>
      <c r="H67" s="77" t="s">
        <v>291</v>
      </c>
      <c r="I67" s="84" t="s">
        <v>274</v>
      </c>
      <c r="J67" s="77"/>
      <c r="K67" s="77"/>
    </row>
    <row r="68" spans="2:20" x14ac:dyDescent="0.25">
      <c r="D68" s="77" t="s">
        <v>292</v>
      </c>
      <c r="I68" s="84" t="s">
        <v>293</v>
      </c>
      <c r="J68" s="77"/>
      <c r="K68" s="77"/>
    </row>
    <row r="69" spans="2:20" x14ac:dyDescent="0.25">
      <c r="E69" s="77" t="s">
        <v>294</v>
      </c>
      <c r="I69" s="59" t="s">
        <v>295</v>
      </c>
      <c r="J69" s="77"/>
      <c r="K69" s="77"/>
    </row>
    <row r="70" spans="2:20" x14ac:dyDescent="0.25">
      <c r="E70" s="77" t="s">
        <v>296</v>
      </c>
      <c r="I70" s="59" t="s">
        <v>297</v>
      </c>
      <c r="J70" s="77"/>
      <c r="K70" s="77"/>
    </row>
    <row r="71" spans="2:20" x14ac:dyDescent="0.25">
      <c r="E71" s="77" t="s">
        <v>298</v>
      </c>
      <c r="I71" s="59" t="s">
        <v>299</v>
      </c>
      <c r="J71" s="77"/>
      <c r="K71" s="77"/>
      <c r="T71" s="59" t="s">
        <v>300</v>
      </c>
    </row>
    <row r="72" spans="2:20" x14ac:dyDescent="0.25">
      <c r="H72" s="77" t="s">
        <v>301</v>
      </c>
      <c r="I72" s="59" t="s">
        <v>302</v>
      </c>
      <c r="J72" s="77"/>
      <c r="K72" s="77"/>
      <c r="T72" s="1" t="s">
        <v>303</v>
      </c>
    </row>
    <row r="73" spans="2:20" x14ac:dyDescent="0.25">
      <c r="H73" s="77" t="s">
        <v>304</v>
      </c>
      <c r="I73" s="59" t="s">
        <v>305</v>
      </c>
      <c r="J73" s="77"/>
      <c r="K73" s="77"/>
    </row>
    <row r="74" spans="2:20" x14ac:dyDescent="0.25">
      <c r="I74" s="59"/>
      <c r="J74" s="77"/>
      <c r="K74" s="77"/>
    </row>
    <row r="75" spans="2:20" x14ac:dyDescent="0.25">
      <c r="B75" s="76"/>
      <c r="D75" s="1" t="s">
        <v>306</v>
      </c>
      <c r="H75" s="77" t="s">
        <v>307</v>
      </c>
      <c r="I75" s="59" t="s">
        <v>308</v>
      </c>
      <c r="J75" s="77"/>
      <c r="K75" s="77"/>
    </row>
    <row r="76" spans="2:20" x14ac:dyDescent="0.25">
      <c r="D76" s="77" t="s">
        <v>309</v>
      </c>
      <c r="I76" s="59"/>
      <c r="J76" s="77" t="s">
        <v>310</v>
      </c>
      <c r="K76" s="77"/>
    </row>
    <row r="77" spans="2:20" x14ac:dyDescent="0.25">
      <c r="D77" s="77" t="s">
        <v>311</v>
      </c>
      <c r="I77" s="59"/>
      <c r="J77" s="77"/>
      <c r="K77" s="77"/>
    </row>
    <row r="78" spans="2:20" x14ac:dyDescent="0.25">
      <c r="D78" s="57" t="s">
        <v>312</v>
      </c>
      <c r="I78" s="59"/>
      <c r="J78" s="77"/>
      <c r="K78" s="77"/>
    </row>
    <row r="79" spans="2:20" x14ac:dyDescent="0.25">
      <c r="D79" s="77"/>
      <c r="I79" s="59"/>
      <c r="J79" s="77"/>
      <c r="K79" s="77"/>
    </row>
    <row r="80" spans="2:20" ht="21" x14ac:dyDescent="0.35">
      <c r="D80" s="85" t="s">
        <v>313</v>
      </c>
      <c r="I80" s="59"/>
      <c r="J80" s="77"/>
      <c r="K80" s="77"/>
    </row>
    <row r="81" spans="2:31" x14ac:dyDescent="0.25">
      <c r="D81" s="77"/>
      <c r="I81" s="59"/>
      <c r="J81" s="77"/>
      <c r="K81" s="77"/>
    </row>
    <row r="82" spans="2:31" ht="18.75" x14ac:dyDescent="0.3">
      <c r="D82" s="55" t="s">
        <v>314</v>
      </c>
      <c r="I82" s="59"/>
      <c r="J82" s="77"/>
      <c r="K82" s="77"/>
      <c r="T82" s="59" t="s">
        <v>315</v>
      </c>
      <c r="Z82" s="59" t="s">
        <v>316</v>
      </c>
      <c r="AE82" s="59" t="s">
        <v>317</v>
      </c>
    </row>
    <row r="83" spans="2:31" x14ac:dyDescent="0.25">
      <c r="B83" s="76"/>
      <c r="D83" s="1" t="s">
        <v>318</v>
      </c>
      <c r="H83" s="77" t="s">
        <v>291</v>
      </c>
      <c r="I83" s="83" t="s">
        <v>319</v>
      </c>
      <c r="K83" s="77"/>
      <c r="T83" s="1" t="s">
        <v>320</v>
      </c>
      <c r="Z83" s="1" t="s">
        <v>320</v>
      </c>
      <c r="AE83" s="1" t="s">
        <v>320</v>
      </c>
    </row>
    <row r="84" spans="2:31" x14ac:dyDescent="0.25">
      <c r="D84" s="86" t="s">
        <v>321</v>
      </c>
      <c r="I84" s="83" t="s">
        <v>322</v>
      </c>
      <c r="K84" s="77"/>
      <c r="T84" s="1" t="s">
        <v>323</v>
      </c>
      <c r="Z84" s="1" t="s">
        <v>324</v>
      </c>
      <c r="AE84" s="1" t="s">
        <v>325</v>
      </c>
    </row>
    <row r="85" spans="2:31" x14ac:dyDescent="0.25">
      <c r="D85" s="86" t="s">
        <v>326</v>
      </c>
      <c r="I85" s="59"/>
      <c r="K85" s="77"/>
      <c r="T85" s="1" t="s">
        <v>327</v>
      </c>
      <c r="Z85" s="1" t="s">
        <v>328</v>
      </c>
      <c r="AE85" s="1" t="s">
        <v>329</v>
      </c>
    </row>
    <row r="86" spans="2:31" x14ac:dyDescent="0.25">
      <c r="D86" s="77"/>
      <c r="E86" s="77" t="s">
        <v>330</v>
      </c>
      <c r="I86" s="59"/>
      <c r="K86" s="77"/>
    </row>
    <row r="87" spans="2:31" x14ac:dyDescent="0.25">
      <c r="D87" s="77"/>
      <c r="E87" s="77" t="s">
        <v>331</v>
      </c>
      <c r="I87" s="59"/>
      <c r="K87" s="77"/>
      <c r="T87" s="1" t="s">
        <v>332</v>
      </c>
      <c r="Z87" s="1" t="s">
        <v>332</v>
      </c>
      <c r="AE87" s="1" t="s">
        <v>332</v>
      </c>
    </row>
    <row r="88" spans="2:31" x14ac:dyDescent="0.25">
      <c r="D88" s="77"/>
      <c r="E88" s="77" t="s">
        <v>333</v>
      </c>
      <c r="I88" s="59"/>
      <c r="K88" s="77"/>
      <c r="T88" s="1" t="s">
        <v>334</v>
      </c>
      <c r="Z88" s="1" t="s">
        <v>335</v>
      </c>
      <c r="AE88" s="1" t="s">
        <v>336</v>
      </c>
    </row>
    <row r="89" spans="2:31" x14ac:dyDescent="0.25">
      <c r="D89" s="77"/>
      <c r="E89" s="77" t="s">
        <v>337</v>
      </c>
      <c r="I89" s="59"/>
      <c r="K89" s="77"/>
    </row>
    <row r="90" spans="2:31" x14ac:dyDescent="0.25">
      <c r="D90" s="77"/>
      <c r="E90" s="77" t="s">
        <v>338</v>
      </c>
      <c r="I90" s="59"/>
      <c r="K90" s="77"/>
      <c r="T90" s="1" t="s">
        <v>339</v>
      </c>
      <c r="Z90" s="1" t="s">
        <v>339</v>
      </c>
      <c r="AE90" s="1" t="s">
        <v>339</v>
      </c>
    </row>
    <row r="91" spans="2:31" x14ac:dyDescent="0.25">
      <c r="D91" s="77"/>
      <c r="E91" s="77"/>
      <c r="I91" s="59"/>
      <c r="K91" s="77"/>
      <c r="T91" s="1" t="s">
        <v>340</v>
      </c>
      <c r="Z91" s="1" t="s">
        <v>340</v>
      </c>
      <c r="AE91" s="1" t="s">
        <v>340</v>
      </c>
    </row>
    <row r="92" spans="2:31" x14ac:dyDescent="0.25">
      <c r="D92" s="77"/>
      <c r="E92" s="77" t="s">
        <v>341</v>
      </c>
      <c r="I92" s="59"/>
      <c r="K92" s="77"/>
      <c r="T92" s="1" t="s">
        <v>333</v>
      </c>
      <c r="Z92" s="1" t="s">
        <v>333</v>
      </c>
      <c r="AE92" s="1" t="s">
        <v>333</v>
      </c>
    </row>
    <row r="93" spans="2:31" x14ac:dyDescent="0.25">
      <c r="D93" s="77"/>
      <c r="E93" s="77" t="s">
        <v>342</v>
      </c>
      <c r="I93" s="59"/>
      <c r="K93" s="77"/>
      <c r="T93" s="1" t="s">
        <v>337</v>
      </c>
      <c r="Z93" s="1" t="s">
        <v>337</v>
      </c>
      <c r="AE93" s="1" t="s">
        <v>337</v>
      </c>
    </row>
    <row r="94" spans="2:31" x14ac:dyDescent="0.25">
      <c r="D94" s="77"/>
      <c r="I94" s="59"/>
      <c r="K94" s="77"/>
      <c r="T94" s="1" t="s">
        <v>343</v>
      </c>
      <c r="Z94" s="1" t="s">
        <v>343</v>
      </c>
      <c r="AE94" s="1" t="s">
        <v>343</v>
      </c>
    </row>
    <row r="95" spans="2:31" ht="18.75" x14ac:dyDescent="0.3">
      <c r="D95" s="55" t="s">
        <v>344</v>
      </c>
      <c r="I95" s="59"/>
      <c r="K95" s="77"/>
    </row>
    <row r="96" spans="2:31" x14ac:dyDescent="0.25">
      <c r="B96" s="76"/>
      <c r="D96" s="1" t="s">
        <v>345</v>
      </c>
      <c r="H96" s="77" t="s">
        <v>291</v>
      </c>
      <c r="I96" s="59" t="s">
        <v>346</v>
      </c>
      <c r="K96" s="77"/>
      <c r="T96" s="1" t="s">
        <v>347</v>
      </c>
      <c r="Z96" s="1" t="s">
        <v>347</v>
      </c>
      <c r="AE96" s="1" t="s">
        <v>347</v>
      </c>
    </row>
    <row r="97" spans="2:31" x14ac:dyDescent="0.25">
      <c r="D97" s="86" t="s">
        <v>348</v>
      </c>
      <c r="I97" s="59" t="s">
        <v>349</v>
      </c>
      <c r="K97" s="77"/>
      <c r="T97" s="1" t="s">
        <v>350</v>
      </c>
      <c r="Z97" s="1" t="s">
        <v>350</v>
      </c>
      <c r="AE97" s="1" t="s">
        <v>350</v>
      </c>
    </row>
    <row r="98" spans="2:31" x14ac:dyDescent="0.25">
      <c r="D98" s="77"/>
      <c r="E98" s="77" t="s">
        <v>351</v>
      </c>
      <c r="I98" s="59" t="s">
        <v>352</v>
      </c>
      <c r="K98" s="77"/>
      <c r="T98" s="1" t="s">
        <v>333</v>
      </c>
      <c r="Z98" s="1" t="s">
        <v>333</v>
      </c>
      <c r="AE98" s="1" t="s">
        <v>333</v>
      </c>
    </row>
    <row r="99" spans="2:31" x14ac:dyDescent="0.25">
      <c r="D99" s="77"/>
      <c r="E99" s="77" t="s">
        <v>353</v>
      </c>
      <c r="I99" s="59" t="s">
        <v>354</v>
      </c>
      <c r="K99" s="77"/>
      <c r="T99" s="1" t="s">
        <v>337</v>
      </c>
      <c r="Z99" s="1" t="s">
        <v>337</v>
      </c>
      <c r="AE99" s="1" t="s">
        <v>337</v>
      </c>
    </row>
    <row r="100" spans="2:31" x14ac:dyDescent="0.25">
      <c r="D100" s="77"/>
      <c r="E100" s="77" t="s">
        <v>355</v>
      </c>
      <c r="I100" s="59" t="s">
        <v>356</v>
      </c>
      <c r="K100" s="77"/>
      <c r="T100" s="1" t="s">
        <v>357</v>
      </c>
      <c r="Z100" s="1" t="s">
        <v>357</v>
      </c>
      <c r="AE100" s="1" t="s">
        <v>357</v>
      </c>
    </row>
    <row r="101" spans="2:31" x14ac:dyDescent="0.25">
      <c r="D101" s="77"/>
      <c r="E101" s="77" t="s">
        <v>358</v>
      </c>
      <c r="I101" s="59" t="s">
        <v>359</v>
      </c>
      <c r="K101" s="77"/>
    </row>
    <row r="102" spans="2:31" x14ac:dyDescent="0.25">
      <c r="D102" s="77"/>
      <c r="E102" s="77" t="s">
        <v>360</v>
      </c>
      <c r="I102" s="59"/>
      <c r="K102" s="77"/>
      <c r="T102" s="1" t="s">
        <v>361</v>
      </c>
      <c r="Z102" s="1" t="s">
        <v>361</v>
      </c>
      <c r="AE102" s="1" t="s">
        <v>361</v>
      </c>
    </row>
    <row r="103" spans="2:31" x14ac:dyDescent="0.25">
      <c r="D103" s="77"/>
      <c r="I103" s="59"/>
      <c r="K103" s="77"/>
      <c r="T103" s="1" t="s">
        <v>362</v>
      </c>
      <c r="Z103" s="1" t="s">
        <v>362</v>
      </c>
      <c r="AE103" s="1" t="s">
        <v>362</v>
      </c>
    </row>
    <row r="104" spans="2:31" x14ac:dyDescent="0.25">
      <c r="B104" s="76"/>
      <c r="D104" s="1" t="s">
        <v>363</v>
      </c>
      <c r="I104" s="59" t="s">
        <v>364</v>
      </c>
      <c r="K104" s="77"/>
      <c r="T104" s="1" t="s">
        <v>333</v>
      </c>
      <c r="Z104" s="1" t="s">
        <v>333</v>
      </c>
      <c r="AE104" s="1" t="s">
        <v>333</v>
      </c>
    </row>
    <row r="105" spans="2:31" x14ac:dyDescent="0.25">
      <c r="D105" s="77" t="s">
        <v>365</v>
      </c>
      <c r="I105" s="59" t="s">
        <v>366</v>
      </c>
      <c r="K105" s="77"/>
      <c r="T105" s="1" t="s">
        <v>337</v>
      </c>
      <c r="Z105" s="1" t="s">
        <v>337</v>
      </c>
      <c r="AE105" s="1" t="s">
        <v>337</v>
      </c>
    </row>
    <row r="106" spans="2:31" x14ac:dyDescent="0.25">
      <c r="D106" s="77"/>
      <c r="I106" s="59"/>
      <c r="J106" s="77" t="s">
        <v>367</v>
      </c>
      <c r="K106" s="77"/>
      <c r="T106" s="1" t="s">
        <v>368</v>
      </c>
      <c r="Z106" s="58" t="s">
        <v>368</v>
      </c>
      <c r="AE106" s="1" t="s">
        <v>368</v>
      </c>
    </row>
    <row r="107" spans="2:31" x14ac:dyDescent="0.25">
      <c r="D107" s="77"/>
      <c r="I107" s="59"/>
      <c r="J107" s="77" t="s">
        <v>369</v>
      </c>
      <c r="K107" s="77"/>
    </row>
    <row r="108" spans="2:31" x14ac:dyDescent="0.25">
      <c r="D108" s="80" t="s">
        <v>370</v>
      </c>
      <c r="I108" s="59"/>
      <c r="J108" s="77" t="s">
        <v>371</v>
      </c>
      <c r="K108" s="77"/>
      <c r="Z108" s="59" t="s">
        <v>330</v>
      </c>
      <c r="AE108" s="59" t="s">
        <v>372</v>
      </c>
    </row>
    <row r="109" spans="2:31" x14ac:dyDescent="0.25">
      <c r="D109" s="80" t="s">
        <v>373</v>
      </c>
      <c r="I109" s="59"/>
      <c r="J109" s="77" t="s">
        <v>374</v>
      </c>
      <c r="K109" s="77"/>
      <c r="Z109" s="59" t="s">
        <v>331</v>
      </c>
      <c r="AE109" s="59"/>
    </row>
    <row r="110" spans="2:31" x14ac:dyDescent="0.25">
      <c r="D110" s="77" t="s">
        <v>375</v>
      </c>
      <c r="I110" s="59"/>
      <c r="J110" s="77" t="s">
        <v>376</v>
      </c>
      <c r="K110" s="77"/>
      <c r="Z110" s="59" t="s">
        <v>333</v>
      </c>
      <c r="AE110" s="59" t="s">
        <v>351</v>
      </c>
    </row>
    <row r="111" spans="2:31" x14ac:dyDescent="0.25">
      <c r="D111" s="77" t="s">
        <v>377</v>
      </c>
      <c r="I111" s="59"/>
      <c r="J111" s="77" t="s">
        <v>378</v>
      </c>
      <c r="K111" s="77"/>
      <c r="Z111" s="59" t="s">
        <v>337</v>
      </c>
      <c r="AE111" s="59" t="s">
        <v>379</v>
      </c>
    </row>
    <row r="112" spans="2:31" x14ac:dyDescent="0.25">
      <c r="D112" s="77" t="s">
        <v>380</v>
      </c>
      <c r="I112" s="59"/>
      <c r="J112" s="77" t="s">
        <v>381</v>
      </c>
      <c r="K112" s="77"/>
      <c r="Z112" s="59" t="s">
        <v>338</v>
      </c>
      <c r="AE112" s="59" t="s">
        <v>382</v>
      </c>
    </row>
    <row r="113" spans="2:31" x14ac:dyDescent="0.25">
      <c r="D113" s="77"/>
      <c r="I113" s="59"/>
      <c r="J113" s="77" t="s">
        <v>371</v>
      </c>
      <c r="K113" s="77"/>
      <c r="AE113" s="59" t="s">
        <v>383</v>
      </c>
    </row>
    <row r="114" spans="2:31" x14ac:dyDescent="0.25">
      <c r="D114" s="77"/>
      <c r="I114" s="59"/>
      <c r="J114" s="77" t="s">
        <v>384</v>
      </c>
      <c r="K114" s="77"/>
      <c r="Z114" s="59" t="s">
        <v>341</v>
      </c>
      <c r="AE114" s="59"/>
    </row>
    <row r="115" spans="2:31" x14ac:dyDescent="0.25">
      <c r="D115" s="77"/>
      <c r="I115" s="59"/>
      <c r="J115" s="77" t="s">
        <v>385</v>
      </c>
      <c r="K115" s="77"/>
      <c r="Z115" s="59" t="s">
        <v>342</v>
      </c>
      <c r="AE115" s="59" t="s">
        <v>341</v>
      </c>
    </row>
    <row r="116" spans="2:31" x14ac:dyDescent="0.25">
      <c r="D116" s="77"/>
      <c r="I116" s="59"/>
      <c r="J116" s="77"/>
      <c r="K116" s="77"/>
      <c r="AE116" s="59" t="s">
        <v>379</v>
      </c>
    </row>
    <row r="117" spans="2:31" x14ac:dyDescent="0.25">
      <c r="D117" s="77"/>
      <c r="I117" s="59" t="s">
        <v>386</v>
      </c>
      <c r="J117" s="77"/>
      <c r="K117" s="77"/>
      <c r="Z117" s="59" t="s">
        <v>351</v>
      </c>
      <c r="AE117" s="59"/>
    </row>
    <row r="118" spans="2:31" x14ac:dyDescent="0.25">
      <c r="D118" s="77"/>
      <c r="I118" s="59" t="s">
        <v>387</v>
      </c>
      <c r="J118" s="77"/>
      <c r="K118" s="77"/>
      <c r="Z118" s="59" t="s">
        <v>353</v>
      </c>
      <c r="AE118" s="59"/>
    </row>
    <row r="119" spans="2:31" x14ac:dyDescent="0.25">
      <c r="D119" s="77"/>
      <c r="I119" s="59"/>
      <c r="J119" s="77"/>
      <c r="K119" s="77"/>
      <c r="Z119" s="59" t="s">
        <v>355</v>
      </c>
      <c r="AE119" s="59" t="s">
        <v>388</v>
      </c>
    </row>
    <row r="120" spans="2:31" ht="18.75" x14ac:dyDescent="0.3">
      <c r="D120" s="55" t="s">
        <v>389</v>
      </c>
      <c r="I120" s="59"/>
      <c r="K120" s="77"/>
      <c r="Z120" s="59" t="s">
        <v>358</v>
      </c>
      <c r="AE120" s="1" t="s">
        <v>390</v>
      </c>
    </row>
    <row r="121" spans="2:31" x14ac:dyDescent="0.25">
      <c r="B121" s="76"/>
      <c r="D121" s="1" t="s">
        <v>391</v>
      </c>
      <c r="I121" s="59" t="s">
        <v>392</v>
      </c>
      <c r="K121" s="77"/>
      <c r="Z121" s="59" t="s">
        <v>360</v>
      </c>
      <c r="AE121" s="1" t="s">
        <v>393</v>
      </c>
    </row>
    <row r="122" spans="2:31" ht="18.75" x14ac:dyDescent="0.3">
      <c r="D122" s="55"/>
      <c r="I122" s="59" t="s">
        <v>394</v>
      </c>
      <c r="K122" s="77"/>
    </row>
    <row r="123" spans="2:31" ht="18.75" x14ac:dyDescent="0.3">
      <c r="D123" s="55"/>
      <c r="I123" s="59" t="s">
        <v>395</v>
      </c>
      <c r="K123" s="77"/>
      <c r="AE123" s="1" t="s">
        <v>396</v>
      </c>
    </row>
    <row r="124" spans="2:31" ht="18.75" x14ac:dyDescent="0.3">
      <c r="D124" s="55"/>
      <c r="I124" s="59"/>
      <c r="J124" s="22" t="s">
        <v>397</v>
      </c>
      <c r="K124" s="87" t="s">
        <v>398</v>
      </c>
      <c r="AE124" s="1" t="s">
        <v>399</v>
      </c>
    </row>
    <row r="125" spans="2:31" ht="18.75" x14ac:dyDescent="0.3">
      <c r="D125" s="55"/>
      <c r="I125" s="59" t="s">
        <v>400</v>
      </c>
      <c r="K125" s="77"/>
    </row>
    <row r="126" spans="2:31" ht="18.75" x14ac:dyDescent="0.3">
      <c r="D126" s="55"/>
      <c r="I126" s="59"/>
      <c r="K126" s="77"/>
    </row>
    <row r="127" spans="2:31" x14ac:dyDescent="0.25">
      <c r="B127" s="76"/>
      <c r="D127" s="1" t="s">
        <v>401</v>
      </c>
      <c r="I127" s="59" t="s">
        <v>402</v>
      </c>
      <c r="K127" s="77"/>
    </row>
    <row r="128" spans="2:31" x14ac:dyDescent="0.25">
      <c r="D128" s="86" t="s">
        <v>403</v>
      </c>
      <c r="I128" s="59" t="s">
        <v>404</v>
      </c>
      <c r="K128" s="77"/>
    </row>
    <row r="129" spans="2:13" x14ac:dyDescent="0.25">
      <c r="D129" s="77"/>
      <c r="E129" s="77" t="s">
        <v>372</v>
      </c>
      <c r="I129" s="58" t="s">
        <v>405</v>
      </c>
      <c r="K129" s="77"/>
    </row>
    <row r="130" spans="2:13" x14ac:dyDescent="0.25">
      <c r="D130" s="77"/>
      <c r="E130" s="77"/>
      <c r="J130" s="22" t="s">
        <v>406</v>
      </c>
      <c r="K130" s="88" t="s">
        <v>398</v>
      </c>
    </row>
    <row r="131" spans="2:13" x14ac:dyDescent="0.25">
      <c r="D131" s="77"/>
      <c r="E131" s="77" t="s">
        <v>351</v>
      </c>
      <c r="I131" s="59"/>
      <c r="J131" s="22" t="s">
        <v>407</v>
      </c>
      <c r="K131" s="86">
        <v>8080</v>
      </c>
    </row>
    <row r="132" spans="2:13" x14ac:dyDescent="0.25">
      <c r="E132" s="77" t="s">
        <v>379</v>
      </c>
      <c r="I132" s="59"/>
      <c r="J132" s="22" t="s">
        <v>408</v>
      </c>
      <c r="K132" s="86" t="s">
        <v>181</v>
      </c>
    </row>
    <row r="133" spans="2:13" x14ac:dyDescent="0.25">
      <c r="E133" s="77" t="s">
        <v>382</v>
      </c>
      <c r="I133" s="59" t="s">
        <v>409</v>
      </c>
      <c r="J133" s="77"/>
      <c r="K133" s="77"/>
    </row>
    <row r="134" spans="2:13" x14ac:dyDescent="0.25">
      <c r="D134" s="77"/>
      <c r="E134" s="77" t="s">
        <v>410</v>
      </c>
      <c r="I134" s="59" t="s">
        <v>411</v>
      </c>
      <c r="J134" s="77"/>
      <c r="K134" s="77"/>
    </row>
    <row r="135" spans="2:13" x14ac:dyDescent="0.25">
      <c r="E135" s="77"/>
      <c r="H135" s="81" t="s">
        <v>412</v>
      </c>
      <c r="I135" s="89" t="s">
        <v>413</v>
      </c>
      <c r="K135" s="77"/>
      <c r="L135" s="86" t="s">
        <v>414</v>
      </c>
    </row>
    <row r="136" spans="2:13" x14ac:dyDescent="0.25">
      <c r="D136" s="77"/>
      <c r="E136" s="77" t="s">
        <v>341</v>
      </c>
      <c r="I136" s="59"/>
      <c r="L136" s="86" t="s">
        <v>415</v>
      </c>
    </row>
    <row r="137" spans="2:13" x14ac:dyDescent="0.25">
      <c r="D137" s="77"/>
      <c r="E137" s="77" t="s">
        <v>379</v>
      </c>
      <c r="I137" s="59"/>
      <c r="L137" s="86" t="s">
        <v>416</v>
      </c>
    </row>
    <row r="138" spans="2:13" x14ac:dyDescent="0.25">
      <c r="D138" s="77"/>
      <c r="I138" s="59"/>
      <c r="K138" s="86" t="s">
        <v>417</v>
      </c>
      <c r="L138" s="86" t="s">
        <v>418</v>
      </c>
    </row>
    <row r="139" spans="2:13" x14ac:dyDescent="0.25">
      <c r="D139" s="77"/>
      <c r="I139" s="59"/>
      <c r="K139" s="77" t="s">
        <v>419</v>
      </c>
      <c r="L139" s="86" t="s">
        <v>420</v>
      </c>
    </row>
    <row r="140" spans="2:13" x14ac:dyDescent="0.25">
      <c r="D140" s="77"/>
      <c r="I140" s="59"/>
      <c r="K140" s="77" t="s">
        <v>421</v>
      </c>
      <c r="M140" s="86" t="s">
        <v>422</v>
      </c>
    </row>
    <row r="141" spans="2:13" x14ac:dyDescent="0.25">
      <c r="D141" s="77"/>
      <c r="I141" s="59"/>
      <c r="K141" s="77"/>
      <c r="M141" s="86"/>
    </row>
    <row r="142" spans="2:13" x14ac:dyDescent="0.25">
      <c r="B142" s="76"/>
      <c r="D142" s="1" t="s">
        <v>423</v>
      </c>
      <c r="I142" s="59" t="s">
        <v>424</v>
      </c>
      <c r="K142" s="77"/>
      <c r="M142" s="86"/>
    </row>
    <row r="143" spans="2:13" x14ac:dyDescent="0.25">
      <c r="D143" s="86" t="s">
        <v>425</v>
      </c>
      <c r="I143" s="59" t="s">
        <v>426</v>
      </c>
      <c r="K143" s="77"/>
      <c r="M143" s="86"/>
    </row>
    <row r="144" spans="2:13" x14ac:dyDescent="0.25">
      <c r="D144" s="77"/>
      <c r="E144" s="77" t="s">
        <v>390</v>
      </c>
      <c r="I144" s="59"/>
      <c r="K144" s="77" t="s">
        <v>396</v>
      </c>
      <c r="M144" s="86"/>
    </row>
    <row r="145" spans="2:20" x14ac:dyDescent="0.25">
      <c r="D145" s="77"/>
      <c r="E145" s="77" t="s">
        <v>427</v>
      </c>
      <c r="K145" s="77"/>
      <c r="M145" s="86"/>
    </row>
    <row r="146" spans="2:20" x14ac:dyDescent="0.25">
      <c r="D146" s="77"/>
      <c r="E146" s="77"/>
      <c r="I146" s="89" t="s">
        <v>428</v>
      </c>
      <c r="K146" s="77"/>
    </row>
    <row r="147" spans="2:20" x14ac:dyDescent="0.25">
      <c r="D147" s="77"/>
      <c r="E147" s="77" t="s">
        <v>396</v>
      </c>
      <c r="K147" s="77"/>
    </row>
    <row r="148" spans="2:20" x14ac:dyDescent="0.25">
      <c r="D148" s="77"/>
      <c r="E148" s="77" t="s">
        <v>399</v>
      </c>
      <c r="K148" s="77"/>
    </row>
    <row r="149" spans="2:20" x14ac:dyDescent="0.25">
      <c r="D149" s="77"/>
      <c r="E149" s="77"/>
      <c r="K149" s="77"/>
    </row>
    <row r="150" spans="2:20" ht="18.75" x14ac:dyDescent="0.3">
      <c r="D150" s="55" t="s">
        <v>169</v>
      </c>
      <c r="J150" s="77"/>
      <c r="K150" s="77"/>
      <c r="T150" s="59" t="s">
        <v>429</v>
      </c>
    </row>
    <row r="151" spans="2:20" x14ac:dyDescent="0.25">
      <c r="B151" s="76"/>
      <c r="D151" s="1" t="s">
        <v>430</v>
      </c>
      <c r="I151" s="59" t="s">
        <v>392</v>
      </c>
      <c r="K151" s="77"/>
      <c r="T151" s="1" t="s">
        <v>320</v>
      </c>
    </row>
    <row r="152" spans="2:20" x14ac:dyDescent="0.25">
      <c r="D152" s="77"/>
      <c r="I152" s="59" t="s">
        <v>394</v>
      </c>
      <c r="K152" s="77"/>
      <c r="T152" s="1" t="s">
        <v>431</v>
      </c>
    </row>
    <row r="153" spans="2:20" x14ac:dyDescent="0.25">
      <c r="D153" s="77"/>
      <c r="I153" s="59" t="s">
        <v>395</v>
      </c>
      <c r="K153" s="77"/>
      <c r="T153" s="1" t="s">
        <v>432</v>
      </c>
    </row>
    <row r="154" spans="2:20" x14ac:dyDescent="0.25">
      <c r="D154" s="77"/>
      <c r="I154" s="59"/>
      <c r="J154" s="22" t="s">
        <v>397</v>
      </c>
      <c r="K154" s="87" t="s">
        <v>398</v>
      </c>
    </row>
    <row r="155" spans="2:20" x14ac:dyDescent="0.25">
      <c r="D155" s="77"/>
      <c r="I155" s="59" t="s">
        <v>400</v>
      </c>
      <c r="K155" s="77"/>
      <c r="T155" s="1" t="s">
        <v>332</v>
      </c>
    </row>
    <row r="156" spans="2:20" x14ac:dyDescent="0.25">
      <c r="D156" s="77"/>
      <c r="I156" s="59"/>
      <c r="K156" s="77"/>
      <c r="T156" s="1" t="s">
        <v>433</v>
      </c>
    </row>
    <row r="157" spans="2:20" x14ac:dyDescent="0.25">
      <c r="B157" s="76"/>
      <c r="D157" s="1" t="s">
        <v>363</v>
      </c>
      <c r="I157" s="59" t="s">
        <v>364</v>
      </c>
      <c r="K157" s="77"/>
    </row>
    <row r="158" spans="2:20" x14ac:dyDescent="0.25">
      <c r="D158" s="77" t="s">
        <v>365</v>
      </c>
      <c r="I158" s="59" t="s">
        <v>366</v>
      </c>
      <c r="K158" s="77"/>
      <c r="T158" s="1" t="s">
        <v>339</v>
      </c>
    </row>
    <row r="159" spans="2:20" x14ac:dyDescent="0.25">
      <c r="D159" s="77"/>
      <c r="I159" s="59"/>
      <c r="J159" s="77" t="s">
        <v>367</v>
      </c>
      <c r="K159" s="77"/>
      <c r="T159" s="1" t="s">
        <v>340</v>
      </c>
    </row>
    <row r="160" spans="2:20" x14ac:dyDescent="0.25">
      <c r="D160" s="77"/>
      <c r="I160" s="59"/>
      <c r="J160" s="77" t="s">
        <v>369</v>
      </c>
      <c r="K160" s="77"/>
      <c r="T160" s="1" t="s">
        <v>333</v>
      </c>
    </row>
    <row r="161" spans="2:20" x14ac:dyDescent="0.25">
      <c r="D161" s="77"/>
      <c r="I161" s="59"/>
      <c r="J161" s="77" t="s">
        <v>371</v>
      </c>
      <c r="K161" s="77"/>
      <c r="T161" s="1" t="s">
        <v>337</v>
      </c>
    </row>
    <row r="162" spans="2:20" x14ac:dyDescent="0.25">
      <c r="D162" s="77"/>
      <c r="I162" s="59"/>
      <c r="J162" s="77" t="s">
        <v>374</v>
      </c>
      <c r="K162" s="77"/>
      <c r="T162" s="1" t="s">
        <v>343</v>
      </c>
    </row>
    <row r="163" spans="2:20" x14ac:dyDescent="0.25">
      <c r="D163" s="77"/>
      <c r="I163" s="59"/>
      <c r="J163" s="77" t="s">
        <v>376</v>
      </c>
      <c r="K163" s="77"/>
    </row>
    <row r="164" spans="2:20" x14ac:dyDescent="0.25">
      <c r="D164" s="77"/>
      <c r="I164" s="59"/>
      <c r="J164" s="77" t="s">
        <v>378</v>
      </c>
      <c r="K164" s="77"/>
      <c r="T164" s="1" t="s">
        <v>347</v>
      </c>
    </row>
    <row r="165" spans="2:20" x14ac:dyDescent="0.25">
      <c r="D165" s="77"/>
      <c r="I165" s="59"/>
      <c r="J165" s="77" t="s">
        <v>381</v>
      </c>
      <c r="K165" s="77"/>
      <c r="T165" s="1" t="s">
        <v>350</v>
      </c>
    </row>
    <row r="166" spans="2:20" x14ac:dyDescent="0.25">
      <c r="D166" s="77"/>
      <c r="I166" s="59"/>
      <c r="J166" s="77" t="s">
        <v>371</v>
      </c>
      <c r="K166" s="77"/>
      <c r="T166" s="1" t="s">
        <v>333</v>
      </c>
    </row>
    <row r="167" spans="2:20" x14ac:dyDescent="0.25">
      <c r="D167" s="77"/>
      <c r="I167" s="59"/>
      <c r="J167" s="77" t="s">
        <v>384</v>
      </c>
      <c r="K167" s="77"/>
      <c r="T167" s="1" t="s">
        <v>337</v>
      </c>
    </row>
    <row r="168" spans="2:20" x14ac:dyDescent="0.25">
      <c r="D168" s="77"/>
      <c r="I168" s="59"/>
      <c r="J168" s="77" t="s">
        <v>385</v>
      </c>
      <c r="K168" s="77"/>
      <c r="T168" s="1" t="s">
        <v>357</v>
      </c>
    </row>
    <row r="170" spans="2:20" x14ac:dyDescent="0.25">
      <c r="B170" s="76"/>
      <c r="D170" s="1" t="s">
        <v>434</v>
      </c>
      <c r="I170" s="59" t="s">
        <v>435</v>
      </c>
      <c r="T170" s="1" t="s">
        <v>361</v>
      </c>
    </row>
    <row r="171" spans="2:20" x14ac:dyDescent="0.25">
      <c r="I171" s="59" t="s">
        <v>436</v>
      </c>
      <c r="T171" s="1" t="s">
        <v>362</v>
      </c>
    </row>
    <row r="172" spans="2:20" x14ac:dyDescent="0.25">
      <c r="I172" s="59"/>
      <c r="J172" s="77" t="s">
        <v>437</v>
      </c>
      <c r="T172" s="1" t="s">
        <v>333</v>
      </c>
    </row>
    <row r="173" spans="2:20" x14ac:dyDescent="0.25">
      <c r="I173" s="59"/>
      <c r="J173" s="77" t="s">
        <v>438</v>
      </c>
      <c r="T173" s="1" t="s">
        <v>337</v>
      </c>
    </row>
    <row r="174" spans="2:20" x14ac:dyDescent="0.25">
      <c r="D174" s="77"/>
      <c r="I174" s="59"/>
      <c r="J174" s="77" t="s">
        <v>439</v>
      </c>
      <c r="K174" s="77"/>
      <c r="T174" s="1" t="s">
        <v>368</v>
      </c>
    </row>
    <row r="175" spans="2:20" x14ac:dyDescent="0.25">
      <c r="D175" s="77"/>
      <c r="I175" s="89" t="s">
        <v>440</v>
      </c>
      <c r="J175" s="77"/>
      <c r="K175" s="77"/>
    </row>
    <row r="176" spans="2:20" x14ac:dyDescent="0.25">
      <c r="D176" s="77"/>
      <c r="I176" s="89"/>
      <c r="J176" s="77"/>
      <c r="K176" s="77"/>
      <c r="T176" s="1" t="s">
        <v>341</v>
      </c>
    </row>
    <row r="177" spans="2:20" ht="18.75" x14ac:dyDescent="0.3">
      <c r="D177" s="55" t="s">
        <v>441</v>
      </c>
      <c r="I177" s="59"/>
      <c r="J177" s="77"/>
      <c r="K177" s="77"/>
      <c r="T177" s="1" t="s">
        <v>379</v>
      </c>
    </row>
    <row r="178" spans="2:20" x14ac:dyDescent="0.25">
      <c r="B178" s="76"/>
      <c r="D178" s="1" t="s">
        <v>430</v>
      </c>
      <c r="I178" s="59" t="s">
        <v>392</v>
      </c>
      <c r="K178" s="77"/>
    </row>
    <row r="179" spans="2:20" x14ac:dyDescent="0.25">
      <c r="D179" s="77"/>
      <c r="I179" s="59" t="s">
        <v>394</v>
      </c>
      <c r="K179" s="77"/>
      <c r="T179" s="59" t="s">
        <v>437</v>
      </c>
    </row>
    <row r="180" spans="2:20" x14ac:dyDescent="0.25">
      <c r="D180" s="77"/>
      <c r="I180" s="59" t="s">
        <v>395</v>
      </c>
      <c r="K180" s="77"/>
      <c r="T180" s="59" t="s">
        <v>438</v>
      </c>
    </row>
    <row r="181" spans="2:20" x14ac:dyDescent="0.25">
      <c r="D181" s="77"/>
      <c r="I181" s="59"/>
      <c r="J181" s="22" t="s">
        <v>397</v>
      </c>
      <c r="K181" s="87" t="s">
        <v>398</v>
      </c>
      <c r="T181" s="59" t="s">
        <v>442</v>
      </c>
    </row>
    <row r="182" spans="2:20" x14ac:dyDescent="0.25">
      <c r="D182" s="77"/>
      <c r="I182" s="59" t="s">
        <v>400</v>
      </c>
      <c r="K182" s="77"/>
    </row>
    <row r="183" spans="2:20" x14ac:dyDescent="0.25">
      <c r="D183" s="77"/>
      <c r="I183" s="59"/>
      <c r="K183" s="77"/>
    </row>
    <row r="184" spans="2:20" x14ac:dyDescent="0.25">
      <c r="B184" s="76"/>
      <c r="D184" s="1" t="s">
        <v>363</v>
      </c>
      <c r="I184" s="59" t="s">
        <v>364</v>
      </c>
      <c r="K184" s="77"/>
    </row>
    <row r="185" spans="2:20" x14ac:dyDescent="0.25">
      <c r="D185" s="77" t="s">
        <v>365</v>
      </c>
      <c r="I185" s="59" t="s">
        <v>366</v>
      </c>
      <c r="K185" s="77"/>
    </row>
    <row r="186" spans="2:20" x14ac:dyDescent="0.25">
      <c r="D186" s="77"/>
      <c r="I186" s="59"/>
      <c r="J186" s="77" t="s">
        <v>367</v>
      </c>
      <c r="K186" s="77"/>
    </row>
    <row r="187" spans="2:20" x14ac:dyDescent="0.25">
      <c r="D187" s="77"/>
      <c r="I187" s="59"/>
      <c r="J187" s="77" t="s">
        <v>369</v>
      </c>
      <c r="K187" s="77"/>
    </row>
    <row r="188" spans="2:20" x14ac:dyDescent="0.25">
      <c r="D188" s="77"/>
      <c r="I188" s="59"/>
      <c r="J188" s="77" t="s">
        <v>371</v>
      </c>
      <c r="K188" s="77"/>
    </row>
    <row r="189" spans="2:20" x14ac:dyDescent="0.25">
      <c r="D189" s="77"/>
      <c r="I189" s="59"/>
      <c r="J189" s="77" t="s">
        <v>374</v>
      </c>
      <c r="K189" s="77"/>
    </row>
    <row r="190" spans="2:20" x14ac:dyDescent="0.25">
      <c r="D190" s="77"/>
      <c r="I190" s="59"/>
      <c r="J190" s="77" t="s">
        <v>376</v>
      </c>
      <c r="K190" s="77"/>
    </row>
    <row r="191" spans="2:20" x14ac:dyDescent="0.25">
      <c r="D191" s="77"/>
      <c r="I191" s="59"/>
      <c r="J191" s="77" t="s">
        <v>378</v>
      </c>
      <c r="K191" s="77"/>
    </row>
    <row r="192" spans="2:20" x14ac:dyDescent="0.25">
      <c r="D192" s="77"/>
      <c r="I192" s="59"/>
      <c r="J192" s="77" t="s">
        <v>381</v>
      </c>
      <c r="K192" s="77"/>
    </row>
    <row r="193" spans="2:11" x14ac:dyDescent="0.25">
      <c r="D193" s="77"/>
      <c r="I193" s="59"/>
      <c r="J193" s="77" t="s">
        <v>371</v>
      </c>
      <c r="K193" s="77"/>
    </row>
    <row r="194" spans="2:11" x14ac:dyDescent="0.25">
      <c r="D194" s="77"/>
      <c r="I194" s="59"/>
      <c r="J194" s="77" t="s">
        <v>384</v>
      </c>
      <c r="K194" s="77"/>
    </row>
    <row r="195" spans="2:11" x14ac:dyDescent="0.25">
      <c r="D195" s="77"/>
      <c r="I195" s="59"/>
      <c r="J195" s="77" t="s">
        <v>385</v>
      </c>
      <c r="K195" s="77"/>
    </row>
    <row r="197" spans="2:11" x14ac:dyDescent="0.25">
      <c r="B197" s="76"/>
      <c r="D197" s="1" t="s">
        <v>443</v>
      </c>
      <c r="I197" s="59" t="s">
        <v>444</v>
      </c>
    </row>
    <row r="198" spans="2:11" x14ac:dyDescent="0.25">
      <c r="D198" s="86" t="s">
        <v>445</v>
      </c>
      <c r="I198" s="59" t="s">
        <v>446</v>
      </c>
    </row>
    <row r="199" spans="2:11" x14ac:dyDescent="0.25">
      <c r="D199" s="77"/>
      <c r="E199" s="77" t="s">
        <v>447</v>
      </c>
      <c r="I199" s="59"/>
      <c r="J199" s="90" t="s">
        <v>448</v>
      </c>
    </row>
    <row r="200" spans="2:11" x14ac:dyDescent="0.25">
      <c r="D200" s="77"/>
      <c r="E200" s="77"/>
      <c r="I200" s="59"/>
      <c r="J200" s="77" t="s">
        <v>449</v>
      </c>
    </row>
    <row r="201" spans="2:11" x14ac:dyDescent="0.25">
      <c r="D201" s="77"/>
      <c r="E201" s="77" t="s">
        <v>437</v>
      </c>
      <c r="I201" s="59"/>
      <c r="J201" s="77" t="s">
        <v>450</v>
      </c>
      <c r="K201" s="77"/>
    </row>
    <row r="202" spans="2:11" x14ac:dyDescent="0.25">
      <c r="E202" s="77" t="s">
        <v>451</v>
      </c>
      <c r="J202" s="77" t="s">
        <v>452</v>
      </c>
      <c r="K202" s="77"/>
    </row>
    <row r="203" spans="2:11" x14ac:dyDescent="0.25">
      <c r="E203" s="77" t="s">
        <v>453</v>
      </c>
      <c r="J203" s="77"/>
      <c r="K203" s="77"/>
    </row>
    <row r="204" spans="2:11" x14ac:dyDescent="0.25">
      <c r="E204" s="77" t="s">
        <v>454</v>
      </c>
      <c r="I204" s="59" t="s">
        <v>440</v>
      </c>
      <c r="J204" s="77"/>
      <c r="K204" s="77"/>
    </row>
    <row r="205" spans="2:11" x14ac:dyDescent="0.25">
      <c r="E205" s="77" t="s">
        <v>455</v>
      </c>
      <c r="I205" s="91" t="s">
        <v>456</v>
      </c>
      <c r="J205" s="77"/>
      <c r="K205" s="77"/>
    </row>
    <row r="206" spans="2:11" x14ac:dyDescent="0.25">
      <c r="E206" s="77" t="s">
        <v>360</v>
      </c>
      <c r="J206" s="77"/>
      <c r="K206" s="77"/>
    </row>
    <row r="207" spans="2:11" ht="16.5" customHeight="1" x14ac:dyDescent="0.25">
      <c r="E207" s="77" t="s">
        <v>438</v>
      </c>
      <c r="I207" s="91" t="s">
        <v>457</v>
      </c>
      <c r="J207" s="77"/>
      <c r="K207" s="77"/>
    </row>
    <row r="208" spans="2:11" ht="16.5" customHeight="1" x14ac:dyDescent="0.25">
      <c r="E208" s="77"/>
      <c r="I208" s="58" t="s">
        <v>458</v>
      </c>
      <c r="J208" s="77"/>
      <c r="K208" s="77"/>
    </row>
    <row r="209" spans="2:20" ht="16.5" customHeight="1" x14ac:dyDescent="0.25">
      <c r="D209" s="80" t="s">
        <v>459</v>
      </c>
      <c r="E209" s="77"/>
      <c r="I209" s="59"/>
      <c r="J209" s="77"/>
      <c r="K209" s="77"/>
    </row>
    <row r="210" spans="2:20" ht="16.5" customHeight="1" x14ac:dyDescent="0.25">
      <c r="D210" s="90" t="s">
        <v>460</v>
      </c>
      <c r="E210" s="77"/>
      <c r="I210" s="59"/>
      <c r="J210" s="77"/>
      <c r="K210" s="77"/>
    </row>
    <row r="211" spans="2:20" ht="16.5" customHeight="1" x14ac:dyDescent="0.25">
      <c r="E211" s="77"/>
      <c r="I211" s="59"/>
      <c r="J211" s="77"/>
      <c r="K211" s="77"/>
    </row>
    <row r="212" spans="2:20" ht="16.5" customHeight="1" x14ac:dyDescent="0.25">
      <c r="B212" s="76"/>
      <c r="D212" s="1" t="s">
        <v>461</v>
      </c>
      <c r="I212" s="59" t="s">
        <v>444</v>
      </c>
      <c r="K212" s="77"/>
    </row>
    <row r="213" spans="2:20" ht="16.5" customHeight="1" x14ac:dyDescent="0.25">
      <c r="D213" s="86" t="s">
        <v>462</v>
      </c>
      <c r="I213" s="59" t="s">
        <v>463</v>
      </c>
      <c r="K213" s="77"/>
    </row>
    <row r="214" spans="2:20" ht="16.5" customHeight="1" x14ac:dyDescent="0.25">
      <c r="E214" s="77" t="s">
        <v>351</v>
      </c>
      <c r="I214" s="77" t="s">
        <v>464</v>
      </c>
      <c r="J214" s="77"/>
      <c r="K214" s="77"/>
    </row>
    <row r="215" spans="2:20" ht="16.5" customHeight="1" x14ac:dyDescent="0.25">
      <c r="E215" s="77" t="s">
        <v>379</v>
      </c>
      <c r="J215" s="77"/>
      <c r="K215" s="77"/>
    </row>
    <row r="216" spans="2:20" ht="16.5" customHeight="1" x14ac:dyDescent="0.25">
      <c r="E216" s="77" t="s">
        <v>465</v>
      </c>
      <c r="I216" s="91" t="s">
        <v>466</v>
      </c>
      <c r="J216" s="77"/>
      <c r="K216" s="77"/>
    </row>
    <row r="217" spans="2:20" ht="16.5" customHeight="1" x14ac:dyDescent="0.25">
      <c r="E217" s="77" t="s">
        <v>467</v>
      </c>
      <c r="J217" s="77"/>
      <c r="K217" s="77"/>
    </row>
    <row r="218" spans="2:20" ht="16.5" customHeight="1" x14ac:dyDescent="0.25">
      <c r="E218" s="77"/>
      <c r="I218" s="59"/>
      <c r="J218" s="77"/>
      <c r="K218" s="77"/>
    </row>
    <row r="219" spans="2:20" ht="16.5" customHeight="1" x14ac:dyDescent="0.25">
      <c r="E219" s="77"/>
      <c r="I219" s="59"/>
      <c r="J219" s="77"/>
      <c r="K219" s="77"/>
    </row>
    <row r="220" spans="2:20" ht="16.5" customHeight="1" x14ac:dyDescent="0.25">
      <c r="B220" s="76"/>
      <c r="D220" s="1" t="s">
        <v>468</v>
      </c>
      <c r="I220" s="59" t="s">
        <v>469</v>
      </c>
      <c r="J220" s="77"/>
      <c r="K220" s="77"/>
    </row>
    <row r="221" spans="2:20" ht="16.5" customHeight="1" x14ac:dyDescent="0.25">
      <c r="D221" s="77" t="s">
        <v>470</v>
      </c>
      <c r="I221" s="59" t="s">
        <v>446</v>
      </c>
      <c r="K221" s="77"/>
    </row>
    <row r="222" spans="2:20" ht="16.5" customHeight="1" x14ac:dyDescent="0.25">
      <c r="D222" s="77" t="s">
        <v>471</v>
      </c>
      <c r="I222" s="59"/>
      <c r="J222" s="77" t="s">
        <v>472</v>
      </c>
      <c r="K222" s="77"/>
    </row>
    <row r="223" spans="2:20" ht="16.5" customHeight="1" x14ac:dyDescent="0.25">
      <c r="D223" s="77" t="s">
        <v>473</v>
      </c>
      <c r="E223" s="77"/>
      <c r="F223" s="77"/>
      <c r="G223" s="77"/>
      <c r="H223" s="77"/>
      <c r="I223" s="59" t="s">
        <v>474</v>
      </c>
      <c r="J223" s="77"/>
      <c r="K223" s="77"/>
    </row>
    <row r="224" spans="2:20" ht="16.5" customHeight="1" x14ac:dyDescent="0.25">
      <c r="D224" s="77" t="s">
        <v>475</v>
      </c>
      <c r="E224" s="77"/>
      <c r="F224" s="77"/>
      <c r="G224" s="77"/>
      <c r="H224" s="77"/>
      <c r="I224" s="59"/>
      <c r="J224" s="77" t="s">
        <v>470</v>
      </c>
      <c r="K224" s="77"/>
      <c r="T224" s="59" t="s">
        <v>476</v>
      </c>
    </row>
    <row r="225" spans="4:20" ht="16.5" customHeight="1" x14ac:dyDescent="0.25">
      <c r="D225" s="77" t="s">
        <v>477</v>
      </c>
      <c r="E225" s="77"/>
      <c r="F225" s="77"/>
      <c r="G225" s="77"/>
      <c r="H225" s="77"/>
      <c r="I225" s="59"/>
      <c r="J225" s="77"/>
      <c r="K225" s="77"/>
      <c r="T225" s="1" t="s">
        <v>320</v>
      </c>
    </row>
    <row r="226" spans="4:20" ht="16.5" customHeight="1" x14ac:dyDescent="0.25">
      <c r="D226" s="77" t="s">
        <v>478</v>
      </c>
      <c r="E226" s="77"/>
      <c r="F226" s="77"/>
      <c r="G226" s="77"/>
      <c r="H226" s="77"/>
      <c r="I226" s="59"/>
      <c r="J226" s="77"/>
      <c r="K226" s="77"/>
      <c r="T226" s="1" t="s">
        <v>479</v>
      </c>
    </row>
    <row r="227" spans="4:20" ht="16.5" customHeight="1" x14ac:dyDescent="0.25">
      <c r="D227" s="77" t="s">
        <v>480</v>
      </c>
      <c r="E227" s="77"/>
      <c r="F227" s="77"/>
      <c r="G227" s="77"/>
      <c r="H227" s="77"/>
      <c r="I227" s="59"/>
      <c r="J227" s="77"/>
      <c r="K227" s="77"/>
      <c r="T227" s="1" t="s">
        <v>481</v>
      </c>
    </row>
    <row r="228" spans="4:20" ht="16.5" customHeight="1" x14ac:dyDescent="0.25">
      <c r="D228" s="77" t="s">
        <v>482</v>
      </c>
      <c r="E228" s="77"/>
      <c r="F228" s="77"/>
      <c r="G228" s="77"/>
      <c r="H228" s="77"/>
      <c r="I228" s="59"/>
      <c r="J228" s="77"/>
      <c r="K228" s="77"/>
    </row>
    <row r="229" spans="4:20" ht="16.5" customHeight="1" x14ac:dyDescent="0.25">
      <c r="D229" s="77" t="s">
        <v>483</v>
      </c>
      <c r="E229" s="77"/>
      <c r="F229" s="77"/>
      <c r="G229" s="77"/>
      <c r="H229" s="77"/>
      <c r="I229" s="59"/>
      <c r="J229" s="77"/>
      <c r="K229" s="77"/>
      <c r="T229" s="1" t="s">
        <v>332</v>
      </c>
    </row>
    <row r="230" spans="4:20" ht="16.5" customHeight="1" x14ac:dyDescent="0.25">
      <c r="D230" s="77" t="s">
        <v>484</v>
      </c>
      <c r="E230" s="77"/>
      <c r="F230" s="77"/>
      <c r="G230" s="77"/>
      <c r="H230" s="77"/>
      <c r="I230" s="59"/>
      <c r="J230" s="77"/>
      <c r="K230" s="77"/>
      <c r="T230" s="1" t="s">
        <v>485</v>
      </c>
    </row>
    <row r="231" spans="4:20" ht="16.5" customHeight="1" x14ac:dyDescent="0.25">
      <c r="D231" s="77" t="s">
        <v>486</v>
      </c>
      <c r="E231" s="77"/>
      <c r="F231" s="77"/>
      <c r="G231" s="77"/>
      <c r="H231" s="77"/>
      <c r="I231" s="59"/>
      <c r="J231" s="77"/>
      <c r="K231" s="77"/>
    </row>
    <row r="232" spans="4:20" ht="16.5" customHeight="1" x14ac:dyDescent="0.25">
      <c r="D232" s="77" t="s">
        <v>487</v>
      </c>
      <c r="E232" s="77"/>
      <c r="F232" s="77"/>
      <c r="G232" s="77"/>
      <c r="H232" s="77"/>
      <c r="I232" s="59"/>
      <c r="J232" s="77"/>
      <c r="K232" s="77"/>
      <c r="T232" s="1" t="s">
        <v>339</v>
      </c>
    </row>
    <row r="233" spans="4:20" ht="16.5" customHeight="1" x14ac:dyDescent="0.25">
      <c r="D233" s="77" t="s">
        <v>488</v>
      </c>
      <c r="E233" s="77"/>
      <c r="F233" s="77"/>
      <c r="G233" s="77"/>
      <c r="H233" s="77"/>
      <c r="I233" s="59"/>
      <c r="J233" s="77"/>
      <c r="K233" s="77"/>
      <c r="T233" s="1" t="s">
        <v>340</v>
      </c>
    </row>
    <row r="234" spans="4:20" ht="16.5" customHeight="1" x14ac:dyDescent="0.25">
      <c r="D234" s="77" t="s">
        <v>489</v>
      </c>
      <c r="E234" s="77"/>
      <c r="F234" s="77"/>
      <c r="G234" s="77"/>
      <c r="H234" s="77"/>
      <c r="I234" s="59"/>
      <c r="J234" s="77"/>
      <c r="K234" s="77"/>
      <c r="T234" s="1" t="s">
        <v>333</v>
      </c>
    </row>
    <row r="235" spans="4:20" ht="16.5" customHeight="1" x14ac:dyDescent="0.25">
      <c r="D235" s="77" t="s">
        <v>490</v>
      </c>
      <c r="E235" s="77"/>
      <c r="F235" s="77"/>
      <c r="G235" s="77"/>
      <c r="H235" s="77"/>
      <c r="I235" s="59"/>
      <c r="J235" s="77"/>
      <c r="K235" s="77"/>
      <c r="T235" s="1" t="s">
        <v>337</v>
      </c>
    </row>
    <row r="236" spans="4:20" ht="16.5" customHeight="1" x14ac:dyDescent="0.25">
      <c r="D236" s="77" t="s">
        <v>491</v>
      </c>
      <c r="E236" s="77"/>
      <c r="F236" s="77"/>
      <c r="G236" s="77"/>
      <c r="H236" s="77"/>
      <c r="I236" s="59"/>
      <c r="J236" s="77"/>
      <c r="K236" s="77"/>
      <c r="T236" s="1" t="s">
        <v>343</v>
      </c>
    </row>
    <row r="237" spans="4:20" ht="16.5" customHeight="1" x14ac:dyDescent="0.25">
      <c r="D237" s="77" t="s">
        <v>492</v>
      </c>
      <c r="E237" s="77"/>
      <c r="F237" s="77"/>
      <c r="G237" s="77"/>
      <c r="H237" s="77"/>
      <c r="I237" s="59"/>
      <c r="J237" s="77"/>
      <c r="K237" s="77"/>
    </row>
    <row r="238" spans="4:20" ht="16.5" customHeight="1" x14ac:dyDescent="0.25">
      <c r="D238" s="77" t="s">
        <v>493</v>
      </c>
      <c r="E238" s="77"/>
      <c r="F238" s="77"/>
      <c r="G238" s="77"/>
      <c r="H238" s="77"/>
      <c r="I238" s="59"/>
      <c r="J238" s="77"/>
      <c r="K238" s="77"/>
      <c r="T238" s="1" t="s">
        <v>347</v>
      </c>
    </row>
    <row r="239" spans="4:20" ht="16.5" customHeight="1" x14ac:dyDescent="0.25">
      <c r="D239" s="77" t="s">
        <v>494</v>
      </c>
      <c r="E239" s="77"/>
      <c r="F239" s="77"/>
      <c r="G239" s="77"/>
      <c r="H239" s="77"/>
      <c r="I239" s="59"/>
      <c r="J239" s="77"/>
      <c r="K239" s="77"/>
      <c r="T239" s="1" t="s">
        <v>350</v>
      </c>
    </row>
    <row r="240" spans="4:20" ht="16.5" customHeight="1" x14ac:dyDescent="0.25">
      <c r="D240" s="77" t="s">
        <v>480</v>
      </c>
      <c r="E240" s="77"/>
      <c r="F240" s="77"/>
      <c r="G240" s="77"/>
      <c r="H240" s="77"/>
      <c r="I240" s="59"/>
      <c r="J240" s="77"/>
      <c r="K240" s="77"/>
      <c r="T240" s="1" t="s">
        <v>333</v>
      </c>
    </row>
    <row r="241" spans="2:20" ht="16.5" customHeight="1" x14ac:dyDescent="0.25">
      <c r="D241" s="77" t="s">
        <v>482</v>
      </c>
      <c r="E241" s="77"/>
      <c r="F241" s="77"/>
      <c r="G241" s="77"/>
      <c r="H241" s="77"/>
      <c r="I241" s="59"/>
      <c r="J241" s="77"/>
      <c r="K241" s="77"/>
      <c r="T241" s="1" t="s">
        <v>337</v>
      </c>
    </row>
    <row r="242" spans="2:20" ht="16.5" customHeight="1" x14ac:dyDescent="0.25">
      <c r="D242" s="77" t="s">
        <v>495</v>
      </c>
      <c r="E242" s="77"/>
      <c r="F242" s="77"/>
      <c r="G242" s="77"/>
      <c r="H242" s="77"/>
      <c r="I242" s="59"/>
      <c r="J242" s="77"/>
      <c r="K242" s="77"/>
      <c r="T242" s="1" t="s">
        <v>357</v>
      </c>
    </row>
    <row r="243" spans="2:20" ht="16.5" customHeight="1" x14ac:dyDescent="0.25">
      <c r="D243" s="77" t="s">
        <v>493</v>
      </c>
      <c r="E243" s="77"/>
      <c r="F243" s="77"/>
      <c r="G243" s="77"/>
      <c r="H243" s="77"/>
      <c r="I243" s="59"/>
      <c r="J243" s="77"/>
      <c r="K243" s="77"/>
    </row>
    <row r="244" spans="2:20" ht="16.5" customHeight="1" x14ac:dyDescent="0.25">
      <c r="D244" s="77" t="s">
        <v>496</v>
      </c>
      <c r="E244" s="77"/>
      <c r="F244" s="77"/>
      <c r="G244" s="77"/>
      <c r="H244" s="77"/>
      <c r="I244" s="59"/>
      <c r="J244" s="77"/>
      <c r="K244" s="77"/>
      <c r="T244" s="1" t="s">
        <v>361</v>
      </c>
    </row>
    <row r="245" spans="2:20" ht="16.5" customHeight="1" x14ac:dyDescent="0.25">
      <c r="D245" s="77" t="s">
        <v>497</v>
      </c>
      <c r="E245" s="77"/>
      <c r="F245" s="77"/>
      <c r="G245" s="77"/>
      <c r="H245" s="77"/>
      <c r="I245" s="59"/>
      <c r="J245" s="77"/>
      <c r="K245" s="77"/>
      <c r="T245" s="1" t="s">
        <v>362</v>
      </c>
    </row>
    <row r="246" spans="2:20" ht="16.5" customHeight="1" x14ac:dyDescent="0.25">
      <c r="D246" s="77" t="s">
        <v>490</v>
      </c>
      <c r="E246" s="77"/>
      <c r="F246" s="77"/>
      <c r="G246" s="77"/>
      <c r="H246" s="77"/>
      <c r="I246" s="59"/>
      <c r="J246" s="77"/>
      <c r="K246" s="77"/>
      <c r="T246" s="1" t="s">
        <v>333</v>
      </c>
    </row>
    <row r="247" spans="2:20" ht="16.5" customHeight="1" x14ac:dyDescent="0.25">
      <c r="D247" s="77" t="s">
        <v>498</v>
      </c>
      <c r="E247" s="77"/>
      <c r="F247" s="77"/>
      <c r="G247" s="77"/>
      <c r="H247" s="77"/>
      <c r="I247" s="59"/>
      <c r="J247" s="77"/>
      <c r="K247" s="77"/>
      <c r="T247" s="1" t="s">
        <v>337</v>
      </c>
    </row>
    <row r="248" spans="2:20" ht="16.5" customHeight="1" x14ac:dyDescent="0.25">
      <c r="D248" s="77" t="s">
        <v>499</v>
      </c>
      <c r="E248" s="77"/>
      <c r="F248" s="77"/>
      <c r="G248" s="77"/>
      <c r="H248" s="77"/>
      <c r="I248" s="59"/>
      <c r="J248" s="77"/>
      <c r="K248" s="77"/>
      <c r="T248" s="1" t="s">
        <v>368</v>
      </c>
    </row>
    <row r="249" spans="2:20" ht="16.5" customHeight="1" x14ac:dyDescent="0.25">
      <c r="D249" s="77" t="s">
        <v>493</v>
      </c>
      <c r="E249" s="77"/>
      <c r="F249" s="77"/>
      <c r="G249" s="77"/>
      <c r="H249" s="77"/>
      <c r="I249" s="59"/>
      <c r="J249" s="77"/>
      <c r="K249" s="77"/>
    </row>
    <row r="250" spans="2:20" ht="16.5" customHeight="1" x14ac:dyDescent="0.25">
      <c r="E250" s="77"/>
      <c r="F250" s="77"/>
      <c r="G250" s="77"/>
      <c r="H250" s="77"/>
      <c r="I250" s="59"/>
      <c r="J250" s="77"/>
      <c r="K250" s="77"/>
      <c r="T250" s="59" t="s">
        <v>447</v>
      </c>
    </row>
    <row r="251" spans="2:20" ht="16.5" customHeight="1" x14ac:dyDescent="0.3">
      <c r="D251" s="55" t="s">
        <v>173</v>
      </c>
      <c r="I251" s="59"/>
      <c r="J251" s="77"/>
      <c r="K251" s="77"/>
      <c r="T251" s="59"/>
    </row>
    <row r="252" spans="2:20" ht="16.5" customHeight="1" x14ac:dyDescent="0.25">
      <c r="B252" s="76"/>
      <c r="D252" s="1" t="s">
        <v>430</v>
      </c>
      <c r="I252" s="59" t="s">
        <v>392</v>
      </c>
      <c r="K252" s="77"/>
      <c r="T252" s="59" t="s">
        <v>437</v>
      </c>
    </row>
    <row r="253" spans="2:20" x14ac:dyDescent="0.25">
      <c r="D253" s="77"/>
      <c r="I253" s="59" t="s">
        <v>394</v>
      </c>
      <c r="K253" s="77"/>
      <c r="T253" s="59" t="s">
        <v>451</v>
      </c>
    </row>
    <row r="254" spans="2:20" x14ac:dyDescent="0.25">
      <c r="D254" s="77"/>
      <c r="I254" s="59" t="s">
        <v>395</v>
      </c>
      <c r="K254" s="77"/>
      <c r="T254" s="59" t="s">
        <v>453</v>
      </c>
    </row>
    <row r="255" spans="2:20" x14ac:dyDescent="0.25">
      <c r="D255" s="77"/>
      <c r="I255" s="59"/>
      <c r="J255" s="22" t="s">
        <v>397</v>
      </c>
      <c r="K255" s="87" t="s">
        <v>398</v>
      </c>
      <c r="R255" s="68"/>
      <c r="T255" s="59" t="s">
        <v>454</v>
      </c>
    </row>
    <row r="256" spans="2:20" x14ac:dyDescent="0.25">
      <c r="D256" s="77"/>
      <c r="I256" s="59" t="s">
        <v>400</v>
      </c>
      <c r="K256" s="77"/>
      <c r="T256" s="59" t="s">
        <v>455</v>
      </c>
    </row>
    <row r="257" spans="2:20" x14ac:dyDescent="0.25">
      <c r="D257" s="77"/>
      <c r="I257" s="59"/>
      <c r="K257" s="77"/>
      <c r="T257" s="59" t="s">
        <v>360</v>
      </c>
    </row>
    <row r="258" spans="2:20" x14ac:dyDescent="0.25">
      <c r="B258" s="76"/>
      <c r="D258" s="1" t="s">
        <v>363</v>
      </c>
      <c r="I258" s="59" t="s">
        <v>364</v>
      </c>
      <c r="K258" s="77"/>
      <c r="T258" s="59" t="s">
        <v>438</v>
      </c>
    </row>
    <row r="259" spans="2:20" x14ac:dyDescent="0.25">
      <c r="D259" s="77" t="s">
        <v>365</v>
      </c>
      <c r="I259" s="59" t="s">
        <v>366</v>
      </c>
      <c r="K259" s="77"/>
      <c r="R259" s="66"/>
      <c r="T259" s="59" t="s">
        <v>500</v>
      </c>
    </row>
    <row r="260" spans="2:20" x14ac:dyDescent="0.25">
      <c r="D260" s="77"/>
      <c r="I260" s="59"/>
      <c r="J260" s="77" t="s">
        <v>367</v>
      </c>
      <c r="K260" s="77"/>
      <c r="R260" s="66"/>
    </row>
    <row r="261" spans="2:20" x14ac:dyDescent="0.25">
      <c r="D261" s="77"/>
      <c r="I261" s="59"/>
      <c r="J261" s="77" t="s">
        <v>369</v>
      </c>
      <c r="K261" s="77"/>
      <c r="R261" s="66"/>
      <c r="S261" s="67"/>
      <c r="T261" s="1" t="s">
        <v>341</v>
      </c>
    </row>
    <row r="262" spans="2:20" x14ac:dyDescent="0.25">
      <c r="D262" s="77"/>
      <c r="I262" s="59"/>
      <c r="J262" s="77" t="s">
        <v>371</v>
      </c>
      <c r="K262" s="77"/>
      <c r="R262" s="66"/>
      <c r="S262" s="67"/>
      <c r="T262" s="1" t="s">
        <v>379</v>
      </c>
    </row>
    <row r="263" spans="2:20" x14ac:dyDescent="0.25">
      <c r="D263" s="77"/>
      <c r="I263" s="59"/>
      <c r="J263" s="77" t="s">
        <v>374</v>
      </c>
      <c r="K263" s="77"/>
      <c r="R263" s="66"/>
      <c r="S263" s="67"/>
    </row>
    <row r="264" spans="2:20" x14ac:dyDescent="0.25">
      <c r="D264" s="77"/>
      <c r="I264" s="59"/>
      <c r="J264" s="77" t="s">
        <v>376</v>
      </c>
      <c r="K264" s="77"/>
      <c r="R264" s="66"/>
      <c r="S264" s="67"/>
      <c r="T264" s="59" t="s">
        <v>351</v>
      </c>
    </row>
    <row r="265" spans="2:20" x14ac:dyDescent="0.25">
      <c r="D265" s="77"/>
      <c r="I265" s="59"/>
      <c r="J265" s="77" t="s">
        <v>378</v>
      </c>
      <c r="K265" s="77"/>
      <c r="T265" s="59" t="s">
        <v>379</v>
      </c>
    </row>
    <row r="266" spans="2:20" x14ac:dyDescent="0.25">
      <c r="D266" s="77"/>
      <c r="I266" s="59"/>
      <c r="J266" s="77" t="s">
        <v>381</v>
      </c>
      <c r="K266" s="77"/>
      <c r="T266" s="59" t="s">
        <v>465</v>
      </c>
    </row>
    <row r="267" spans="2:20" x14ac:dyDescent="0.25">
      <c r="D267" s="77"/>
      <c r="I267" s="59"/>
      <c r="J267" s="77" t="s">
        <v>371</v>
      </c>
      <c r="K267" s="77"/>
      <c r="T267" s="59" t="s">
        <v>467</v>
      </c>
    </row>
    <row r="268" spans="2:20" x14ac:dyDescent="0.25">
      <c r="D268" s="77"/>
      <c r="I268" s="59"/>
      <c r="J268" s="77" t="s">
        <v>384</v>
      </c>
      <c r="K268" s="77"/>
    </row>
    <row r="269" spans="2:20" x14ac:dyDescent="0.25">
      <c r="D269" s="77"/>
      <c r="I269" s="59"/>
      <c r="J269" s="77" t="s">
        <v>385</v>
      </c>
      <c r="K269" s="77"/>
    </row>
    <row r="271" spans="2:20" x14ac:dyDescent="0.25">
      <c r="B271" s="76"/>
      <c r="D271" s="1" t="s">
        <v>501</v>
      </c>
      <c r="I271" s="59" t="s">
        <v>502</v>
      </c>
    </row>
    <row r="276" spans="4:4" ht="18.75" x14ac:dyDescent="0.3">
      <c r="D276" s="55" t="s">
        <v>503</v>
      </c>
    </row>
  </sheetData>
  <hyperlinks>
    <hyperlink ref="F4" r:id="rId1" xr:uid="{CCA4AD88-92C6-4921-B46E-1DBBB6457A3E}"/>
    <hyperlink ref="D78" r:id="rId2" xr:uid="{70F34A11-DF9E-448F-A72F-1217D0CEC33D}"/>
    <hyperlink ref="I38" r:id="rId3" xr:uid="{D7559502-6CCF-41F2-B8CA-808A996EB269}"/>
    <hyperlink ref="K130" r:id="rId4" xr:uid="{043C65AA-DEC6-47D3-B8B6-8C442BB7D6C2}"/>
    <hyperlink ref="K124" r:id="rId5" xr:uid="{1D9FC6CC-0E99-4250-9A43-0356AF3D53A5}"/>
    <hyperlink ref="K154" r:id="rId6" xr:uid="{4E3602C1-A3B2-4BEE-BA16-59F8E3C8751F}"/>
    <hyperlink ref="K255" r:id="rId7" xr:uid="{B3830397-652B-4E4C-9A7A-0A6D0B7856E3}"/>
    <hyperlink ref="K181" r:id="rId8" xr:uid="{5F5BF48B-8085-4BFF-A206-7889D7DF46B6}"/>
  </hyperlinks>
  <pageMargins left="0.7" right="0.7" top="0.75" bottom="0.75" header="0.3" footer="0.3"/>
  <pageSetup scale="80" fitToHeight="25" orientation="landscape" horizontalDpi="4294967293" verticalDpi="4294967293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78EA-EE79-4B7A-968F-1EE5EDB21045}">
  <dimension ref="A1:A52"/>
  <sheetViews>
    <sheetView workbookViewId="0"/>
  </sheetViews>
  <sheetFormatPr defaultRowHeight="15" x14ac:dyDescent="0.25"/>
  <sheetData>
    <row r="1" spans="1:1" ht="23.25" x14ac:dyDescent="0.35">
      <c r="A1" s="31" t="s">
        <v>39</v>
      </c>
    </row>
    <row r="2" spans="1:1" ht="23.25" x14ac:dyDescent="0.35">
      <c r="A2" s="31" t="s">
        <v>41</v>
      </c>
    </row>
    <row r="3" spans="1:1" ht="23.25" x14ac:dyDescent="0.35">
      <c r="A3" s="31" t="s">
        <v>827</v>
      </c>
    </row>
    <row r="6" spans="1:1" x14ac:dyDescent="0.25">
      <c r="A6" t="s">
        <v>511</v>
      </c>
    </row>
    <row r="7" spans="1:1" x14ac:dyDescent="0.25">
      <c r="A7" s="30" t="s">
        <v>512</v>
      </c>
    </row>
    <row r="10" spans="1:1" x14ac:dyDescent="0.25">
      <c r="A10" t="s">
        <v>843</v>
      </c>
    </row>
    <row r="11" spans="1:1" x14ac:dyDescent="0.25">
      <c r="A11" s="30" t="s">
        <v>844</v>
      </c>
    </row>
    <row r="12" spans="1:1" x14ac:dyDescent="0.25">
      <c r="A12" s="30" t="s">
        <v>845</v>
      </c>
    </row>
    <row r="13" spans="1:1" x14ac:dyDescent="0.25">
      <c r="A13" s="30" t="s">
        <v>846</v>
      </c>
    </row>
    <row r="16" spans="1:1" x14ac:dyDescent="0.25">
      <c r="A16" t="s">
        <v>513</v>
      </c>
    </row>
    <row r="17" spans="1:1" x14ac:dyDescent="0.25">
      <c r="A17" s="30" t="s">
        <v>514</v>
      </c>
    </row>
    <row r="20" spans="1:1" x14ac:dyDescent="0.25">
      <c r="A20" t="s">
        <v>515</v>
      </c>
    </row>
    <row r="21" spans="1:1" x14ac:dyDescent="0.25">
      <c r="A21" s="30" t="s">
        <v>516</v>
      </c>
    </row>
    <row r="24" spans="1:1" x14ac:dyDescent="0.25">
      <c r="A24" t="s">
        <v>529</v>
      </c>
    </row>
    <row r="25" spans="1:1" x14ac:dyDescent="0.25">
      <c r="A25" t="s">
        <v>528</v>
      </c>
    </row>
    <row r="26" spans="1:1" x14ac:dyDescent="0.25">
      <c r="A26" s="30" t="s">
        <v>520</v>
      </c>
    </row>
    <row r="27" spans="1:1" x14ac:dyDescent="0.25">
      <c r="A27" s="30" t="s">
        <v>521</v>
      </c>
    </row>
    <row r="30" spans="1:1" x14ac:dyDescent="0.25">
      <c r="A30" t="s">
        <v>517</v>
      </c>
    </row>
    <row r="31" spans="1:1" x14ac:dyDescent="0.25">
      <c r="A31" s="30" t="s">
        <v>518</v>
      </c>
    </row>
    <row r="32" spans="1:1" x14ac:dyDescent="0.25">
      <c r="A32" s="30" t="s">
        <v>519</v>
      </c>
    </row>
    <row r="35" spans="1:1" x14ac:dyDescent="0.25">
      <c r="A35" t="s">
        <v>542</v>
      </c>
    </row>
    <row r="36" spans="1:1" x14ac:dyDescent="0.25">
      <c r="A36" t="s">
        <v>541</v>
      </c>
    </row>
    <row r="37" spans="1:1" x14ac:dyDescent="0.25">
      <c r="A37" s="30" t="s">
        <v>540</v>
      </c>
    </row>
    <row r="40" spans="1:1" x14ac:dyDescent="0.25">
      <c r="A40" t="s">
        <v>531</v>
      </c>
    </row>
    <row r="41" spans="1:1" x14ac:dyDescent="0.25">
      <c r="A41" t="s">
        <v>530</v>
      </c>
    </row>
    <row r="42" spans="1:1" x14ac:dyDescent="0.25">
      <c r="A42" s="30" t="s">
        <v>522</v>
      </c>
    </row>
    <row r="45" spans="1:1" x14ac:dyDescent="0.25">
      <c r="A45" t="s">
        <v>526</v>
      </c>
    </row>
    <row r="46" spans="1:1" x14ac:dyDescent="0.25">
      <c r="A46" s="30" t="s">
        <v>523</v>
      </c>
    </row>
    <row r="47" spans="1:1" x14ac:dyDescent="0.25">
      <c r="A47" s="30" t="s">
        <v>524</v>
      </c>
    </row>
    <row r="48" spans="1:1" x14ac:dyDescent="0.25">
      <c r="A48" s="30" t="s">
        <v>525</v>
      </c>
    </row>
    <row r="51" spans="1:1" x14ac:dyDescent="0.25">
      <c r="A51" t="s">
        <v>543</v>
      </c>
    </row>
    <row r="52" spans="1:1" x14ac:dyDescent="0.25">
      <c r="A52" s="30" t="s">
        <v>544</v>
      </c>
    </row>
  </sheetData>
  <hyperlinks>
    <hyperlink ref="A7" r:id="rId1" xr:uid="{6CE39987-3543-46EC-86B9-B7570C39AF5A}"/>
    <hyperlink ref="A17" r:id="rId2" xr:uid="{8B0FE94A-E563-4BBE-A218-23DDA32ADBE9}"/>
    <hyperlink ref="A21" r:id="rId3" xr:uid="{817ED3CA-4D30-4A2B-A17D-872E04ED4356}"/>
    <hyperlink ref="A31" r:id="rId4" location="PER_INDEX_OPTIONS" xr:uid="{3BCB2FFB-BE93-4D8B-9C03-6D62FF6411B1}"/>
    <hyperlink ref="A32" r:id="rId5" xr:uid="{89210CF1-0826-4FA9-9A52-91013DA72430}"/>
    <hyperlink ref="A26" r:id="rId6" xr:uid="{F296FA35-E230-4CFA-99D7-0097B7BF05E0}"/>
    <hyperlink ref="A27" r:id="rId7" xr:uid="{3818952B-FD6F-4168-BEB7-914B8A7EDC29}"/>
    <hyperlink ref="A42" r:id="rId8" xr:uid="{8EB4DF59-3C4A-42B7-B5DD-521A5DF9F4BB}"/>
    <hyperlink ref="A46" r:id="rId9" xr:uid="{F03BAE26-F826-40E1-8837-042BB4838898}"/>
    <hyperlink ref="A47" r:id="rId10" xr:uid="{F148A62B-F23C-4914-BB78-4FDAFC6575DE}"/>
    <hyperlink ref="A48" r:id="rId11" xr:uid="{51FFA0F6-C91F-4B6A-8AC3-484FB3C5537B}"/>
    <hyperlink ref="A37" r:id="rId12" xr:uid="{7CE44A3E-EB38-45C2-A4B4-A2AFB1EBEACC}"/>
    <hyperlink ref="A52" r:id="rId13" xr:uid="{053FAF28-CB65-43C7-818B-AC5F135102B4}"/>
    <hyperlink ref="A11" r:id="rId14" xr:uid="{3FE3095C-0319-48CF-9BD7-EAF979F8654A}"/>
    <hyperlink ref="A12" r:id="rId15" xr:uid="{7171D021-B43E-42A1-A944-E7967008160E}"/>
    <hyperlink ref="A13" r:id="rId16" xr:uid="{4E4550E1-0337-43B2-BE2F-C34B73C3C1C2}"/>
  </hyperlinks>
  <pageMargins left="0.7" right="0.7" top="0.75" bottom="0.75" header="0.3" footer="0.3"/>
  <pageSetup orientation="portrait" r:id="rId1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9D3F-F35D-4424-B689-AB72AB94D556}">
  <dimension ref="A1:A16"/>
  <sheetViews>
    <sheetView workbookViewId="0"/>
  </sheetViews>
  <sheetFormatPr defaultRowHeight="15" x14ac:dyDescent="0.25"/>
  <sheetData>
    <row r="1" spans="1:1" ht="23.25" x14ac:dyDescent="0.35">
      <c r="A1" s="31" t="s">
        <v>39</v>
      </c>
    </row>
    <row r="2" spans="1:1" ht="23.25" x14ac:dyDescent="0.35">
      <c r="A2" s="31" t="s">
        <v>41</v>
      </c>
    </row>
    <row r="3" spans="1:1" ht="23.25" x14ac:dyDescent="0.35">
      <c r="A3" s="31" t="s">
        <v>833</v>
      </c>
    </row>
    <row r="6" spans="1:1" x14ac:dyDescent="0.25">
      <c r="A6" t="s">
        <v>533</v>
      </c>
    </row>
    <row r="7" spans="1:1" x14ac:dyDescent="0.25">
      <c r="A7" t="s">
        <v>532</v>
      </c>
    </row>
    <row r="8" spans="1:1" x14ac:dyDescent="0.25">
      <c r="A8" s="30" t="s">
        <v>527</v>
      </c>
    </row>
    <row r="11" spans="1:1" x14ac:dyDescent="0.25">
      <c r="A11" t="s">
        <v>539</v>
      </c>
    </row>
    <row r="12" spans="1:1" x14ac:dyDescent="0.25">
      <c r="A12" t="s">
        <v>538</v>
      </c>
    </row>
    <row r="13" spans="1:1" x14ac:dyDescent="0.25">
      <c r="A13" s="30" t="s">
        <v>534</v>
      </c>
    </row>
    <row r="14" spans="1:1" x14ac:dyDescent="0.25">
      <c r="A14" s="30" t="s">
        <v>535</v>
      </c>
    </row>
    <row r="15" spans="1:1" x14ac:dyDescent="0.25">
      <c r="A15" s="30" t="s">
        <v>536</v>
      </c>
    </row>
    <row r="16" spans="1:1" x14ac:dyDescent="0.25">
      <c r="A16" s="30" t="s">
        <v>537</v>
      </c>
    </row>
  </sheetData>
  <hyperlinks>
    <hyperlink ref="A8" r:id="rId1" xr:uid="{A7BFB386-A2E7-4B89-8FC9-BCB9CBE009E6}"/>
    <hyperlink ref="A13" r:id="rId2" xr:uid="{DBBEEEBA-FBAD-411E-A2AB-6BFDE7ACEA37}"/>
    <hyperlink ref="A14" r:id="rId3" xr:uid="{A70E7A01-13FD-4B19-9541-0571C59F6F46}"/>
    <hyperlink ref="A15" r:id="rId4" xr:uid="{98D0B2B1-BB58-425F-A2C6-732291D92A6C}"/>
    <hyperlink ref="A16" r:id="rId5" xr:uid="{E35277FB-261B-458E-9F94-65A3B1278AFD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Chap 1 - Intro to Splunk</vt:lpstr>
      <vt:lpstr>Chap 2 - Architecting Splunk</vt:lpstr>
      <vt:lpstr>CH2 - Data Inputs - Log Files</vt:lpstr>
      <vt:lpstr>CH2 - Splunk Reporting Planner</vt:lpstr>
      <vt:lpstr>CH2 - Indexer Sizing Calculator</vt:lpstr>
      <vt:lpstr>Chap 3 - Install Splunk</vt:lpstr>
      <vt:lpstr>CH3 - Installation Checklist</vt:lpstr>
      <vt:lpstr>Chap 4 - Getting Data In</vt:lpstr>
      <vt:lpstr>Chap 5 - Admin Apps &amp; Users</vt:lpstr>
      <vt:lpstr>Chap 6 - Searching with Splunk</vt:lpstr>
      <vt:lpstr>Chap 7 - Splunk Knowledge Obj</vt:lpstr>
      <vt:lpstr>Chap 8 - Rpts-Dashboards-Alerts</vt:lpstr>
      <vt:lpstr>Chap 9 - Splunk Applications</vt:lpstr>
      <vt:lpstr>Chap 10 - Advanced Splunk</vt:lpstr>
      <vt:lpstr>GBPerDayIndexingFactor</vt:lpstr>
      <vt:lpstr>'CH2 - Data Inputs - Log Files'!Print_Area</vt:lpstr>
      <vt:lpstr>'CH2 - Indexer Sizing Calculator'!Print_Area</vt:lpstr>
      <vt:lpstr>'CH2 - Splunk Reporting Planner'!Print_Area</vt:lpstr>
      <vt:lpstr>'CH3 - Installation Checklist'!Print_Area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2018-11-08T22:59:00Z</dcterms:created>
  <dcterms:modified xsi:type="dcterms:W3CDTF">2018-11-19T15:21:21Z</dcterms:modified>
</cp:coreProperties>
</file>