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mat Nicolas\Documents\GitLabCours\ProjetTuteuré\New folder\fast-notes\"/>
    </mc:Choice>
  </mc:AlternateContent>
  <xr:revisionPtr revIDLastSave="0" documentId="13_ncr:1_{7E93190E-46E5-4946-9803-2BCDBA09CC03}" xr6:coauthVersionLast="47" xr6:coauthVersionMax="47" xr10:uidLastSave="{00000000-0000-0000-0000-000000000000}"/>
  <bookViews>
    <workbookView xWindow="-108" yWindow="-108" windowWidth="23256" windowHeight="12456" tabRatio="987" firstSheet="3" activeTab="3" xr2:uid="{5B8CC44E-A8E3-47D6-8D1E-23F27C12413C}"/>
  </bookViews>
  <sheets>
    <sheet name="INFO-DACS-UE-Ress-SAE" sheetId="2" r:id="rId1"/>
    <sheet name="INFO-AGED-UE-Ress-SAE" sheetId="3" r:id="rId2"/>
    <sheet name="INFO-RAPP-UE-Ress-SAE" sheetId="1" r:id="rId3"/>
    <sheet name="INFO--Epreuves" sheetId="4" r:id="rId4"/>
  </sheets>
  <definedNames>
    <definedName name="_xlnm._FilterDatabase" localSheetId="1" hidden="1">'INFO-AGED-UE-Ress-SAE'!$A$12:$M$12</definedName>
    <definedName name="_xlnm._FilterDatabase" localSheetId="0" hidden="1">'INFO-DACS-UE-Ress-SAE'!$A$12:$M$12</definedName>
    <definedName name="_xlnm._FilterDatabase" localSheetId="3" hidden="1">'INFO--Epreuves'!$A$2:$T$91</definedName>
    <definedName name="_xlnm._FilterDatabase" localSheetId="2" hidden="1">'INFO-RAPP-UE-Ress-SAE'!$A$12:$M$49</definedName>
    <definedName name="_xlnm.Print_Area" localSheetId="1">'INFO-AGED-UE-Ress-SAE'!$A$2:$M$47</definedName>
    <definedName name="_xlnm.Print_Area" localSheetId="0">'INFO-DACS-UE-Ress-SAE'!$A$2:$M$47</definedName>
    <definedName name="_xlnm.Print_Area" localSheetId="3">'INFO--Epreuves'!$A$1:$T$91</definedName>
    <definedName name="_xlnm.Print_Area" localSheetId="2">'INFO-RAPP-UE-Ress-SAE'!$A$2:$M$49</definedName>
    <definedName name="_xlnm.Print_Titles" localSheetId="1">'INFO-AGED-UE-Ress-SAE'!$2:$12</definedName>
    <definedName name="_xlnm.Print_Titles" localSheetId="0">'INFO-DACS-UE-Ress-SAE'!$2:$12</definedName>
    <definedName name="_xlnm.Print_Titles" localSheetId="3">'INFO--Epreuves'!$1:$2</definedName>
    <definedName name="_xlnm.Print_Titles" localSheetId="2">'INFO-RAPP-UE-Ress-SAE'!$2:$12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4" l="1" a="1"/>
  <c r="V4" i="4" s="1"/>
  <c r="V5" i="4" a="1"/>
  <c r="V5" i="4"/>
  <c r="V6" i="4" a="1"/>
  <c r="V6" i="4"/>
  <c r="V7" i="4" a="1"/>
  <c r="V7" i="4"/>
  <c r="V8" i="4" a="1"/>
  <c r="V8" i="4" s="1"/>
  <c r="V9" i="4" a="1"/>
  <c r="V9" i="4"/>
  <c r="V10" i="4" a="1"/>
  <c r="V10" i="4"/>
  <c r="V11" i="4" a="1"/>
  <c r="V11" i="4"/>
  <c r="V12" i="4" a="1"/>
  <c r="V12" i="4" s="1"/>
  <c r="V13" i="4" a="1"/>
  <c r="V13" i="4"/>
  <c r="V14" i="4" a="1"/>
  <c r="V14" i="4"/>
  <c r="V15" i="4" a="1"/>
  <c r="V15" i="4"/>
  <c r="V16" i="4" a="1"/>
  <c r="V16" i="4" s="1"/>
  <c r="V17" i="4" a="1"/>
  <c r="V17" i="4"/>
  <c r="V18" i="4" a="1"/>
  <c r="V18" i="4"/>
  <c r="V19" i="4" a="1"/>
  <c r="V19" i="4"/>
  <c r="V20" i="4" a="1"/>
  <c r="V20" i="4" s="1"/>
  <c r="V21" i="4" a="1"/>
  <c r="V21" i="4"/>
  <c r="V22" i="4" a="1"/>
  <c r="V22" i="4"/>
  <c r="V23" i="4" a="1"/>
  <c r="V23" i="4"/>
  <c r="V24" i="4" a="1"/>
  <c r="V24" i="4" s="1"/>
  <c r="V25" i="4" a="1"/>
  <c r="V25" i="4"/>
  <c r="V26" i="4" a="1"/>
  <c r="V26" i="4"/>
  <c r="V27" i="4" a="1"/>
  <c r="V27" i="4"/>
  <c r="V28" i="4" a="1"/>
  <c r="V28" i="4" s="1"/>
  <c r="V29" i="4" a="1"/>
  <c r="V29" i="4"/>
  <c r="V30" i="4" a="1"/>
  <c r="V30" i="4"/>
  <c r="V31" i="4" a="1"/>
  <c r="V31" i="4"/>
  <c r="V32" i="4" a="1"/>
  <c r="V32" i="4" s="1"/>
  <c r="V33" i="4" a="1"/>
  <c r="V33" i="4"/>
  <c r="V34" i="4" a="1"/>
  <c r="V34" i="4"/>
  <c r="V35" i="4" a="1"/>
  <c r="V35" i="4"/>
  <c r="V36" i="4" a="1"/>
  <c r="V36" i="4" s="1"/>
  <c r="V37" i="4" a="1"/>
  <c r="V37" i="4"/>
  <c r="V38" i="4" a="1"/>
  <c r="V38" i="4"/>
  <c r="V39" i="4" a="1"/>
  <c r="V39" i="4"/>
  <c r="V40" i="4" a="1"/>
  <c r="V40" i="4" s="1"/>
  <c r="V41" i="4" a="1"/>
  <c r="V41" i="4"/>
  <c r="V42" i="4" a="1"/>
  <c r="V42" i="4"/>
  <c r="V43" i="4" a="1"/>
  <c r="V43" i="4"/>
  <c r="V44" i="4" a="1"/>
  <c r="V44" i="4" s="1"/>
  <c r="V45" i="4" a="1"/>
  <c r="V45" i="4"/>
  <c r="V46" i="4" a="1"/>
  <c r="V46" i="4"/>
  <c r="V47" i="4" a="1"/>
  <c r="V47" i="4"/>
  <c r="V48" i="4" a="1"/>
  <c r="V48" i="4" s="1"/>
  <c r="V49" i="4" a="1"/>
  <c r="V49" i="4"/>
  <c r="V50" i="4" a="1"/>
  <c r="V50" i="4"/>
  <c r="V51" i="4" a="1"/>
  <c r="V51" i="4"/>
  <c r="V52" i="4" a="1"/>
  <c r="V52" i="4" s="1"/>
  <c r="V53" i="4" a="1"/>
  <c r="V53" i="4"/>
  <c r="V54" i="4" a="1"/>
  <c r="V54" i="4"/>
  <c r="V55" i="4" a="1"/>
  <c r="V55" i="4"/>
  <c r="V56" i="4" a="1"/>
  <c r="V56" i="4" s="1"/>
  <c r="V57" i="4" a="1"/>
  <c r="V57" i="4"/>
  <c r="V58" i="4" a="1"/>
  <c r="V58" i="4"/>
  <c r="V59" i="4" a="1"/>
  <c r="V59" i="4"/>
  <c r="V60" i="4" a="1"/>
  <c r="V60" i="4" s="1"/>
  <c r="V61" i="4" a="1"/>
  <c r="V61" i="4"/>
  <c r="V62" i="4" a="1"/>
  <c r="V62" i="4"/>
  <c r="V63" i="4" a="1"/>
  <c r="V63" i="4"/>
  <c r="V64" i="4" a="1"/>
  <c r="V64" i="4" s="1"/>
  <c r="V65" i="4" a="1"/>
  <c r="V65" i="4"/>
  <c r="V66" i="4" a="1"/>
  <c r="V66" i="4"/>
  <c r="V67" i="4" a="1"/>
  <c r="V67" i="4"/>
  <c r="V68" i="4" a="1"/>
  <c r="V68" i="4" s="1"/>
  <c r="V69" i="4" a="1"/>
  <c r="V69" i="4"/>
  <c r="V70" i="4" a="1"/>
  <c r="V70" i="4"/>
  <c r="V71" i="4" a="1"/>
  <c r="V71" i="4"/>
  <c r="V72" i="4" a="1"/>
  <c r="V72" i="4" s="1"/>
  <c r="V73" i="4" a="1"/>
  <c r="V73" i="4"/>
  <c r="V74" i="4" a="1"/>
  <c r="V74" i="4"/>
  <c r="V75" i="4" a="1"/>
  <c r="V75" i="4"/>
  <c r="V76" i="4" a="1"/>
  <c r="V76" i="4" s="1"/>
  <c r="V77" i="4" a="1"/>
  <c r="V77" i="4"/>
  <c r="V78" i="4" a="1"/>
  <c r="V78" i="4"/>
  <c r="V79" i="4" a="1"/>
  <c r="V79" i="4"/>
  <c r="V80" i="4" a="1"/>
  <c r="V80" i="4" s="1"/>
  <c r="V81" i="4" a="1"/>
  <c r="V81" i="4"/>
  <c r="V82" i="4" a="1"/>
  <c r="V82" i="4"/>
  <c r="V83" i="4" a="1"/>
  <c r="V83" i="4"/>
  <c r="V84" i="4" a="1"/>
  <c r="V84" i="4" s="1"/>
  <c r="V85" i="4" a="1"/>
  <c r="V85" i="4"/>
  <c r="V86" i="4" a="1"/>
  <c r="V86" i="4"/>
  <c r="V87" i="4" a="1"/>
  <c r="V87" i="4"/>
  <c r="V88" i="4" a="1"/>
  <c r="V88" i="4" s="1"/>
  <c r="V89" i="4" a="1"/>
  <c r="V89" i="4"/>
  <c r="V90" i="4" a="1"/>
  <c r="V90" i="4"/>
  <c r="V91" i="4" a="1"/>
  <c r="V91" i="4" s="1"/>
  <c r="V3" i="4" a="1"/>
  <c r="V3" i="4" s="1"/>
  <c r="U19" i="4" a="1"/>
  <c r="U19" i="4" s="1"/>
  <c r="U20" i="4" a="1"/>
  <c r="U20" i="4"/>
  <c r="U21" i="4" a="1"/>
  <c r="U21" i="4"/>
  <c r="U22" i="4" a="1"/>
  <c r="U22" i="4"/>
  <c r="U23" i="4" a="1"/>
  <c r="U23" i="4" s="1"/>
  <c r="U24" i="4" a="1"/>
  <c r="U24" i="4"/>
  <c r="U25" i="4" a="1"/>
  <c r="U25" i="4"/>
  <c r="U26" i="4" a="1"/>
  <c r="U26" i="4"/>
  <c r="U27" i="4" a="1"/>
  <c r="U27" i="4" s="1"/>
  <c r="U28" i="4" a="1"/>
  <c r="U28" i="4"/>
  <c r="U29" i="4" a="1"/>
  <c r="U29" i="4"/>
  <c r="U30" i="4" a="1"/>
  <c r="U30" i="4"/>
  <c r="U31" i="4" a="1"/>
  <c r="U31" i="4" s="1"/>
  <c r="U32" i="4" a="1"/>
  <c r="U32" i="4"/>
  <c r="U33" i="4" a="1"/>
  <c r="U33" i="4"/>
  <c r="U34" i="4" a="1"/>
  <c r="U34" i="4"/>
  <c r="U35" i="4" a="1"/>
  <c r="U35" i="4" s="1"/>
  <c r="U36" i="4" a="1"/>
  <c r="U36" i="4"/>
  <c r="U37" i="4" a="1"/>
  <c r="U37" i="4"/>
  <c r="U38" i="4" a="1"/>
  <c r="U38" i="4"/>
  <c r="U39" i="4" a="1"/>
  <c r="U39" i="4" s="1"/>
  <c r="U40" i="4" a="1"/>
  <c r="U40" i="4"/>
  <c r="U41" i="4" a="1"/>
  <c r="U41" i="4"/>
  <c r="U42" i="4" a="1"/>
  <c r="U42" i="4"/>
  <c r="U43" i="4" a="1"/>
  <c r="U43" i="4" s="1"/>
  <c r="U44" i="4" a="1"/>
  <c r="U44" i="4"/>
  <c r="U45" i="4" a="1"/>
  <c r="U45" i="4"/>
  <c r="U46" i="4" a="1"/>
  <c r="U46" i="4"/>
  <c r="U47" i="4" a="1"/>
  <c r="U47" i="4" s="1"/>
  <c r="U48" i="4" a="1"/>
  <c r="U48" i="4"/>
  <c r="U49" i="4" a="1"/>
  <c r="U49" i="4"/>
  <c r="U50" i="4" a="1"/>
  <c r="U50" i="4"/>
  <c r="U51" i="4" a="1"/>
  <c r="U51" i="4" s="1"/>
  <c r="U52" i="4" a="1"/>
  <c r="U52" i="4"/>
  <c r="U53" i="4" a="1"/>
  <c r="U53" i="4"/>
  <c r="U54" i="4" a="1"/>
  <c r="U54" i="4"/>
  <c r="U55" i="4" a="1"/>
  <c r="U55" i="4" s="1"/>
  <c r="U56" i="4" a="1"/>
  <c r="U56" i="4"/>
  <c r="U57" i="4" a="1"/>
  <c r="U57" i="4"/>
  <c r="U58" i="4" a="1"/>
  <c r="U58" i="4"/>
  <c r="U59" i="4" a="1"/>
  <c r="U59" i="4" s="1"/>
  <c r="U60" i="4" a="1"/>
  <c r="U60" i="4"/>
  <c r="U61" i="4" a="1"/>
  <c r="U61" i="4"/>
  <c r="U62" i="4" a="1"/>
  <c r="U62" i="4"/>
  <c r="U63" i="4" a="1"/>
  <c r="U63" i="4" s="1"/>
  <c r="U64" i="4" a="1"/>
  <c r="U64" i="4"/>
  <c r="U65" i="4" a="1"/>
  <c r="U65" i="4"/>
  <c r="U66" i="4" a="1"/>
  <c r="U66" i="4"/>
  <c r="U67" i="4" a="1"/>
  <c r="U67" i="4" s="1"/>
  <c r="U68" i="4" a="1"/>
  <c r="U68" i="4"/>
  <c r="U69" i="4" a="1"/>
  <c r="U69" i="4"/>
  <c r="U70" i="4" a="1"/>
  <c r="U70" i="4"/>
  <c r="U71" i="4" a="1"/>
  <c r="U71" i="4" s="1"/>
  <c r="U72" i="4" a="1"/>
  <c r="U72" i="4"/>
  <c r="U73" i="4" a="1"/>
  <c r="U73" i="4"/>
  <c r="U74" i="4" a="1"/>
  <c r="U74" i="4"/>
  <c r="U75" i="4" a="1"/>
  <c r="U75" i="4" s="1"/>
  <c r="U76" i="4" a="1"/>
  <c r="U76" i="4"/>
  <c r="U77" i="4" a="1"/>
  <c r="U77" i="4"/>
  <c r="U78" i="4" a="1"/>
  <c r="U78" i="4"/>
  <c r="U79" i="4" a="1"/>
  <c r="U79" i="4" s="1"/>
  <c r="U80" i="4" a="1"/>
  <c r="U80" i="4"/>
  <c r="U81" i="4" a="1"/>
  <c r="U81" i="4"/>
  <c r="U82" i="4" a="1"/>
  <c r="U82" i="4"/>
  <c r="U83" i="4" a="1"/>
  <c r="U83" i="4" s="1"/>
  <c r="U84" i="4" a="1"/>
  <c r="U84" i="4"/>
  <c r="U85" i="4" a="1"/>
  <c r="U85" i="4"/>
  <c r="U86" i="4" a="1"/>
  <c r="U86" i="4"/>
  <c r="U87" i="4" a="1"/>
  <c r="U87" i="4" s="1"/>
  <c r="U88" i="4" a="1"/>
  <c r="U88" i="4"/>
  <c r="U89" i="4" a="1"/>
  <c r="U89" i="4"/>
  <c r="U90" i="4" a="1"/>
  <c r="U90" i="4" s="1"/>
  <c r="U91" i="4" a="1"/>
  <c r="U91" i="4" s="1"/>
  <c r="U13" i="4" a="1"/>
  <c r="U13" i="4" s="1"/>
  <c r="U14" i="4" a="1"/>
  <c r="U14" i="4" s="1"/>
  <c r="U16" i="4" a="1"/>
  <c r="U16" i="4"/>
  <c r="U18" i="4" a="1"/>
  <c r="U18" i="4" s="1"/>
  <c r="U4" i="4" a="1"/>
  <c r="U4" i="4" s="1"/>
  <c r="U5" i="4" a="1"/>
  <c r="U5" i="4" s="1"/>
  <c r="U6" i="4" a="1"/>
  <c r="U6" i="4"/>
  <c r="U7" i="4" a="1"/>
  <c r="U7" i="4" s="1"/>
  <c r="U8" i="4" a="1"/>
  <c r="U8" i="4" s="1"/>
  <c r="U9" i="4" a="1"/>
  <c r="U9" i="4" s="1"/>
  <c r="U10" i="4" a="1"/>
  <c r="U10" i="4" s="1"/>
  <c r="U11" i="4" a="1"/>
  <c r="U11" i="4" s="1"/>
  <c r="U12" i="4" a="1"/>
  <c r="U12" i="4" s="1"/>
  <c r="U3" i="4" a="1"/>
  <c r="U3" i="4" s="1"/>
  <c r="M10" i="3" l="1"/>
  <c r="L10" i="3"/>
  <c r="K10" i="3"/>
  <c r="M8" i="3"/>
  <c r="L8" i="3"/>
  <c r="K8" i="3"/>
  <c r="M7" i="3"/>
  <c r="L7" i="3"/>
  <c r="K7" i="3"/>
  <c r="M5" i="3"/>
  <c r="L5" i="3"/>
  <c r="K5" i="3"/>
  <c r="M3" i="3"/>
  <c r="L3" i="3"/>
  <c r="K3" i="3"/>
  <c r="M2" i="3"/>
  <c r="L2" i="3"/>
  <c r="K2" i="3"/>
  <c r="M10" i="2"/>
  <c r="L10" i="2"/>
  <c r="K10" i="2"/>
  <c r="M8" i="2"/>
  <c r="L8" i="2"/>
  <c r="K8" i="2"/>
  <c r="M7" i="2"/>
  <c r="L7" i="2"/>
  <c r="K7" i="2"/>
  <c r="M5" i="2"/>
  <c r="L5" i="2"/>
  <c r="K5" i="2"/>
  <c r="M3" i="2"/>
  <c r="L3" i="2"/>
  <c r="K3" i="2"/>
  <c r="M2" i="2"/>
  <c r="L2" i="2"/>
  <c r="K2" i="2"/>
  <c r="M10" i="1"/>
  <c r="L10" i="1"/>
  <c r="K10" i="1"/>
  <c r="M8" i="1"/>
  <c r="L8" i="1"/>
  <c r="K8" i="1"/>
  <c r="M7" i="1"/>
  <c r="L7" i="1"/>
  <c r="K7" i="1"/>
  <c r="M5" i="1"/>
  <c r="L5" i="1"/>
  <c r="K5" i="1"/>
  <c r="M3" i="1"/>
  <c r="L3" i="1"/>
  <c r="K3" i="1"/>
  <c r="M2" i="1"/>
  <c r="L2" i="1"/>
  <c r="K2" i="1"/>
  <c r="L9" i="3" l="1"/>
  <c r="M4" i="3"/>
  <c r="K4" i="3"/>
  <c r="K9" i="3"/>
  <c r="L6" i="1"/>
  <c r="K11" i="1"/>
  <c r="K4" i="1"/>
  <c r="L4" i="3"/>
  <c r="K6" i="3"/>
  <c r="M9" i="3"/>
  <c r="L6" i="3"/>
  <c r="M6" i="3"/>
  <c r="K11" i="3"/>
  <c r="L11" i="3"/>
  <c r="M11" i="3"/>
  <c r="L4" i="1"/>
  <c r="K9" i="1"/>
  <c r="M4" i="1"/>
  <c r="L9" i="1"/>
  <c r="K6" i="1"/>
  <c r="M9" i="1"/>
  <c r="M6" i="1"/>
  <c r="L11" i="1"/>
  <c r="M11" i="1"/>
  <c r="K4" i="2"/>
  <c r="L4" i="2"/>
  <c r="K9" i="2"/>
  <c r="L9" i="2"/>
  <c r="M6" i="2"/>
  <c r="M11" i="2"/>
  <c r="M9" i="2"/>
  <c r="L6" i="2"/>
  <c r="M4" i="2"/>
  <c r="K6" i="2"/>
  <c r="K11" i="2"/>
  <c r="L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<sst xmlns="http://schemas.openxmlformats.org/spreadsheetml/2006/main" count="1779" uniqueCount="350">
  <si>
    <t>Dans les colonnes K à P, remplacer chaque croix par le coefficient de l’élément dans l’UE </t>
  </si>
  <si>
    <t>K</t>
  </si>
  <si>
    <t>M</t>
  </si>
  <si>
    <t>P</t>
  </si>
  <si>
    <t>SEMESTRE 5</t>
  </si>
  <si>
    <t>Total des coefficients dans l'UE :</t>
  </si>
  <si>
    <t>Total coef. Ressources</t>
  </si>
  <si>
    <t>% coef. Ressources</t>
  </si>
  <si>
    <t>Total coef. SAE</t>
  </si>
  <si>
    <t>% coef. SAE</t>
  </si>
  <si>
    <t>SEMESTRE 6</t>
  </si>
  <si>
    <t>Parcours</t>
  </si>
  <si>
    <t>Semestre</t>
  </si>
  <si>
    <t>R/S</t>
  </si>
  <si>
    <t>Code APOGEE</t>
  </si>
  <si>
    <t>Libellé long</t>
  </si>
  <si>
    <t>Libellé court</t>
  </si>
  <si>
    <t>ELP à choix ?</t>
  </si>
  <si>
    <t>Nature</t>
  </si>
  <si>
    <t>Heures</t>
  </si>
  <si>
    <t>ECTS</t>
  </si>
  <si>
    <t>UE 1</t>
  </si>
  <si>
    <t>UE 3</t>
  </si>
  <si>
    <t>UE 6</t>
  </si>
  <si>
    <t>DACS</t>
  </si>
  <si>
    <t>Semestre 5</t>
  </si>
  <si>
    <t>1</t>
  </si>
  <si>
    <t>BFTB51AU</t>
  </si>
  <si>
    <t>UE 5.1 REALISER UN DEVELOPPEMENT</t>
  </si>
  <si>
    <t>DEVELOPPEMENT S5</t>
  </si>
  <si>
    <t>MODI</t>
  </si>
  <si>
    <t>3</t>
  </si>
  <si>
    <t>BFTB53AU</t>
  </si>
  <si>
    <t>UE 5.3 ADMINISTRER DES SYSTEMES</t>
  </si>
  <si>
    <t>ADMINISTRATION SYSTEME S5</t>
  </si>
  <si>
    <t>6</t>
  </si>
  <si>
    <t>BFTB56AU</t>
  </si>
  <si>
    <t>UE 5.6 - COLLABORER AU SEIN D'UNE EQUIPE</t>
  </si>
  <si>
    <t>COLLABORER EN EQUIPE S5</t>
  </si>
  <si>
    <t>R</t>
  </si>
  <si>
    <t>BFTB5R01</t>
  </si>
  <si>
    <t>R5.B04 - Programmation système</t>
  </si>
  <si>
    <t>R5.B04 Prog. système</t>
  </si>
  <si>
    <t>MATC</t>
  </si>
  <si>
    <t>BFTB5R02</t>
  </si>
  <si>
    <t>R5.B05 - Automatisation</t>
  </si>
  <si>
    <t>R5.B05 Automatisation</t>
  </si>
  <si>
    <t>BFTB5R03</t>
  </si>
  <si>
    <t>R5.B06 - Services complexes</t>
  </si>
  <si>
    <t>R5.B06 Services complexes</t>
  </si>
  <si>
    <t>BFTB5R04</t>
  </si>
  <si>
    <t>R5.B07 - Virtualisation avancée</t>
  </si>
  <si>
    <t>R5.B07 Virtualis. avancée</t>
  </si>
  <si>
    <t>BFTB5R05</t>
  </si>
  <si>
    <t>R5.B08 - Continuité de service</t>
  </si>
  <si>
    <t>R5.B08 Continuité service</t>
  </si>
  <si>
    <t>BFTB5R06</t>
  </si>
  <si>
    <t>R5.B09 - Cybersécurité</t>
  </si>
  <si>
    <t>R5.B09 Cybersécurité</t>
  </si>
  <si>
    <t>BFTB5R07</t>
  </si>
  <si>
    <t>R5.B10 - Modélisations mathématiques</t>
  </si>
  <si>
    <t>R5.B10 Modélisations math</t>
  </si>
  <si>
    <t>BFTB5R08</t>
  </si>
  <si>
    <t>R5.B11 - Economie durable et numérique</t>
  </si>
  <si>
    <t>R5.B11 Eco durable et num</t>
  </si>
  <si>
    <t>BFTB5R09</t>
  </si>
  <si>
    <t>R5.B12 - Anglais</t>
  </si>
  <si>
    <t>R5.B12 Anglais</t>
  </si>
  <si>
    <t>BFTM5R01</t>
  </si>
  <si>
    <t>R5.01 - Initiation au management</t>
  </si>
  <si>
    <t>R5.01 Init. management</t>
  </si>
  <si>
    <t>BFTM5R02</t>
  </si>
  <si>
    <t>R5.02 - Projet professionnel et personnel</t>
  </si>
  <si>
    <t>R5.02 PPP</t>
  </si>
  <si>
    <t>BFTM5R03</t>
  </si>
  <si>
    <t>R5.03 - Communication</t>
  </si>
  <si>
    <t>R5.03 Communication</t>
  </si>
  <si>
    <t>S</t>
  </si>
  <si>
    <t>BFTB5S01</t>
  </si>
  <si>
    <t>S5.B01 - Evolution d'infrastructure 1</t>
  </si>
  <si>
    <t>S5.B01 Evo infrastruct 1</t>
  </si>
  <si>
    <t>BFTB5S02</t>
  </si>
  <si>
    <t>S5.B01.P - Evolution d'infrastructure 1</t>
  </si>
  <si>
    <t>S5.B01P Evo infrastruct 1</t>
  </si>
  <si>
    <t>PRJB</t>
  </si>
  <si>
    <t>BFTB5S03</t>
  </si>
  <si>
    <t>S5.B02 - Evolution d'infrastructure 2</t>
  </si>
  <si>
    <t>S5.B02 Evo infrastruct 2</t>
  </si>
  <si>
    <t>Obligatoire FI</t>
  </si>
  <si>
    <t>BFTB5S04</t>
  </si>
  <si>
    <t>S5.B02.P - Evolution d'infrastructure 2</t>
  </si>
  <si>
    <t>S5.B02P Evo infrastruct 2</t>
  </si>
  <si>
    <t>BFTB5S05</t>
  </si>
  <si>
    <t>P5.B01 - Démarche Portfolio</t>
  </si>
  <si>
    <t>P5.B01 Portfolio</t>
  </si>
  <si>
    <t>BFTM5S01</t>
  </si>
  <si>
    <t>S5.St - Stage</t>
  </si>
  <si>
    <t>S5.St Stage</t>
  </si>
  <si>
    <t>Obligatoire FA</t>
  </si>
  <si>
    <t>STAT</t>
  </si>
  <si>
    <t>Semestre 6</t>
  </si>
  <si>
    <t>BFTB61AU</t>
  </si>
  <si>
    <t>UE 6.1 REALISER UN DEVELOPPEMENT</t>
  </si>
  <si>
    <t>DEVELOPPEMENT S6</t>
  </si>
  <si>
    <t>BFTB63AU</t>
  </si>
  <si>
    <t>UE 6.3 ADMINISTRER DES SYSTEMES</t>
  </si>
  <si>
    <t>ADMINISTRATION SYSTEME S6</t>
  </si>
  <si>
    <t>BFTB66AU</t>
  </si>
  <si>
    <t>UE 6.6 - COLLABORER AU SEIN D'UNE EQUIPE</t>
  </si>
  <si>
    <t>COLLABORER EN EQUIPE S6</t>
  </si>
  <si>
    <t>BFTB6R01</t>
  </si>
  <si>
    <t>R6.B05 - Optimisation des services complexes</t>
  </si>
  <si>
    <t>R6.B05 Optimis. services</t>
  </si>
  <si>
    <t>BFTB6R02</t>
  </si>
  <si>
    <t>R6.B06 - Cloud computing</t>
  </si>
  <si>
    <t>BFTM6R01</t>
  </si>
  <si>
    <t>R6.01 - Initialtion à l'entreprenariat</t>
  </si>
  <si>
    <t>R6.01 Entreprenariat</t>
  </si>
  <si>
    <t>BFTM6R02</t>
  </si>
  <si>
    <t>R6.02 - Droit du numérique et de la propriété intellectuelle</t>
  </si>
  <si>
    <t>R6.02 Droit num. et PI</t>
  </si>
  <si>
    <t>BFTM6R03</t>
  </si>
  <si>
    <t>R6.03 - Communication : organisation diffusion information</t>
  </si>
  <si>
    <t>R6.03 Comm. information</t>
  </si>
  <si>
    <t>BFTM6R04</t>
  </si>
  <si>
    <t>R6.04 - Projet professionnel et personnel</t>
  </si>
  <si>
    <t>R6.04 PPP</t>
  </si>
  <si>
    <t>BFTB6S01</t>
  </si>
  <si>
    <t>S6.B01 - Optimisation des services</t>
  </si>
  <si>
    <t>S6.B01 Optimis. services</t>
  </si>
  <si>
    <t>BFTB6S02</t>
  </si>
  <si>
    <t>S6.B01.P - Optimisation des services</t>
  </si>
  <si>
    <t>S6.B01P Optimis. services</t>
  </si>
  <si>
    <t>BFTB6S03</t>
  </si>
  <si>
    <t>P6.B01 - Démarche Portfolio</t>
  </si>
  <si>
    <t>P6.B01 Portfolio</t>
  </si>
  <si>
    <t>BFTB6S04</t>
  </si>
  <si>
    <t>P6.B01.P - Démarche Portfolio</t>
  </si>
  <si>
    <t>P6.B01P Portfolio</t>
  </si>
  <si>
    <t>BFTM6S01</t>
  </si>
  <si>
    <t>S6.St - Stage</t>
  </si>
  <si>
    <t>S6.St Stage</t>
  </si>
  <si>
    <t>N</t>
  </si>
  <si>
    <t>O</t>
  </si>
  <si>
    <t>UE 4</t>
  </si>
  <si>
    <t>UE 5</t>
  </si>
  <si>
    <t>AGED</t>
  </si>
  <si>
    <t>4</t>
  </si>
  <si>
    <t>BFTC54AU</t>
  </si>
  <si>
    <t>UE 5.4 GERER DES DONNEES</t>
  </si>
  <si>
    <t>GESTION DONNEES S5</t>
  </si>
  <si>
    <t>5</t>
  </si>
  <si>
    <t>BFTC55AU</t>
  </si>
  <si>
    <t>UE 5.5 - CONDUIRE UN PROJET</t>
  </si>
  <si>
    <t>CONDUITE PROJET S5</t>
  </si>
  <si>
    <t>BFTC56AU</t>
  </si>
  <si>
    <t>BFTC5R01</t>
  </si>
  <si>
    <t>R5.C04 - Web bases de données</t>
  </si>
  <si>
    <t>R5.C04 Web BD</t>
  </si>
  <si>
    <t>BFTC5R02</t>
  </si>
  <si>
    <t>R5.C05 - Nouvelles bases de données</t>
  </si>
  <si>
    <t>R5.C05 Nouvelles BD</t>
  </si>
  <si>
    <t>BFTC5R03</t>
  </si>
  <si>
    <t>R5.C06 - Exploitation bases de données</t>
  </si>
  <si>
    <t>R5.C06 Exploitation BD</t>
  </si>
  <si>
    <t>BFTC5R04</t>
  </si>
  <si>
    <t>R5.C07 - Données massives</t>
  </si>
  <si>
    <t>R5.C07 Données massives</t>
  </si>
  <si>
    <t>BFTC5R05</t>
  </si>
  <si>
    <t>R5.C08 - Techniques d'intelligence artificielle</t>
  </si>
  <si>
    <t>R5.C08 Techniques d'IA</t>
  </si>
  <si>
    <t>BFTC5R06</t>
  </si>
  <si>
    <t>R5.C09 - Statistique inférentielle</t>
  </si>
  <si>
    <t>R5.C09 Stat inférentielle</t>
  </si>
  <si>
    <t>BFTC5R07</t>
  </si>
  <si>
    <t>R5.C10 - Economie durable et numérique</t>
  </si>
  <si>
    <t>R5.C10 Eco durable et num</t>
  </si>
  <si>
    <t>BFTC5R08</t>
  </si>
  <si>
    <t>R5.C11 - Optimisation données et systèmes décisionnels</t>
  </si>
  <si>
    <t>R5.C11 Optimis données SI</t>
  </si>
  <si>
    <t>BFTC5R09</t>
  </si>
  <si>
    <t>R5.C12 - Anglais</t>
  </si>
  <si>
    <t>R5.C12 Anglais</t>
  </si>
  <si>
    <t>BFTC5S01</t>
  </si>
  <si>
    <t>S5.C01 - Datamining 1</t>
  </si>
  <si>
    <t>S5.C01 Datamining 1</t>
  </si>
  <si>
    <t>BFTC5S02</t>
  </si>
  <si>
    <t>S5.C01.P - Datamining 1</t>
  </si>
  <si>
    <t>S5.C01P Datamining 1</t>
  </si>
  <si>
    <t>BFTC5S03</t>
  </si>
  <si>
    <t>S5.C02 - Datamining 2</t>
  </si>
  <si>
    <t>S5.C02 Datamining 2</t>
  </si>
  <si>
    <t>BFTC5S04</t>
  </si>
  <si>
    <t>S5.C02.P - Datamining 2</t>
  </si>
  <si>
    <t>S5.C02P Datamining 2</t>
  </si>
  <si>
    <t>BFTC5S05</t>
  </si>
  <si>
    <t>P5.C01 - Démarche Portfolio</t>
  </si>
  <si>
    <t>P5.C01 Portfolio</t>
  </si>
  <si>
    <t>BFTC64AU</t>
  </si>
  <si>
    <t>UE 6.4 GERER DES DONNEES</t>
  </si>
  <si>
    <t>GESTION DONNEES S6</t>
  </si>
  <si>
    <t>BFTC65AU</t>
  </si>
  <si>
    <t>UE 6.5 - CONDUIRE UN PROJET</t>
  </si>
  <si>
    <t>CONDUITE PROJET S6</t>
  </si>
  <si>
    <t>BFTC66AU</t>
  </si>
  <si>
    <t>BFTC6R01</t>
  </si>
  <si>
    <t>R6.C05 - Adminsitration des bases de données</t>
  </si>
  <si>
    <t>R6.C05 Administration BD</t>
  </si>
  <si>
    <t>BFTC6R02</t>
  </si>
  <si>
    <t>R6.C06 - Méthodes d'optimisation pour l'aide à la décision</t>
  </si>
  <si>
    <t>R6.C06 Méthodes optimlsat</t>
  </si>
  <si>
    <t>BFTC6S01</t>
  </si>
  <si>
    <t>S6.C01 - Organisation et protection des données</t>
  </si>
  <si>
    <t>S6.C01 Org et protection</t>
  </si>
  <si>
    <t>BFTC6S02</t>
  </si>
  <si>
    <t>S6.C01.P - Organisation et protection des données</t>
  </si>
  <si>
    <t>S6.C01P Org et protection</t>
  </si>
  <si>
    <t>BFTC6S03</t>
  </si>
  <si>
    <t>P6.C01 - Démarche Portfolio</t>
  </si>
  <si>
    <t>P6.C01 Portfolio</t>
  </si>
  <si>
    <t>BFTC6S04</t>
  </si>
  <si>
    <t>P6.C01.P - Démarche Portfolio</t>
  </si>
  <si>
    <t>P6.C01P Portfolio</t>
  </si>
  <si>
    <t>L</t>
  </si>
  <si>
    <t>UE 2</t>
  </si>
  <si>
    <t>RAPP</t>
  </si>
  <si>
    <t>BFTA51AU</t>
  </si>
  <si>
    <t>2</t>
  </si>
  <si>
    <t>BFTA52AU</t>
  </si>
  <si>
    <t>UE 5.2 OPTIMISER DES APPLICATIONS</t>
  </si>
  <si>
    <t>OPTIMISATION APPLI S5</t>
  </si>
  <si>
    <t>BFTA56AU</t>
  </si>
  <si>
    <t>BFTA5R01</t>
  </si>
  <si>
    <t>R5.A04 - Qualité algorithmique</t>
  </si>
  <si>
    <t>R5.A04 Qualité algo</t>
  </si>
  <si>
    <t>BFTA5R02</t>
  </si>
  <si>
    <t>R5.A05 - Programmation avancée</t>
  </si>
  <si>
    <t>R5.A05 Prog. avancée</t>
  </si>
  <si>
    <t>BFTA5R03</t>
  </si>
  <si>
    <t>R5.A06 - Programmation multimédia</t>
  </si>
  <si>
    <t>R5.A06 Prog. multimédia</t>
  </si>
  <si>
    <t>BFTA5R04</t>
  </si>
  <si>
    <t>R5.A07 - Automatisation</t>
  </si>
  <si>
    <t>R5.A07 Automatisation</t>
  </si>
  <si>
    <t>BFTA5R05</t>
  </si>
  <si>
    <t>R5.A08 - Qualité de développement</t>
  </si>
  <si>
    <t>R5.A08 Qualité dévelop.</t>
  </si>
  <si>
    <t>BFTA5R06</t>
  </si>
  <si>
    <t>R5.A09 - Virtualisation avancée</t>
  </si>
  <si>
    <t>R5.A09 Virtualis. avancée</t>
  </si>
  <si>
    <t>BFTA5R07</t>
  </si>
  <si>
    <t>R5.A10 - Nouvelles bases de données</t>
  </si>
  <si>
    <t>R5.A10 Nouvelles BD</t>
  </si>
  <si>
    <t>BFTA5R08</t>
  </si>
  <si>
    <t>R5.A11 - Aide à la décision</t>
  </si>
  <si>
    <t>R5.A11 Aide à la décision</t>
  </si>
  <si>
    <t>BFTA5R09</t>
  </si>
  <si>
    <t>R5.A12 - Modélisations mathématiques</t>
  </si>
  <si>
    <t>R5.A12 Modélisations math</t>
  </si>
  <si>
    <t>BFTA5R10</t>
  </si>
  <si>
    <t>R5.A13 - Economie durable et numérique</t>
  </si>
  <si>
    <t>R5.A13 Eco durable et num</t>
  </si>
  <si>
    <t>BFTA5R11</t>
  </si>
  <si>
    <t>R5.A14 - Anglais</t>
  </si>
  <si>
    <t>R5.A14 Anglais</t>
  </si>
  <si>
    <t>BFTA5S01</t>
  </si>
  <si>
    <t>S5.A01 - Développement avancé 1</t>
  </si>
  <si>
    <t>S5.A01 Dév. avancé 1</t>
  </si>
  <si>
    <t>BFTA5S02</t>
  </si>
  <si>
    <t>S5.A01.P - Développement avancé 1</t>
  </si>
  <si>
    <t>S5.A01P Dév. avancé 1</t>
  </si>
  <si>
    <t>BFTA5S03</t>
  </si>
  <si>
    <t>S5.A02 - Développement avancé 2</t>
  </si>
  <si>
    <t>S5.A02 Dév. avancé 2</t>
  </si>
  <si>
    <t>BFTA5S04</t>
  </si>
  <si>
    <t>S5.A02.P - Développement avancé 2</t>
  </si>
  <si>
    <t>S5.A02P Dév. avancé 2</t>
  </si>
  <si>
    <t>BFTA5S05</t>
  </si>
  <si>
    <t>P5.A01 - Démarche Portfolio</t>
  </si>
  <si>
    <t>P5.A01 Portfolio</t>
  </si>
  <si>
    <t>BFTA61AU</t>
  </si>
  <si>
    <t>BFTA62AU</t>
  </si>
  <si>
    <t>UE 6.2 OPTIMISER DES APPLICATIONS</t>
  </si>
  <si>
    <t>OPTIMISATION APPLI S6</t>
  </si>
  <si>
    <t>BFTA66AU</t>
  </si>
  <si>
    <t>BFTA6R01</t>
  </si>
  <si>
    <t>R6.A05 - Développement avancé</t>
  </si>
  <si>
    <t>R6.A05 Dév. avancé</t>
  </si>
  <si>
    <t>BFTA6R02</t>
  </si>
  <si>
    <t>R6.A06 - Maintenance applicative</t>
  </si>
  <si>
    <t>R6.A06 Maintenance appli</t>
  </si>
  <si>
    <t>BFTA6S01</t>
  </si>
  <si>
    <t>S6.A01 - Evolution d'une application</t>
  </si>
  <si>
    <t>S6.A01 Evolution appli</t>
  </si>
  <si>
    <t>BFTA6S02</t>
  </si>
  <si>
    <t>S6.A01.P - Evolution d'une application</t>
  </si>
  <si>
    <t>S6.A01P Evolution appli</t>
  </si>
  <si>
    <t>BFTA6S03</t>
  </si>
  <si>
    <t>P6.A01 - Démarche Portfolio</t>
  </si>
  <si>
    <t>P6.A01 Portfolio</t>
  </si>
  <si>
    <t>BFTA6S04</t>
  </si>
  <si>
    <t>P6.A01.P - Démarche Portfolio</t>
  </si>
  <si>
    <t>P6.A01P Portfolio</t>
  </si>
  <si>
    <t>Les colonnes A à J (en vert) ne doivent pas être modifiées</t>
  </si>
  <si>
    <t>EPREUVE 1</t>
  </si>
  <si>
    <t>EPREUVE 2</t>
  </si>
  <si>
    <t>EPREUVE 3</t>
  </si>
  <si>
    <t>EPREUVE 4</t>
  </si>
  <si>
    <t>EPREUVE 5</t>
  </si>
  <si>
    <t>f_tri</t>
  </si>
  <si>
    <t>Mutualisé ?</t>
  </si>
  <si>
    <t>Total heures</t>
  </si>
  <si>
    <t>NATURE</t>
  </si>
  <si>
    <t>COEF</t>
  </si>
  <si>
    <t>BFTM3R10E1 - R3.10-1 Management - ECRIT - 0.66</t>
  </si>
  <si>
    <t>R01</t>
  </si>
  <si>
    <t>QCM</t>
  </si>
  <si>
    <t>Projet</t>
  </si>
  <si>
    <t>R02</t>
  </si>
  <si>
    <t>Ecrit</t>
  </si>
  <si>
    <t>Travaux Pratiques</t>
  </si>
  <si>
    <t>R03</t>
  </si>
  <si>
    <t>R04</t>
  </si>
  <si>
    <t>R05</t>
  </si>
  <si>
    <t>R06</t>
  </si>
  <si>
    <t>R07</t>
  </si>
  <si>
    <t>R08</t>
  </si>
  <si>
    <t>R09</t>
  </si>
  <si>
    <t>oral</t>
  </si>
  <si>
    <t>Oral</t>
  </si>
  <si>
    <t>S01</t>
  </si>
  <si>
    <t>S02</t>
  </si>
  <si>
    <t>S03</t>
  </si>
  <si>
    <t>S04</t>
  </si>
  <si>
    <t>S05</t>
  </si>
  <si>
    <t>Compte-rendu</t>
  </si>
  <si>
    <t>Dossier</t>
  </si>
  <si>
    <t>Etude de cas</t>
  </si>
  <si>
    <t>Stage</t>
  </si>
  <si>
    <t>Rapport</t>
  </si>
  <si>
    <t>Soutenance</t>
  </si>
  <si>
    <t>Écrit</t>
  </si>
  <si>
    <t>TP</t>
  </si>
  <si>
    <t>Travaux pratiques</t>
  </si>
  <si>
    <t>MEM</t>
  </si>
  <si>
    <t>SOU</t>
  </si>
  <si>
    <t xml:space="preserve"> </t>
  </si>
  <si>
    <t>ECR</t>
  </si>
  <si>
    <t>R10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</si>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</sst>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9" tint="-0.499984740745262"/>
        <bgColor theme="9" tint="-0.49998474074526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/>
      <top/>
      <bottom style="thin">
        <color theme="4" tint="0.59999389629810485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1"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rgb="FFC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9" fontId="0" fillId="4" borderId="0" xfId="1" applyFont="1" applyFill="1" applyBorder="1" applyAlignment="1">
      <alignment horizontal="center" vertical="center"/>
    </xf>
    <xf numFmtId="9" fontId="0" fillId="4" borderId="4" xfId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9" fontId="0" fillId="5" borderId="6" xfId="1" applyFont="1" applyFill="1" applyBorder="1" applyAlignment="1">
      <alignment horizontal="center" vertical="center"/>
    </xf>
    <xf numFmtId="9" fontId="0" fillId="5" borderId="7" xfId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/>
    </xf>
    <xf numFmtId="2" fontId="2" fillId="6" borderId="9" xfId="0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1" xfId="0" applyFill="1" applyBorder="1" applyAlignment="1">
      <alignment vertical="center"/>
    </xf>
    <xf numFmtId="2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3" fillId="9" borderId="17" xfId="0" applyFont="1" applyFill="1" applyBorder="1" applyAlignment="1">
      <alignment vertical="center"/>
    </xf>
    <xf numFmtId="0" fontId="3" fillId="10" borderId="17" xfId="0" applyFont="1" applyFill="1" applyBorder="1" applyAlignment="1">
      <alignment vertical="center"/>
    </xf>
    <xf numFmtId="0" fontId="0" fillId="10" borderId="17" xfId="0" applyFill="1" applyBorder="1" applyAlignment="1">
      <alignment vertical="center"/>
    </xf>
    <xf numFmtId="0" fontId="3" fillId="10" borderId="17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3" fillId="10" borderId="17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7" xfId="0" applyFill="1" applyBorder="1" applyAlignment="1">
      <alignment vertical="center" wrapText="1"/>
    </xf>
    <xf numFmtId="0" fontId="0" fillId="11" borderId="18" xfId="0" applyFill="1" applyBorder="1" applyAlignment="1">
      <alignment vertical="center"/>
    </xf>
    <xf numFmtId="0" fontId="0" fillId="10" borderId="20" xfId="0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12" borderId="17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3">
    <dxf>
      <font>
        <color theme="0" tint="-0.24994659260841701"/>
      </font>
      <fill>
        <patternFill patternType="lightUp">
          <bgColor theme="0" tint="-0.24994659260841701"/>
        </patternFill>
      </fill>
    </dxf>
    <dxf>
      <font>
        <color theme="0" tint="-0.24994659260841701"/>
      </font>
      <fill>
        <patternFill patternType="lightUp">
          <bgColor theme="0" tint="-0.24994659260841701"/>
        </patternFill>
      </fill>
    </dxf>
    <dxf>
      <font>
        <color theme="0" tint="-0.24994659260841701"/>
      </font>
      <fill>
        <patternFill patternType="lightUp"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BF27-6D22-4356-A5E7-62C59D6B71E3}">
  <sheetPr>
    <tabColor theme="9"/>
    <pageSetUpPr fitToPage="1"/>
  </sheetPr>
  <dimension ref="A1:O100"/>
  <sheetViews>
    <sheetView topLeftCell="A20" zoomScaleNormal="100" zoomScaleSheetLayoutView="100" workbookViewId="0">
      <selection activeCell="N45" sqref="N45"/>
    </sheetView>
  </sheetViews>
  <sheetFormatPr defaultColWidth="11.44140625" defaultRowHeight="14.4" x14ac:dyDescent="0.3"/>
  <cols>
    <col min="1" max="2" width="11.44140625" style="32"/>
    <col min="3" max="3" width="5.5546875" style="16" customWidth="1"/>
    <col min="4" max="4" width="13.33203125" style="16" bestFit="1" customWidth="1"/>
    <col min="5" max="5" width="37.44140625" style="33" customWidth="1"/>
    <col min="6" max="6" width="28.33203125" style="33" customWidth="1"/>
    <col min="7" max="7" width="12.33203125" style="21" customWidth="1"/>
    <col min="8" max="8" width="9.6640625" style="40" customWidth="1"/>
    <col min="9" max="9" width="10.109375" style="16" customWidth="1"/>
    <col min="10" max="11" width="11.44140625" style="21" customWidth="1"/>
    <col min="12" max="12" width="11.44140625" style="21"/>
    <col min="13" max="14" width="11.44140625" style="31"/>
    <col min="15" max="16384" width="11.44140625" style="32"/>
  </cols>
  <sheetData>
    <row r="1" spans="1:15" ht="29.25" customHeight="1" thickBot="1" x14ac:dyDescent="0.35">
      <c r="A1" s="28" t="s">
        <v>0</v>
      </c>
      <c r="B1" s="29"/>
      <c r="C1" s="36"/>
      <c r="D1" s="36"/>
      <c r="E1" s="30"/>
      <c r="F1" s="30"/>
      <c r="G1" s="37"/>
      <c r="H1" s="38"/>
      <c r="I1" s="1"/>
      <c r="J1" s="1"/>
      <c r="K1" s="2" t="s">
        <v>1</v>
      </c>
      <c r="L1" s="2" t="s">
        <v>2</v>
      </c>
      <c r="M1" s="2" t="s">
        <v>3</v>
      </c>
      <c r="O1" s="31"/>
    </row>
    <row r="2" spans="1:15" ht="22.5" customHeight="1" x14ac:dyDescent="0.3">
      <c r="F2" s="60" t="s">
        <v>4</v>
      </c>
      <c r="G2" s="61"/>
      <c r="H2" s="66" t="s">
        <v>5</v>
      </c>
      <c r="I2" s="66"/>
      <c r="J2" s="66"/>
      <c r="K2" s="3">
        <f>SUMIF($B:$B,"Semestre 5",K:K)</f>
        <v>135</v>
      </c>
      <c r="L2" s="3">
        <f>SUMIF($B:$B,"Semestre 5",L:L)</f>
        <v>135</v>
      </c>
      <c r="M2" s="3">
        <f>SUMIF($B:$B,"Semestre 5",M:M)</f>
        <v>135</v>
      </c>
      <c r="O2" s="31"/>
    </row>
    <row r="3" spans="1:15" x14ac:dyDescent="0.3">
      <c r="F3" s="62"/>
      <c r="G3" s="63"/>
      <c r="H3" s="67" t="s">
        <v>6</v>
      </c>
      <c r="I3" s="67"/>
      <c r="J3" s="67"/>
      <c r="K3" s="4">
        <f>SUMIFS(K:K,$B:$B,"Semestre 5",$C:$C,"R")</f>
        <v>50</v>
      </c>
      <c r="L3" s="4">
        <f>SUMIFS(L:L,$B:$B,"Semestre 5",$C:$C,"R")</f>
        <v>50</v>
      </c>
      <c r="M3" s="4">
        <f>SUMIFS(M:M,$B:$B,"Semestre 5",$C:$C,"R")</f>
        <v>50</v>
      </c>
      <c r="O3" s="31"/>
    </row>
    <row r="4" spans="1:15" x14ac:dyDescent="0.3">
      <c r="F4" s="62"/>
      <c r="G4" s="63"/>
      <c r="H4" s="67" t="s">
        <v>7</v>
      </c>
      <c r="I4" s="67"/>
      <c r="J4" s="67"/>
      <c r="K4" s="5">
        <f t="shared" ref="K4:M4" si="0">K3/K2</f>
        <v>0.37037037037037035</v>
      </c>
      <c r="L4" s="5">
        <f t="shared" si="0"/>
        <v>0.37037037037037035</v>
      </c>
      <c r="M4" s="6">
        <f t="shared" si="0"/>
        <v>0.37037037037037035</v>
      </c>
      <c r="O4" s="31"/>
    </row>
    <row r="5" spans="1:15" x14ac:dyDescent="0.3">
      <c r="F5" s="62"/>
      <c r="G5" s="63"/>
      <c r="H5" s="68" t="s">
        <v>8</v>
      </c>
      <c r="I5" s="68"/>
      <c r="J5" s="68"/>
      <c r="K5" s="7">
        <f>SUMIFS(K:K,$B:$B,"Semestre 5",$C:$C,"S")</f>
        <v>85</v>
      </c>
      <c r="L5" s="7">
        <f>SUMIFS(L:L,$B:$B,"Semestre 5",$C:$C,"S")</f>
        <v>85</v>
      </c>
      <c r="M5" s="7">
        <f>SUMIFS(M:M,$B:$B,"Semestre 5",$C:$C,"S")</f>
        <v>85</v>
      </c>
      <c r="O5" s="31"/>
    </row>
    <row r="6" spans="1:15" ht="15" thickBot="1" x14ac:dyDescent="0.35">
      <c r="F6" s="64"/>
      <c r="G6" s="65"/>
      <c r="H6" s="69" t="s">
        <v>9</v>
      </c>
      <c r="I6" s="69"/>
      <c r="J6" s="69"/>
      <c r="K6" s="8">
        <f t="shared" ref="K6:M6" si="1">K5/K2</f>
        <v>0.62962962962962965</v>
      </c>
      <c r="L6" s="8">
        <f t="shared" si="1"/>
        <v>0.62962962962962965</v>
      </c>
      <c r="M6" s="9">
        <f t="shared" si="1"/>
        <v>0.62962962962962965</v>
      </c>
      <c r="O6" s="31"/>
    </row>
    <row r="7" spans="1:15" ht="21" customHeight="1" x14ac:dyDescent="0.3">
      <c r="F7" s="60" t="s">
        <v>10</v>
      </c>
      <c r="G7" s="61"/>
      <c r="H7" s="66" t="s">
        <v>5</v>
      </c>
      <c r="I7" s="66"/>
      <c r="J7" s="66"/>
      <c r="K7" s="3">
        <f>SUMIF($B:$B,"Semestre 6",K:K)</f>
        <v>100</v>
      </c>
      <c r="L7" s="3">
        <f>SUMIF($B:$B,"Semestre 6",L:L)</f>
        <v>100</v>
      </c>
      <c r="M7" s="3">
        <f>SUMIF($B:$B,"Semestre 6",M:M)</f>
        <v>100</v>
      </c>
      <c r="O7" s="31"/>
    </row>
    <row r="8" spans="1:15" x14ac:dyDescent="0.3">
      <c r="F8" s="62"/>
      <c r="G8" s="63"/>
      <c r="H8" s="67" t="s">
        <v>6</v>
      </c>
      <c r="I8" s="67"/>
      <c r="J8" s="67"/>
      <c r="K8" s="4">
        <f>SUMIFS(K:K,$B:$B,"Semestre 6",$C:$C,"R")</f>
        <v>40</v>
      </c>
      <c r="L8" s="4">
        <f>SUMIFS(L:L,$B:$B,"Semestre 6",$C:$C,"R")</f>
        <v>40</v>
      </c>
      <c r="M8" s="4">
        <f>SUMIFS(M:M,$B:$B,"Semestre 6",$C:$C,"R")</f>
        <v>40</v>
      </c>
      <c r="O8" s="31"/>
    </row>
    <row r="9" spans="1:15" x14ac:dyDescent="0.3">
      <c r="F9" s="62"/>
      <c r="G9" s="63"/>
      <c r="H9" s="67" t="s">
        <v>7</v>
      </c>
      <c r="I9" s="67"/>
      <c r="J9" s="67"/>
      <c r="K9" s="5">
        <f t="shared" ref="K9:M9" si="2">K8/K7</f>
        <v>0.4</v>
      </c>
      <c r="L9" s="5">
        <f t="shared" si="2"/>
        <v>0.4</v>
      </c>
      <c r="M9" s="6">
        <f t="shared" si="2"/>
        <v>0.4</v>
      </c>
      <c r="O9" s="31"/>
    </row>
    <row r="10" spans="1:15" x14ac:dyDescent="0.3">
      <c r="F10" s="62"/>
      <c r="G10" s="63"/>
      <c r="H10" s="68" t="s">
        <v>8</v>
      </c>
      <c r="I10" s="68"/>
      <c r="J10" s="68"/>
      <c r="K10" s="7">
        <f>SUMIFS(K:K,$B:$B,"Semestre 6",$C:$C,"S")</f>
        <v>60</v>
      </c>
      <c r="L10" s="7">
        <f>SUMIFS(L:L,$B:$B,"Semestre 6",$C:$C,"S")</f>
        <v>60</v>
      </c>
      <c r="M10" s="7">
        <f>SUMIFS(M:M,$B:$B,"Semestre 6",$C:$C,"S")</f>
        <v>60</v>
      </c>
      <c r="O10" s="31"/>
    </row>
    <row r="11" spans="1:15" ht="15" thickBot="1" x14ac:dyDescent="0.35">
      <c r="F11" s="64"/>
      <c r="G11" s="65"/>
      <c r="H11" s="69" t="s">
        <v>9</v>
      </c>
      <c r="I11" s="69"/>
      <c r="J11" s="69"/>
      <c r="K11" s="8">
        <f t="shared" ref="K11:M11" si="3">K10/K7</f>
        <v>0.6</v>
      </c>
      <c r="L11" s="8">
        <f t="shared" si="3"/>
        <v>0.6</v>
      </c>
      <c r="M11" s="9">
        <f t="shared" si="3"/>
        <v>0.6</v>
      </c>
      <c r="O11" s="31"/>
    </row>
    <row r="12" spans="1:15" s="16" customFormat="1" ht="24" customHeight="1" x14ac:dyDescent="0.3">
      <c r="A12" s="10" t="s">
        <v>11</v>
      </c>
      <c r="B12" s="10" t="s">
        <v>12</v>
      </c>
      <c r="C12" s="10" t="s">
        <v>13</v>
      </c>
      <c r="D12" s="10" t="s">
        <v>14</v>
      </c>
      <c r="E12" s="10" t="s">
        <v>15</v>
      </c>
      <c r="F12" s="11" t="s">
        <v>16</v>
      </c>
      <c r="G12" s="11" t="s">
        <v>17</v>
      </c>
      <c r="H12" s="12" t="s">
        <v>18</v>
      </c>
      <c r="I12" s="13" t="s">
        <v>19</v>
      </c>
      <c r="J12" s="12" t="s">
        <v>20</v>
      </c>
      <c r="K12" s="14" t="s">
        <v>21</v>
      </c>
      <c r="L12" s="14" t="s">
        <v>22</v>
      </c>
      <c r="M12" s="14" t="s">
        <v>23</v>
      </c>
      <c r="N12" s="15"/>
      <c r="O12" s="15"/>
    </row>
    <row r="13" spans="1:15" ht="24.9" customHeight="1" x14ac:dyDescent="0.3">
      <c r="A13" s="41" t="s">
        <v>24</v>
      </c>
      <c r="B13" s="41" t="s">
        <v>25</v>
      </c>
      <c r="C13" s="42" t="s">
        <v>26</v>
      </c>
      <c r="D13" s="42" t="s">
        <v>27</v>
      </c>
      <c r="E13" s="43" t="s">
        <v>28</v>
      </c>
      <c r="F13" s="44" t="s">
        <v>29</v>
      </c>
      <c r="G13" s="45">
        <v>0</v>
      </c>
      <c r="H13" s="46" t="s">
        <v>30</v>
      </c>
      <c r="I13" s="47">
        <v>149.16666666666666</v>
      </c>
      <c r="J13" s="42">
        <v>9</v>
      </c>
      <c r="K13" s="45">
        <v>0</v>
      </c>
      <c r="L13" s="45">
        <v>0</v>
      </c>
      <c r="M13" s="45">
        <v>0</v>
      </c>
      <c r="O13" s="31"/>
    </row>
    <row r="14" spans="1:15" ht="24.9" customHeight="1" x14ac:dyDescent="0.3">
      <c r="A14" s="41" t="s">
        <v>24</v>
      </c>
      <c r="B14" s="41" t="s">
        <v>25</v>
      </c>
      <c r="C14" s="42" t="s">
        <v>31</v>
      </c>
      <c r="D14" s="42" t="s">
        <v>32</v>
      </c>
      <c r="E14" s="43" t="s">
        <v>33</v>
      </c>
      <c r="F14" s="44" t="s">
        <v>34</v>
      </c>
      <c r="G14" s="45">
        <v>0</v>
      </c>
      <c r="H14" s="46" t="s">
        <v>30</v>
      </c>
      <c r="I14" s="47">
        <v>251.16666666666669</v>
      </c>
      <c r="J14" s="42">
        <v>12</v>
      </c>
      <c r="K14" s="45">
        <v>0</v>
      </c>
      <c r="L14" s="45">
        <v>0</v>
      </c>
      <c r="M14" s="45">
        <v>0</v>
      </c>
      <c r="O14" s="31"/>
    </row>
    <row r="15" spans="1:15" ht="24.9" customHeight="1" x14ac:dyDescent="0.3">
      <c r="A15" s="41" t="s">
        <v>24</v>
      </c>
      <c r="B15" s="41" t="s">
        <v>25</v>
      </c>
      <c r="C15" s="42" t="s">
        <v>35</v>
      </c>
      <c r="D15" s="42" t="s">
        <v>36</v>
      </c>
      <c r="E15" s="43" t="s">
        <v>37</v>
      </c>
      <c r="F15" s="44" t="s">
        <v>38</v>
      </c>
      <c r="G15" s="45">
        <v>0</v>
      </c>
      <c r="H15" s="46" t="s">
        <v>30</v>
      </c>
      <c r="I15" s="47">
        <v>147.66666666666666</v>
      </c>
      <c r="J15" s="42">
        <v>9</v>
      </c>
      <c r="K15" s="45">
        <v>0</v>
      </c>
      <c r="L15" s="45">
        <v>0</v>
      </c>
      <c r="M15" s="45">
        <v>0</v>
      </c>
      <c r="O15" s="31"/>
    </row>
    <row r="16" spans="1:15" ht="24.9" customHeight="1" x14ac:dyDescent="0.3">
      <c r="A16" s="34" t="s">
        <v>24</v>
      </c>
      <c r="B16" s="34" t="s">
        <v>25</v>
      </c>
      <c r="C16" s="19" t="s">
        <v>39</v>
      </c>
      <c r="D16" s="19" t="s">
        <v>40</v>
      </c>
      <c r="E16" s="17" t="s">
        <v>41</v>
      </c>
      <c r="F16" s="35" t="s">
        <v>42</v>
      </c>
      <c r="G16" s="20">
        <v>0</v>
      </c>
      <c r="H16" s="39" t="s">
        <v>43</v>
      </c>
      <c r="I16" s="18">
        <v>27</v>
      </c>
      <c r="J16" s="19">
        <v>0</v>
      </c>
      <c r="K16" s="20">
        <v>10</v>
      </c>
      <c r="L16" s="20">
        <v>2</v>
      </c>
      <c r="M16" s="20">
        <v>0</v>
      </c>
      <c r="O16" s="31"/>
    </row>
    <row r="17" spans="1:15" ht="24.9" customHeight="1" x14ac:dyDescent="0.3">
      <c r="A17" s="34" t="s">
        <v>24</v>
      </c>
      <c r="B17" s="34" t="s">
        <v>25</v>
      </c>
      <c r="C17" s="19" t="s">
        <v>39</v>
      </c>
      <c r="D17" s="19" t="s">
        <v>44</v>
      </c>
      <c r="E17" s="17" t="s">
        <v>45</v>
      </c>
      <c r="F17" s="35" t="s">
        <v>46</v>
      </c>
      <c r="G17" s="20">
        <v>0</v>
      </c>
      <c r="H17" s="39" t="s">
        <v>43</v>
      </c>
      <c r="I17" s="18">
        <v>12</v>
      </c>
      <c r="J17" s="19">
        <v>0</v>
      </c>
      <c r="K17" s="20">
        <v>12</v>
      </c>
      <c r="L17" s="20">
        <v>0</v>
      </c>
      <c r="M17" s="20">
        <v>2</v>
      </c>
      <c r="O17" s="31"/>
    </row>
    <row r="18" spans="1:15" ht="24.9" customHeight="1" x14ac:dyDescent="0.3">
      <c r="A18" s="34" t="s">
        <v>24</v>
      </c>
      <c r="B18" s="34" t="s">
        <v>25</v>
      </c>
      <c r="C18" s="19" t="s">
        <v>39</v>
      </c>
      <c r="D18" s="19" t="s">
        <v>47</v>
      </c>
      <c r="E18" s="17" t="s">
        <v>48</v>
      </c>
      <c r="F18" s="35" t="s">
        <v>49</v>
      </c>
      <c r="G18" s="20">
        <v>0</v>
      </c>
      <c r="H18" s="39" t="s">
        <v>43</v>
      </c>
      <c r="I18" s="18">
        <v>42</v>
      </c>
      <c r="J18" s="19">
        <v>0</v>
      </c>
      <c r="K18" s="20">
        <v>10</v>
      </c>
      <c r="L18" s="20">
        <v>10</v>
      </c>
      <c r="M18" s="20">
        <v>0</v>
      </c>
      <c r="O18" s="31"/>
    </row>
    <row r="19" spans="1:15" ht="24.9" customHeight="1" x14ac:dyDescent="0.3">
      <c r="A19" s="34" t="s">
        <v>24</v>
      </c>
      <c r="B19" s="34" t="s">
        <v>25</v>
      </c>
      <c r="C19" s="19" t="s">
        <v>39</v>
      </c>
      <c r="D19" s="19" t="s">
        <v>50</v>
      </c>
      <c r="E19" s="17" t="s">
        <v>51</v>
      </c>
      <c r="F19" s="35" t="s">
        <v>52</v>
      </c>
      <c r="G19" s="20">
        <v>0</v>
      </c>
      <c r="H19" s="39" t="s">
        <v>43</v>
      </c>
      <c r="I19" s="18">
        <v>18</v>
      </c>
      <c r="J19" s="19">
        <v>0</v>
      </c>
      <c r="K19" s="20">
        <v>10</v>
      </c>
      <c r="L19" s="20">
        <v>4</v>
      </c>
      <c r="M19" s="20">
        <v>0</v>
      </c>
      <c r="O19" s="31"/>
    </row>
    <row r="20" spans="1:15" ht="24.9" customHeight="1" x14ac:dyDescent="0.3">
      <c r="A20" s="34" t="s">
        <v>24</v>
      </c>
      <c r="B20" s="34" t="s">
        <v>25</v>
      </c>
      <c r="C20" s="19" t="s">
        <v>39</v>
      </c>
      <c r="D20" s="19" t="s">
        <v>53</v>
      </c>
      <c r="E20" s="17" t="s">
        <v>54</v>
      </c>
      <c r="F20" s="35" t="s">
        <v>55</v>
      </c>
      <c r="G20" s="20">
        <v>0</v>
      </c>
      <c r="H20" s="39" t="s">
        <v>43</v>
      </c>
      <c r="I20" s="18">
        <v>45</v>
      </c>
      <c r="J20" s="19">
        <v>0</v>
      </c>
      <c r="K20" s="20">
        <v>0</v>
      </c>
      <c r="L20" s="20">
        <v>13</v>
      </c>
      <c r="M20" s="20">
        <v>0</v>
      </c>
      <c r="O20" s="31"/>
    </row>
    <row r="21" spans="1:15" ht="24.9" customHeight="1" x14ac:dyDescent="0.3">
      <c r="A21" s="34" t="s">
        <v>24</v>
      </c>
      <c r="B21" s="34" t="s">
        <v>25</v>
      </c>
      <c r="C21" s="19" t="s">
        <v>39</v>
      </c>
      <c r="D21" s="19" t="s">
        <v>56</v>
      </c>
      <c r="E21" s="17" t="s">
        <v>57</v>
      </c>
      <c r="F21" s="35" t="s">
        <v>58</v>
      </c>
      <c r="G21" s="20">
        <v>0</v>
      </c>
      <c r="H21" s="39" t="s">
        <v>43</v>
      </c>
      <c r="I21" s="18">
        <v>36</v>
      </c>
      <c r="J21" s="19">
        <v>0</v>
      </c>
      <c r="K21" s="20">
        <v>0</v>
      </c>
      <c r="L21" s="20">
        <v>10</v>
      </c>
      <c r="M21" s="20">
        <v>0</v>
      </c>
      <c r="O21" s="31"/>
    </row>
    <row r="22" spans="1:15" ht="24.9" customHeight="1" x14ac:dyDescent="0.3">
      <c r="A22" s="34" t="s">
        <v>24</v>
      </c>
      <c r="B22" s="34" t="s">
        <v>25</v>
      </c>
      <c r="C22" s="19" t="s">
        <v>39</v>
      </c>
      <c r="D22" s="19" t="s">
        <v>59</v>
      </c>
      <c r="E22" s="17" t="s">
        <v>60</v>
      </c>
      <c r="F22" s="35" t="s">
        <v>61</v>
      </c>
      <c r="G22" s="20">
        <v>0</v>
      </c>
      <c r="H22" s="39" t="s">
        <v>43</v>
      </c>
      <c r="I22" s="18">
        <v>21</v>
      </c>
      <c r="J22" s="19">
        <v>0</v>
      </c>
      <c r="K22" s="20">
        <v>0</v>
      </c>
      <c r="L22" s="20">
        <v>7</v>
      </c>
      <c r="M22" s="20">
        <v>0</v>
      </c>
      <c r="O22" s="31"/>
    </row>
    <row r="23" spans="1:15" ht="24.9" customHeight="1" x14ac:dyDescent="0.3">
      <c r="A23" s="34" t="s">
        <v>24</v>
      </c>
      <c r="B23" s="34" t="s">
        <v>25</v>
      </c>
      <c r="C23" s="19" t="s">
        <v>39</v>
      </c>
      <c r="D23" s="19" t="s">
        <v>62</v>
      </c>
      <c r="E23" s="17" t="s">
        <v>63</v>
      </c>
      <c r="F23" s="35" t="s">
        <v>64</v>
      </c>
      <c r="G23" s="20">
        <v>0</v>
      </c>
      <c r="H23" s="39" t="s">
        <v>43</v>
      </c>
      <c r="I23" s="18">
        <v>12</v>
      </c>
      <c r="J23" s="19">
        <v>0</v>
      </c>
      <c r="K23" s="20">
        <v>0</v>
      </c>
      <c r="L23" s="20">
        <v>2</v>
      </c>
      <c r="M23" s="20">
        <v>6</v>
      </c>
      <c r="O23" s="31"/>
    </row>
    <row r="24" spans="1:15" ht="24.9" customHeight="1" x14ac:dyDescent="0.3">
      <c r="A24" s="34" t="s">
        <v>24</v>
      </c>
      <c r="B24" s="34" t="s">
        <v>25</v>
      </c>
      <c r="C24" s="19" t="s">
        <v>39</v>
      </c>
      <c r="D24" s="19" t="s">
        <v>65</v>
      </c>
      <c r="E24" s="17" t="s">
        <v>66</v>
      </c>
      <c r="F24" s="35" t="s">
        <v>67</v>
      </c>
      <c r="G24" s="20">
        <v>0</v>
      </c>
      <c r="H24" s="39" t="s">
        <v>43</v>
      </c>
      <c r="I24" s="18">
        <v>34</v>
      </c>
      <c r="J24" s="19">
        <v>0</v>
      </c>
      <c r="K24" s="20">
        <v>8</v>
      </c>
      <c r="L24" s="20">
        <v>2</v>
      </c>
      <c r="M24" s="20">
        <v>12</v>
      </c>
      <c r="O24" s="31"/>
    </row>
    <row r="25" spans="1:15" ht="24.9" customHeight="1" x14ac:dyDescent="0.3">
      <c r="A25" s="34" t="s">
        <v>24</v>
      </c>
      <c r="B25" s="34" t="s">
        <v>25</v>
      </c>
      <c r="C25" s="19" t="s">
        <v>39</v>
      </c>
      <c r="D25" s="19" t="s">
        <v>68</v>
      </c>
      <c r="E25" s="17" t="s">
        <v>69</v>
      </c>
      <c r="F25" s="35" t="s">
        <v>70</v>
      </c>
      <c r="G25" s="20">
        <v>0</v>
      </c>
      <c r="H25" s="39" t="s">
        <v>43</v>
      </c>
      <c r="I25" s="18">
        <v>12</v>
      </c>
      <c r="J25" s="19">
        <v>0</v>
      </c>
      <c r="K25" s="20">
        <v>0</v>
      </c>
      <c r="L25" s="20">
        <v>0</v>
      </c>
      <c r="M25" s="20">
        <v>8</v>
      </c>
      <c r="O25" s="31"/>
    </row>
    <row r="26" spans="1:15" ht="24.9" customHeight="1" x14ac:dyDescent="0.3">
      <c r="A26" s="34" t="s">
        <v>24</v>
      </c>
      <c r="B26" s="34" t="s">
        <v>25</v>
      </c>
      <c r="C26" s="19" t="s">
        <v>39</v>
      </c>
      <c r="D26" s="19" t="s">
        <v>71</v>
      </c>
      <c r="E26" s="17" t="s">
        <v>72</v>
      </c>
      <c r="F26" s="35" t="s">
        <v>73</v>
      </c>
      <c r="G26" s="20">
        <v>0</v>
      </c>
      <c r="H26" s="39" t="s">
        <v>43</v>
      </c>
      <c r="I26" s="18">
        <v>9</v>
      </c>
      <c r="J26" s="19">
        <v>0</v>
      </c>
      <c r="K26" s="20">
        <v>0</v>
      </c>
      <c r="L26" s="20">
        <v>0</v>
      </c>
      <c r="M26" s="20">
        <v>6</v>
      </c>
      <c r="O26" s="31"/>
    </row>
    <row r="27" spans="1:15" ht="24.9" customHeight="1" x14ac:dyDescent="0.3">
      <c r="A27" s="34" t="s">
        <v>24</v>
      </c>
      <c r="B27" s="34" t="s">
        <v>25</v>
      </c>
      <c r="C27" s="19" t="s">
        <v>39</v>
      </c>
      <c r="D27" s="19" t="s">
        <v>74</v>
      </c>
      <c r="E27" s="17" t="s">
        <v>75</v>
      </c>
      <c r="F27" s="35" t="s">
        <v>76</v>
      </c>
      <c r="G27" s="20">
        <v>0</v>
      </c>
      <c r="H27" s="39" t="s">
        <v>43</v>
      </c>
      <c r="I27" s="18">
        <v>24</v>
      </c>
      <c r="J27" s="19">
        <v>0</v>
      </c>
      <c r="K27" s="20">
        <v>0</v>
      </c>
      <c r="L27" s="20">
        <v>0</v>
      </c>
      <c r="M27" s="20">
        <v>16</v>
      </c>
      <c r="O27" s="31"/>
    </row>
    <row r="28" spans="1:15" ht="24.9" customHeight="1" x14ac:dyDescent="0.3">
      <c r="A28" s="34" t="s">
        <v>24</v>
      </c>
      <c r="B28" s="34" t="s">
        <v>25</v>
      </c>
      <c r="C28" s="19" t="s">
        <v>77</v>
      </c>
      <c r="D28" s="19" t="s">
        <v>78</v>
      </c>
      <c r="E28" s="17" t="s">
        <v>79</v>
      </c>
      <c r="F28" s="35" t="s">
        <v>80</v>
      </c>
      <c r="G28" s="20">
        <v>0</v>
      </c>
      <c r="H28" s="39" t="s">
        <v>43</v>
      </c>
      <c r="I28" s="18">
        <v>21</v>
      </c>
      <c r="J28" s="19">
        <v>0</v>
      </c>
      <c r="K28" s="20">
        <v>0</v>
      </c>
      <c r="L28" s="20">
        <v>0</v>
      </c>
      <c r="M28" s="20">
        <v>0</v>
      </c>
      <c r="O28" s="31"/>
    </row>
    <row r="29" spans="1:15" ht="24.9" customHeight="1" x14ac:dyDescent="0.3">
      <c r="A29" s="34" t="s">
        <v>24</v>
      </c>
      <c r="B29" s="34" t="s">
        <v>25</v>
      </c>
      <c r="C29" s="19" t="s">
        <v>77</v>
      </c>
      <c r="D29" s="19" t="s">
        <v>81</v>
      </c>
      <c r="E29" s="17" t="s">
        <v>82</v>
      </c>
      <c r="F29" s="35" t="s">
        <v>83</v>
      </c>
      <c r="G29" s="20">
        <v>0</v>
      </c>
      <c r="H29" s="39" t="s">
        <v>84</v>
      </c>
      <c r="I29" s="18">
        <v>60</v>
      </c>
      <c r="J29" s="19">
        <v>0</v>
      </c>
      <c r="K29" s="20">
        <v>15</v>
      </c>
      <c r="L29" s="20">
        <v>15</v>
      </c>
      <c r="M29" s="20">
        <v>15</v>
      </c>
      <c r="O29" s="31"/>
    </row>
    <row r="30" spans="1:15" ht="24.9" customHeight="1" x14ac:dyDescent="0.3">
      <c r="A30" s="34" t="s">
        <v>24</v>
      </c>
      <c r="B30" s="34" t="s">
        <v>25</v>
      </c>
      <c r="C30" s="19" t="s">
        <v>77</v>
      </c>
      <c r="D30" s="19" t="s">
        <v>85</v>
      </c>
      <c r="E30" s="17" t="s">
        <v>86</v>
      </c>
      <c r="F30" s="35" t="s">
        <v>87</v>
      </c>
      <c r="G30" s="20" t="s">
        <v>88</v>
      </c>
      <c r="H30" s="39" t="s">
        <v>43</v>
      </c>
      <c r="I30" s="18">
        <v>33</v>
      </c>
      <c r="J30" s="19">
        <v>0</v>
      </c>
      <c r="K30" s="20">
        <v>0</v>
      </c>
      <c r="L30" s="20">
        <v>0</v>
      </c>
      <c r="M30" s="20">
        <v>0</v>
      </c>
      <c r="O30" s="31"/>
    </row>
    <row r="31" spans="1:15" ht="24.9" customHeight="1" x14ac:dyDescent="0.3">
      <c r="A31" s="34" t="s">
        <v>24</v>
      </c>
      <c r="B31" s="34" t="s">
        <v>25</v>
      </c>
      <c r="C31" s="19" t="s">
        <v>77</v>
      </c>
      <c r="D31" s="19" t="s">
        <v>89</v>
      </c>
      <c r="E31" s="17" t="s">
        <v>90</v>
      </c>
      <c r="F31" s="35" t="s">
        <v>91</v>
      </c>
      <c r="G31" s="20" t="s">
        <v>88</v>
      </c>
      <c r="H31" s="39" t="s">
        <v>84</v>
      </c>
      <c r="I31" s="18">
        <v>140</v>
      </c>
      <c r="J31" s="19">
        <v>0</v>
      </c>
      <c r="K31" s="20">
        <v>35</v>
      </c>
      <c r="L31" s="20">
        <v>35</v>
      </c>
      <c r="M31" s="20">
        <v>35</v>
      </c>
      <c r="O31" s="31"/>
    </row>
    <row r="32" spans="1:15" ht="24.9" customHeight="1" x14ac:dyDescent="0.3">
      <c r="A32" s="34" t="s">
        <v>24</v>
      </c>
      <c r="B32" s="34" t="s">
        <v>25</v>
      </c>
      <c r="C32" s="19" t="s">
        <v>77</v>
      </c>
      <c r="D32" s="19" t="s">
        <v>92</v>
      </c>
      <c r="E32" s="17" t="s">
        <v>93</v>
      </c>
      <c r="F32" s="35" t="s">
        <v>94</v>
      </c>
      <c r="G32" s="20">
        <v>0</v>
      </c>
      <c r="H32" s="39" t="s">
        <v>43</v>
      </c>
      <c r="I32" s="18">
        <v>2</v>
      </c>
      <c r="J32" s="19">
        <v>0</v>
      </c>
      <c r="K32" s="20">
        <v>0</v>
      </c>
      <c r="L32" s="20">
        <v>0</v>
      </c>
      <c r="M32" s="20">
        <v>0</v>
      </c>
      <c r="O32" s="31"/>
    </row>
    <row r="33" spans="1:15" ht="24.9" customHeight="1" x14ac:dyDescent="0.3">
      <c r="A33" s="34" t="s">
        <v>24</v>
      </c>
      <c r="B33" s="34" t="s">
        <v>25</v>
      </c>
      <c r="C33" s="19" t="s">
        <v>77</v>
      </c>
      <c r="D33" s="19" t="s">
        <v>95</v>
      </c>
      <c r="E33" s="17" t="s">
        <v>96</v>
      </c>
      <c r="F33" s="35" t="s">
        <v>97</v>
      </c>
      <c r="G33" s="20" t="s">
        <v>98</v>
      </c>
      <c r="H33" s="39" t="s">
        <v>99</v>
      </c>
      <c r="I33" s="18">
        <v>0</v>
      </c>
      <c r="J33" s="19">
        <v>0</v>
      </c>
      <c r="K33" s="20">
        <v>35</v>
      </c>
      <c r="L33" s="20">
        <v>35</v>
      </c>
      <c r="M33" s="20">
        <v>35</v>
      </c>
      <c r="O33" s="31"/>
    </row>
    <row r="34" spans="1:15" ht="24.9" customHeight="1" x14ac:dyDescent="0.3">
      <c r="A34" s="41" t="s">
        <v>24</v>
      </c>
      <c r="B34" s="41" t="s">
        <v>100</v>
      </c>
      <c r="C34" s="42" t="s">
        <v>26</v>
      </c>
      <c r="D34" s="42" t="s">
        <v>101</v>
      </c>
      <c r="E34" s="43" t="s">
        <v>102</v>
      </c>
      <c r="F34" s="44" t="s">
        <v>103</v>
      </c>
      <c r="G34" s="45">
        <v>0</v>
      </c>
      <c r="H34" s="46" t="s">
        <v>30</v>
      </c>
      <c r="I34" s="47">
        <v>46.666666666666671</v>
      </c>
      <c r="J34" s="42">
        <v>10</v>
      </c>
      <c r="K34" s="45">
        <v>0</v>
      </c>
      <c r="L34" s="45">
        <v>0</v>
      </c>
      <c r="M34" s="45">
        <v>0</v>
      </c>
      <c r="O34" s="31"/>
    </row>
    <row r="35" spans="1:15" ht="24.9" customHeight="1" x14ac:dyDescent="0.3">
      <c r="A35" s="41" t="s">
        <v>24</v>
      </c>
      <c r="B35" s="41" t="s">
        <v>100</v>
      </c>
      <c r="C35" s="42" t="s">
        <v>31</v>
      </c>
      <c r="D35" s="42" t="s">
        <v>104</v>
      </c>
      <c r="E35" s="43" t="s">
        <v>105</v>
      </c>
      <c r="F35" s="44" t="s">
        <v>106</v>
      </c>
      <c r="G35" s="45">
        <v>0</v>
      </c>
      <c r="H35" s="46" t="s">
        <v>30</v>
      </c>
      <c r="I35" s="47">
        <v>46.666666666666671</v>
      </c>
      <c r="J35" s="42">
        <v>10</v>
      </c>
      <c r="K35" s="45">
        <v>0</v>
      </c>
      <c r="L35" s="45">
        <v>0</v>
      </c>
      <c r="M35" s="45">
        <v>0</v>
      </c>
      <c r="O35" s="31"/>
    </row>
    <row r="36" spans="1:15" ht="24.9" customHeight="1" x14ac:dyDescent="0.3">
      <c r="A36" s="41" t="s">
        <v>24</v>
      </c>
      <c r="B36" s="41" t="s">
        <v>100</v>
      </c>
      <c r="C36" s="42" t="s">
        <v>35</v>
      </c>
      <c r="D36" s="42" t="s">
        <v>107</v>
      </c>
      <c r="E36" s="43" t="s">
        <v>108</v>
      </c>
      <c r="F36" s="44" t="s">
        <v>109</v>
      </c>
      <c r="G36" s="45">
        <v>0</v>
      </c>
      <c r="H36" s="46" t="s">
        <v>30</v>
      </c>
      <c r="I36" s="47">
        <v>58.666666666666671</v>
      </c>
      <c r="J36" s="42">
        <v>10</v>
      </c>
      <c r="K36" s="45">
        <v>0</v>
      </c>
      <c r="L36" s="45">
        <v>0</v>
      </c>
      <c r="M36" s="45">
        <v>0</v>
      </c>
      <c r="O36" s="31"/>
    </row>
    <row r="37" spans="1:15" ht="24.9" customHeight="1" x14ac:dyDescent="0.3">
      <c r="A37" s="34" t="s">
        <v>24</v>
      </c>
      <c r="B37" s="34" t="s">
        <v>100</v>
      </c>
      <c r="C37" s="19" t="s">
        <v>39</v>
      </c>
      <c r="D37" s="19" t="s">
        <v>110</v>
      </c>
      <c r="E37" s="17" t="s">
        <v>111</v>
      </c>
      <c r="F37" s="35" t="s">
        <v>112</v>
      </c>
      <c r="G37" s="20">
        <v>0</v>
      </c>
      <c r="H37" s="39" t="s">
        <v>43</v>
      </c>
      <c r="I37" s="18">
        <v>21</v>
      </c>
      <c r="J37" s="19">
        <v>0</v>
      </c>
      <c r="K37" s="20">
        <v>25</v>
      </c>
      <c r="L37" s="20">
        <v>15</v>
      </c>
      <c r="M37" s="20">
        <v>0</v>
      </c>
      <c r="O37" s="31"/>
    </row>
    <row r="38" spans="1:15" ht="24.9" customHeight="1" x14ac:dyDescent="0.3">
      <c r="A38" s="34" t="s">
        <v>24</v>
      </c>
      <c r="B38" s="34" t="s">
        <v>100</v>
      </c>
      <c r="C38" s="19" t="s">
        <v>39</v>
      </c>
      <c r="D38" s="19" t="s">
        <v>113</v>
      </c>
      <c r="E38" s="17" t="s">
        <v>114</v>
      </c>
      <c r="F38" s="35" t="s">
        <v>114</v>
      </c>
      <c r="G38" s="20">
        <v>0</v>
      </c>
      <c r="H38" s="39" t="s">
        <v>43</v>
      </c>
      <c r="I38" s="18">
        <v>21</v>
      </c>
      <c r="J38" s="19">
        <v>0</v>
      </c>
      <c r="K38" s="20">
        <v>15</v>
      </c>
      <c r="L38" s="20">
        <v>25</v>
      </c>
      <c r="M38" s="20">
        <v>0</v>
      </c>
      <c r="O38" s="31"/>
    </row>
    <row r="39" spans="1:15" ht="24.9" customHeight="1" x14ac:dyDescent="0.3">
      <c r="A39" s="34" t="s">
        <v>24</v>
      </c>
      <c r="B39" s="34" t="s">
        <v>100</v>
      </c>
      <c r="C39" s="19" t="s">
        <v>39</v>
      </c>
      <c r="D39" s="19" t="s">
        <v>115</v>
      </c>
      <c r="E39" s="17" t="s">
        <v>116</v>
      </c>
      <c r="F39" s="35" t="s">
        <v>117</v>
      </c>
      <c r="G39" s="20">
        <v>0</v>
      </c>
      <c r="H39" s="39" t="s">
        <v>43</v>
      </c>
      <c r="I39" s="18">
        <v>12</v>
      </c>
      <c r="J39" s="19">
        <v>0</v>
      </c>
      <c r="K39" s="20">
        <v>0</v>
      </c>
      <c r="L39" s="20">
        <v>0</v>
      </c>
      <c r="M39" s="20">
        <v>12</v>
      </c>
      <c r="O39" s="31"/>
    </row>
    <row r="40" spans="1:15" ht="24.9" customHeight="1" x14ac:dyDescent="0.3">
      <c r="A40" s="34" t="s">
        <v>24</v>
      </c>
      <c r="B40" s="34" t="s">
        <v>100</v>
      </c>
      <c r="C40" s="19" t="s">
        <v>39</v>
      </c>
      <c r="D40" s="19" t="s">
        <v>118</v>
      </c>
      <c r="E40" s="17" t="s">
        <v>119</v>
      </c>
      <c r="F40" s="35" t="s">
        <v>120</v>
      </c>
      <c r="G40" s="20">
        <v>0</v>
      </c>
      <c r="H40" s="39" t="s">
        <v>43</v>
      </c>
      <c r="I40" s="18">
        <v>12</v>
      </c>
      <c r="J40" s="19">
        <v>0</v>
      </c>
      <c r="K40" s="20">
        <v>0</v>
      </c>
      <c r="L40" s="20">
        <v>0</v>
      </c>
      <c r="M40" s="20">
        <v>12</v>
      </c>
      <c r="O40" s="31"/>
    </row>
    <row r="41" spans="1:15" ht="24.9" customHeight="1" x14ac:dyDescent="0.3">
      <c r="A41" s="34" t="s">
        <v>24</v>
      </c>
      <c r="B41" s="34" t="s">
        <v>100</v>
      </c>
      <c r="C41" s="19" t="s">
        <v>39</v>
      </c>
      <c r="D41" s="19" t="s">
        <v>121</v>
      </c>
      <c r="E41" s="17" t="s">
        <v>122</v>
      </c>
      <c r="F41" s="35" t="s">
        <v>123</v>
      </c>
      <c r="G41" s="20">
        <v>0</v>
      </c>
      <c r="H41" s="39" t="s">
        <v>43</v>
      </c>
      <c r="I41" s="18">
        <v>9</v>
      </c>
      <c r="J41" s="19">
        <v>0</v>
      </c>
      <c r="K41" s="20">
        <v>0</v>
      </c>
      <c r="L41" s="20">
        <v>0</v>
      </c>
      <c r="M41" s="20">
        <v>8</v>
      </c>
      <c r="O41" s="31"/>
    </row>
    <row r="42" spans="1:15" ht="24.9" customHeight="1" x14ac:dyDescent="0.3">
      <c r="A42" s="34" t="s">
        <v>24</v>
      </c>
      <c r="B42" s="34" t="s">
        <v>100</v>
      </c>
      <c r="C42" s="19" t="s">
        <v>39</v>
      </c>
      <c r="D42" s="19" t="s">
        <v>124</v>
      </c>
      <c r="E42" s="17" t="s">
        <v>125</v>
      </c>
      <c r="F42" s="35" t="s">
        <v>126</v>
      </c>
      <c r="G42" s="20">
        <v>0</v>
      </c>
      <c r="H42" s="39" t="s">
        <v>43</v>
      </c>
      <c r="I42" s="18">
        <v>8</v>
      </c>
      <c r="J42" s="19">
        <v>0</v>
      </c>
      <c r="K42" s="20">
        <v>0</v>
      </c>
      <c r="L42" s="20">
        <v>0</v>
      </c>
      <c r="M42" s="20">
        <v>8</v>
      </c>
      <c r="O42" s="31"/>
    </row>
    <row r="43" spans="1:15" ht="24.9" customHeight="1" x14ac:dyDescent="0.3">
      <c r="A43" s="34" t="s">
        <v>24</v>
      </c>
      <c r="B43" s="34" t="s">
        <v>100</v>
      </c>
      <c r="C43" s="19" t="s">
        <v>77</v>
      </c>
      <c r="D43" s="19" t="s">
        <v>127</v>
      </c>
      <c r="E43" s="17" t="s">
        <v>128</v>
      </c>
      <c r="F43" s="35" t="s">
        <v>129</v>
      </c>
      <c r="G43" s="20">
        <v>0</v>
      </c>
      <c r="H43" s="39" t="s">
        <v>43</v>
      </c>
      <c r="I43" s="18">
        <v>17</v>
      </c>
      <c r="J43" s="19">
        <v>0</v>
      </c>
      <c r="K43" s="20">
        <v>0</v>
      </c>
      <c r="L43" s="20">
        <v>0</v>
      </c>
      <c r="M43" s="20">
        <v>0</v>
      </c>
      <c r="O43" s="31"/>
    </row>
    <row r="44" spans="1:15" ht="24.9" customHeight="1" x14ac:dyDescent="0.3">
      <c r="A44" s="34" t="s">
        <v>24</v>
      </c>
      <c r="B44" s="34" t="s">
        <v>100</v>
      </c>
      <c r="C44" s="19" t="s">
        <v>77</v>
      </c>
      <c r="D44" s="19" t="s">
        <v>130</v>
      </c>
      <c r="E44" s="17" t="s">
        <v>131</v>
      </c>
      <c r="F44" s="35" t="s">
        <v>132</v>
      </c>
      <c r="G44" s="20">
        <v>0</v>
      </c>
      <c r="H44" s="39" t="s">
        <v>84</v>
      </c>
      <c r="I44" s="18">
        <v>45</v>
      </c>
      <c r="J44" s="19">
        <v>0</v>
      </c>
      <c r="K44" s="20">
        <v>10</v>
      </c>
      <c r="L44" s="20">
        <v>10</v>
      </c>
      <c r="M44" s="20">
        <v>10</v>
      </c>
      <c r="O44" s="31"/>
    </row>
    <row r="45" spans="1:15" ht="24.9" customHeight="1" x14ac:dyDescent="0.3">
      <c r="A45" s="34" t="s">
        <v>24</v>
      </c>
      <c r="B45" s="34" t="s">
        <v>100</v>
      </c>
      <c r="C45" s="19" t="s">
        <v>77</v>
      </c>
      <c r="D45" s="19" t="s">
        <v>133</v>
      </c>
      <c r="E45" s="17" t="s">
        <v>134</v>
      </c>
      <c r="F45" s="35" t="s">
        <v>135</v>
      </c>
      <c r="G45" s="20">
        <v>0</v>
      </c>
      <c r="H45" s="39" t="s">
        <v>43</v>
      </c>
      <c r="I45" s="18">
        <v>2</v>
      </c>
      <c r="J45" s="19">
        <v>0</v>
      </c>
      <c r="K45" s="20">
        <v>0</v>
      </c>
      <c r="L45" s="20">
        <v>0</v>
      </c>
      <c r="M45" s="20">
        <v>0</v>
      </c>
      <c r="O45" s="31"/>
    </row>
    <row r="46" spans="1:15" ht="24.9" customHeight="1" x14ac:dyDescent="0.3">
      <c r="A46" s="34" t="s">
        <v>24</v>
      </c>
      <c r="B46" s="34" t="s">
        <v>100</v>
      </c>
      <c r="C46" s="19" t="s">
        <v>77</v>
      </c>
      <c r="D46" s="19" t="s">
        <v>136</v>
      </c>
      <c r="E46" s="17" t="s">
        <v>137</v>
      </c>
      <c r="F46" s="35" t="s">
        <v>138</v>
      </c>
      <c r="G46" s="20">
        <v>0</v>
      </c>
      <c r="H46" s="39" t="s">
        <v>84</v>
      </c>
      <c r="I46" s="18">
        <v>5</v>
      </c>
      <c r="J46" s="19">
        <v>0</v>
      </c>
      <c r="K46" s="20">
        <v>5</v>
      </c>
      <c r="L46" s="20">
        <v>5</v>
      </c>
      <c r="M46" s="20">
        <v>5</v>
      </c>
      <c r="O46" s="31"/>
    </row>
    <row r="47" spans="1:15" ht="24.9" customHeight="1" x14ac:dyDescent="0.3">
      <c r="A47" s="34" t="s">
        <v>24</v>
      </c>
      <c r="B47" s="34" t="s">
        <v>100</v>
      </c>
      <c r="C47" s="19" t="s">
        <v>77</v>
      </c>
      <c r="D47" s="19" t="s">
        <v>139</v>
      </c>
      <c r="E47" s="17" t="s">
        <v>140</v>
      </c>
      <c r="F47" s="35" t="s">
        <v>141</v>
      </c>
      <c r="G47" s="20">
        <v>0</v>
      </c>
      <c r="H47" s="39" t="s">
        <v>99</v>
      </c>
      <c r="I47" s="18">
        <v>0</v>
      </c>
      <c r="J47" s="19">
        <v>0</v>
      </c>
      <c r="K47" s="20">
        <v>45</v>
      </c>
      <c r="L47" s="20">
        <v>45</v>
      </c>
      <c r="M47" s="20">
        <v>45</v>
      </c>
      <c r="O47" s="31"/>
    </row>
    <row r="48" spans="1:15" ht="24.9" customHeight="1" x14ac:dyDescent="0.3">
      <c r="A48" s="34"/>
      <c r="B48" s="34"/>
      <c r="C48" s="19"/>
      <c r="D48" s="19"/>
      <c r="E48" s="17"/>
      <c r="F48" s="35"/>
      <c r="G48" s="20"/>
      <c r="H48" s="39"/>
      <c r="I48" s="18"/>
      <c r="J48" s="19"/>
      <c r="K48" s="20"/>
      <c r="L48" s="20"/>
      <c r="M48" s="20"/>
      <c r="O48" s="31"/>
    </row>
    <row r="49" spans="1:15" ht="24.9" customHeight="1" x14ac:dyDescent="0.3">
      <c r="A49" s="34"/>
      <c r="B49" s="34"/>
      <c r="C49" s="19"/>
      <c r="D49" s="19"/>
      <c r="E49" s="17"/>
      <c r="F49" s="35"/>
      <c r="G49" s="20"/>
      <c r="H49" s="39"/>
      <c r="I49" s="18"/>
      <c r="J49" s="19"/>
      <c r="K49" s="20"/>
      <c r="L49" s="20"/>
      <c r="M49" s="20"/>
      <c r="O49" s="31"/>
    </row>
    <row r="50" spans="1:15" ht="24.9" customHeight="1" x14ac:dyDescent="0.3">
      <c r="A50" s="34"/>
      <c r="B50" s="34"/>
      <c r="C50" s="19"/>
      <c r="D50" s="19"/>
      <c r="E50" s="17"/>
      <c r="F50" s="35"/>
      <c r="G50" s="20"/>
      <c r="H50" s="39"/>
      <c r="I50" s="19"/>
      <c r="J50" s="19"/>
      <c r="K50" s="20"/>
      <c r="L50" s="20"/>
      <c r="M50" s="20"/>
      <c r="O50" s="31"/>
    </row>
    <row r="51" spans="1:15" ht="24.9" customHeight="1" x14ac:dyDescent="0.3">
      <c r="A51" s="34"/>
      <c r="B51" s="34"/>
      <c r="C51" s="19"/>
      <c r="D51" s="19"/>
      <c r="E51" s="17"/>
      <c r="F51" s="35"/>
      <c r="G51" s="20"/>
      <c r="H51" s="39"/>
      <c r="I51" s="19"/>
      <c r="J51" s="19"/>
      <c r="K51" s="20"/>
      <c r="L51" s="20"/>
      <c r="M51" s="20"/>
      <c r="O51" s="31"/>
    </row>
    <row r="52" spans="1:15" ht="24.9" customHeight="1" x14ac:dyDescent="0.3">
      <c r="A52" s="34"/>
      <c r="B52" s="34"/>
      <c r="C52" s="19"/>
      <c r="D52" s="19"/>
      <c r="E52" s="17"/>
      <c r="F52" s="35"/>
      <c r="G52" s="20"/>
      <c r="H52" s="39"/>
      <c r="I52" s="19"/>
      <c r="J52" s="19"/>
      <c r="K52" s="20"/>
      <c r="L52" s="20"/>
      <c r="M52" s="20"/>
      <c r="O52" s="31"/>
    </row>
    <row r="53" spans="1:15" ht="24.9" customHeight="1" x14ac:dyDescent="0.3">
      <c r="A53" s="34"/>
      <c r="B53" s="34"/>
      <c r="C53" s="19"/>
      <c r="D53" s="19"/>
      <c r="E53" s="17"/>
      <c r="F53" s="35"/>
      <c r="G53" s="20"/>
      <c r="H53" s="39"/>
      <c r="I53" s="19"/>
      <c r="J53" s="19"/>
      <c r="K53" s="20"/>
      <c r="L53" s="20"/>
      <c r="M53" s="20"/>
      <c r="O53" s="31"/>
    </row>
    <row r="54" spans="1:15" ht="24.9" customHeight="1" x14ac:dyDescent="0.3">
      <c r="A54" s="34"/>
      <c r="B54" s="34"/>
      <c r="C54" s="19"/>
      <c r="D54" s="19"/>
      <c r="E54" s="17"/>
      <c r="F54" s="35"/>
      <c r="G54" s="20"/>
      <c r="H54" s="39"/>
      <c r="I54" s="19"/>
      <c r="J54" s="19"/>
      <c r="K54" s="20"/>
      <c r="L54" s="20"/>
      <c r="M54" s="20"/>
      <c r="O54" s="31"/>
    </row>
    <row r="55" spans="1:15" ht="24.9" customHeight="1" x14ac:dyDescent="0.3">
      <c r="A55" s="34"/>
      <c r="B55" s="34"/>
      <c r="C55" s="19"/>
      <c r="D55" s="19"/>
      <c r="E55" s="17"/>
      <c r="F55" s="35"/>
      <c r="G55" s="20"/>
      <c r="H55" s="39"/>
      <c r="I55" s="19"/>
      <c r="J55" s="19"/>
      <c r="K55" s="20"/>
      <c r="L55" s="20"/>
      <c r="M55" s="20"/>
      <c r="O55" s="31"/>
    </row>
    <row r="56" spans="1:15" ht="24.9" customHeight="1" x14ac:dyDescent="0.3">
      <c r="A56" s="34"/>
      <c r="B56" s="34"/>
      <c r="C56" s="19"/>
      <c r="D56" s="19"/>
      <c r="E56" s="17"/>
      <c r="F56" s="35"/>
      <c r="G56" s="20"/>
      <c r="H56" s="39"/>
      <c r="I56" s="19"/>
      <c r="J56" s="19"/>
      <c r="K56" s="20"/>
      <c r="L56" s="20"/>
      <c r="M56" s="20"/>
      <c r="O56" s="31"/>
    </row>
    <row r="57" spans="1:15" ht="24.9" customHeight="1" x14ac:dyDescent="0.3">
      <c r="A57" s="34"/>
      <c r="B57" s="34"/>
      <c r="C57" s="19"/>
      <c r="D57" s="19"/>
      <c r="E57" s="17"/>
      <c r="F57" s="35"/>
      <c r="G57" s="20"/>
      <c r="H57" s="39"/>
      <c r="I57" s="19"/>
      <c r="J57" s="19"/>
      <c r="K57" s="20"/>
      <c r="L57" s="20"/>
      <c r="M57" s="20"/>
      <c r="O57" s="31"/>
    </row>
    <row r="58" spans="1:15" ht="24.9" customHeight="1" x14ac:dyDescent="0.3">
      <c r="A58" s="34"/>
      <c r="B58" s="34"/>
      <c r="C58" s="19"/>
      <c r="D58" s="19"/>
      <c r="E58" s="17"/>
      <c r="F58" s="35"/>
      <c r="G58" s="20"/>
      <c r="H58" s="39"/>
      <c r="I58" s="19"/>
      <c r="J58" s="19"/>
      <c r="K58" s="20"/>
      <c r="L58" s="20"/>
      <c r="M58" s="20"/>
      <c r="O58" s="31"/>
    </row>
    <row r="59" spans="1:15" ht="24.9" customHeight="1" x14ac:dyDescent="0.3">
      <c r="A59" s="34"/>
      <c r="B59" s="34"/>
      <c r="C59" s="19"/>
      <c r="D59" s="19"/>
      <c r="E59" s="17"/>
      <c r="F59" s="35"/>
      <c r="G59" s="20"/>
      <c r="H59" s="39"/>
      <c r="I59" s="19"/>
      <c r="J59" s="19"/>
      <c r="K59" s="20"/>
      <c r="L59" s="20"/>
      <c r="M59" s="20"/>
      <c r="O59" s="31"/>
    </row>
    <row r="60" spans="1:15" ht="24.9" customHeight="1" x14ac:dyDescent="0.3">
      <c r="A60" s="34"/>
      <c r="B60" s="34"/>
      <c r="C60" s="19"/>
      <c r="D60" s="19"/>
      <c r="E60" s="17"/>
      <c r="F60" s="35"/>
      <c r="G60" s="20"/>
      <c r="H60" s="39"/>
      <c r="I60" s="19"/>
      <c r="J60" s="19"/>
      <c r="K60" s="20"/>
      <c r="L60" s="20"/>
      <c r="M60" s="20"/>
      <c r="O60" s="31"/>
    </row>
    <row r="61" spans="1:15" ht="24.9" customHeight="1" x14ac:dyDescent="0.3">
      <c r="A61" s="34"/>
      <c r="B61" s="34"/>
      <c r="C61" s="19"/>
      <c r="D61" s="19"/>
      <c r="E61" s="17"/>
      <c r="F61" s="35"/>
      <c r="G61" s="20"/>
      <c r="H61" s="39"/>
      <c r="I61" s="19"/>
      <c r="J61" s="19"/>
      <c r="K61" s="20"/>
      <c r="L61" s="20"/>
      <c r="M61" s="20"/>
      <c r="O61" s="31"/>
    </row>
    <row r="62" spans="1:15" ht="24.9" customHeight="1" x14ac:dyDescent="0.3">
      <c r="A62" s="34"/>
      <c r="B62" s="34"/>
      <c r="C62" s="19"/>
      <c r="D62" s="19"/>
      <c r="E62" s="17"/>
      <c r="F62" s="35"/>
      <c r="G62" s="20"/>
      <c r="H62" s="39"/>
      <c r="I62" s="19"/>
      <c r="J62" s="19"/>
      <c r="K62" s="20"/>
      <c r="L62" s="20"/>
      <c r="M62" s="20"/>
      <c r="O62" s="31"/>
    </row>
    <row r="63" spans="1:15" ht="24.9" customHeight="1" x14ac:dyDescent="0.3">
      <c r="A63" s="34"/>
      <c r="B63" s="34"/>
      <c r="C63" s="19"/>
      <c r="D63" s="19"/>
      <c r="E63" s="17"/>
      <c r="F63" s="35"/>
      <c r="G63" s="20"/>
      <c r="H63" s="39"/>
      <c r="I63" s="19"/>
      <c r="J63" s="19"/>
      <c r="K63" s="20"/>
      <c r="L63" s="20"/>
      <c r="M63" s="20"/>
      <c r="O63" s="31"/>
    </row>
    <row r="64" spans="1:15" ht="24.9" customHeight="1" x14ac:dyDescent="0.3">
      <c r="A64" s="34"/>
      <c r="B64" s="34"/>
      <c r="C64" s="19"/>
      <c r="D64" s="19"/>
      <c r="E64" s="17"/>
      <c r="F64" s="35"/>
      <c r="G64" s="20"/>
      <c r="H64" s="39"/>
      <c r="I64" s="19"/>
      <c r="J64" s="19"/>
      <c r="K64" s="20"/>
      <c r="L64" s="20"/>
      <c r="M64" s="20"/>
      <c r="O64" s="31"/>
    </row>
    <row r="65" spans="1:15" ht="24.9" customHeight="1" x14ac:dyDescent="0.3">
      <c r="A65" s="34"/>
      <c r="B65" s="34"/>
      <c r="C65" s="19"/>
      <c r="D65" s="19"/>
      <c r="E65" s="17"/>
      <c r="F65" s="35"/>
      <c r="G65" s="20"/>
      <c r="H65" s="39"/>
      <c r="I65" s="19"/>
      <c r="J65" s="19"/>
      <c r="K65" s="20"/>
      <c r="L65" s="20"/>
      <c r="M65" s="20"/>
      <c r="O65" s="31"/>
    </row>
    <row r="66" spans="1:15" ht="24.9" customHeight="1" x14ac:dyDescent="0.3">
      <c r="A66" s="34"/>
      <c r="B66" s="34"/>
      <c r="C66" s="19"/>
      <c r="D66" s="19"/>
      <c r="E66" s="17"/>
      <c r="F66" s="35"/>
      <c r="G66" s="20"/>
      <c r="H66" s="39"/>
      <c r="I66" s="19"/>
      <c r="J66" s="19"/>
      <c r="K66" s="20"/>
      <c r="L66" s="20"/>
      <c r="M66" s="20"/>
      <c r="O66" s="31"/>
    </row>
    <row r="67" spans="1:15" ht="24.9" customHeight="1" x14ac:dyDescent="0.3">
      <c r="A67" s="34"/>
      <c r="B67" s="34"/>
      <c r="C67" s="19"/>
      <c r="D67" s="19"/>
      <c r="E67" s="17"/>
      <c r="F67" s="35"/>
      <c r="G67" s="20"/>
      <c r="H67" s="39"/>
      <c r="I67" s="19"/>
      <c r="J67" s="19"/>
      <c r="K67" s="20"/>
      <c r="L67" s="20"/>
      <c r="M67" s="20"/>
      <c r="O67" s="31"/>
    </row>
    <row r="68" spans="1:15" ht="24.9" customHeight="1" x14ac:dyDescent="0.3">
      <c r="A68" s="34"/>
      <c r="B68" s="34"/>
      <c r="C68" s="19"/>
      <c r="D68" s="19"/>
      <c r="E68" s="17"/>
      <c r="F68" s="35"/>
      <c r="G68" s="20"/>
      <c r="H68" s="39"/>
      <c r="I68" s="19"/>
      <c r="J68" s="19"/>
      <c r="K68" s="20"/>
      <c r="L68" s="20"/>
      <c r="M68" s="20"/>
      <c r="O68" s="31"/>
    </row>
    <row r="69" spans="1:15" ht="24.9" customHeight="1" x14ac:dyDescent="0.3">
      <c r="A69" s="34"/>
      <c r="B69" s="34"/>
      <c r="C69" s="19"/>
      <c r="D69" s="19"/>
      <c r="E69" s="17"/>
      <c r="F69" s="35"/>
      <c r="G69" s="20"/>
      <c r="H69" s="39"/>
      <c r="I69" s="19"/>
      <c r="J69" s="19"/>
      <c r="K69" s="20"/>
      <c r="L69" s="20"/>
      <c r="M69" s="20"/>
      <c r="O69" s="31"/>
    </row>
    <row r="70" spans="1:15" ht="24.9" customHeight="1" x14ac:dyDescent="0.3">
      <c r="A70" s="34"/>
      <c r="B70" s="34"/>
      <c r="C70" s="19"/>
      <c r="D70" s="19"/>
      <c r="E70" s="17"/>
      <c r="F70" s="35"/>
      <c r="G70" s="20"/>
      <c r="H70" s="39"/>
      <c r="I70" s="19"/>
      <c r="J70" s="19"/>
      <c r="K70" s="20"/>
      <c r="L70" s="20"/>
      <c r="M70" s="20"/>
      <c r="O70" s="31"/>
    </row>
    <row r="71" spans="1:15" ht="24.9" customHeight="1" x14ac:dyDescent="0.3">
      <c r="A71" s="34"/>
      <c r="B71" s="34"/>
      <c r="C71" s="19"/>
      <c r="D71" s="19"/>
      <c r="E71" s="17"/>
      <c r="F71" s="35"/>
      <c r="G71" s="20"/>
      <c r="H71" s="39"/>
      <c r="I71" s="19"/>
      <c r="J71" s="19"/>
      <c r="K71" s="20"/>
      <c r="L71" s="20"/>
      <c r="M71" s="20"/>
      <c r="O71" s="31"/>
    </row>
    <row r="72" spans="1:15" ht="24.9" customHeight="1" x14ac:dyDescent="0.3">
      <c r="A72" s="34"/>
      <c r="B72" s="34"/>
      <c r="C72" s="19"/>
      <c r="D72" s="19"/>
      <c r="E72" s="17"/>
      <c r="F72" s="35"/>
      <c r="G72" s="20"/>
      <c r="H72" s="39"/>
      <c r="I72" s="19"/>
      <c r="J72" s="19"/>
      <c r="K72" s="20"/>
      <c r="L72" s="20"/>
      <c r="M72" s="20"/>
      <c r="O72" s="31"/>
    </row>
    <row r="73" spans="1:15" ht="24.9" customHeight="1" x14ac:dyDescent="0.3">
      <c r="A73" s="34"/>
      <c r="B73" s="34"/>
      <c r="C73" s="19"/>
      <c r="D73" s="19"/>
      <c r="E73" s="17"/>
      <c r="F73" s="35"/>
      <c r="G73" s="20"/>
      <c r="H73" s="39"/>
      <c r="I73" s="19"/>
      <c r="J73" s="19"/>
      <c r="K73" s="20"/>
      <c r="L73" s="20"/>
      <c r="M73" s="20"/>
      <c r="O73" s="31"/>
    </row>
    <row r="74" spans="1:15" ht="24.9" customHeight="1" x14ac:dyDescent="0.3">
      <c r="A74" s="34"/>
      <c r="B74" s="34"/>
      <c r="C74" s="19"/>
      <c r="D74" s="19"/>
      <c r="E74" s="17"/>
      <c r="F74" s="35"/>
      <c r="G74" s="20"/>
      <c r="H74" s="39"/>
      <c r="I74" s="19"/>
      <c r="J74" s="19"/>
      <c r="K74" s="20"/>
      <c r="L74" s="20"/>
      <c r="M74" s="20"/>
      <c r="O74" s="31"/>
    </row>
    <row r="75" spans="1:15" ht="24.9" customHeight="1" x14ac:dyDescent="0.3">
      <c r="A75" s="34"/>
      <c r="B75" s="34"/>
      <c r="C75" s="19"/>
      <c r="D75" s="19"/>
      <c r="E75" s="17"/>
      <c r="F75" s="35"/>
      <c r="G75" s="20"/>
      <c r="H75" s="39"/>
      <c r="I75" s="19"/>
      <c r="J75" s="19"/>
      <c r="K75" s="20"/>
      <c r="L75" s="20"/>
      <c r="M75" s="20"/>
      <c r="O75" s="31"/>
    </row>
    <row r="76" spans="1:15" ht="24.9" customHeight="1" x14ac:dyDescent="0.3">
      <c r="A76" s="34"/>
      <c r="B76" s="34"/>
      <c r="C76" s="19"/>
      <c r="D76" s="19"/>
      <c r="E76" s="17"/>
      <c r="F76" s="35"/>
      <c r="G76" s="20"/>
      <c r="H76" s="39"/>
      <c r="I76" s="19"/>
      <c r="J76" s="19"/>
      <c r="K76" s="20"/>
      <c r="L76" s="20"/>
      <c r="M76" s="20"/>
      <c r="O76" s="31"/>
    </row>
    <row r="77" spans="1:15" ht="24.9" customHeight="1" x14ac:dyDescent="0.3">
      <c r="A77" s="34"/>
      <c r="B77" s="34"/>
      <c r="C77" s="19"/>
      <c r="D77" s="19"/>
      <c r="E77" s="17"/>
      <c r="F77" s="35"/>
      <c r="G77" s="20"/>
      <c r="H77" s="39"/>
      <c r="I77" s="19"/>
      <c r="J77" s="19"/>
      <c r="K77" s="20"/>
      <c r="L77" s="20"/>
      <c r="M77" s="20"/>
      <c r="O77" s="31"/>
    </row>
    <row r="78" spans="1:15" ht="24.9" customHeight="1" x14ac:dyDescent="0.3">
      <c r="A78" s="34"/>
      <c r="B78" s="34"/>
      <c r="C78" s="19"/>
      <c r="D78" s="19"/>
      <c r="E78" s="17"/>
      <c r="F78" s="35"/>
      <c r="G78" s="20"/>
      <c r="H78" s="39"/>
      <c r="I78" s="19"/>
      <c r="J78" s="19"/>
      <c r="K78" s="20"/>
      <c r="L78" s="20"/>
      <c r="M78" s="20"/>
      <c r="O78" s="31"/>
    </row>
    <row r="79" spans="1:15" ht="24.9" customHeight="1" x14ac:dyDescent="0.3">
      <c r="A79" s="34"/>
      <c r="B79" s="34"/>
      <c r="C79" s="19"/>
      <c r="D79" s="19"/>
      <c r="E79" s="17"/>
      <c r="F79" s="35"/>
      <c r="G79" s="20"/>
      <c r="H79" s="39"/>
      <c r="I79" s="19"/>
      <c r="J79" s="19"/>
      <c r="K79" s="20"/>
      <c r="L79" s="20"/>
      <c r="M79" s="20"/>
      <c r="O79" s="31"/>
    </row>
    <row r="80" spans="1:15" ht="24.9" customHeight="1" x14ac:dyDescent="0.3">
      <c r="A80" s="34"/>
      <c r="B80" s="34"/>
      <c r="C80" s="19"/>
      <c r="D80" s="19"/>
      <c r="E80" s="17"/>
      <c r="F80" s="35"/>
      <c r="G80" s="20"/>
      <c r="H80" s="39"/>
      <c r="I80" s="19"/>
      <c r="J80" s="19"/>
      <c r="K80" s="20"/>
      <c r="L80" s="20"/>
      <c r="M80" s="20"/>
      <c r="O80" s="31"/>
    </row>
    <row r="81" spans="1:15" ht="24.9" customHeight="1" x14ac:dyDescent="0.3">
      <c r="A81" s="34"/>
      <c r="B81" s="34"/>
      <c r="C81" s="19"/>
      <c r="D81" s="19"/>
      <c r="E81" s="17"/>
      <c r="F81" s="35"/>
      <c r="G81" s="20"/>
      <c r="H81" s="39"/>
      <c r="I81" s="19"/>
      <c r="J81" s="19"/>
      <c r="K81" s="20"/>
      <c r="L81" s="20"/>
      <c r="M81" s="20"/>
      <c r="O81" s="31"/>
    </row>
    <row r="82" spans="1:15" ht="24.9" customHeight="1" x14ac:dyDescent="0.3">
      <c r="A82" s="34"/>
      <c r="B82" s="34"/>
      <c r="C82" s="19"/>
      <c r="D82" s="19"/>
      <c r="E82" s="17"/>
      <c r="F82" s="35"/>
      <c r="G82" s="20"/>
      <c r="H82" s="39"/>
      <c r="I82" s="19"/>
      <c r="J82" s="19"/>
      <c r="K82" s="20"/>
      <c r="L82" s="20"/>
      <c r="M82" s="20"/>
      <c r="O82" s="31"/>
    </row>
    <row r="83" spans="1:15" ht="24.9" customHeight="1" x14ac:dyDescent="0.3">
      <c r="A83" s="34"/>
      <c r="B83" s="34"/>
      <c r="C83" s="19"/>
      <c r="D83" s="19"/>
      <c r="E83" s="17"/>
      <c r="F83" s="35"/>
      <c r="G83" s="20"/>
      <c r="H83" s="39"/>
      <c r="I83" s="19"/>
      <c r="J83" s="19"/>
      <c r="K83" s="20"/>
      <c r="L83" s="20"/>
      <c r="M83" s="20"/>
      <c r="O83" s="31"/>
    </row>
    <row r="84" spans="1:15" ht="24.9" customHeight="1" x14ac:dyDescent="0.3">
      <c r="A84" s="34"/>
      <c r="B84" s="34"/>
      <c r="C84" s="19"/>
      <c r="D84" s="19"/>
      <c r="E84" s="17"/>
      <c r="F84" s="35"/>
      <c r="G84" s="20"/>
      <c r="H84" s="39"/>
      <c r="I84" s="19"/>
      <c r="J84" s="19"/>
      <c r="K84" s="20"/>
      <c r="L84" s="20"/>
      <c r="M84" s="20"/>
      <c r="O84" s="31"/>
    </row>
    <row r="85" spans="1:15" ht="24.9" customHeight="1" x14ac:dyDescent="0.3">
      <c r="A85" s="34"/>
      <c r="B85" s="34"/>
      <c r="C85" s="19"/>
      <c r="D85" s="19"/>
      <c r="E85" s="17"/>
      <c r="F85" s="35"/>
      <c r="G85" s="20"/>
      <c r="H85" s="39"/>
      <c r="I85" s="19"/>
      <c r="J85" s="19"/>
      <c r="K85" s="20"/>
      <c r="L85" s="20"/>
      <c r="M85" s="20"/>
      <c r="O85" s="31"/>
    </row>
    <row r="86" spans="1:15" ht="24.9" customHeight="1" x14ac:dyDescent="0.3">
      <c r="A86" s="34"/>
      <c r="B86" s="34"/>
      <c r="C86" s="19"/>
      <c r="D86" s="19"/>
      <c r="E86" s="17"/>
      <c r="F86" s="35"/>
      <c r="G86" s="20"/>
      <c r="H86" s="39"/>
      <c r="I86" s="19"/>
      <c r="J86" s="19"/>
      <c r="K86" s="20"/>
      <c r="L86" s="20"/>
      <c r="M86" s="20"/>
      <c r="O86" s="31"/>
    </row>
    <row r="87" spans="1:15" ht="24.9" customHeight="1" x14ac:dyDescent="0.3">
      <c r="A87" s="34"/>
      <c r="B87" s="34"/>
      <c r="C87" s="19"/>
      <c r="D87" s="19"/>
      <c r="E87" s="17"/>
      <c r="F87" s="35"/>
      <c r="G87" s="20"/>
      <c r="H87" s="39"/>
      <c r="I87" s="19"/>
      <c r="J87" s="19"/>
      <c r="K87" s="20"/>
      <c r="L87" s="20"/>
      <c r="M87" s="20"/>
      <c r="O87" s="31"/>
    </row>
    <row r="88" spans="1:15" ht="24.9" customHeight="1" x14ac:dyDescent="0.3">
      <c r="A88" s="34"/>
      <c r="B88" s="34"/>
      <c r="C88" s="19"/>
      <c r="D88" s="19"/>
      <c r="E88" s="17"/>
      <c r="F88" s="35"/>
      <c r="G88" s="20"/>
      <c r="H88" s="39"/>
      <c r="I88" s="19"/>
      <c r="J88" s="19"/>
      <c r="K88" s="20"/>
      <c r="L88" s="20"/>
      <c r="M88" s="20"/>
      <c r="O88" s="31"/>
    </row>
    <row r="89" spans="1:15" ht="24.9" customHeight="1" x14ac:dyDescent="0.3">
      <c r="A89" s="34"/>
      <c r="B89" s="34"/>
      <c r="C89" s="19"/>
      <c r="D89" s="19"/>
      <c r="E89" s="17"/>
      <c r="F89" s="35"/>
      <c r="G89" s="20"/>
      <c r="H89" s="39"/>
      <c r="I89" s="19"/>
      <c r="J89" s="19"/>
      <c r="K89" s="20"/>
      <c r="L89" s="20"/>
      <c r="M89" s="20"/>
      <c r="O89" s="31"/>
    </row>
    <row r="90" spans="1:15" ht="24.9" customHeight="1" x14ac:dyDescent="0.3">
      <c r="A90" s="34"/>
      <c r="B90" s="34"/>
      <c r="C90" s="19"/>
      <c r="D90" s="19"/>
      <c r="E90" s="17"/>
      <c r="F90" s="35"/>
      <c r="G90" s="20"/>
      <c r="H90" s="39"/>
      <c r="I90" s="19"/>
      <c r="J90" s="19"/>
      <c r="K90" s="20"/>
      <c r="L90" s="20"/>
      <c r="M90" s="20"/>
      <c r="O90" s="31"/>
    </row>
    <row r="91" spans="1:15" ht="24.9" customHeight="1" x14ac:dyDescent="0.3">
      <c r="A91" s="34"/>
      <c r="B91" s="34"/>
      <c r="C91" s="19"/>
      <c r="D91" s="19"/>
      <c r="E91" s="17"/>
      <c r="F91" s="35"/>
      <c r="G91" s="20"/>
      <c r="H91" s="39"/>
      <c r="I91" s="19"/>
      <c r="J91" s="19"/>
      <c r="K91" s="20"/>
      <c r="L91" s="20"/>
      <c r="M91" s="20"/>
      <c r="O91" s="31"/>
    </row>
    <row r="92" spans="1:15" ht="24.9" customHeight="1" x14ac:dyDescent="0.3">
      <c r="A92" s="34"/>
      <c r="B92" s="34"/>
      <c r="C92" s="19"/>
      <c r="D92" s="19"/>
      <c r="E92" s="17"/>
      <c r="F92" s="35"/>
      <c r="G92" s="20"/>
      <c r="H92" s="39"/>
      <c r="I92" s="19"/>
      <c r="J92" s="19"/>
      <c r="K92" s="20"/>
      <c r="L92" s="20"/>
      <c r="M92" s="20"/>
      <c r="O92" s="31"/>
    </row>
    <row r="93" spans="1:15" ht="24.9" customHeight="1" x14ac:dyDescent="0.3">
      <c r="A93" s="34"/>
      <c r="B93" s="34"/>
      <c r="C93" s="19"/>
      <c r="D93" s="19"/>
      <c r="E93" s="17"/>
      <c r="F93" s="35"/>
      <c r="G93" s="20"/>
      <c r="H93" s="39"/>
      <c r="I93" s="19"/>
      <c r="J93" s="19"/>
      <c r="K93" s="20"/>
      <c r="L93" s="20"/>
      <c r="M93" s="20"/>
      <c r="O93" s="31"/>
    </row>
    <row r="94" spans="1:15" ht="24.9" customHeight="1" x14ac:dyDescent="0.3">
      <c r="A94" s="34"/>
      <c r="B94" s="34"/>
      <c r="C94" s="19"/>
      <c r="D94" s="19"/>
      <c r="E94" s="17"/>
      <c r="F94" s="35"/>
      <c r="G94" s="20"/>
      <c r="H94" s="39"/>
      <c r="I94" s="19"/>
      <c r="J94" s="19"/>
      <c r="K94" s="20"/>
      <c r="L94" s="20"/>
      <c r="M94" s="20"/>
      <c r="O94" s="31"/>
    </row>
    <row r="95" spans="1:15" ht="24.9" customHeight="1" x14ac:dyDescent="0.3">
      <c r="A95" s="34"/>
      <c r="B95" s="34"/>
      <c r="C95" s="19"/>
      <c r="D95" s="19"/>
      <c r="E95" s="17"/>
      <c r="F95" s="35"/>
      <c r="G95" s="20"/>
      <c r="H95" s="39"/>
      <c r="I95" s="19"/>
      <c r="J95" s="19"/>
      <c r="K95" s="20"/>
      <c r="L95" s="20"/>
      <c r="M95" s="20"/>
      <c r="O95" s="31"/>
    </row>
    <row r="96" spans="1:15" ht="24.9" customHeight="1" x14ac:dyDescent="0.3">
      <c r="A96" s="34"/>
      <c r="B96" s="34"/>
      <c r="C96" s="19"/>
      <c r="D96" s="19"/>
      <c r="E96" s="17"/>
      <c r="F96" s="35"/>
      <c r="G96" s="20"/>
      <c r="H96" s="39"/>
      <c r="I96" s="19"/>
      <c r="J96" s="19"/>
      <c r="K96" s="20"/>
      <c r="L96" s="20"/>
      <c r="M96" s="20"/>
      <c r="O96" s="31"/>
    </row>
    <row r="97" spans="1:15" ht="24.9" customHeight="1" x14ac:dyDescent="0.3">
      <c r="A97" s="34"/>
      <c r="B97" s="34"/>
      <c r="C97" s="19"/>
      <c r="D97" s="19"/>
      <c r="E97" s="17"/>
      <c r="F97" s="35"/>
      <c r="G97" s="20"/>
      <c r="H97" s="39"/>
      <c r="I97" s="19"/>
      <c r="J97" s="19"/>
      <c r="K97" s="20"/>
      <c r="L97" s="20"/>
      <c r="M97" s="20"/>
      <c r="O97" s="31"/>
    </row>
    <row r="98" spans="1:15" ht="24.9" customHeight="1" x14ac:dyDescent="0.3">
      <c r="A98" s="34"/>
      <c r="B98" s="34"/>
      <c r="C98" s="19"/>
      <c r="D98" s="19"/>
      <c r="E98" s="17"/>
      <c r="F98" s="35"/>
      <c r="G98" s="20"/>
      <c r="H98" s="39"/>
      <c r="I98" s="19"/>
      <c r="J98" s="19"/>
      <c r="K98" s="20"/>
      <c r="L98" s="20"/>
      <c r="M98" s="20"/>
      <c r="O98" s="31"/>
    </row>
    <row r="99" spans="1:15" ht="24.9" customHeight="1" x14ac:dyDescent="0.3">
      <c r="A99" s="34"/>
      <c r="B99" s="34"/>
      <c r="C99" s="19"/>
      <c r="D99" s="19"/>
      <c r="E99" s="17"/>
      <c r="F99" s="35"/>
      <c r="G99" s="20"/>
      <c r="H99" s="39"/>
      <c r="I99" s="19"/>
      <c r="J99" s="19"/>
      <c r="K99" s="20"/>
      <c r="L99" s="20"/>
      <c r="M99" s="20"/>
      <c r="O99" s="31"/>
    </row>
    <row r="100" spans="1:15" ht="24.9" customHeight="1" x14ac:dyDescent="0.3">
      <c r="A100" s="34"/>
      <c r="B100" s="34"/>
      <c r="C100" s="19"/>
      <c r="D100" s="19"/>
      <c r="E100" s="17"/>
      <c r="F100" s="35"/>
      <c r="G100" s="20"/>
      <c r="H100" s="39"/>
      <c r="I100" s="19"/>
      <c r="J100" s="19"/>
      <c r="K100" s="20"/>
      <c r="L100" s="20"/>
      <c r="M100" s="20"/>
      <c r="O100" s="31"/>
    </row>
  </sheetData>
  <mergeCells count="12">
    <mergeCell ref="F2:G6"/>
    <mergeCell ref="H2:J2"/>
    <mergeCell ref="H3:J3"/>
    <mergeCell ref="H4:J4"/>
    <mergeCell ref="H5:J5"/>
    <mergeCell ref="H6:J6"/>
    <mergeCell ref="F7:G11"/>
    <mergeCell ref="H7:J7"/>
    <mergeCell ref="H8:J8"/>
    <mergeCell ref="H9:J9"/>
    <mergeCell ref="H10:J10"/>
    <mergeCell ref="H11:J11"/>
  </mergeCells>
  <conditionalFormatting sqref="K13:M100">
    <cfRule type="cellIs" dxfId="2" priority="1" operator="between">
      <formula>0</formula>
      <formula>0</formula>
    </cfRule>
  </conditionalFormatting>
  <pageMargins left="0.31496062992125984" right="0.31496062992125984" top="0.74803149606299213" bottom="0.74803149606299213" header="0.31496062992125984" footer="0.31496062992125984"/>
  <pageSetup paperSize="9" scale="76" fitToHeight="0" orientation="landscape" r:id="rId1"/>
  <headerFooter>
    <oddHeader>&amp;L&amp;F</oddHeader>
    <oddFooter>&amp;C&amp;P/&amp;N&amp;R&amp;"-,Gras"&amp;A</oddFooter>
  </headerFooter>
  <rowBreaks count="1" manualBreakCount="1">
    <brk id="47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5AC2-EB4D-407A-B405-E4712DBFBA1C}">
  <sheetPr>
    <tabColor theme="9"/>
    <pageSetUpPr fitToPage="1"/>
  </sheetPr>
  <dimension ref="A1:O100"/>
  <sheetViews>
    <sheetView topLeftCell="A19" zoomScaleNormal="100" zoomScaleSheetLayoutView="100" workbookViewId="0">
      <selection activeCell="N45" sqref="N45"/>
    </sheetView>
  </sheetViews>
  <sheetFormatPr defaultColWidth="11.44140625" defaultRowHeight="14.4" x14ac:dyDescent="0.3"/>
  <cols>
    <col min="1" max="2" width="11.44140625" style="32"/>
    <col min="3" max="3" width="5.5546875" style="16" customWidth="1"/>
    <col min="4" max="4" width="13.33203125" style="16" bestFit="1" customWidth="1"/>
    <col min="5" max="5" width="37.44140625" style="33" customWidth="1"/>
    <col min="6" max="6" width="28.33203125" style="33" customWidth="1"/>
    <col min="7" max="7" width="13.33203125" style="21" customWidth="1"/>
    <col min="8" max="8" width="9.6640625" style="40" customWidth="1"/>
    <col min="9" max="9" width="10.109375" style="16" customWidth="1"/>
    <col min="10" max="10" width="11.44140625" style="21" customWidth="1"/>
    <col min="11" max="12" width="11.44140625" style="21"/>
    <col min="13" max="14" width="11.44140625" style="31"/>
    <col min="15" max="16384" width="11.44140625" style="32"/>
  </cols>
  <sheetData>
    <row r="1" spans="1:15" ht="18.600000000000001" thickBot="1" x14ac:dyDescent="0.35">
      <c r="A1" s="28" t="s">
        <v>0</v>
      </c>
      <c r="B1" s="29"/>
      <c r="C1" s="36"/>
      <c r="D1" s="36"/>
      <c r="E1" s="30"/>
      <c r="F1" s="30"/>
      <c r="G1" s="37"/>
      <c r="H1" s="38"/>
      <c r="I1" s="1"/>
      <c r="J1" s="1"/>
      <c r="K1" s="2" t="s">
        <v>142</v>
      </c>
      <c r="L1" s="2" t="s">
        <v>143</v>
      </c>
      <c r="M1" s="2" t="s">
        <v>3</v>
      </c>
      <c r="O1" s="31"/>
    </row>
    <row r="2" spans="1:15" x14ac:dyDescent="0.3">
      <c r="F2" s="60" t="s">
        <v>4</v>
      </c>
      <c r="G2" s="61"/>
      <c r="H2" s="66" t="s">
        <v>5</v>
      </c>
      <c r="I2" s="66"/>
      <c r="J2" s="66"/>
      <c r="K2" s="3">
        <f>SUMIF($B:$B,"Semestre 5",K:K)</f>
        <v>135</v>
      </c>
      <c r="L2" s="3">
        <f>SUMIF($B:$B,"Semestre 5",L:L)</f>
        <v>135</v>
      </c>
      <c r="M2" s="3">
        <f>SUMIF($B:$B,"Semestre 5",M:M)</f>
        <v>135</v>
      </c>
      <c r="O2" s="31"/>
    </row>
    <row r="3" spans="1:15" x14ac:dyDescent="0.3">
      <c r="F3" s="62"/>
      <c r="G3" s="63"/>
      <c r="H3" s="67" t="s">
        <v>6</v>
      </c>
      <c r="I3" s="67"/>
      <c r="J3" s="67"/>
      <c r="K3" s="4">
        <f>SUMIFS(K:K,$B:$B,"Semestre 5",$C:$C,"R")</f>
        <v>50</v>
      </c>
      <c r="L3" s="4">
        <f>SUMIFS(L:L,$B:$B,"Semestre 5",$C:$C,"R")</f>
        <v>50</v>
      </c>
      <c r="M3" s="4">
        <f>SUMIFS(M:M,$B:$B,"Semestre 5",$C:$C,"R")</f>
        <v>50</v>
      </c>
      <c r="O3" s="31"/>
    </row>
    <row r="4" spans="1:15" x14ac:dyDescent="0.3">
      <c r="F4" s="62"/>
      <c r="G4" s="63"/>
      <c r="H4" s="67" t="s">
        <v>7</v>
      </c>
      <c r="I4" s="67"/>
      <c r="J4" s="67"/>
      <c r="K4" s="5">
        <f t="shared" ref="K4:M4" si="0">K3/K2</f>
        <v>0.37037037037037035</v>
      </c>
      <c r="L4" s="5">
        <f t="shared" si="0"/>
        <v>0.37037037037037035</v>
      </c>
      <c r="M4" s="6">
        <f t="shared" si="0"/>
        <v>0.37037037037037035</v>
      </c>
      <c r="O4" s="31"/>
    </row>
    <row r="5" spans="1:15" x14ac:dyDescent="0.3">
      <c r="F5" s="62"/>
      <c r="G5" s="63"/>
      <c r="H5" s="68" t="s">
        <v>8</v>
      </c>
      <c r="I5" s="68"/>
      <c r="J5" s="68"/>
      <c r="K5" s="7">
        <f>SUMIFS(K:K,$B:$B,"Semestre 5",$C:$C,"S")</f>
        <v>85</v>
      </c>
      <c r="L5" s="7">
        <f>SUMIFS(L:L,$B:$B,"Semestre 5",$C:$C,"S")</f>
        <v>85</v>
      </c>
      <c r="M5" s="7">
        <f>SUMIFS(M:M,$B:$B,"Semestre 5",$C:$C,"S")</f>
        <v>85</v>
      </c>
      <c r="O5" s="31"/>
    </row>
    <row r="6" spans="1:15" ht="15" thickBot="1" x14ac:dyDescent="0.35">
      <c r="F6" s="64"/>
      <c r="G6" s="65"/>
      <c r="H6" s="69" t="s">
        <v>9</v>
      </c>
      <c r="I6" s="69"/>
      <c r="J6" s="69"/>
      <c r="K6" s="8">
        <f t="shared" ref="K6:M6" si="1">K5/K2</f>
        <v>0.62962962962962965</v>
      </c>
      <c r="L6" s="8">
        <f t="shared" si="1"/>
        <v>0.62962962962962965</v>
      </c>
      <c r="M6" s="9">
        <f t="shared" si="1"/>
        <v>0.62962962962962965</v>
      </c>
      <c r="O6" s="31"/>
    </row>
    <row r="7" spans="1:15" x14ac:dyDescent="0.3">
      <c r="F7" s="60" t="s">
        <v>10</v>
      </c>
      <c r="G7" s="61"/>
      <c r="H7" s="66" t="s">
        <v>5</v>
      </c>
      <c r="I7" s="66"/>
      <c r="J7" s="66"/>
      <c r="K7" s="3">
        <f>SUMIF($B:$B,"Semestre 6",K:K)</f>
        <v>100</v>
      </c>
      <c r="L7" s="3">
        <f>SUMIF($B:$B,"Semestre 6",L:L)</f>
        <v>100</v>
      </c>
      <c r="M7" s="3">
        <f>SUMIF($B:$B,"Semestre 6",M:M)</f>
        <v>100</v>
      </c>
      <c r="O7" s="31"/>
    </row>
    <row r="8" spans="1:15" x14ac:dyDescent="0.3">
      <c r="F8" s="62"/>
      <c r="G8" s="63"/>
      <c r="H8" s="67" t="s">
        <v>6</v>
      </c>
      <c r="I8" s="67"/>
      <c r="J8" s="67"/>
      <c r="K8" s="4">
        <f>SUMIFS(K:K,$B:$B,"Semestre 6",$C:$C,"R")</f>
        <v>40</v>
      </c>
      <c r="L8" s="4">
        <f>SUMIFS(L:L,$B:$B,"Semestre 6",$C:$C,"R")</f>
        <v>40</v>
      </c>
      <c r="M8" s="4">
        <f>SUMIFS(M:M,$B:$B,"Semestre 6",$C:$C,"R")</f>
        <v>40</v>
      </c>
      <c r="O8" s="31"/>
    </row>
    <row r="9" spans="1:15" x14ac:dyDescent="0.3">
      <c r="F9" s="62"/>
      <c r="G9" s="63"/>
      <c r="H9" s="67" t="s">
        <v>7</v>
      </c>
      <c r="I9" s="67"/>
      <c r="J9" s="67"/>
      <c r="K9" s="5">
        <f t="shared" ref="K9:M9" si="2">K8/K7</f>
        <v>0.4</v>
      </c>
      <c r="L9" s="5">
        <f t="shared" si="2"/>
        <v>0.4</v>
      </c>
      <c r="M9" s="6">
        <f t="shared" si="2"/>
        <v>0.4</v>
      </c>
      <c r="O9" s="31"/>
    </row>
    <row r="10" spans="1:15" x14ac:dyDescent="0.3">
      <c r="F10" s="62"/>
      <c r="G10" s="63"/>
      <c r="H10" s="68" t="s">
        <v>8</v>
      </c>
      <c r="I10" s="68"/>
      <c r="J10" s="68"/>
      <c r="K10" s="7">
        <f>SUMIFS(K:K,$B:$B,"Semestre 6",$C:$C,"S")</f>
        <v>60</v>
      </c>
      <c r="L10" s="7">
        <f>SUMIFS(L:L,$B:$B,"Semestre 6",$C:$C,"S")</f>
        <v>60</v>
      </c>
      <c r="M10" s="7">
        <f>SUMIFS(M:M,$B:$B,"Semestre 6",$C:$C,"S")</f>
        <v>60</v>
      </c>
      <c r="O10" s="31"/>
    </row>
    <row r="11" spans="1:15" ht="15" thickBot="1" x14ac:dyDescent="0.35">
      <c r="F11" s="64"/>
      <c r="G11" s="65"/>
      <c r="H11" s="69" t="s">
        <v>9</v>
      </c>
      <c r="I11" s="69"/>
      <c r="J11" s="69"/>
      <c r="K11" s="8">
        <f t="shared" ref="K11:M11" si="3">K10/K7</f>
        <v>0.6</v>
      </c>
      <c r="L11" s="8">
        <f t="shared" si="3"/>
        <v>0.6</v>
      </c>
      <c r="M11" s="9">
        <f t="shared" si="3"/>
        <v>0.6</v>
      </c>
      <c r="O11" s="31"/>
    </row>
    <row r="12" spans="1:15" s="16" customFormat="1" ht="18" customHeight="1" x14ac:dyDescent="0.3">
      <c r="A12" s="10" t="s">
        <v>11</v>
      </c>
      <c r="B12" s="10" t="s">
        <v>12</v>
      </c>
      <c r="C12" s="10" t="s">
        <v>13</v>
      </c>
      <c r="D12" s="10" t="s">
        <v>14</v>
      </c>
      <c r="E12" s="10" t="s">
        <v>15</v>
      </c>
      <c r="F12" s="11" t="s">
        <v>16</v>
      </c>
      <c r="G12" s="11" t="s">
        <v>17</v>
      </c>
      <c r="H12" s="12" t="s">
        <v>18</v>
      </c>
      <c r="I12" s="13" t="s">
        <v>19</v>
      </c>
      <c r="J12" s="12" t="s">
        <v>20</v>
      </c>
      <c r="K12" s="14" t="s">
        <v>144</v>
      </c>
      <c r="L12" s="14" t="s">
        <v>145</v>
      </c>
      <c r="M12" s="14" t="s">
        <v>23</v>
      </c>
      <c r="N12" s="15"/>
      <c r="O12" s="15"/>
    </row>
    <row r="13" spans="1:15" ht="24.9" customHeight="1" x14ac:dyDescent="0.3">
      <c r="A13" s="41" t="s">
        <v>146</v>
      </c>
      <c r="B13" s="41" t="s">
        <v>25</v>
      </c>
      <c r="C13" s="42" t="s">
        <v>147</v>
      </c>
      <c r="D13" s="42" t="s">
        <v>148</v>
      </c>
      <c r="E13" s="43" t="s">
        <v>149</v>
      </c>
      <c r="F13" s="44" t="s">
        <v>150</v>
      </c>
      <c r="G13" s="45">
        <v>0</v>
      </c>
      <c r="H13" s="46" t="s">
        <v>30</v>
      </c>
      <c r="I13" s="47">
        <v>241.16666666666666</v>
      </c>
      <c r="J13" s="42">
        <v>12</v>
      </c>
      <c r="K13" s="45">
        <v>0</v>
      </c>
      <c r="L13" s="45">
        <v>0</v>
      </c>
      <c r="M13" s="45">
        <v>0</v>
      </c>
      <c r="O13" s="31"/>
    </row>
    <row r="14" spans="1:15" ht="24.9" customHeight="1" x14ac:dyDescent="0.3">
      <c r="A14" s="41" t="s">
        <v>146</v>
      </c>
      <c r="B14" s="41" t="s">
        <v>25</v>
      </c>
      <c r="C14" s="42" t="s">
        <v>151</v>
      </c>
      <c r="D14" s="42" t="s">
        <v>152</v>
      </c>
      <c r="E14" s="43" t="s">
        <v>153</v>
      </c>
      <c r="F14" s="44" t="s">
        <v>154</v>
      </c>
      <c r="G14" s="45">
        <v>0</v>
      </c>
      <c r="H14" s="46" t="s">
        <v>30</v>
      </c>
      <c r="I14" s="47">
        <v>145.16666666666666</v>
      </c>
      <c r="J14" s="42">
        <v>9</v>
      </c>
      <c r="K14" s="45">
        <v>0</v>
      </c>
      <c r="L14" s="45">
        <v>0</v>
      </c>
      <c r="M14" s="45">
        <v>0</v>
      </c>
      <c r="O14" s="31"/>
    </row>
    <row r="15" spans="1:15" ht="24.9" customHeight="1" x14ac:dyDescent="0.3">
      <c r="A15" s="41" t="s">
        <v>146</v>
      </c>
      <c r="B15" s="41" t="s">
        <v>25</v>
      </c>
      <c r="C15" s="42" t="s">
        <v>35</v>
      </c>
      <c r="D15" s="42" t="s">
        <v>155</v>
      </c>
      <c r="E15" s="43" t="s">
        <v>37</v>
      </c>
      <c r="F15" s="44" t="s">
        <v>38</v>
      </c>
      <c r="G15" s="45">
        <v>0</v>
      </c>
      <c r="H15" s="46" t="s">
        <v>30</v>
      </c>
      <c r="I15" s="47">
        <v>161.66666666666666</v>
      </c>
      <c r="J15" s="42">
        <v>9</v>
      </c>
      <c r="K15" s="45">
        <v>0</v>
      </c>
      <c r="L15" s="45">
        <v>0</v>
      </c>
      <c r="M15" s="45">
        <v>0</v>
      </c>
      <c r="O15" s="31"/>
    </row>
    <row r="16" spans="1:15" ht="24.9" customHeight="1" x14ac:dyDescent="0.3">
      <c r="A16" s="34" t="s">
        <v>146</v>
      </c>
      <c r="B16" s="34" t="s">
        <v>25</v>
      </c>
      <c r="C16" s="19" t="s">
        <v>39</v>
      </c>
      <c r="D16" s="19" t="s">
        <v>156</v>
      </c>
      <c r="E16" s="17" t="s">
        <v>157</v>
      </c>
      <c r="F16" s="35" t="s">
        <v>158</v>
      </c>
      <c r="G16" s="20">
        <v>0</v>
      </c>
      <c r="H16" s="39" t="s">
        <v>43</v>
      </c>
      <c r="I16" s="18">
        <v>27</v>
      </c>
      <c r="J16" s="19">
        <v>0</v>
      </c>
      <c r="K16" s="20">
        <v>4</v>
      </c>
      <c r="L16" s="20">
        <v>4</v>
      </c>
      <c r="M16" s="20">
        <v>0</v>
      </c>
      <c r="O16" s="31"/>
    </row>
    <row r="17" spans="1:15" ht="24.9" customHeight="1" x14ac:dyDescent="0.3">
      <c r="A17" s="34" t="s">
        <v>146</v>
      </c>
      <c r="B17" s="34" t="s">
        <v>25</v>
      </c>
      <c r="C17" s="19" t="s">
        <v>39</v>
      </c>
      <c r="D17" s="19" t="s">
        <v>159</v>
      </c>
      <c r="E17" s="17" t="s">
        <v>160</v>
      </c>
      <c r="F17" s="35" t="s">
        <v>161</v>
      </c>
      <c r="G17" s="20">
        <v>0</v>
      </c>
      <c r="H17" s="39" t="s">
        <v>43</v>
      </c>
      <c r="I17" s="18">
        <v>36</v>
      </c>
      <c r="J17" s="19">
        <v>0</v>
      </c>
      <c r="K17" s="20">
        <v>9</v>
      </c>
      <c r="L17" s="20">
        <v>12</v>
      </c>
      <c r="M17" s="20">
        <v>0</v>
      </c>
      <c r="O17" s="31"/>
    </row>
    <row r="18" spans="1:15" ht="24.9" customHeight="1" x14ac:dyDescent="0.3">
      <c r="A18" s="34" t="s">
        <v>146</v>
      </c>
      <c r="B18" s="34" t="s">
        <v>25</v>
      </c>
      <c r="C18" s="19" t="s">
        <v>39</v>
      </c>
      <c r="D18" s="19" t="s">
        <v>162</v>
      </c>
      <c r="E18" s="17" t="s">
        <v>163</v>
      </c>
      <c r="F18" s="35" t="s">
        <v>164</v>
      </c>
      <c r="G18" s="20">
        <v>0</v>
      </c>
      <c r="H18" s="39" t="s">
        <v>43</v>
      </c>
      <c r="I18" s="18">
        <v>24</v>
      </c>
      <c r="J18" s="19">
        <v>0</v>
      </c>
      <c r="K18" s="20">
        <v>7</v>
      </c>
      <c r="L18" s="20">
        <v>0</v>
      </c>
      <c r="M18" s="20">
        <v>0</v>
      </c>
      <c r="O18" s="31"/>
    </row>
    <row r="19" spans="1:15" ht="24.9" customHeight="1" x14ac:dyDescent="0.3">
      <c r="A19" s="34" t="s">
        <v>146</v>
      </c>
      <c r="B19" s="34" t="s">
        <v>25</v>
      </c>
      <c r="C19" s="19" t="s">
        <v>39</v>
      </c>
      <c r="D19" s="19" t="s">
        <v>165</v>
      </c>
      <c r="E19" s="17" t="s">
        <v>166</v>
      </c>
      <c r="F19" s="35" t="s">
        <v>167</v>
      </c>
      <c r="G19" s="20">
        <v>0</v>
      </c>
      <c r="H19" s="39" t="s">
        <v>43</v>
      </c>
      <c r="I19" s="18">
        <v>12</v>
      </c>
      <c r="J19" s="19">
        <v>0</v>
      </c>
      <c r="K19" s="20">
        <v>6</v>
      </c>
      <c r="L19" s="20">
        <v>0</v>
      </c>
      <c r="M19" s="20">
        <v>0</v>
      </c>
      <c r="O19" s="31"/>
    </row>
    <row r="20" spans="1:15" ht="24.9" customHeight="1" x14ac:dyDescent="0.3">
      <c r="A20" s="34" t="s">
        <v>146</v>
      </c>
      <c r="B20" s="34" t="s">
        <v>25</v>
      </c>
      <c r="C20" s="19" t="s">
        <v>39</v>
      </c>
      <c r="D20" s="19" t="s">
        <v>168</v>
      </c>
      <c r="E20" s="17" t="s">
        <v>169</v>
      </c>
      <c r="F20" s="35" t="s">
        <v>170</v>
      </c>
      <c r="G20" s="20">
        <v>0</v>
      </c>
      <c r="H20" s="39" t="s">
        <v>43</v>
      </c>
      <c r="I20" s="18">
        <v>33</v>
      </c>
      <c r="J20" s="19">
        <v>0</v>
      </c>
      <c r="K20" s="20">
        <v>13</v>
      </c>
      <c r="L20" s="20">
        <v>0</v>
      </c>
      <c r="M20" s="20">
        <v>0</v>
      </c>
      <c r="O20" s="31"/>
    </row>
    <row r="21" spans="1:15" ht="24.9" customHeight="1" x14ac:dyDescent="0.3">
      <c r="A21" s="34" t="s">
        <v>146</v>
      </c>
      <c r="B21" s="34" t="s">
        <v>25</v>
      </c>
      <c r="C21" s="19" t="s">
        <v>39</v>
      </c>
      <c r="D21" s="19" t="s">
        <v>171</v>
      </c>
      <c r="E21" s="17" t="s">
        <v>172</v>
      </c>
      <c r="F21" s="35" t="s">
        <v>173</v>
      </c>
      <c r="G21" s="20">
        <v>0</v>
      </c>
      <c r="H21" s="39" t="s">
        <v>43</v>
      </c>
      <c r="I21" s="18">
        <v>27</v>
      </c>
      <c r="J21" s="19">
        <v>0</v>
      </c>
      <c r="K21" s="20">
        <v>7</v>
      </c>
      <c r="L21" s="20">
        <v>0</v>
      </c>
      <c r="M21" s="20">
        <v>0</v>
      </c>
      <c r="O21" s="31"/>
    </row>
    <row r="22" spans="1:15" ht="24.9" customHeight="1" x14ac:dyDescent="0.3">
      <c r="A22" s="34" t="s">
        <v>146</v>
      </c>
      <c r="B22" s="34" t="s">
        <v>25</v>
      </c>
      <c r="C22" s="19" t="s">
        <v>39</v>
      </c>
      <c r="D22" s="19" t="s">
        <v>174</v>
      </c>
      <c r="E22" s="17" t="s">
        <v>175</v>
      </c>
      <c r="F22" s="35" t="s">
        <v>176</v>
      </c>
      <c r="G22" s="20">
        <v>0</v>
      </c>
      <c r="H22" s="39" t="s">
        <v>43</v>
      </c>
      <c r="I22" s="18">
        <v>12</v>
      </c>
      <c r="J22" s="19">
        <v>0</v>
      </c>
      <c r="K22" s="20">
        <v>0</v>
      </c>
      <c r="L22" s="20">
        <v>0</v>
      </c>
      <c r="M22" s="20">
        <v>7</v>
      </c>
      <c r="O22" s="31"/>
    </row>
    <row r="23" spans="1:15" ht="24.9" customHeight="1" x14ac:dyDescent="0.3">
      <c r="A23" s="34" t="s">
        <v>146</v>
      </c>
      <c r="B23" s="34" t="s">
        <v>25</v>
      </c>
      <c r="C23" s="19" t="s">
        <v>39</v>
      </c>
      <c r="D23" s="19" t="s">
        <v>177</v>
      </c>
      <c r="E23" s="17" t="s">
        <v>178</v>
      </c>
      <c r="F23" s="35" t="s">
        <v>179</v>
      </c>
      <c r="G23" s="20">
        <v>0</v>
      </c>
      <c r="H23" s="39" t="s">
        <v>43</v>
      </c>
      <c r="I23" s="18">
        <v>42</v>
      </c>
      <c r="J23" s="19">
        <v>0</v>
      </c>
      <c r="K23" s="20">
        <v>2</v>
      </c>
      <c r="L23" s="20">
        <v>26</v>
      </c>
      <c r="M23" s="20">
        <v>4</v>
      </c>
      <c r="O23" s="31"/>
    </row>
    <row r="24" spans="1:15" ht="24.9" customHeight="1" x14ac:dyDescent="0.3">
      <c r="A24" s="34" t="s">
        <v>146</v>
      </c>
      <c r="B24" s="34" t="s">
        <v>25</v>
      </c>
      <c r="C24" s="19" t="s">
        <v>39</v>
      </c>
      <c r="D24" s="19" t="s">
        <v>180</v>
      </c>
      <c r="E24" s="17" t="s">
        <v>181</v>
      </c>
      <c r="F24" s="35" t="s">
        <v>182</v>
      </c>
      <c r="G24" s="20">
        <v>0</v>
      </c>
      <c r="H24" s="39" t="s">
        <v>43</v>
      </c>
      <c r="I24" s="18">
        <v>34</v>
      </c>
      <c r="J24" s="19">
        <v>0</v>
      </c>
      <c r="K24" s="20">
        <v>2</v>
      </c>
      <c r="L24" s="20">
        <v>8</v>
      </c>
      <c r="M24" s="20">
        <v>10</v>
      </c>
      <c r="O24" s="31"/>
    </row>
    <row r="25" spans="1:15" ht="24.9" customHeight="1" x14ac:dyDescent="0.3">
      <c r="A25" s="34" t="s">
        <v>146</v>
      </c>
      <c r="B25" s="34" t="s">
        <v>25</v>
      </c>
      <c r="C25" s="19" t="s">
        <v>39</v>
      </c>
      <c r="D25" s="19" t="s">
        <v>68</v>
      </c>
      <c r="E25" s="17" t="s">
        <v>69</v>
      </c>
      <c r="F25" s="35" t="s">
        <v>70</v>
      </c>
      <c r="G25" s="20">
        <v>0</v>
      </c>
      <c r="H25" s="39" t="s">
        <v>43</v>
      </c>
      <c r="I25" s="18">
        <v>12</v>
      </c>
      <c r="J25" s="19">
        <v>0</v>
      </c>
      <c r="K25" s="20">
        <v>0</v>
      </c>
      <c r="L25" s="20">
        <v>0</v>
      </c>
      <c r="M25" s="20">
        <v>8</v>
      </c>
      <c r="O25" s="31"/>
    </row>
    <row r="26" spans="1:15" ht="24.9" customHeight="1" x14ac:dyDescent="0.3">
      <c r="A26" s="34" t="s">
        <v>146</v>
      </c>
      <c r="B26" s="34" t="s">
        <v>25</v>
      </c>
      <c r="C26" s="19" t="s">
        <v>39</v>
      </c>
      <c r="D26" s="19" t="s">
        <v>71</v>
      </c>
      <c r="E26" s="17" t="s">
        <v>72</v>
      </c>
      <c r="F26" s="35" t="s">
        <v>73</v>
      </c>
      <c r="G26" s="20">
        <v>0</v>
      </c>
      <c r="H26" s="39" t="s">
        <v>43</v>
      </c>
      <c r="I26" s="18">
        <v>9</v>
      </c>
      <c r="J26" s="19">
        <v>0</v>
      </c>
      <c r="K26" s="20">
        <v>0</v>
      </c>
      <c r="L26" s="20">
        <v>0</v>
      </c>
      <c r="M26" s="20">
        <v>6</v>
      </c>
      <c r="O26" s="31"/>
    </row>
    <row r="27" spans="1:15" ht="24.9" customHeight="1" x14ac:dyDescent="0.3">
      <c r="A27" s="34" t="s">
        <v>146</v>
      </c>
      <c r="B27" s="34" t="s">
        <v>25</v>
      </c>
      <c r="C27" s="19" t="s">
        <v>39</v>
      </c>
      <c r="D27" s="19" t="s">
        <v>74</v>
      </c>
      <c r="E27" s="17" t="s">
        <v>75</v>
      </c>
      <c r="F27" s="35" t="s">
        <v>76</v>
      </c>
      <c r="G27" s="20">
        <v>0</v>
      </c>
      <c r="H27" s="39" t="s">
        <v>43</v>
      </c>
      <c r="I27" s="18">
        <v>24</v>
      </c>
      <c r="J27" s="19">
        <v>0</v>
      </c>
      <c r="K27" s="20">
        <v>0</v>
      </c>
      <c r="L27" s="20">
        <v>0</v>
      </c>
      <c r="M27" s="20">
        <v>15</v>
      </c>
      <c r="O27" s="31"/>
    </row>
    <row r="28" spans="1:15" ht="24.9" customHeight="1" x14ac:dyDescent="0.3">
      <c r="A28" s="34" t="s">
        <v>146</v>
      </c>
      <c r="B28" s="34" t="s">
        <v>25</v>
      </c>
      <c r="C28" s="19" t="s">
        <v>77</v>
      </c>
      <c r="D28" s="19" t="s">
        <v>183</v>
      </c>
      <c r="E28" s="17" t="s">
        <v>184</v>
      </c>
      <c r="F28" s="35" t="s">
        <v>185</v>
      </c>
      <c r="G28" s="20">
        <v>0</v>
      </c>
      <c r="H28" s="39" t="s">
        <v>43</v>
      </c>
      <c r="I28" s="18">
        <v>21</v>
      </c>
      <c r="J28" s="19">
        <v>0</v>
      </c>
      <c r="K28" s="20">
        <v>0</v>
      </c>
      <c r="L28" s="20">
        <v>0</v>
      </c>
      <c r="M28" s="20">
        <v>0</v>
      </c>
      <c r="O28" s="31"/>
    </row>
    <row r="29" spans="1:15" ht="24.9" customHeight="1" x14ac:dyDescent="0.3">
      <c r="A29" s="34" t="s">
        <v>146</v>
      </c>
      <c r="B29" s="34" t="s">
        <v>25</v>
      </c>
      <c r="C29" s="19" t="s">
        <v>77</v>
      </c>
      <c r="D29" s="19" t="s">
        <v>186</v>
      </c>
      <c r="E29" s="17" t="s">
        <v>187</v>
      </c>
      <c r="F29" s="35" t="s">
        <v>188</v>
      </c>
      <c r="G29" s="20">
        <v>0</v>
      </c>
      <c r="H29" s="39" t="s">
        <v>84</v>
      </c>
      <c r="I29" s="18">
        <v>60</v>
      </c>
      <c r="J29" s="19">
        <v>0</v>
      </c>
      <c r="K29" s="20">
        <v>15</v>
      </c>
      <c r="L29" s="20">
        <v>15</v>
      </c>
      <c r="M29" s="20">
        <v>15</v>
      </c>
      <c r="O29" s="31"/>
    </row>
    <row r="30" spans="1:15" ht="24.9" customHeight="1" x14ac:dyDescent="0.3">
      <c r="A30" s="34" t="s">
        <v>146</v>
      </c>
      <c r="B30" s="34" t="s">
        <v>25</v>
      </c>
      <c r="C30" s="19" t="s">
        <v>77</v>
      </c>
      <c r="D30" s="19" t="s">
        <v>189</v>
      </c>
      <c r="E30" s="17" t="s">
        <v>190</v>
      </c>
      <c r="F30" s="35" t="s">
        <v>191</v>
      </c>
      <c r="G30" s="20" t="s">
        <v>88</v>
      </c>
      <c r="H30" s="39" t="s">
        <v>43</v>
      </c>
      <c r="I30" s="18">
        <v>33</v>
      </c>
      <c r="J30" s="19">
        <v>0</v>
      </c>
      <c r="K30" s="20">
        <v>0</v>
      </c>
      <c r="L30" s="20">
        <v>0</v>
      </c>
      <c r="M30" s="20">
        <v>0</v>
      </c>
      <c r="O30" s="31"/>
    </row>
    <row r="31" spans="1:15" ht="24.9" customHeight="1" x14ac:dyDescent="0.3">
      <c r="A31" s="34" t="s">
        <v>146</v>
      </c>
      <c r="B31" s="34" t="s">
        <v>25</v>
      </c>
      <c r="C31" s="19" t="s">
        <v>77</v>
      </c>
      <c r="D31" s="19" t="s">
        <v>192</v>
      </c>
      <c r="E31" s="17" t="s">
        <v>193</v>
      </c>
      <c r="F31" s="35" t="s">
        <v>194</v>
      </c>
      <c r="G31" s="20" t="s">
        <v>88</v>
      </c>
      <c r="H31" s="39" t="s">
        <v>84</v>
      </c>
      <c r="I31" s="18">
        <v>140</v>
      </c>
      <c r="J31" s="19">
        <v>0</v>
      </c>
      <c r="K31" s="20">
        <v>35</v>
      </c>
      <c r="L31" s="20">
        <v>35</v>
      </c>
      <c r="M31" s="20">
        <v>35</v>
      </c>
      <c r="O31" s="31"/>
    </row>
    <row r="32" spans="1:15" ht="24.9" customHeight="1" x14ac:dyDescent="0.3">
      <c r="A32" s="34" t="s">
        <v>146</v>
      </c>
      <c r="B32" s="34" t="s">
        <v>25</v>
      </c>
      <c r="C32" s="19" t="s">
        <v>77</v>
      </c>
      <c r="D32" s="19" t="s">
        <v>195</v>
      </c>
      <c r="E32" s="17" t="s">
        <v>196</v>
      </c>
      <c r="F32" s="35" t="s">
        <v>197</v>
      </c>
      <c r="G32" s="20">
        <v>0</v>
      </c>
      <c r="H32" s="39" t="s">
        <v>43</v>
      </c>
      <c r="I32" s="18">
        <v>2</v>
      </c>
      <c r="J32" s="19">
        <v>0</v>
      </c>
      <c r="K32" s="20">
        <v>0</v>
      </c>
      <c r="L32" s="20">
        <v>0</v>
      </c>
      <c r="M32" s="20">
        <v>0</v>
      </c>
      <c r="O32" s="31"/>
    </row>
    <row r="33" spans="1:15" ht="24.9" customHeight="1" x14ac:dyDescent="0.3">
      <c r="A33" s="34" t="s">
        <v>146</v>
      </c>
      <c r="B33" s="34" t="s">
        <v>25</v>
      </c>
      <c r="C33" s="19" t="s">
        <v>77</v>
      </c>
      <c r="D33" s="19" t="s">
        <v>95</v>
      </c>
      <c r="E33" s="17" t="s">
        <v>96</v>
      </c>
      <c r="F33" s="35" t="s">
        <v>97</v>
      </c>
      <c r="G33" s="20" t="s">
        <v>98</v>
      </c>
      <c r="H33" s="39" t="s">
        <v>99</v>
      </c>
      <c r="I33" s="18">
        <v>0</v>
      </c>
      <c r="J33" s="19">
        <v>0</v>
      </c>
      <c r="K33" s="20">
        <v>35</v>
      </c>
      <c r="L33" s="20">
        <v>35</v>
      </c>
      <c r="M33" s="20">
        <v>35</v>
      </c>
      <c r="O33" s="31"/>
    </row>
    <row r="34" spans="1:15" ht="24.9" customHeight="1" x14ac:dyDescent="0.3">
      <c r="A34" s="41" t="s">
        <v>146</v>
      </c>
      <c r="B34" s="41" t="s">
        <v>100</v>
      </c>
      <c r="C34" s="42" t="s">
        <v>147</v>
      </c>
      <c r="D34" s="42" t="s">
        <v>198</v>
      </c>
      <c r="E34" s="43" t="s">
        <v>199</v>
      </c>
      <c r="F34" s="44" t="s">
        <v>200</v>
      </c>
      <c r="G34" s="45">
        <v>0</v>
      </c>
      <c r="H34" s="46" t="s">
        <v>30</v>
      </c>
      <c r="I34" s="47">
        <v>46.666666666666671</v>
      </c>
      <c r="J34" s="42">
        <v>10</v>
      </c>
      <c r="K34" s="45">
        <v>0</v>
      </c>
      <c r="L34" s="45">
        <v>0</v>
      </c>
      <c r="M34" s="45">
        <v>0</v>
      </c>
      <c r="O34" s="31"/>
    </row>
    <row r="35" spans="1:15" ht="24.9" customHeight="1" x14ac:dyDescent="0.3">
      <c r="A35" s="41" t="s">
        <v>146</v>
      </c>
      <c r="B35" s="41" t="s">
        <v>100</v>
      </c>
      <c r="C35" s="42" t="s">
        <v>151</v>
      </c>
      <c r="D35" s="42" t="s">
        <v>201</v>
      </c>
      <c r="E35" s="43" t="s">
        <v>202</v>
      </c>
      <c r="F35" s="44" t="s">
        <v>203</v>
      </c>
      <c r="G35" s="45">
        <v>0</v>
      </c>
      <c r="H35" s="46" t="s">
        <v>30</v>
      </c>
      <c r="I35" s="47">
        <v>46.666666666666671</v>
      </c>
      <c r="J35" s="42">
        <v>10</v>
      </c>
      <c r="K35" s="45">
        <v>0</v>
      </c>
      <c r="L35" s="45">
        <v>0</v>
      </c>
      <c r="M35" s="45">
        <v>0</v>
      </c>
      <c r="O35" s="31"/>
    </row>
    <row r="36" spans="1:15" ht="24.9" customHeight="1" x14ac:dyDescent="0.3">
      <c r="A36" s="41" t="s">
        <v>146</v>
      </c>
      <c r="B36" s="41" t="s">
        <v>100</v>
      </c>
      <c r="C36" s="42" t="s">
        <v>35</v>
      </c>
      <c r="D36" s="42" t="s">
        <v>204</v>
      </c>
      <c r="E36" s="43" t="s">
        <v>108</v>
      </c>
      <c r="F36" s="44" t="s">
        <v>109</v>
      </c>
      <c r="G36" s="45">
        <v>0</v>
      </c>
      <c r="H36" s="46" t="s">
        <v>30</v>
      </c>
      <c r="I36" s="47">
        <v>58.666666666666671</v>
      </c>
      <c r="J36" s="42">
        <v>10</v>
      </c>
      <c r="K36" s="45">
        <v>0</v>
      </c>
      <c r="L36" s="45">
        <v>0</v>
      </c>
      <c r="M36" s="45">
        <v>0</v>
      </c>
      <c r="O36" s="31"/>
    </row>
    <row r="37" spans="1:15" ht="24.9" customHeight="1" x14ac:dyDescent="0.3">
      <c r="A37" s="34" t="s">
        <v>146</v>
      </c>
      <c r="B37" s="34" t="s">
        <v>100</v>
      </c>
      <c r="C37" s="19" t="s">
        <v>39</v>
      </c>
      <c r="D37" s="19" t="s">
        <v>205</v>
      </c>
      <c r="E37" s="17" t="s">
        <v>206</v>
      </c>
      <c r="F37" s="35" t="s">
        <v>207</v>
      </c>
      <c r="G37" s="20">
        <v>0</v>
      </c>
      <c r="H37" s="39" t="s">
        <v>43</v>
      </c>
      <c r="I37" s="18">
        <v>21</v>
      </c>
      <c r="J37" s="19">
        <v>0</v>
      </c>
      <c r="K37" s="20">
        <v>33</v>
      </c>
      <c r="L37" s="20">
        <v>7</v>
      </c>
      <c r="M37" s="20">
        <v>0</v>
      </c>
      <c r="O37" s="31"/>
    </row>
    <row r="38" spans="1:15" ht="24.9" customHeight="1" x14ac:dyDescent="0.3">
      <c r="A38" s="34" t="s">
        <v>146</v>
      </c>
      <c r="B38" s="34" t="s">
        <v>100</v>
      </c>
      <c r="C38" s="19" t="s">
        <v>39</v>
      </c>
      <c r="D38" s="19" t="s">
        <v>208</v>
      </c>
      <c r="E38" s="17" t="s">
        <v>209</v>
      </c>
      <c r="F38" s="35" t="s">
        <v>210</v>
      </c>
      <c r="G38" s="20">
        <v>0</v>
      </c>
      <c r="H38" s="39" t="s">
        <v>43</v>
      </c>
      <c r="I38" s="18">
        <v>21</v>
      </c>
      <c r="J38" s="19">
        <v>0</v>
      </c>
      <c r="K38" s="20">
        <v>7</v>
      </c>
      <c r="L38" s="20">
        <v>33</v>
      </c>
      <c r="M38" s="20">
        <v>0</v>
      </c>
      <c r="O38" s="31"/>
    </row>
    <row r="39" spans="1:15" ht="24.9" customHeight="1" x14ac:dyDescent="0.3">
      <c r="A39" s="34" t="s">
        <v>146</v>
      </c>
      <c r="B39" s="34" t="s">
        <v>100</v>
      </c>
      <c r="C39" s="19" t="s">
        <v>39</v>
      </c>
      <c r="D39" s="19" t="s">
        <v>115</v>
      </c>
      <c r="E39" s="17" t="s">
        <v>116</v>
      </c>
      <c r="F39" s="35" t="s">
        <v>117</v>
      </c>
      <c r="G39" s="20">
        <v>0</v>
      </c>
      <c r="H39" s="39" t="s">
        <v>43</v>
      </c>
      <c r="I39" s="18">
        <v>12</v>
      </c>
      <c r="J39" s="19">
        <v>0</v>
      </c>
      <c r="K39" s="20">
        <v>0</v>
      </c>
      <c r="L39" s="20">
        <v>0</v>
      </c>
      <c r="M39" s="20">
        <v>12</v>
      </c>
      <c r="O39" s="31"/>
    </row>
    <row r="40" spans="1:15" ht="24.9" customHeight="1" x14ac:dyDescent="0.3">
      <c r="A40" s="34" t="s">
        <v>146</v>
      </c>
      <c r="B40" s="34" t="s">
        <v>100</v>
      </c>
      <c r="C40" s="19" t="s">
        <v>39</v>
      </c>
      <c r="D40" s="19" t="s">
        <v>118</v>
      </c>
      <c r="E40" s="17" t="s">
        <v>119</v>
      </c>
      <c r="F40" s="35" t="s">
        <v>120</v>
      </c>
      <c r="G40" s="20">
        <v>0</v>
      </c>
      <c r="H40" s="39" t="s">
        <v>43</v>
      </c>
      <c r="I40" s="18">
        <v>12</v>
      </c>
      <c r="J40" s="19">
        <v>0</v>
      </c>
      <c r="K40" s="20">
        <v>0</v>
      </c>
      <c r="L40" s="20">
        <v>0</v>
      </c>
      <c r="M40" s="20">
        <v>12</v>
      </c>
      <c r="O40" s="31"/>
    </row>
    <row r="41" spans="1:15" ht="24.9" customHeight="1" x14ac:dyDescent="0.3">
      <c r="A41" s="34" t="s">
        <v>146</v>
      </c>
      <c r="B41" s="34" t="s">
        <v>100</v>
      </c>
      <c r="C41" s="19" t="s">
        <v>39</v>
      </c>
      <c r="D41" s="19" t="s">
        <v>121</v>
      </c>
      <c r="E41" s="17" t="s">
        <v>122</v>
      </c>
      <c r="F41" s="35" t="s">
        <v>123</v>
      </c>
      <c r="G41" s="20">
        <v>0</v>
      </c>
      <c r="H41" s="39" t="s">
        <v>43</v>
      </c>
      <c r="I41" s="18">
        <v>9</v>
      </c>
      <c r="J41" s="19">
        <v>0</v>
      </c>
      <c r="K41" s="20">
        <v>0</v>
      </c>
      <c r="L41" s="20">
        <v>0</v>
      </c>
      <c r="M41" s="20">
        <v>8</v>
      </c>
      <c r="O41" s="31"/>
    </row>
    <row r="42" spans="1:15" ht="24.9" customHeight="1" x14ac:dyDescent="0.3">
      <c r="A42" s="34" t="s">
        <v>146</v>
      </c>
      <c r="B42" s="34" t="s">
        <v>100</v>
      </c>
      <c r="C42" s="19" t="s">
        <v>39</v>
      </c>
      <c r="D42" s="19" t="s">
        <v>124</v>
      </c>
      <c r="E42" s="17" t="s">
        <v>125</v>
      </c>
      <c r="F42" s="35" t="s">
        <v>126</v>
      </c>
      <c r="G42" s="20">
        <v>0</v>
      </c>
      <c r="H42" s="39" t="s">
        <v>43</v>
      </c>
      <c r="I42" s="18">
        <v>8</v>
      </c>
      <c r="J42" s="19">
        <v>0</v>
      </c>
      <c r="K42" s="20">
        <v>0</v>
      </c>
      <c r="L42" s="20">
        <v>0</v>
      </c>
      <c r="M42" s="20">
        <v>8</v>
      </c>
      <c r="O42" s="31"/>
    </row>
    <row r="43" spans="1:15" ht="24.9" customHeight="1" x14ac:dyDescent="0.3">
      <c r="A43" s="34" t="s">
        <v>146</v>
      </c>
      <c r="B43" s="34" t="s">
        <v>100</v>
      </c>
      <c r="C43" s="19" t="s">
        <v>77</v>
      </c>
      <c r="D43" s="19" t="s">
        <v>211</v>
      </c>
      <c r="E43" s="17" t="s">
        <v>212</v>
      </c>
      <c r="F43" s="35" t="s">
        <v>213</v>
      </c>
      <c r="G43" s="20">
        <v>0</v>
      </c>
      <c r="H43" s="39" t="s">
        <v>43</v>
      </c>
      <c r="I43" s="18">
        <v>17</v>
      </c>
      <c r="J43" s="19">
        <v>0</v>
      </c>
      <c r="K43" s="20">
        <v>0</v>
      </c>
      <c r="L43" s="20">
        <v>0</v>
      </c>
      <c r="M43" s="20">
        <v>0</v>
      </c>
      <c r="O43" s="31"/>
    </row>
    <row r="44" spans="1:15" ht="24.9" customHeight="1" x14ac:dyDescent="0.3">
      <c r="A44" s="34" t="s">
        <v>146</v>
      </c>
      <c r="B44" s="34" t="s">
        <v>100</v>
      </c>
      <c r="C44" s="19" t="s">
        <v>77</v>
      </c>
      <c r="D44" s="19" t="s">
        <v>214</v>
      </c>
      <c r="E44" s="17" t="s">
        <v>215</v>
      </c>
      <c r="F44" s="35" t="s">
        <v>216</v>
      </c>
      <c r="G44" s="20">
        <v>0</v>
      </c>
      <c r="H44" s="39" t="s">
        <v>84</v>
      </c>
      <c r="I44" s="18">
        <v>45</v>
      </c>
      <c r="J44" s="19">
        <v>0</v>
      </c>
      <c r="K44" s="20">
        <v>10</v>
      </c>
      <c r="L44" s="20">
        <v>10</v>
      </c>
      <c r="M44" s="20">
        <v>10</v>
      </c>
      <c r="O44" s="31"/>
    </row>
    <row r="45" spans="1:15" ht="24.9" customHeight="1" x14ac:dyDescent="0.3">
      <c r="A45" s="34" t="s">
        <v>146</v>
      </c>
      <c r="B45" s="34" t="s">
        <v>100</v>
      </c>
      <c r="C45" s="19" t="s">
        <v>77</v>
      </c>
      <c r="D45" s="19" t="s">
        <v>217</v>
      </c>
      <c r="E45" s="17" t="s">
        <v>218</v>
      </c>
      <c r="F45" s="35" t="s">
        <v>219</v>
      </c>
      <c r="G45" s="20">
        <v>0</v>
      </c>
      <c r="H45" s="39" t="s">
        <v>43</v>
      </c>
      <c r="I45" s="18">
        <v>2</v>
      </c>
      <c r="J45" s="19">
        <v>0</v>
      </c>
      <c r="K45" s="20">
        <v>0</v>
      </c>
      <c r="L45" s="20">
        <v>0</v>
      </c>
      <c r="M45" s="20">
        <v>0</v>
      </c>
      <c r="O45" s="31"/>
    </row>
    <row r="46" spans="1:15" ht="24.9" customHeight="1" x14ac:dyDescent="0.3">
      <c r="A46" s="34" t="s">
        <v>146</v>
      </c>
      <c r="B46" s="34" t="s">
        <v>100</v>
      </c>
      <c r="C46" s="19" t="s">
        <v>77</v>
      </c>
      <c r="D46" s="19" t="s">
        <v>220</v>
      </c>
      <c r="E46" s="17" t="s">
        <v>221</v>
      </c>
      <c r="F46" s="35" t="s">
        <v>222</v>
      </c>
      <c r="G46" s="20">
        <v>0</v>
      </c>
      <c r="H46" s="39" t="s">
        <v>84</v>
      </c>
      <c r="I46" s="18">
        <v>5</v>
      </c>
      <c r="J46" s="19">
        <v>0</v>
      </c>
      <c r="K46" s="20">
        <v>5</v>
      </c>
      <c r="L46" s="20">
        <v>5</v>
      </c>
      <c r="M46" s="20">
        <v>5</v>
      </c>
      <c r="O46" s="31"/>
    </row>
    <row r="47" spans="1:15" ht="24.9" customHeight="1" x14ac:dyDescent="0.3">
      <c r="A47" s="34" t="s">
        <v>146</v>
      </c>
      <c r="B47" s="34" t="s">
        <v>100</v>
      </c>
      <c r="C47" s="19" t="s">
        <v>77</v>
      </c>
      <c r="D47" s="19" t="s">
        <v>139</v>
      </c>
      <c r="E47" s="17" t="s">
        <v>140</v>
      </c>
      <c r="F47" s="35" t="s">
        <v>141</v>
      </c>
      <c r="G47" s="20">
        <v>0</v>
      </c>
      <c r="H47" s="39" t="s">
        <v>99</v>
      </c>
      <c r="I47" s="18">
        <v>0</v>
      </c>
      <c r="J47" s="19">
        <v>0</v>
      </c>
      <c r="K47" s="20">
        <v>45</v>
      </c>
      <c r="L47" s="20">
        <v>45</v>
      </c>
      <c r="M47" s="20">
        <v>45</v>
      </c>
      <c r="O47" s="31"/>
    </row>
    <row r="48" spans="1:15" ht="24.9" customHeight="1" x14ac:dyDescent="0.3">
      <c r="A48" s="34"/>
      <c r="B48" s="34"/>
      <c r="C48" s="19"/>
      <c r="D48" s="19"/>
      <c r="E48" s="17"/>
      <c r="F48" s="35"/>
      <c r="G48" s="20"/>
      <c r="H48" s="39"/>
      <c r="I48" s="18"/>
      <c r="J48" s="19"/>
      <c r="K48" s="20"/>
      <c r="L48" s="20"/>
      <c r="M48" s="20"/>
      <c r="O48" s="31"/>
    </row>
    <row r="49" spans="1:15" ht="24.9" customHeight="1" x14ac:dyDescent="0.3">
      <c r="A49" s="34"/>
      <c r="B49" s="34"/>
      <c r="C49" s="19"/>
      <c r="D49" s="19"/>
      <c r="E49" s="17"/>
      <c r="F49" s="35"/>
      <c r="G49" s="20"/>
      <c r="H49" s="39"/>
      <c r="I49" s="18"/>
      <c r="J49" s="19"/>
      <c r="K49" s="20"/>
      <c r="L49" s="20"/>
      <c r="M49" s="20"/>
      <c r="O49" s="31"/>
    </row>
    <row r="50" spans="1:15" ht="24.9" customHeight="1" x14ac:dyDescent="0.3">
      <c r="A50" s="34"/>
      <c r="B50" s="34"/>
      <c r="C50" s="19"/>
      <c r="D50" s="19"/>
      <c r="E50" s="17"/>
      <c r="F50" s="35"/>
      <c r="G50" s="20"/>
      <c r="H50" s="39"/>
      <c r="I50" s="19"/>
      <c r="J50" s="19"/>
      <c r="K50" s="20"/>
      <c r="L50" s="20"/>
      <c r="M50" s="20"/>
      <c r="O50" s="31"/>
    </row>
    <row r="51" spans="1:15" ht="24.9" customHeight="1" x14ac:dyDescent="0.3">
      <c r="A51" s="34"/>
      <c r="B51" s="34"/>
      <c r="C51" s="19"/>
      <c r="D51" s="19"/>
      <c r="E51" s="17"/>
      <c r="F51" s="35"/>
      <c r="G51" s="20"/>
      <c r="H51" s="39"/>
      <c r="I51" s="19"/>
      <c r="J51" s="19"/>
      <c r="K51" s="20"/>
      <c r="L51" s="20"/>
      <c r="M51" s="20"/>
      <c r="O51" s="31"/>
    </row>
    <row r="52" spans="1:15" ht="24.9" customHeight="1" x14ac:dyDescent="0.3">
      <c r="A52" s="34"/>
      <c r="B52" s="34"/>
      <c r="C52" s="19"/>
      <c r="D52" s="19"/>
      <c r="E52" s="17"/>
      <c r="F52" s="35"/>
      <c r="G52" s="20"/>
      <c r="H52" s="39"/>
      <c r="I52" s="19"/>
      <c r="J52" s="19"/>
      <c r="K52" s="20"/>
      <c r="L52" s="20"/>
      <c r="M52" s="20"/>
      <c r="O52" s="31"/>
    </row>
    <row r="53" spans="1:15" ht="24.9" customHeight="1" x14ac:dyDescent="0.3">
      <c r="A53" s="34"/>
      <c r="B53" s="34"/>
      <c r="C53" s="19"/>
      <c r="D53" s="19"/>
      <c r="E53" s="17"/>
      <c r="F53" s="35"/>
      <c r="G53" s="20"/>
      <c r="H53" s="39"/>
      <c r="I53" s="19"/>
      <c r="J53" s="19"/>
      <c r="K53" s="20"/>
      <c r="L53" s="20"/>
      <c r="M53" s="20"/>
      <c r="O53" s="31"/>
    </row>
    <row r="54" spans="1:15" ht="24.9" customHeight="1" x14ac:dyDescent="0.3">
      <c r="A54" s="34"/>
      <c r="B54" s="34"/>
      <c r="C54" s="19"/>
      <c r="D54" s="19"/>
      <c r="E54" s="17"/>
      <c r="F54" s="35"/>
      <c r="G54" s="20"/>
      <c r="H54" s="39"/>
      <c r="I54" s="19"/>
      <c r="J54" s="19"/>
      <c r="K54" s="20"/>
      <c r="L54" s="20"/>
      <c r="M54" s="20"/>
      <c r="O54" s="31"/>
    </row>
    <row r="55" spans="1:15" ht="24.9" customHeight="1" x14ac:dyDescent="0.3">
      <c r="A55" s="34"/>
      <c r="B55" s="34"/>
      <c r="C55" s="19"/>
      <c r="D55" s="19"/>
      <c r="E55" s="17"/>
      <c r="F55" s="35"/>
      <c r="G55" s="20"/>
      <c r="H55" s="39"/>
      <c r="I55" s="19"/>
      <c r="J55" s="19"/>
      <c r="K55" s="20"/>
      <c r="L55" s="20"/>
      <c r="M55" s="20"/>
      <c r="O55" s="31"/>
    </row>
    <row r="56" spans="1:15" ht="24.9" customHeight="1" x14ac:dyDescent="0.3">
      <c r="A56" s="34"/>
      <c r="B56" s="34"/>
      <c r="C56" s="19"/>
      <c r="D56" s="19"/>
      <c r="E56" s="17"/>
      <c r="F56" s="35"/>
      <c r="G56" s="20"/>
      <c r="H56" s="39"/>
      <c r="I56" s="19"/>
      <c r="J56" s="19"/>
      <c r="K56" s="20"/>
      <c r="L56" s="20"/>
      <c r="M56" s="20"/>
      <c r="O56" s="31"/>
    </row>
    <row r="57" spans="1:15" ht="24.9" customHeight="1" x14ac:dyDescent="0.3">
      <c r="A57" s="34"/>
      <c r="B57" s="34"/>
      <c r="C57" s="19"/>
      <c r="D57" s="19"/>
      <c r="E57" s="17"/>
      <c r="F57" s="35"/>
      <c r="G57" s="20"/>
      <c r="H57" s="39"/>
      <c r="I57" s="19"/>
      <c r="J57" s="19"/>
      <c r="K57" s="20"/>
      <c r="L57" s="20"/>
      <c r="M57" s="20"/>
      <c r="O57" s="31"/>
    </row>
    <row r="58" spans="1:15" ht="24.9" customHeight="1" x14ac:dyDescent="0.3">
      <c r="A58" s="34"/>
      <c r="B58" s="34"/>
      <c r="C58" s="19"/>
      <c r="D58" s="19"/>
      <c r="E58" s="17"/>
      <c r="F58" s="35"/>
      <c r="G58" s="20"/>
      <c r="H58" s="39"/>
      <c r="I58" s="19"/>
      <c r="J58" s="19"/>
      <c r="K58" s="20"/>
      <c r="L58" s="20"/>
      <c r="M58" s="20"/>
      <c r="O58" s="31"/>
    </row>
    <row r="59" spans="1:15" ht="24.9" customHeight="1" x14ac:dyDescent="0.3">
      <c r="A59" s="34"/>
      <c r="B59" s="34"/>
      <c r="C59" s="19"/>
      <c r="D59" s="19"/>
      <c r="E59" s="17"/>
      <c r="F59" s="35"/>
      <c r="G59" s="20"/>
      <c r="H59" s="39"/>
      <c r="I59" s="19"/>
      <c r="J59" s="19"/>
      <c r="K59" s="20"/>
      <c r="L59" s="20"/>
      <c r="M59" s="20"/>
      <c r="O59" s="31"/>
    </row>
    <row r="60" spans="1:15" ht="24.9" customHeight="1" x14ac:dyDescent="0.3">
      <c r="A60" s="34"/>
      <c r="B60" s="34"/>
      <c r="C60" s="19"/>
      <c r="D60" s="19"/>
      <c r="E60" s="17"/>
      <c r="F60" s="35"/>
      <c r="G60" s="20"/>
      <c r="H60" s="39"/>
      <c r="I60" s="19"/>
      <c r="J60" s="19"/>
      <c r="K60" s="20"/>
      <c r="L60" s="20"/>
      <c r="M60" s="20"/>
      <c r="O60" s="31"/>
    </row>
    <row r="61" spans="1:15" ht="24.9" customHeight="1" x14ac:dyDescent="0.3">
      <c r="A61" s="34"/>
      <c r="B61" s="34"/>
      <c r="C61" s="19"/>
      <c r="D61" s="19"/>
      <c r="E61" s="17"/>
      <c r="F61" s="35"/>
      <c r="G61" s="20"/>
      <c r="H61" s="39"/>
      <c r="I61" s="19"/>
      <c r="J61" s="19"/>
      <c r="K61" s="20"/>
      <c r="L61" s="20"/>
      <c r="M61" s="20"/>
      <c r="O61" s="31"/>
    </row>
    <row r="62" spans="1:15" ht="24.9" customHeight="1" x14ac:dyDescent="0.3">
      <c r="A62" s="34"/>
      <c r="B62" s="34"/>
      <c r="C62" s="19"/>
      <c r="D62" s="19"/>
      <c r="E62" s="17"/>
      <c r="F62" s="35"/>
      <c r="G62" s="20"/>
      <c r="H62" s="39"/>
      <c r="I62" s="19"/>
      <c r="J62" s="19"/>
      <c r="K62" s="20"/>
      <c r="L62" s="20"/>
      <c r="M62" s="20"/>
      <c r="O62" s="31"/>
    </row>
    <row r="63" spans="1:15" ht="24.9" customHeight="1" x14ac:dyDescent="0.3">
      <c r="A63" s="34"/>
      <c r="B63" s="34"/>
      <c r="C63" s="19"/>
      <c r="D63" s="19"/>
      <c r="E63" s="17"/>
      <c r="F63" s="35"/>
      <c r="G63" s="20"/>
      <c r="H63" s="39"/>
      <c r="I63" s="19"/>
      <c r="J63" s="19"/>
      <c r="K63" s="20"/>
      <c r="L63" s="20"/>
      <c r="M63" s="20"/>
      <c r="O63" s="31"/>
    </row>
    <row r="64" spans="1:15" ht="24.9" customHeight="1" x14ac:dyDescent="0.3">
      <c r="A64" s="34"/>
      <c r="B64" s="34"/>
      <c r="C64" s="19"/>
      <c r="D64" s="19"/>
      <c r="E64" s="17"/>
      <c r="F64" s="35"/>
      <c r="G64" s="20"/>
      <c r="H64" s="39"/>
      <c r="I64" s="19"/>
      <c r="J64" s="19"/>
      <c r="K64" s="20"/>
      <c r="L64" s="20"/>
      <c r="M64" s="20"/>
      <c r="O64" s="31"/>
    </row>
    <row r="65" spans="1:15" ht="24.9" customHeight="1" x14ac:dyDescent="0.3">
      <c r="A65" s="34"/>
      <c r="B65" s="34"/>
      <c r="C65" s="19"/>
      <c r="D65" s="19"/>
      <c r="E65" s="17"/>
      <c r="F65" s="35"/>
      <c r="G65" s="20"/>
      <c r="H65" s="39"/>
      <c r="I65" s="19"/>
      <c r="J65" s="19"/>
      <c r="K65" s="20"/>
      <c r="L65" s="20"/>
      <c r="M65" s="20"/>
      <c r="O65" s="31"/>
    </row>
    <row r="66" spans="1:15" ht="24.9" customHeight="1" x14ac:dyDescent="0.3">
      <c r="A66" s="34"/>
      <c r="B66" s="34"/>
      <c r="C66" s="19"/>
      <c r="D66" s="19"/>
      <c r="E66" s="17"/>
      <c r="F66" s="35"/>
      <c r="G66" s="20"/>
      <c r="H66" s="39"/>
      <c r="I66" s="19"/>
      <c r="J66" s="19"/>
      <c r="K66" s="20"/>
      <c r="L66" s="20"/>
      <c r="M66" s="20"/>
      <c r="O66" s="31"/>
    </row>
    <row r="67" spans="1:15" ht="24.9" customHeight="1" x14ac:dyDescent="0.3">
      <c r="A67" s="34"/>
      <c r="B67" s="34"/>
      <c r="C67" s="19"/>
      <c r="D67" s="19"/>
      <c r="E67" s="17"/>
      <c r="F67" s="35"/>
      <c r="G67" s="20"/>
      <c r="H67" s="39"/>
      <c r="I67" s="19"/>
      <c r="J67" s="19"/>
      <c r="K67" s="20"/>
      <c r="L67" s="20"/>
      <c r="M67" s="20"/>
      <c r="O67" s="31"/>
    </row>
    <row r="68" spans="1:15" ht="24.9" customHeight="1" x14ac:dyDescent="0.3">
      <c r="A68" s="34"/>
      <c r="B68" s="34"/>
      <c r="C68" s="19"/>
      <c r="D68" s="19"/>
      <c r="E68" s="17"/>
      <c r="F68" s="35"/>
      <c r="G68" s="20"/>
      <c r="H68" s="39"/>
      <c r="I68" s="19"/>
      <c r="J68" s="19"/>
      <c r="K68" s="20"/>
      <c r="L68" s="20"/>
      <c r="M68" s="20"/>
      <c r="O68" s="31"/>
    </row>
    <row r="69" spans="1:15" ht="24.9" customHeight="1" x14ac:dyDescent="0.3">
      <c r="A69" s="34"/>
      <c r="B69" s="34"/>
      <c r="C69" s="19"/>
      <c r="D69" s="19"/>
      <c r="E69" s="17"/>
      <c r="F69" s="35"/>
      <c r="G69" s="20"/>
      <c r="H69" s="39"/>
      <c r="I69" s="19"/>
      <c r="J69" s="19"/>
      <c r="K69" s="20"/>
      <c r="L69" s="20"/>
      <c r="M69" s="20"/>
      <c r="O69" s="31"/>
    </row>
    <row r="70" spans="1:15" ht="24.9" customHeight="1" x14ac:dyDescent="0.3">
      <c r="A70" s="34"/>
      <c r="B70" s="34"/>
      <c r="C70" s="19"/>
      <c r="D70" s="19"/>
      <c r="E70" s="17"/>
      <c r="F70" s="35"/>
      <c r="G70" s="20"/>
      <c r="H70" s="39"/>
      <c r="I70" s="19"/>
      <c r="J70" s="19"/>
      <c r="K70" s="20"/>
      <c r="L70" s="20"/>
      <c r="M70" s="20"/>
      <c r="O70" s="31"/>
    </row>
    <row r="71" spans="1:15" ht="24.9" customHeight="1" x14ac:dyDescent="0.3">
      <c r="A71" s="34"/>
      <c r="B71" s="34"/>
      <c r="C71" s="19"/>
      <c r="D71" s="19"/>
      <c r="E71" s="17"/>
      <c r="F71" s="35"/>
      <c r="G71" s="20"/>
      <c r="H71" s="39"/>
      <c r="I71" s="19"/>
      <c r="J71" s="19"/>
      <c r="K71" s="20"/>
      <c r="L71" s="20"/>
      <c r="M71" s="20"/>
      <c r="O71" s="31"/>
    </row>
    <row r="72" spans="1:15" ht="24.9" customHeight="1" x14ac:dyDescent="0.3">
      <c r="A72" s="34"/>
      <c r="B72" s="34"/>
      <c r="C72" s="19"/>
      <c r="D72" s="19"/>
      <c r="E72" s="17"/>
      <c r="F72" s="35"/>
      <c r="G72" s="20"/>
      <c r="H72" s="39"/>
      <c r="I72" s="19"/>
      <c r="J72" s="19"/>
      <c r="K72" s="20"/>
      <c r="L72" s="20"/>
      <c r="M72" s="20"/>
      <c r="O72" s="31"/>
    </row>
    <row r="73" spans="1:15" ht="24.9" customHeight="1" x14ac:dyDescent="0.3">
      <c r="A73" s="34"/>
      <c r="B73" s="34"/>
      <c r="C73" s="19"/>
      <c r="D73" s="19"/>
      <c r="E73" s="17"/>
      <c r="F73" s="35"/>
      <c r="G73" s="20"/>
      <c r="H73" s="39"/>
      <c r="I73" s="19"/>
      <c r="J73" s="19"/>
      <c r="K73" s="20"/>
      <c r="L73" s="20"/>
      <c r="M73" s="20"/>
      <c r="O73" s="31"/>
    </row>
    <row r="74" spans="1:15" ht="24.9" customHeight="1" x14ac:dyDescent="0.3">
      <c r="A74" s="34"/>
      <c r="B74" s="34"/>
      <c r="C74" s="19"/>
      <c r="D74" s="19"/>
      <c r="E74" s="17"/>
      <c r="F74" s="35"/>
      <c r="G74" s="20"/>
      <c r="H74" s="39"/>
      <c r="I74" s="19"/>
      <c r="J74" s="19"/>
      <c r="K74" s="20"/>
      <c r="L74" s="20"/>
      <c r="M74" s="20"/>
      <c r="O74" s="31"/>
    </row>
    <row r="75" spans="1:15" ht="24.9" customHeight="1" x14ac:dyDescent="0.3">
      <c r="A75" s="34"/>
      <c r="B75" s="34"/>
      <c r="C75" s="19"/>
      <c r="D75" s="19"/>
      <c r="E75" s="17"/>
      <c r="F75" s="35"/>
      <c r="G75" s="20"/>
      <c r="H75" s="39"/>
      <c r="I75" s="19"/>
      <c r="J75" s="19"/>
      <c r="K75" s="20"/>
      <c r="L75" s="20"/>
      <c r="M75" s="20"/>
      <c r="O75" s="31"/>
    </row>
    <row r="76" spans="1:15" ht="24.9" customHeight="1" x14ac:dyDescent="0.3">
      <c r="A76" s="34"/>
      <c r="B76" s="34"/>
      <c r="C76" s="19"/>
      <c r="D76" s="19"/>
      <c r="E76" s="17"/>
      <c r="F76" s="35"/>
      <c r="G76" s="20"/>
      <c r="H76" s="39"/>
      <c r="I76" s="19"/>
      <c r="J76" s="19"/>
      <c r="K76" s="20"/>
      <c r="L76" s="20"/>
      <c r="M76" s="20"/>
      <c r="O76" s="31"/>
    </row>
    <row r="77" spans="1:15" ht="24.9" customHeight="1" x14ac:dyDescent="0.3">
      <c r="A77" s="34"/>
      <c r="B77" s="34"/>
      <c r="C77" s="19"/>
      <c r="D77" s="19"/>
      <c r="E77" s="17"/>
      <c r="F77" s="35"/>
      <c r="G77" s="20"/>
      <c r="H77" s="39"/>
      <c r="I77" s="19"/>
      <c r="J77" s="19"/>
      <c r="K77" s="20"/>
      <c r="L77" s="20"/>
      <c r="M77" s="20"/>
      <c r="O77" s="31"/>
    </row>
    <row r="78" spans="1:15" ht="24.9" customHeight="1" x14ac:dyDescent="0.3">
      <c r="A78" s="34"/>
      <c r="B78" s="34"/>
      <c r="C78" s="19"/>
      <c r="D78" s="19"/>
      <c r="E78" s="17"/>
      <c r="F78" s="35"/>
      <c r="G78" s="20"/>
      <c r="H78" s="39"/>
      <c r="I78" s="19"/>
      <c r="J78" s="19"/>
      <c r="K78" s="20"/>
      <c r="L78" s="20"/>
      <c r="M78" s="20"/>
      <c r="O78" s="31"/>
    </row>
    <row r="79" spans="1:15" ht="24.9" customHeight="1" x14ac:dyDescent="0.3">
      <c r="A79" s="34"/>
      <c r="B79" s="34"/>
      <c r="C79" s="19"/>
      <c r="D79" s="19"/>
      <c r="E79" s="17"/>
      <c r="F79" s="35"/>
      <c r="G79" s="20"/>
      <c r="H79" s="39"/>
      <c r="I79" s="19"/>
      <c r="J79" s="19"/>
      <c r="K79" s="20"/>
      <c r="L79" s="20"/>
      <c r="M79" s="20"/>
      <c r="O79" s="31"/>
    </row>
    <row r="80" spans="1:15" ht="24.9" customHeight="1" x14ac:dyDescent="0.3">
      <c r="A80" s="34"/>
      <c r="B80" s="34"/>
      <c r="C80" s="19"/>
      <c r="D80" s="19"/>
      <c r="E80" s="17"/>
      <c r="F80" s="35"/>
      <c r="G80" s="20"/>
      <c r="H80" s="39"/>
      <c r="I80" s="19"/>
      <c r="J80" s="19"/>
      <c r="K80" s="20"/>
      <c r="L80" s="20"/>
      <c r="M80" s="20"/>
      <c r="O80" s="31"/>
    </row>
    <row r="81" spans="1:15" ht="24.9" customHeight="1" x14ac:dyDescent="0.3">
      <c r="A81" s="34"/>
      <c r="B81" s="34"/>
      <c r="C81" s="19"/>
      <c r="D81" s="19"/>
      <c r="E81" s="17"/>
      <c r="F81" s="35"/>
      <c r="G81" s="20"/>
      <c r="H81" s="39"/>
      <c r="I81" s="19"/>
      <c r="J81" s="19"/>
      <c r="K81" s="20"/>
      <c r="L81" s="20"/>
      <c r="M81" s="20"/>
      <c r="O81" s="31"/>
    </row>
    <row r="82" spans="1:15" ht="24.9" customHeight="1" x14ac:dyDescent="0.3">
      <c r="A82" s="34"/>
      <c r="B82" s="34"/>
      <c r="C82" s="19"/>
      <c r="D82" s="19"/>
      <c r="E82" s="17"/>
      <c r="F82" s="35"/>
      <c r="G82" s="20"/>
      <c r="H82" s="39"/>
      <c r="I82" s="19"/>
      <c r="J82" s="19"/>
      <c r="K82" s="20"/>
      <c r="L82" s="20"/>
      <c r="M82" s="20"/>
      <c r="O82" s="31"/>
    </row>
    <row r="83" spans="1:15" ht="24.9" customHeight="1" x14ac:dyDescent="0.3">
      <c r="A83" s="34"/>
      <c r="B83" s="34"/>
      <c r="C83" s="19"/>
      <c r="D83" s="19"/>
      <c r="E83" s="17"/>
      <c r="F83" s="35"/>
      <c r="G83" s="20"/>
      <c r="H83" s="39"/>
      <c r="I83" s="19"/>
      <c r="J83" s="19"/>
      <c r="K83" s="20"/>
      <c r="L83" s="20"/>
      <c r="M83" s="20"/>
      <c r="O83" s="31"/>
    </row>
    <row r="84" spans="1:15" ht="24.9" customHeight="1" x14ac:dyDescent="0.3">
      <c r="A84" s="34"/>
      <c r="B84" s="34"/>
      <c r="C84" s="19"/>
      <c r="D84" s="19"/>
      <c r="E84" s="17"/>
      <c r="F84" s="35"/>
      <c r="G84" s="20"/>
      <c r="H84" s="39"/>
      <c r="I84" s="19"/>
      <c r="J84" s="19"/>
      <c r="K84" s="20"/>
      <c r="L84" s="20"/>
      <c r="M84" s="20"/>
      <c r="O84" s="31"/>
    </row>
    <row r="85" spans="1:15" ht="24.9" customHeight="1" x14ac:dyDescent="0.3">
      <c r="A85" s="34"/>
      <c r="B85" s="34"/>
      <c r="C85" s="19"/>
      <c r="D85" s="19"/>
      <c r="E85" s="17"/>
      <c r="F85" s="35"/>
      <c r="G85" s="20"/>
      <c r="H85" s="39"/>
      <c r="I85" s="19"/>
      <c r="J85" s="19"/>
      <c r="K85" s="20"/>
      <c r="L85" s="20"/>
      <c r="M85" s="20"/>
      <c r="O85" s="31"/>
    </row>
    <row r="86" spans="1:15" ht="24.9" customHeight="1" x14ac:dyDescent="0.3">
      <c r="A86" s="34"/>
      <c r="B86" s="34"/>
      <c r="C86" s="19"/>
      <c r="D86" s="19"/>
      <c r="E86" s="17"/>
      <c r="F86" s="35"/>
      <c r="G86" s="20"/>
      <c r="H86" s="39"/>
      <c r="I86" s="19"/>
      <c r="J86" s="19"/>
      <c r="K86" s="20"/>
      <c r="L86" s="20"/>
      <c r="M86" s="20"/>
      <c r="O86" s="31"/>
    </row>
    <row r="87" spans="1:15" ht="24.9" customHeight="1" x14ac:dyDescent="0.3">
      <c r="A87" s="34"/>
      <c r="B87" s="34"/>
      <c r="C87" s="19"/>
      <c r="D87" s="19"/>
      <c r="E87" s="17"/>
      <c r="F87" s="35"/>
      <c r="G87" s="20"/>
      <c r="H87" s="39"/>
      <c r="I87" s="19"/>
      <c r="J87" s="19"/>
      <c r="K87" s="20"/>
      <c r="L87" s="20"/>
      <c r="M87" s="20"/>
      <c r="O87" s="31"/>
    </row>
    <row r="88" spans="1:15" ht="24.9" customHeight="1" x14ac:dyDescent="0.3">
      <c r="A88" s="34"/>
      <c r="B88" s="34"/>
      <c r="C88" s="19"/>
      <c r="D88" s="19"/>
      <c r="E88" s="17"/>
      <c r="F88" s="35"/>
      <c r="G88" s="20"/>
      <c r="H88" s="39"/>
      <c r="I88" s="19"/>
      <c r="J88" s="19"/>
      <c r="K88" s="20"/>
      <c r="L88" s="20"/>
      <c r="M88" s="20"/>
      <c r="O88" s="31"/>
    </row>
    <row r="89" spans="1:15" ht="24.9" customHeight="1" x14ac:dyDescent="0.3">
      <c r="A89" s="34"/>
      <c r="B89" s="34"/>
      <c r="C89" s="19"/>
      <c r="D89" s="19"/>
      <c r="E89" s="17"/>
      <c r="F89" s="35"/>
      <c r="G89" s="20"/>
      <c r="H89" s="39"/>
      <c r="I89" s="19"/>
      <c r="J89" s="19"/>
      <c r="K89" s="20"/>
      <c r="L89" s="20"/>
      <c r="M89" s="20"/>
      <c r="O89" s="31"/>
    </row>
    <row r="90" spans="1:15" ht="24.9" customHeight="1" x14ac:dyDescent="0.3">
      <c r="A90" s="34"/>
      <c r="B90" s="34"/>
      <c r="C90" s="19"/>
      <c r="D90" s="19"/>
      <c r="E90" s="17"/>
      <c r="F90" s="35"/>
      <c r="G90" s="20"/>
      <c r="H90" s="39"/>
      <c r="I90" s="19"/>
      <c r="J90" s="19"/>
      <c r="K90" s="20"/>
      <c r="L90" s="20"/>
      <c r="M90" s="20"/>
      <c r="O90" s="31"/>
    </row>
    <row r="91" spans="1:15" ht="24.9" customHeight="1" x14ac:dyDescent="0.3">
      <c r="A91" s="34"/>
      <c r="B91" s="34"/>
      <c r="C91" s="19"/>
      <c r="D91" s="19"/>
      <c r="E91" s="17"/>
      <c r="F91" s="35"/>
      <c r="G91" s="20"/>
      <c r="H91" s="39"/>
      <c r="I91" s="19"/>
      <c r="J91" s="19"/>
      <c r="K91" s="20"/>
      <c r="L91" s="20"/>
      <c r="M91" s="20"/>
      <c r="O91" s="31"/>
    </row>
    <row r="92" spans="1:15" ht="24.9" customHeight="1" x14ac:dyDescent="0.3">
      <c r="A92" s="34"/>
      <c r="B92" s="34"/>
      <c r="C92" s="19"/>
      <c r="D92" s="19"/>
      <c r="E92" s="17"/>
      <c r="F92" s="35"/>
      <c r="G92" s="20"/>
      <c r="H92" s="39"/>
      <c r="I92" s="19"/>
      <c r="J92" s="19"/>
      <c r="K92" s="20"/>
      <c r="L92" s="20"/>
      <c r="M92" s="20"/>
      <c r="O92" s="31"/>
    </row>
    <row r="93" spans="1:15" ht="24.9" customHeight="1" x14ac:dyDescent="0.3">
      <c r="A93" s="34"/>
      <c r="B93" s="34"/>
      <c r="C93" s="19"/>
      <c r="D93" s="19"/>
      <c r="E93" s="17"/>
      <c r="F93" s="35"/>
      <c r="G93" s="20"/>
      <c r="H93" s="39"/>
      <c r="I93" s="19"/>
      <c r="J93" s="19"/>
      <c r="K93" s="20"/>
      <c r="L93" s="20"/>
      <c r="M93" s="20"/>
      <c r="O93" s="31"/>
    </row>
    <row r="94" spans="1:15" ht="24.9" customHeight="1" x14ac:dyDescent="0.3">
      <c r="A94" s="34"/>
      <c r="B94" s="34"/>
      <c r="C94" s="19"/>
      <c r="D94" s="19"/>
      <c r="E94" s="17"/>
      <c r="F94" s="35"/>
      <c r="G94" s="20"/>
      <c r="H94" s="39"/>
      <c r="I94" s="19"/>
      <c r="J94" s="19"/>
      <c r="K94" s="20"/>
      <c r="L94" s="20"/>
      <c r="M94" s="20"/>
      <c r="O94" s="31"/>
    </row>
    <row r="95" spans="1:15" ht="24.9" customHeight="1" x14ac:dyDescent="0.3">
      <c r="A95" s="34"/>
      <c r="B95" s="34"/>
      <c r="C95" s="19"/>
      <c r="D95" s="19"/>
      <c r="E95" s="17"/>
      <c r="F95" s="35"/>
      <c r="G95" s="20"/>
      <c r="H95" s="39"/>
      <c r="I95" s="19"/>
      <c r="J95" s="19"/>
      <c r="K95" s="20"/>
      <c r="L95" s="20"/>
      <c r="M95" s="20"/>
      <c r="O95" s="31"/>
    </row>
    <row r="96" spans="1:15" ht="24.9" customHeight="1" x14ac:dyDescent="0.3">
      <c r="A96" s="34"/>
      <c r="B96" s="34"/>
      <c r="C96" s="19"/>
      <c r="D96" s="19"/>
      <c r="E96" s="17"/>
      <c r="F96" s="35"/>
      <c r="G96" s="20"/>
      <c r="H96" s="39"/>
      <c r="I96" s="19"/>
      <c r="J96" s="19"/>
      <c r="K96" s="20"/>
      <c r="L96" s="20"/>
      <c r="M96" s="20"/>
      <c r="O96" s="31"/>
    </row>
    <row r="97" spans="1:15" ht="24.9" customHeight="1" x14ac:dyDescent="0.3">
      <c r="A97" s="34"/>
      <c r="B97" s="34"/>
      <c r="C97" s="19"/>
      <c r="D97" s="19"/>
      <c r="E97" s="17"/>
      <c r="F97" s="35"/>
      <c r="G97" s="20"/>
      <c r="H97" s="39"/>
      <c r="I97" s="19"/>
      <c r="J97" s="19"/>
      <c r="K97" s="20"/>
      <c r="L97" s="20"/>
      <c r="M97" s="20"/>
      <c r="O97" s="31"/>
    </row>
    <row r="98" spans="1:15" ht="24.9" customHeight="1" x14ac:dyDescent="0.3">
      <c r="A98" s="34"/>
      <c r="B98" s="34"/>
      <c r="C98" s="19"/>
      <c r="D98" s="19"/>
      <c r="E98" s="17"/>
      <c r="F98" s="35"/>
      <c r="G98" s="20"/>
      <c r="H98" s="39"/>
      <c r="I98" s="19"/>
      <c r="J98" s="19"/>
      <c r="K98" s="20"/>
      <c r="L98" s="20"/>
      <c r="M98" s="20"/>
      <c r="O98" s="31"/>
    </row>
    <row r="99" spans="1:15" ht="24.9" customHeight="1" x14ac:dyDescent="0.3">
      <c r="A99" s="34"/>
      <c r="B99" s="34"/>
      <c r="C99" s="19"/>
      <c r="D99" s="19"/>
      <c r="E99" s="17"/>
      <c r="F99" s="35"/>
      <c r="G99" s="20"/>
      <c r="H99" s="39"/>
      <c r="I99" s="19"/>
      <c r="J99" s="19"/>
      <c r="K99" s="20"/>
      <c r="L99" s="20"/>
      <c r="M99" s="20"/>
      <c r="O99" s="31"/>
    </row>
    <row r="100" spans="1:15" ht="24.9" customHeight="1" x14ac:dyDescent="0.3">
      <c r="A100" s="34"/>
      <c r="B100" s="34"/>
      <c r="C100" s="19"/>
      <c r="D100" s="19"/>
      <c r="E100" s="17"/>
      <c r="F100" s="35"/>
      <c r="G100" s="20"/>
      <c r="H100" s="39"/>
      <c r="I100" s="19"/>
      <c r="J100" s="19"/>
      <c r="K100" s="20"/>
      <c r="L100" s="20"/>
      <c r="M100" s="20"/>
      <c r="O100" s="31"/>
    </row>
  </sheetData>
  <mergeCells count="12">
    <mergeCell ref="F2:G6"/>
    <mergeCell ref="H2:J2"/>
    <mergeCell ref="H3:J3"/>
    <mergeCell ref="H4:J4"/>
    <mergeCell ref="H5:J5"/>
    <mergeCell ref="H6:J6"/>
    <mergeCell ref="F7:G11"/>
    <mergeCell ref="H7:J7"/>
    <mergeCell ref="H8:J8"/>
    <mergeCell ref="H9:J9"/>
    <mergeCell ref="H10:J10"/>
    <mergeCell ref="H11:J11"/>
  </mergeCells>
  <conditionalFormatting sqref="K13:M100">
    <cfRule type="cellIs" dxfId="1" priority="1" operator="between">
      <formula>0</formula>
      <formula>0</formula>
    </cfRule>
  </conditionalFormatting>
  <pageMargins left="0.31496062992125984" right="0.31496062992125984" top="0.74803149606299213" bottom="0.74803149606299213" header="0.31496062992125984" footer="0.31496062992125984"/>
  <pageSetup paperSize="9" scale="75" fitToHeight="0" orientation="landscape" r:id="rId1"/>
  <headerFooter>
    <oddHeader>&amp;L&amp;F</oddHeader>
    <oddFooter>&amp;C&amp;P/&amp;N&amp;R&amp;"-,Gras"&amp;A</oddFooter>
  </headerFooter>
  <rowBreaks count="2" manualBreakCount="2">
    <brk id="31" max="12" man="1"/>
    <brk id="47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5490-B909-4F07-BC91-667C5B332AF5}">
  <sheetPr>
    <tabColor theme="9"/>
    <pageSetUpPr fitToPage="1"/>
  </sheetPr>
  <dimension ref="A1:O100"/>
  <sheetViews>
    <sheetView zoomScaleNormal="100" zoomScaleSheetLayoutView="100" workbookViewId="0">
      <selection activeCell="A27" sqref="A27"/>
    </sheetView>
  </sheetViews>
  <sheetFormatPr defaultColWidth="11.44140625" defaultRowHeight="14.4" x14ac:dyDescent="0.3"/>
  <cols>
    <col min="1" max="2" width="11.44140625" style="32"/>
    <col min="3" max="3" width="5.5546875" style="16" customWidth="1"/>
    <col min="4" max="4" width="13.33203125" style="16" bestFit="1" customWidth="1"/>
    <col min="5" max="5" width="37.44140625" style="33" customWidth="1"/>
    <col min="6" max="6" width="28.33203125" style="33" customWidth="1"/>
    <col min="7" max="7" width="11.33203125" style="21" customWidth="1"/>
    <col min="8" max="8" width="9.6640625" style="40" customWidth="1"/>
    <col min="9" max="9" width="10.109375" style="16" customWidth="1"/>
    <col min="10" max="11" width="11.44140625" style="21" customWidth="1"/>
    <col min="12" max="12" width="11.44140625" style="21"/>
    <col min="13" max="14" width="11.44140625" style="31"/>
    <col min="15" max="16384" width="11.44140625" style="32"/>
  </cols>
  <sheetData>
    <row r="1" spans="1:15" ht="29.25" customHeight="1" thickBot="1" x14ac:dyDescent="0.35">
      <c r="A1" s="28" t="s">
        <v>0</v>
      </c>
      <c r="B1" s="29"/>
      <c r="C1" s="36"/>
      <c r="D1" s="36"/>
      <c r="E1" s="30"/>
      <c r="F1" s="30"/>
      <c r="G1" s="37"/>
      <c r="H1" s="38"/>
      <c r="I1" s="1"/>
      <c r="J1" s="1"/>
      <c r="K1" s="2" t="s">
        <v>1</v>
      </c>
      <c r="L1" s="2" t="s">
        <v>223</v>
      </c>
      <c r="M1" s="2" t="s">
        <v>3</v>
      </c>
      <c r="O1" s="31"/>
    </row>
    <row r="2" spans="1:15" ht="20.25" customHeight="1" x14ac:dyDescent="0.3">
      <c r="F2" s="60" t="s">
        <v>4</v>
      </c>
      <c r="G2" s="61"/>
      <c r="H2" s="66" t="s">
        <v>5</v>
      </c>
      <c r="I2" s="66"/>
      <c r="J2" s="66"/>
      <c r="K2" s="3">
        <f>SUMIF($B:$B,"Semestre 5",K:K)</f>
        <v>135</v>
      </c>
      <c r="L2" s="3">
        <f t="shared" ref="L2" si="0">SUMIF($B:$B,"Semestre 5",L:L)</f>
        <v>135</v>
      </c>
      <c r="M2" s="3">
        <f>SUMIF($B:$B,"Semestre 5",M:M)</f>
        <v>135</v>
      </c>
      <c r="O2" s="31"/>
    </row>
    <row r="3" spans="1:15" x14ac:dyDescent="0.3">
      <c r="F3" s="62"/>
      <c r="G3" s="63"/>
      <c r="H3" s="67" t="s">
        <v>6</v>
      </c>
      <c r="I3" s="67"/>
      <c r="J3" s="67"/>
      <c r="K3" s="4">
        <f>SUMIFS(K:K,$B:$B,"Semestre 5",$C:$C,"R")</f>
        <v>50</v>
      </c>
      <c r="L3" s="4">
        <f t="shared" ref="L3" si="1">SUMIFS(L:L,$B:$B,"Semestre 5",$C:$C,"R")</f>
        <v>50</v>
      </c>
      <c r="M3" s="4">
        <f>SUMIFS(M:M,$B:$B,"Semestre 5",$C:$C,"R")</f>
        <v>50</v>
      </c>
      <c r="O3" s="31"/>
    </row>
    <row r="4" spans="1:15" x14ac:dyDescent="0.3">
      <c r="F4" s="62"/>
      <c r="G4" s="63"/>
      <c r="H4" s="67" t="s">
        <v>7</v>
      </c>
      <c r="I4" s="67"/>
      <c r="J4" s="67"/>
      <c r="K4" s="5">
        <f t="shared" ref="K4:M4" si="2">K3/K2</f>
        <v>0.37037037037037035</v>
      </c>
      <c r="L4" s="5">
        <f t="shared" si="2"/>
        <v>0.37037037037037035</v>
      </c>
      <c r="M4" s="6">
        <f t="shared" si="2"/>
        <v>0.37037037037037035</v>
      </c>
      <c r="O4" s="31"/>
    </row>
    <row r="5" spans="1:15" x14ac:dyDescent="0.3">
      <c r="F5" s="62"/>
      <c r="G5" s="63"/>
      <c r="H5" s="68" t="s">
        <v>8</v>
      </c>
      <c r="I5" s="68"/>
      <c r="J5" s="68"/>
      <c r="K5" s="7">
        <f>SUMIFS(K:K,$B:$B,"Semestre 5",$C:$C,"S")</f>
        <v>85</v>
      </c>
      <c r="L5" s="7">
        <f t="shared" ref="L5" si="3">SUMIFS(L:L,$B:$B,"Semestre 5",$C:$C,"S")</f>
        <v>85</v>
      </c>
      <c r="M5" s="7">
        <f>SUMIFS(M:M,$B:$B,"Semestre 5",$C:$C,"S")</f>
        <v>85</v>
      </c>
      <c r="O5" s="31"/>
    </row>
    <row r="6" spans="1:15" ht="15" thickBot="1" x14ac:dyDescent="0.35">
      <c r="F6" s="64"/>
      <c r="G6" s="65"/>
      <c r="H6" s="69" t="s">
        <v>9</v>
      </c>
      <c r="I6" s="69"/>
      <c r="J6" s="69"/>
      <c r="K6" s="8">
        <f t="shared" ref="K6:M6" si="4">K5/K2</f>
        <v>0.62962962962962965</v>
      </c>
      <c r="L6" s="8">
        <f t="shared" si="4"/>
        <v>0.62962962962962965</v>
      </c>
      <c r="M6" s="9">
        <f t="shared" si="4"/>
        <v>0.62962962962962965</v>
      </c>
      <c r="O6" s="31"/>
    </row>
    <row r="7" spans="1:15" ht="22.5" customHeight="1" x14ac:dyDescent="0.3">
      <c r="F7" s="60" t="s">
        <v>10</v>
      </c>
      <c r="G7" s="61"/>
      <c r="H7" s="66" t="s">
        <v>5</v>
      </c>
      <c r="I7" s="66"/>
      <c r="J7" s="66"/>
      <c r="K7" s="3">
        <f>SUMIF($B:$B,"Semestre 6",K:K)</f>
        <v>100</v>
      </c>
      <c r="L7" s="3">
        <f t="shared" ref="L7" si="5">SUMIF($B:$B,"Semestre 6",L:L)</f>
        <v>100</v>
      </c>
      <c r="M7" s="3">
        <f>SUMIF($B:$B,"Semestre 6",M:M)</f>
        <v>100</v>
      </c>
      <c r="O7" s="31"/>
    </row>
    <row r="8" spans="1:15" x14ac:dyDescent="0.3">
      <c r="F8" s="62"/>
      <c r="G8" s="63"/>
      <c r="H8" s="67" t="s">
        <v>6</v>
      </c>
      <c r="I8" s="67"/>
      <c r="J8" s="67"/>
      <c r="K8" s="4">
        <f>SUMIFS(K:K,$B:$B,"Semestre 6",$C:$C,"R")</f>
        <v>40</v>
      </c>
      <c r="L8" s="4">
        <f t="shared" ref="L8" si="6">SUMIFS(L:L,$B:$B,"Semestre 6",$C:$C,"R")</f>
        <v>40</v>
      </c>
      <c r="M8" s="4">
        <f>SUMIFS(M:M,$B:$B,"Semestre 6",$C:$C,"R")</f>
        <v>40</v>
      </c>
      <c r="O8" s="31"/>
    </row>
    <row r="9" spans="1:15" x14ac:dyDescent="0.3">
      <c r="F9" s="62"/>
      <c r="G9" s="63"/>
      <c r="H9" s="67" t="s">
        <v>7</v>
      </c>
      <c r="I9" s="67"/>
      <c r="J9" s="67"/>
      <c r="K9" s="5">
        <f t="shared" ref="K9:M9" si="7">K8/K7</f>
        <v>0.4</v>
      </c>
      <c r="L9" s="5">
        <f t="shared" si="7"/>
        <v>0.4</v>
      </c>
      <c r="M9" s="6">
        <f t="shared" si="7"/>
        <v>0.4</v>
      </c>
      <c r="O9" s="31"/>
    </row>
    <row r="10" spans="1:15" x14ac:dyDescent="0.3">
      <c r="F10" s="62"/>
      <c r="G10" s="63"/>
      <c r="H10" s="68" t="s">
        <v>8</v>
      </c>
      <c r="I10" s="68"/>
      <c r="J10" s="68"/>
      <c r="K10" s="7">
        <f>SUMIFS(K:K,$B:$B,"Semestre 6",$C:$C,"S")</f>
        <v>60</v>
      </c>
      <c r="L10" s="7">
        <f t="shared" ref="L10" si="8">SUMIFS(L:L,$B:$B,"Semestre 6",$C:$C,"S")</f>
        <v>60</v>
      </c>
      <c r="M10" s="7">
        <f>SUMIFS(M:M,$B:$B,"Semestre 6",$C:$C,"S")</f>
        <v>60</v>
      </c>
      <c r="O10" s="31"/>
    </row>
    <row r="11" spans="1:15" ht="15" thickBot="1" x14ac:dyDescent="0.35">
      <c r="F11" s="64"/>
      <c r="G11" s="65"/>
      <c r="H11" s="69" t="s">
        <v>9</v>
      </c>
      <c r="I11" s="69"/>
      <c r="J11" s="69"/>
      <c r="K11" s="8">
        <f t="shared" ref="K11:M11" si="9">K10/K7</f>
        <v>0.6</v>
      </c>
      <c r="L11" s="8">
        <f t="shared" si="9"/>
        <v>0.6</v>
      </c>
      <c r="M11" s="9">
        <f t="shared" si="9"/>
        <v>0.6</v>
      </c>
      <c r="O11" s="31"/>
    </row>
    <row r="12" spans="1:15" s="16" customFormat="1" ht="24" customHeight="1" x14ac:dyDescent="0.3">
      <c r="A12" s="10" t="s">
        <v>11</v>
      </c>
      <c r="B12" s="10" t="s">
        <v>12</v>
      </c>
      <c r="C12" s="10" t="s">
        <v>13</v>
      </c>
      <c r="D12" s="10" t="s">
        <v>14</v>
      </c>
      <c r="E12" s="10" t="s">
        <v>15</v>
      </c>
      <c r="F12" s="11" t="s">
        <v>16</v>
      </c>
      <c r="G12" s="11" t="s">
        <v>17</v>
      </c>
      <c r="H12" s="12" t="s">
        <v>18</v>
      </c>
      <c r="I12" s="13" t="s">
        <v>19</v>
      </c>
      <c r="J12" s="12" t="s">
        <v>20</v>
      </c>
      <c r="K12" s="14" t="s">
        <v>21</v>
      </c>
      <c r="L12" s="14" t="s">
        <v>224</v>
      </c>
      <c r="M12" s="14" t="s">
        <v>23</v>
      </c>
      <c r="N12" s="15"/>
      <c r="O12" s="15"/>
    </row>
    <row r="13" spans="1:15" ht="24.9" customHeight="1" x14ac:dyDescent="0.3">
      <c r="A13" s="41" t="s">
        <v>225</v>
      </c>
      <c r="B13" s="41" t="s">
        <v>25</v>
      </c>
      <c r="C13" s="42" t="s">
        <v>26</v>
      </c>
      <c r="D13" s="42" t="s">
        <v>226</v>
      </c>
      <c r="E13" s="43" t="s">
        <v>28</v>
      </c>
      <c r="F13" s="44" t="s">
        <v>29</v>
      </c>
      <c r="G13" s="45">
        <v>0</v>
      </c>
      <c r="H13" s="46" t="s">
        <v>30</v>
      </c>
      <c r="I13" s="47">
        <v>181.66666666666666</v>
      </c>
      <c r="J13" s="42">
        <v>10</v>
      </c>
      <c r="K13" s="45">
        <v>0</v>
      </c>
      <c r="L13" s="45">
        <v>0</v>
      </c>
      <c r="M13" s="45">
        <v>0</v>
      </c>
      <c r="O13" s="31"/>
    </row>
    <row r="14" spans="1:15" ht="24.9" customHeight="1" x14ac:dyDescent="0.3">
      <c r="A14" s="41" t="s">
        <v>225</v>
      </c>
      <c r="B14" s="41" t="s">
        <v>25</v>
      </c>
      <c r="C14" s="42" t="s">
        <v>227</v>
      </c>
      <c r="D14" s="42" t="s">
        <v>228</v>
      </c>
      <c r="E14" s="43" t="s">
        <v>229</v>
      </c>
      <c r="F14" s="44" t="s">
        <v>230</v>
      </c>
      <c r="G14" s="45">
        <v>0</v>
      </c>
      <c r="H14" s="46" t="s">
        <v>30</v>
      </c>
      <c r="I14" s="47">
        <v>214.66666666666666</v>
      </c>
      <c r="J14" s="42">
        <v>11</v>
      </c>
      <c r="K14" s="45">
        <v>0</v>
      </c>
      <c r="L14" s="45">
        <v>0</v>
      </c>
      <c r="M14" s="45">
        <v>0</v>
      </c>
      <c r="O14" s="31"/>
    </row>
    <row r="15" spans="1:15" ht="24.9" customHeight="1" x14ac:dyDescent="0.3">
      <c r="A15" s="41" t="s">
        <v>225</v>
      </c>
      <c r="B15" s="41" t="s">
        <v>25</v>
      </c>
      <c r="C15" s="42" t="s">
        <v>35</v>
      </c>
      <c r="D15" s="42" t="s">
        <v>231</v>
      </c>
      <c r="E15" s="43" t="s">
        <v>37</v>
      </c>
      <c r="F15" s="44" t="s">
        <v>38</v>
      </c>
      <c r="G15" s="45">
        <v>0</v>
      </c>
      <c r="H15" s="46" t="s">
        <v>30</v>
      </c>
      <c r="I15" s="47">
        <v>151.66666666666666</v>
      </c>
      <c r="J15" s="42">
        <v>9</v>
      </c>
      <c r="K15" s="45">
        <v>0</v>
      </c>
      <c r="L15" s="45">
        <v>0</v>
      </c>
      <c r="M15" s="45">
        <v>0</v>
      </c>
      <c r="O15" s="31"/>
    </row>
    <row r="16" spans="1:15" ht="24.9" customHeight="1" x14ac:dyDescent="0.3">
      <c r="A16" s="34" t="s">
        <v>225</v>
      </c>
      <c r="B16" s="34" t="s">
        <v>25</v>
      </c>
      <c r="C16" s="19" t="s">
        <v>39</v>
      </c>
      <c r="D16" s="19" t="s">
        <v>232</v>
      </c>
      <c r="E16" s="17" t="s">
        <v>233</v>
      </c>
      <c r="F16" s="35" t="s">
        <v>234</v>
      </c>
      <c r="G16" s="20">
        <v>0</v>
      </c>
      <c r="H16" s="39" t="s">
        <v>43</v>
      </c>
      <c r="I16" s="18">
        <v>18</v>
      </c>
      <c r="J16" s="19">
        <v>0</v>
      </c>
      <c r="K16" s="20">
        <v>2</v>
      </c>
      <c r="L16" s="20">
        <v>6</v>
      </c>
      <c r="M16" s="20">
        <v>0</v>
      </c>
      <c r="O16" s="31"/>
    </row>
    <row r="17" spans="1:15" ht="24.9" customHeight="1" x14ac:dyDescent="0.3">
      <c r="A17" s="34" t="s">
        <v>225</v>
      </c>
      <c r="B17" s="34" t="s">
        <v>25</v>
      </c>
      <c r="C17" s="19" t="s">
        <v>39</v>
      </c>
      <c r="D17" s="19" t="s">
        <v>235</v>
      </c>
      <c r="E17" s="17" t="s">
        <v>236</v>
      </c>
      <c r="F17" s="35" t="s">
        <v>237</v>
      </c>
      <c r="G17" s="20">
        <v>0</v>
      </c>
      <c r="H17" s="39" t="s">
        <v>43</v>
      </c>
      <c r="I17" s="18">
        <v>33</v>
      </c>
      <c r="J17" s="19">
        <v>0</v>
      </c>
      <c r="K17" s="20">
        <v>9</v>
      </c>
      <c r="L17" s="20">
        <v>7</v>
      </c>
      <c r="M17" s="20">
        <v>0</v>
      </c>
      <c r="O17" s="31"/>
    </row>
    <row r="18" spans="1:15" ht="24.9" customHeight="1" x14ac:dyDescent="0.3">
      <c r="A18" s="34" t="s">
        <v>225</v>
      </c>
      <c r="B18" s="34" t="s">
        <v>25</v>
      </c>
      <c r="C18" s="19" t="s">
        <v>39</v>
      </c>
      <c r="D18" s="19" t="s">
        <v>238</v>
      </c>
      <c r="E18" s="17" t="s">
        <v>239</v>
      </c>
      <c r="F18" s="35" t="s">
        <v>240</v>
      </c>
      <c r="G18" s="20">
        <v>0</v>
      </c>
      <c r="H18" s="39" t="s">
        <v>43</v>
      </c>
      <c r="I18" s="18">
        <v>12</v>
      </c>
      <c r="J18" s="19">
        <v>0</v>
      </c>
      <c r="K18" s="20">
        <v>2</v>
      </c>
      <c r="L18" s="20">
        <v>2</v>
      </c>
      <c r="M18" s="20">
        <v>2</v>
      </c>
      <c r="O18" s="31"/>
    </row>
    <row r="19" spans="1:15" ht="24.9" customHeight="1" x14ac:dyDescent="0.3">
      <c r="A19" s="34" t="s">
        <v>225</v>
      </c>
      <c r="B19" s="34" t="s">
        <v>25</v>
      </c>
      <c r="C19" s="19" t="s">
        <v>39</v>
      </c>
      <c r="D19" s="19" t="s">
        <v>241</v>
      </c>
      <c r="E19" s="17" t="s">
        <v>242</v>
      </c>
      <c r="F19" s="35" t="s">
        <v>243</v>
      </c>
      <c r="G19" s="20">
        <v>0</v>
      </c>
      <c r="H19" s="39" t="s">
        <v>43</v>
      </c>
      <c r="I19" s="18">
        <v>12</v>
      </c>
      <c r="J19" s="19">
        <v>0</v>
      </c>
      <c r="K19" s="20">
        <v>6</v>
      </c>
      <c r="L19" s="20">
        <v>0</v>
      </c>
      <c r="M19" s="20">
        <v>2</v>
      </c>
      <c r="O19" s="31"/>
    </row>
    <row r="20" spans="1:15" ht="24.9" customHeight="1" x14ac:dyDescent="0.3">
      <c r="A20" s="34" t="s">
        <v>225</v>
      </c>
      <c r="B20" s="34" t="s">
        <v>25</v>
      </c>
      <c r="C20" s="19" t="s">
        <v>39</v>
      </c>
      <c r="D20" s="19" t="s">
        <v>244</v>
      </c>
      <c r="E20" s="17" t="s">
        <v>245</v>
      </c>
      <c r="F20" s="35" t="s">
        <v>246</v>
      </c>
      <c r="G20" s="20">
        <v>0</v>
      </c>
      <c r="H20" s="39" t="s">
        <v>43</v>
      </c>
      <c r="I20" s="18">
        <v>27</v>
      </c>
      <c r="J20" s="19">
        <v>0</v>
      </c>
      <c r="K20" s="20">
        <v>7</v>
      </c>
      <c r="L20" s="20">
        <v>5</v>
      </c>
      <c r="M20" s="20">
        <v>0</v>
      </c>
      <c r="O20" s="31"/>
    </row>
    <row r="21" spans="1:15" ht="24.9" customHeight="1" x14ac:dyDescent="0.3">
      <c r="A21" s="34" t="s">
        <v>225</v>
      </c>
      <c r="B21" s="34" t="s">
        <v>25</v>
      </c>
      <c r="C21" s="19" t="s">
        <v>39</v>
      </c>
      <c r="D21" s="19" t="s">
        <v>247</v>
      </c>
      <c r="E21" s="17" t="s">
        <v>248</v>
      </c>
      <c r="F21" s="35" t="s">
        <v>249</v>
      </c>
      <c r="G21" s="20">
        <v>0</v>
      </c>
      <c r="H21" s="39" t="s">
        <v>43</v>
      </c>
      <c r="I21" s="18">
        <v>18</v>
      </c>
      <c r="J21" s="19">
        <v>0</v>
      </c>
      <c r="K21" s="20">
        <v>7</v>
      </c>
      <c r="L21" s="20">
        <v>2</v>
      </c>
      <c r="M21" s="20">
        <v>0</v>
      </c>
      <c r="O21" s="31"/>
    </row>
    <row r="22" spans="1:15" ht="24.9" customHeight="1" x14ac:dyDescent="0.3">
      <c r="A22" s="34" t="s">
        <v>225</v>
      </c>
      <c r="B22" s="34" t="s">
        <v>25</v>
      </c>
      <c r="C22" s="19" t="s">
        <v>39</v>
      </c>
      <c r="D22" s="19" t="s">
        <v>250</v>
      </c>
      <c r="E22" s="17" t="s">
        <v>251</v>
      </c>
      <c r="F22" s="35" t="s">
        <v>252</v>
      </c>
      <c r="G22" s="20">
        <v>0</v>
      </c>
      <c r="H22" s="39" t="s">
        <v>43</v>
      </c>
      <c r="I22" s="18">
        <v>36</v>
      </c>
      <c r="J22" s="19">
        <v>0</v>
      </c>
      <c r="K22" s="20">
        <v>12</v>
      </c>
      <c r="L22" s="20">
        <v>4</v>
      </c>
      <c r="M22" s="20">
        <v>0</v>
      </c>
      <c r="O22" s="31"/>
    </row>
    <row r="23" spans="1:15" ht="24.9" customHeight="1" x14ac:dyDescent="0.3">
      <c r="A23" s="34" t="s">
        <v>225</v>
      </c>
      <c r="B23" s="34" t="s">
        <v>25</v>
      </c>
      <c r="C23" s="19" t="s">
        <v>39</v>
      </c>
      <c r="D23" s="19" t="s">
        <v>253</v>
      </c>
      <c r="E23" s="17" t="s">
        <v>254</v>
      </c>
      <c r="F23" s="35" t="s">
        <v>255</v>
      </c>
      <c r="G23" s="20">
        <v>0</v>
      </c>
      <c r="H23" s="39" t="s">
        <v>43</v>
      </c>
      <c r="I23" s="18">
        <v>12</v>
      </c>
      <c r="J23" s="19">
        <v>0</v>
      </c>
      <c r="K23" s="20">
        <v>0</v>
      </c>
      <c r="L23" s="20">
        <v>7</v>
      </c>
      <c r="M23" s="20">
        <v>0</v>
      </c>
      <c r="O23" s="31"/>
    </row>
    <row r="24" spans="1:15" ht="24.9" customHeight="1" x14ac:dyDescent="0.3">
      <c r="A24" s="34" t="s">
        <v>225</v>
      </c>
      <c r="B24" s="34" t="s">
        <v>25</v>
      </c>
      <c r="C24" s="19" t="s">
        <v>39</v>
      </c>
      <c r="D24" s="19" t="s">
        <v>256</v>
      </c>
      <c r="E24" s="17" t="s">
        <v>257</v>
      </c>
      <c r="F24" s="35" t="s">
        <v>258</v>
      </c>
      <c r="G24" s="20">
        <v>0</v>
      </c>
      <c r="H24" s="39" t="s">
        <v>43</v>
      </c>
      <c r="I24" s="18">
        <v>33</v>
      </c>
      <c r="J24" s="19">
        <v>0</v>
      </c>
      <c r="K24" s="20">
        <v>0</v>
      </c>
      <c r="L24" s="20">
        <v>13</v>
      </c>
      <c r="M24" s="20">
        <v>0</v>
      </c>
      <c r="O24" s="31"/>
    </row>
    <row r="25" spans="1:15" ht="24.9" customHeight="1" x14ac:dyDescent="0.3">
      <c r="A25" s="34" t="s">
        <v>225</v>
      </c>
      <c r="B25" s="34" t="s">
        <v>25</v>
      </c>
      <c r="C25" s="19" t="s">
        <v>39</v>
      </c>
      <c r="D25" s="19" t="s">
        <v>259</v>
      </c>
      <c r="E25" s="17" t="s">
        <v>260</v>
      </c>
      <c r="F25" s="35" t="s">
        <v>261</v>
      </c>
      <c r="G25" s="20">
        <v>0</v>
      </c>
      <c r="H25" s="39" t="s">
        <v>43</v>
      </c>
      <c r="I25" s="18">
        <v>12</v>
      </c>
      <c r="J25" s="19">
        <v>0</v>
      </c>
      <c r="K25" s="20">
        <v>2</v>
      </c>
      <c r="L25" s="20">
        <v>0</v>
      </c>
      <c r="M25" s="20">
        <v>5</v>
      </c>
      <c r="O25" s="31"/>
    </row>
    <row r="26" spans="1:15" ht="24.9" customHeight="1" x14ac:dyDescent="0.3">
      <c r="A26" s="34" t="s">
        <v>225</v>
      </c>
      <c r="B26" s="34" t="s">
        <v>25</v>
      </c>
      <c r="C26" s="19" t="s">
        <v>39</v>
      </c>
      <c r="D26" s="19" t="s">
        <v>262</v>
      </c>
      <c r="E26" s="17" t="s">
        <v>263</v>
      </c>
      <c r="F26" s="35" t="s">
        <v>264</v>
      </c>
      <c r="G26" s="20">
        <v>0</v>
      </c>
      <c r="H26" s="39" t="s">
        <v>43</v>
      </c>
      <c r="I26" s="18">
        <v>34</v>
      </c>
      <c r="J26" s="19">
        <v>0</v>
      </c>
      <c r="K26" s="20">
        <v>3</v>
      </c>
      <c r="L26" s="20">
        <v>4</v>
      </c>
      <c r="M26" s="20">
        <v>13</v>
      </c>
      <c r="O26" s="31"/>
    </row>
    <row r="27" spans="1:15" ht="24.9" customHeight="1" x14ac:dyDescent="0.3">
      <c r="A27" s="34" t="s">
        <v>225</v>
      </c>
      <c r="B27" s="34" t="s">
        <v>25</v>
      </c>
      <c r="C27" s="19" t="s">
        <v>39</v>
      </c>
      <c r="D27" s="19" t="s">
        <v>68</v>
      </c>
      <c r="E27" s="17" t="s">
        <v>69</v>
      </c>
      <c r="F27" s="35" t="s">
        <v>70</v>
      </c>
      <c r="G27" s="20">
        <v>0</v>
      </c>
      <c r="H27" s="39" t="s">
        <v>43</v>
      </c>
      <c r="I27" s="18">
        <v>12</v>
      </c>
      <c r="J27" s="19">
        <v>0</v>
      </c>
      <c r="K27" s="20">
        <v>0</v>
      </c>
      <c r="L27" s="20">
        <v>0</v>
      </c>
      <c r="M27" s="20">
        <v>9</v>
      </c>
      <c r="O27" s="31"/>
    </row>
    <row r="28" spans="1:15" ht="24.9" customHeight="1" x14ac:dyDescent="0.3">
      <c r="A28" s="34" t="s">
        <v>225</v>
      </c>
      <c r="B28" s="34" t="s">
        <v>25</v>
      </c>
      <c r="C28" s="19" t="s">
        <v>39</v>
      </c>
      <c r="D28" s="19" t="s">
        <v>71</v>
      </c>
      <c r="E28" s="17" t="s">
        <v>72</v>
      </c>
      <c r="F28" s="35" t="s">
        <v>73</v>
      </c>
      <c r="G28" s="20">
        <v>0</v>
      </c>
      <c r="H28" s="39" t="s">
        <v>43</v>
      </c>
      <c r="I28" s="18">
        <v>9</v>
      </c>
      <c r="J28" s="19">
        <v>0</v>
      </c>
      <c r="K28" s="20">
        <v>0</v>
      </c>
      <c r="L28" s="20">
        <v>0</v>
      </c>
      <c r="M28" s="20">
        <v>6</v>
      </c>
      <c r="O28" s="31"/>
    </row>
    <row r="29" spans="1:15" ht="24.9" customHeight="1" x14ac:dyDescent="0.3">
      <c r="A29" s="34" t="s">
        <v>225</v>
      </c>
      <c r="B29" s="34" t="s">
        <v>25</v>
      </c>
      <c r="C29" s="19" t="s">
        <v>39</v>
      </c>
      <c r="D29" s="19" t="s">
        <v>74</v>
      </c>
      <c r="E29" s="17" t="s">
        <v>75</v>
      </c>
      <c r="F29" s="35" t="s">
        <v>76</v>
      </c>
      <c r="G29" s="20">
        <v>0</v>
      </c>
      <c r="H29" s="39" t="s">
        <v>43</v>
      </c>
      <c r="I29" s="18">
        <v>24</v>
      </c>
      <c r="J29" s="19">
        <v>0</v>
      </c>
      <c r="K29" s="20">
        <v>0</v>
      </c>
      <c r="L29" s="20">
        <v>0</v>
      </c>
      <c r="M29" s="20">
        <v>13</v>
      </c>
      <c r="O29" s="31"/>
    </row>
    <row r="30" spans="1:15" ht="24.9" customHeight="1" x14ac:dyDescent="0.3">
      <c r="A30" s="34" t="s">
        <v>225</v>
      </c>
      <c r="B30" s="34" t="s">
        <v>25</v>
      </c>
      <c r="C30" s="19" t="s">
        <v>77</v>
      </c>
      <c r="D30" s="19" t="s">
        <v>265</v>
      </c>
      <c r="E30" s="17" t="s">
        <v>266</v>
      </c>
      <c r="F30" s="35" t="s">
        <v>267</v>
      </c>
      <c r="G30" s="20">
        <v>0</v>
      </c>
      <c r="H30" s="39" t="s">
        <v>43</v>
      </c>
      <c r="I30" s="18">
        <v>21</v>
      </c>
      <c r="J30" s="19">
        <v>0</v>
      </c>
      <c r="K30" s="20">
        <v>0</v>
      </c>
      <c r="L30" s="20">
        <v>0</v>
      </c>
      <c r="M30" s="20">
        <v>0</v>
      </c>
      <c r="O30" s="31"/>
    </row>
    <row r="31" spans="1:15" ht="24.9" customHeight="1" x14ac:dyDescent="0.3">
      <c r="A31" s="34" t="s">
        <v>225</v>
      </c>
      <c r="B31" s="34" t="s">
        <v>25</v>
      </c>
      <c r="C31" s="19" t="s">
        <v>77</v>
      </c>
      <c r="D31" s="19" t="s">
        <v>268</v>
      </c>
      <c r="E31" s="17" t="s">
        <v>269</v>
      </c>
      <c r="F31" s="35" t="s">
        <v>270</v>
      </c>
      <c r="G31" s="20">
        <v>0</v>
      </c>
      <c r="H31" s="39" t="s">
        <v>84</v>
      </c>
      <c r="I31" s="18">
        <v>60</v>
      </c>
      <c r="J31" s="19">
        <v>0</v>
      </c>
      <c r="K31" s="20">
        <v>15</v>
      </c>
      <c r="L31" s="20">
        <v>15</v>
      </c>
      <c r="M31" s="20">
        <v>15</v>
      </c>
      <c r="O31" s="31"/>
    </row>
    <row r="32" spans="1:15" ht="24.9" customHeight="1" x14ac:dyDescent="0.3">
      <c r="A32" s="34" t="s">
        <v>225</v>
      </c>
      <c r="B32" s="34" t="s">
        <v>25</v>
      </c>
      <c r="C32" s="19" t="s">
        <v>77</v>
      </c>
      <c r="D32" s="19" t="s">
        <v>271</v>
      </c>
      <c r="E32" s="17" t="s">
        <v>272</v>
      </c>
      <c r="F32" s="35" t="s">
        <v>273</v>
      </c>
      <c r="G32" s="20" t="s">
        <v>88</v>
      </c>
      <c r="H32" s="39" t="s">
        <v>43</v>
      </c>
      <c r="I32" s="18">
        <v>33</v>
      </c>
      <c r="J32" s="19">
        <v>0</v>
      </c>
      <c r="K32" s="20">
        <v>0</v>
      </c>
      <c r="L32" s="20">
        <v>0</v>
      </c>
      <c r="M32" s="20">
        <v>0</v>
      </c>
      <c r="O32" s="31"/>
    </row>
    <row r="33" spans="1:15" ht="24.9" customHeight="1" x14ac:dyDescent="0.3">
      <c r="A33" s="34" t="s">
        <v>225</v>
      </c>
      <c r="B33" s="34" t="s">
        <v>25</v>
      </c>
      <c r="C33" s="19" t="s">
        <v>77</v>
      </c>
      <c r="D33" s="19" t="s">
        <v>274</v>
      </c>
      <c r="E33" s="17" t="s">
        <v>275</v>
      </c>
      <c r="F33" s="35" t="s">
        <v>276</v>
      </c>
      <c r="G33" s="20" t="s">
        <v>88</v>
      </c>
      <c r="H33" s="39" t="s">
        <v>84</v>
      </c>
      <c r="I33" s="18">
        <v>140</v>
      </c>
      <c r="J33" s="19">
        <v>0</v>
      </c>
      <c r="K33" s="20">
        <v>35</v>
      </c>
      <c r="L33" s="20">
        <v>35</v>
      </c>
      <c r="M33" s="20">
        <v>35</v>
      </c>
      <c r="O33" s="31"/>
    </row>
    <row r="34" spans="1:15" ht="24.9" customHeight="1" x14ac:dyDescent="0.3">
      <c r="A34" s="34" t="s">
        <v>225</v>
      </c>
      <c r="B34" s="34" t="s">
        <v>25</v>
      </c>
      <c r="C34" s="19" t="s">
        <v>77</v>
      </c>
      <c r="D34" s="19" t="s">
        <v>277</v>
      </c>
      <c r="E34" s="17" t="s">
        <v>278</v>
      </c>
      <c r="F34" s="35" t="s">
        <v>279</v>
      </c>
      <c r="G34" s="20">
        <v>0</v>
      </c>
      <c r="H34" s="39" t="s">
        <v>43</v>
      </c>
      <c r="I34" s="18">
        <v>2</v>
      </c>
      <c r="J34" s="19">
        <v>0</v>
      </c>
      <c r="K34" s="20">
        <v>0</v>
      </c>
      <c r="L34" s="20">
        <v>0</v>
      </c>
      <c r="M34" s="20">
        <v>0</v>
      </c>
      <c r="O34" s="31"/>
    </row>
    <row r="35" spans="1:15" ht="24.9" customHeight="1" x14ac:dyDescent="0.3">
      <c r="A35" s="34" t="s">
        <v>225</v>
      </c>
      <c r="B35" s="34" t="s">
        <v>25</v>
      </c>
      <c r="C35" s="19" t="s">
        <v>77</v>
      </c>
      <c r="D35" s="19" t="s">
        <v>95</v>
      </c>
      <c r="E35" s="17" t="s">
        <v>96</v>
      </c>
      <c r="F35" s="35" t="s">
        <v>97</v>
      </c>
      <c r="G35" s="20" t="s">
        <v>98</v>
      </c>
      <c r="H35" s="39" t="s">
        <v>99</v>
      </c>
      <c r="I35" s="18">
        <v>0</v>
      </c>
      <c r="J35" s="19">
        <v>0</v>
      </c>
      <c r="K35" s="20">
        <v>35</v>
      </c>
      <c r="L35" s="20">
        <v>35</v>
      </c>
      <c r="M35" s="20">
        <v>35</v>
      </c>
      <c r="O35" s="31"/>
    </row>
    <row r="36" spans="1:15" ht="24.9" customHeight="1" x14ac:dyDescent="0.3">
      <c r="A36" s="41" t="s">
        <v>225</v>
      </c>
      <c r="B36" s="41" t="s">
        <v>100</v>
      </c>
      <c r="C36" s="42" t="s">
        <v>26</v>
      </c>
      <c r="D36" s="42" t="s">
        <v>280</v>
      </c>
      <c r="E36" s="43" t="s">
        <v>102</v>
      </c>
      <c r="F36" s="44" t="s">
        <v>103</v>
      </c>
      <c r="G36" s="45">
        <v>0</v>
      </c>
      <c r="H36" s="46" t="s">
        <v>30</v>
      </c>
      <c r="I36" s="47">
        <v>43.166666666666671</v>
      </c>
      <c r="J36" s="42">
        <v>10</v>
      </c>
      <c r="K36" s="45">
        <v>0</v>
      </c>
      <c r="L36" s="45">
        <v>0</v>
      </c>
      <c r="M36" s="45">
        <v>0</v>
      </c>
      <c r="O36" s="31"/>
    </row>
    <row r="37" spans="1:15" ht="24.9" customHeight="1" x14ac:dyDescent="0.3">
      <c r="A37" s="41" t="s">
        <v>225</v>
      </c>
      <c r="B37" s="41" t="s">
        <v>100</v>
      </c>
      <c r="C37" s="42" t="s">
        <v>227</v>
      </c>
      <c r="D37" s="42" t="s">
        <v>281</v>
      </c>
      <c r="E37" s="43" t="s">
        <v>282</v>
      </c>
      <c r="F37" s="44" t="s">
        <v>283</v>
      </c>
      <c r="G37" s="45">
        <v>0</v>
      </c>
      <c r="H37" s="46" t="s">
        <v>30</v>
      </c>
      <c r="I37" s="47">
        <v>43.166666666666671</v>
      </c>
      <c r="J37" s="42">
        <v>10</v>
      </c>
      <c r="K37" s="45">
        <v>0</v>
      </c>
      <c r="L37" s="45">
        <v>0</v>
      </c>
      <c r="M37" s="45">
        <v>0</v>
      </c>
      <c r="O37" s="31"/>
    </row>
    <row r="38" spans="1:15" ht="24.9" customHeight="1" x14ac:dyDescent="0.3">
      <c r="A38" s="41" t="s">
        <v>225</v>
      </c>
      <c r="B38" s="41" t="s">
        <v>100</v>
      </c>
      <c r="C38" s="42" t="s">
        <v>35</v>
      </c>
      <c r="D38" s="42" t="s">
        <v>284</v>
      </c>
      <c r="E38" s="43" t="s">
        <v>108</v>
      </c>
      <c r="F38" s="44" t="s">
        <v>109</v>
      </c>
      <c r="G38" s="45">
        <v>0</v>
      </c>
      <c r="H38" s="46" t="s">
        <v>30</v>
      </c>
      <c r="I38" s="47">
        <v>65.666666666666671</v>
      </c>
      <c r="J38" s="42">
        <v>10</v>
      </c>
      <c r="K38" s="45">
        <v>0</v>
      </c>
      <c r="L38" s="45">
        <v>0</v>
      </c>
      <c r="M38" s="45">
        <v>0</v>
      </c>
      <c r="O38" s="31"/>
    </row>
    <row r="39" spans="1:15" ht="24.9" customHeight="1" x14ac:dyDescent="0.3">
      <c r="A39" s="34" t="s">
        <v>225</v>
      </c>
      <c r="B39" s="34" t="s">
        <v>100</v>
      </c>
      <c r="C39" s="19" t="s">
        <v>39</v>
      </c>
      <c r="D39" s="19" t="s">
        <v>285</v>
      </c>
      <c r="E39" s="17" t="s">
        <v>286</v>
      </c>
      <c r="F39" s="35" t="s">
        <v>287</v>
      </c>
      <c r="G39" s="20">
        <v>0</v>
      </c>
      <c r="H39" s="39" t="s">
        <v>43</v>
      </c>
      <c r="I39" s="18">
        <v>21</v>
      </c>
      <c r="J39" s="19">
        <v>0</v>
      </c>
      <c r="K39" s="20">
        <v>22</v>
      </c>
      <c r="L39" s="20">
        <v>22</v>
      </c>
      <c r="M39" s="20">
        <v>2</v>
      </c>
      <c r="O39" s="31"/>
    </row>
    <row r="40" spans="1:15" ht="24.9" customHeight="1" x14ac:dyDescent="0.3">
      <c r="A40" s="34" t="s">
        <v>225</v>
      </c>
      <c r="B40" s="34" t="s">
        <v>100</v>
      </c>
      <c r="C40" s="19" t="s">
        <v>39</v>
      </c>
      <c r="D40" s="19" t="s">
        <v>288</v>
      </c>
      <c r="E40" s="17" t="s">
        <v>289</v>
      </c>
      <c r="F40" s="35" t="s">
        <v>290</v>
      </c>
      <c r="G40" s="20">
        <v>0</v>
      </c>
      <c r="H40" s="39" t="s">
        <v>43</v>
      </c>
      <c r="I40" s="18">
        <v>21</v>
      </c>
      <c r="J40" s="19">
        <v>0</v>
      </c>
      <c r="K40" s="20">
        <v>18</v>
      </c>
      <c r="L40" s="20">
        <v>18</v>
      </c>
      <c r="M40" s="20">
        <v>0</v>
      </c>
      <c r="O40" s="31"/>
    </row>
    <row r="41" spans="1:15" ht="24.9" customHeight="1" x14ac:dyDescent="0.3">
      <c r="A41" s="34" t="s">
        <v>225</v>
      </c>
      <c r="B41" s="34" t="s">
        <v>100</v>
      </c>
      <c r="C41" s="19" t="s">
        <v>39</v>
      </c>
      <c r="D41" s="19" t="s">
        <v>115</v>
      </c>
      <c r="E41" s="17" t="s">
        <v>116</v>
      </c>
      <c r="F41" s="35" t="s">
        <v>117</v>
      </c>
      <c r="G41" s="20">
        <v>0</v>
      </c>
      <c r="H41" s="39" t="s">
        <v>43</v>
      </c>
      <c r="I41" s="18">
        <v>12</v>
      </c>
      <c r="J41" s="19">
        <v>0</v>
      </c>
      <c r="K41" s="20">
        <v>0</v>
      </c>
      <c r="L41" s="20">
        <v>0</v>
      </c>
      <c r="M41" s="20">
        <v>12</v>
      </c>
      <c r="O41" s="31"/>
    </row>
    <row r="42" spans="1:15" ht="24.9" customHeight="1" x14ac:dyDescent="0.3">
      <c r="A42" s="34" t="s">
        <v>225</v>
      </c>
      <c r="B42" s="34" t="s">
        <v>100</v>
      </c>
      <c r="C42" s="19" t="s">
        <v>39</v>
      </c>
      <c r="D42" s="19" t="s">
        <v>118</v>
      </c>
      <c r="E42" s="17" t="s">
        <v>119</v>
      </c>
      <c r="F42" s="35" t="s">
        <v>120</v>
      </c>
      <c r="G42" s="20">
        <v>0</v>
      </c>
      <c r="H42" s="39" t="s">
        <v>43</v>
      </c>
      <c r="I42" s="18">
        <v>12</v>
      </c>
      <c r="J42" s="19">
        <v>0</v>
      </c>
      <c r="K42" s="20">
        <v>0</v>
      </c>
      <c r="L42" s="20">
        <v>0</v>
      </c>
      <c r="M42" s="20">
        <v>12</v>
      </c>
      <c r="O42" s="31"/>
    </row>
    <row r="43" spans="1:15" ht="24.9" customHeight="1" x14ac:dyDescent="0.3">
      <c r="A43" s="34" t="s">
        <v>225</v>
      </c>
      <c r="B43" s="34" t="s">
        <v>100</v>
      </c>
      <c r="C43" s="19" t="s">
        <v>39</v>
      </c>
      <c r="D43" s="19" t="s">
        <v>121</v>
      </c>
      <c r="E43" s="17" t="s">
        <v>122</v>
      </c>
      <c r="F43" s="35" t="s">
        <v>123</v>
      </c>
      <c r="G43" s="20">
        <v>0</v>
      </c>
      <c r="H43" s="39" t="s">
        <v>43</v>
      </c>
      <c r="I43" s="18">
        <v>9</v>
      </c>
      <c r="J43" s="19">
        <v>0</v>
      </c>
      <c r="K43" s="20">
        <v>0</v>
      </c>
      <c r="L43" s="20">
        <v>0</v>
      </c>
      <c r="M43" s="20">
        <v>7</v>
      </c>
      <c r="O43" s="31"/>
    </row>
    <row r="44" spans="1:15" ht="24.9" customHeight="1" x14ac:dyDescent="0.3">
      <c r="A44" s="34" t="s">
        <v>225</v>
      </c>
      <c r="B44" s="34" t="s">
        <v>100</v>
      </c>
      <c r="C44" s="19" t="s">
        <v>39</v>
      </c>
      <c r="D44" s="19" t="s">
        <v>124</v>
      </c>
      <c r="E44" s="17" t="s">
        <v>125</v>
      </c>
      <c r="F44" s="35" t="s">
        <v>126</v>
      </c>
      <c r="G44" s="20">
        <v>0</v>
      </c>
      <c r="H44" s="39" t="s">
        <v>43</v>
      </c>
      <c r="I44" s="18">
        <v>8</v>
      </c>
      <c r="J44" s="19">
        <v>0</v>
      </c>
      <c r="K44" s="20">
        <v>0</v>
      </c>
      <c r="L44" s="20">
        <v>0</v>
      </c>
      <c r="M44" s="20">
        <v>7</v>
      </c>
      <c r="O44" s="31"/>
    </row>
    <row r="45" spans="1:15" ht="24.9" customHeight="1" x14ac:dyDescent="0.3">
      <c r="A45" s="34" t="s">
        <v>225</v>
      </c>
      <c r="B45" s="34" t="s">
        <v>100</v>
      </c>
      <c r="C45" s="19" t="s">
        <v>77</v>
      </c>
      <c r="D45" s="19" t="s">
        <v>291</v>
      </c>
      <c r="E45" s="17" t="s">
        <v>292</v>
      </c>
      <c r="F45" s="35" t="s">
        <v>293</v>
      </c>
      <c r="G45" s="20">
        <v>0</v>
      </c>
      <c r="H45" s="39" t="s">
        <v>43</v>
      </c>
      <c r="I45" s="18">
        <v>17</v>
      </c>
      <c r="J45" s="19">
        <v>0</v>
      </c>
      <c r="K45" s="20">
        <v>0</v>
      </c>
      <c r="L45" s="20">
        <v>0</v>
      </c>
      <c r="M45" s="20">
        <v>0</v>
      </c>
      <c r="O45" s="31"/>
    </row>
    <row r="46" spans="1:15" ht="24.9" customHeight="1" x14ac:dyDescent="0.3">
      <c r="A46" s="34" t="s">
        <v>225</v>
      </c>
      <c r="B46" s="34" t="s">
        <v>100</v>
      </c>
      <c r="C46" s="19" t="s">
        <v>77</v>
      </c>
      <c r="D46" s="19" t="s">
        <v>294</v>
      </c>
      <c r="E46" s="17" t="s">
        <v>295</v>
      </c>
      <c r="F46" s="35" t="s">
        <v>296</v>
      </c>
      <c r="G46" s="20">
        <v>0</v>
      </c>
      <c r="H46" s="39" t="s">
        <v>84</v>
      </c>
      <c r="I46" s="18">
        <v>45</v>
      </c>
      <c r="J46" s="19">
        <v>0</v>
      </c>
      <c r="K46" s="20">
        <v>10</v>
      </c>
      <c r="L46" s="20">
        <v>10</v>
      </c>
      <c r="M46" s="20">
        <v>10</v>
      </c>
      <c r="O46" s="31"/>
    </row>
    <row r="47" spans="1:15" ht="24.9" customHeight="1" x14ac:dyDescent="0.3">
      <c r="A47" s="34" t="s">
        <v>225</v>
      </c>
      <c r="B47" s="34" t="s">
        <v>100</v>
      </c>
      <c r="C47" s="19" t="s">
        <v>77</v>
      </c>
      <c r="D47" s="19" t="s">
        <v>297</v>
      </c>
      <c r="E47" s="17" t="s">
        <v>298</v>
      </c>
      <c r="F47" s="35" t="s">
        <v>299</v>
      </c>
      <c r="G47" s="20">
        <v>0</v>
      </c>
      <c r="H47" s="39" t="s">
        <v>43</v>
      </c>
      <c r="I47" s="18">
        <v>2</v>
      </c>
      <c r="J47" s="19">
        <v>0</v>
      </c>
      <c r="K47" s="20">
        <v>0</v>
      </c>
      <c r="L47" s="20">
        <v>0</v>
      </c>
      <c r="M47" s="20">
        <v>0</v>
      </c>
      <c r="O47" s="31"/>
    </row>
    <row r="48" spans="1:15" ht="24.9" customHeight="1" x14ac:dyDescent="0.3">
      <c r="A48" s="34" t="s">
        <v>225</v>
      </c>
      <c r="B48" s="34" t="s">
        <v>100</v>
      </c>
      <c r="C48" s="19" t="s">
        <v>77</v>
      </c>
      <c r="D48" s="19" t="s">
        <v>300</v>
      </c>
      <c r="E48" s="17" t="s">
        <v>301</v>
      </c>
      <c r="F48" s="35" t="s">
        <v>302</v>
      </c>
      <c r="G48" s="20">
        <v>0</v>
      </c>
      <c r="H48" s="39" t="s">
        <v>84</v>
      </c>
      <c r="I48" s="18">
        <v>5</v>
      </c>
      <c r="J48" s="19">
        <v>0</v>
      </c>
      <c r="K48" s="20">
        <v>5</v>
      </c>
      <c r="L48" s="20">
        <v>5</v>
      </c>
      <c r="M48" s="20">
        <v>5</v>
      </c>
      <c r="O48" s="31"/>
    </row>
    <row r="49" spans="1:15" ht="24.9" customHeight="1" x14ac:dyDescent="0.3">
      <c r="A49" s="34" t="s">
        <v>225</v>
      </c>
      <c r="B49" s="34" t="s">
        <v>100</v>
      </c>
      <c r="C49" s="19" t="s">
        <v>77</v>
      </c>
      <c r="D49" s="19" t="s">
        <v>139</v>
      </c>
      <c r="E49" s="17" t="s">
        <v>140</v>
      </c>
      <c r="F49" s="35" t="s">
        <v>141</v>
      </c>
      <c r="G49" s="20">
        <v>0</v>
      </c>
      <c r="H49" s="39" t="s">
        <v>99</v>
      </c>
      <c r="I49" s="18">
        <v>0</v>
      </c>
      <c r="J49" s="19">
        <v>0</v>
      </c>
      <c r="K49" s="20">
        <v>45</v>
      </c>
      <c r="L49" s="20">
        <v>45</v>
      </c>
      <c r="M49" s="20">
        <v>45</v>
      </c>
      <c r="O49" s="31"/>
    </row>
    <row r="50" spans="1:15" ht="24.9" customHeight="1" x14ac:dyDescent="0.3">
      <c r="A50" s="34"/>
      <c r="B50" s="34"/>
      <c r="C50" s="19"/>
      <c r="D50" s="19"/>
      <c r="E50" s="17"/>
      <c r="F50" s="35"/>
      <c r="G50" s="20"/>
      <c r="H50" s="39"/>
      <c r="I50" s="19"/>
      <c r="J50" s="19"/>
      <c r="K50" s="20"/>
      <c r="L50" s="20"/>
      <c r="M50" s="20"/>
      <c r="O50" s="31"/>
    </row>
    <row r="51" spans="1:15" ht="24.9" customHeight="1" x14ac:dyDescent="0.3">
      <c r="A51" s="34"/>
      <c r="B51" s="34"/>
      <c r="C51" s="19"/>
      <c r="D51" s="19"/>
      <c r="E51" s="17"/>
      <c r="F51" s="35"/>
      <c r="G51" s="20"/>
      <c r="H51" s="39"/>
      <c r="I51" s="19"/>
      <c r="J51" s="19"/>
      <c r="K51" s="20"/>
      <c r="L51" s="20"/>
      <c r="M51" s="20"/>
      <c r="O51" s="31"/>
    </row>
    <row r="52" spans="1:15" ht="24.9" customHeight="1" x14ac:dyDescent="0.3">
      <c r="A52" s="34"/>
      <c r="B52" s="34"/>
      <c r="C52" s="19"/>
      <c r="D52" s="19"/>
      <c r="E52" s="17"/>
      <c r="F52" s="35"/>
      <c r="G52" s="20"/>
      <c r="H52" s="39"/>
      <c r="I52" s="19"/>
      <c r="J52" s="19"/>
      <c r="K52" s="20"/>
      <c r="L52" s="20"/>
      <c r="M52" s="20"/>
      <c r="O52" s="31"/>
    </row>
    <row r="53" spans="1:15" ht="24.9" customHeight="1" x14ac:dyDescent="0.3">
      <c r="A53" s="34"/>
      <c r="B53" s="34"/>
      <c r="C53" s="19"/>
      <c r="D53" s="19"/>
      <c r="E53" s="17"/>
      <c r="F53" s="35"/>
      <c r="G53" s="20"/>
      <c r="H53" s="39"/>
      <c r="I53" s="19"/>
      <c r="J53" s="19"/>
      <c r="K53" s="20"/>
      <c r="L53" s="20"/>
      <c r="M53" s="20"/>
      <c r="O53" s="31"/>
    </row>
    <row r="54" spans="1:15" ht="24.9" customHeight="1" x14ac:dyDescent="0.3">
      <c r="A54" s="34"/>
      <c r="B54" s="34"/>
      <c r="C54" s="19"/>
      <c r="D54" s="19"/>
      <c r="E54" s="17"/>
      <c r="F54" s="35"/>
      <c r="G54" s="20"/>
      <c r="H54" s="39"/>
      <c r="I54" s="19"/>
      <c r="J54" s="19"/>
      <c r="K54" s="20"/>
      <c r="L54" s="20"/>
      <c r="M54" s="20"/>
      <c r="O54" s="31"/>
    </row>
    <row r="55" spans="1:15" ht="24.9" customHeight="1" x14ac:dyDescent="0.3">
      <c r="A55" s="34"/>
      <c r="B55" s="34"/>
      <c r="C55" s="19"/>
      <c r="D55" s="19"/>
      <c r="E55" s="17"/>
      <c r="F55" s="35"/>
      <c r="G55" s="20"/>
      <c r="H55" s="39"/>
      <c r="I55" s="19"/>
      <c r="J55" s="19"/>
      <c r="K55" s="20"/>
      <c r="L55" s="20"/>
      <c r="M55" s="20"/>
      <c r="O55" s="31"/>
    </row>
    <row r="56" spans="1:15" ht="24.9" customHeight="1" x14ac:dyDescent="0.3">
      <c r="A56" s="34"/>
      <c r="B56" s="34"/>
      <c r="C56" s="19"/>
      <c r="D56" s="19"/>
      <c r="E56" s="17"/>
      <c r="F56" s="35"/>
      <c r="G56" s="20"/>
      <c r="H56" s="39"/>
      <c r="I56" s="19"/>
      <c r="J56" s="19"/>
      <c r="K56" s="20"/>
      <c r="L56" s="20"/>
      <c r="M56" s="20"/>
      <c r="O56" s="31"/>
    </row>
    <row r="57" spans="1:15" ht="24.9" customHeight="1" x14ac:dyDescent="0.3">
      <c r="A57" s="34"/>
      <c r="B57" s="34"/>
      <c r="C57" s="19"/>
      <c r="D57" s="19"/>
      <c r="E57" s="17"/>
      <c r="F57" s="35"/>
      <c r="G57" s="20"/>
      <c r="H57" s="39"/>
      <c r="I57" s="19"/>
      <c r="J57" s="19"/>
      <c r="K57" s="20"/>
      <c r="L57" s="20"/>
      <c r="M57" s="20"/>
      <c r="O57" s="31"/>
    </row>
    <row r="58" spans="1:15" ht="24.9" customHeight="1" x14ac:dyDescent="0.3">
      <c r="A58" s="34"/>
      <c r="B58" s="34"/>
      <c r="C58" s="19"/>
      <c r="D58" s="19"/>
      <c r="E58" s="17"/>
      <c r="F58" s="35"/>
      <c r="G58" s="20"/>
      <c r="H58" s="39"/>
      <c r="I58" s="19"/>
      <c r="J58" s="19"/>
      <c r="K58" s="20"/>
      <c r="L58" s="20"/>
      <c r="M58" s="20"/>
      <c r="O58" s="31"/>
    </row>
    <row r="59" spans="1:15" ht="24.9" customHeight="1" x14ac:dyDescent="0.3">
      <c r="A59" s="34"/>
      <c r="B59" s="34"/>
      <c r="C59" s="19"/>
      <c r="D59" s="19"/>
      <c r="E59" s="17"/>
      <c r="F59" s="35"/>
      <c r="G59" s="20"/>
      <c r="H59" s="39"/>
      <c r="I59" s="19"/>
      <c r="J59" s="19"/>
      <c r="K59" s="20"/>
      <c r="L59" s="20"/>
      <c r="M59" s="20"/>
      <c r="O59" s="31"/>
    </row>
    <row r="60" spans="1:15" ht="24.9" customHeight="1" x14ac:dyDescent="0.3">
      <c r="A60" s="34"/>
      <c r="B60" s="34"/>
      <c r="C60" s="19"/>
      <c r="D60" s="19"/>
      <c r="E60" s="17"/>
      <c r="F60" s="35"/>
      <c r="G60" s="20"/>
      <c r="H60" s="39"/>
      <c r="I60" s="19"/>
      <c r="J60" s="19"/>
      <c r="K60" s="20"/>
      <c r="L60" s="20"/>
      <c r="M60" s="20"/>
      <c r="O60" s="31"/>
    </row>
    <row r="61" spans="1:15" ht="24.9" customHeight="1" x14ac:dyDescent="0.3">
      <c r="A61" s="34"/>
      <c r="B61" s="34"/>
      <c r="C61" s="19"/>
      <c r="D61" s="19"/>
      <c r="E61" s="17"/>
      <c r="F61" s="35"/>
      <c r="G61" s="20"/>
      <c r="H61" s="39"/>
      <c r="I61" s="19"/>
      <c r="J61" s="19"/>
      <c r="K61" s="20"/>
      <c r="L61" s="20"/>
      <c r="M61" s="20"/>
      <c r="O61" s="31"/>
    </row>
    <row r="62" spans="1:15" ht="24.9" customHeight="1" x14ac:dyDescent="0.3">
      <c r="A62" s="34"/>
      <c r="B62" s="34"/>
      <c r="C62" s="19"/>
      <c r="D62" s="19"/>
      <c r="E62" s="17"/>
      <c r="F62" s="35"/>
      <c r="G62" s="20"/>
      <c r="H62" s="39"/>
      <c r="I62" s="19"/>
      <c r="J62" s="19"/>
      <c r="K62" s="20"/>
      <c r="L62" s="20"/>
      <c r="M62" s="20"/>
      <c r="O62" s="31"/>
    </row>
    <row r="63" spans="1:15" ht="24.9" customHeight="1" x14ac:dyDescent="0.3">
      <c r="A63" s="34"/>
      <c r="B63" s="34"/>
      <c r="C63" s="19"/>
      <c r="D63" s="19"/>
      <c r="E63" s="17"/>
      <c r="F63" s="35"/>
      <c r="G63" s="20"/>
      <c r="H63" s="39"/>
      <c r="I63" s="19"/>
      <c r="J63" s="19"/>
      <c r="K63" s="20"/>
      <c r="L63" s="20"/>
      <c r="M63" s="20"/>
      <c r="O63" s="31"/>
    </row>
    <row r="64" spans="1:15" ht="24.9" customHeight="1" x14ac:dyDescent="0.3">
      <c r="A64" s="34"/>
      <c r="B64" s="34"/>
      <c r="C64" s="19"/>
      <c r="D64" s="19"/>
      <c r="E64" s="17"/>
      <c r="F64" s="35"/>
      <c r="G64" s="20"/>
      <c r="H64" s="39"/>
      <c r="I64" s="19"/>
      <c r="J64" s="19"/>
      <c r="K64" s="20"/>
      <c r="L64" s="20"/>
      <c r="M64" s="20"/>
      <c r="O64" s="31"/>
    </row>
    <row r="65" spans="1:15" ht="24.9" customHeight="1" x14ac:dyDescent="0.3">
      <c r="A65" s="34"/>
      <c r="B65" s="34"/>
      <c r="C65" s="19"/>
      <c r="D65" s="19"/>
      <c r="E65" s="17"/>
      <c r="F65" s="35"/>
      <c r="G65" s="20"/>
      <c r="H65" s="39"/>
      <c r="I65" s="19"/>
      <c r="J65" s="19"/>
      <c r="K65" s="20"/>
      <c r="L65" s="20"/>
      <c r="M65" s="20"/>
      <c r="O65" s="31"/>
    </row>
    <row r="66" spans="1:15" ht="24.9" customHeight="1" x14ac:dyDescent="0.3">
      <c r="A66" s="34"/>
      <c r="B66" s="34"/>
      <c r="C66" s="19"/>
      <c r="D66" s="19"/>
      <c r="E66" s="17"/>
      <c r="F66" s="35"/>
      <c r="G66" s="20"/>
      <c r="H66" s="39"/>
      <c r="I66" s="19"/>
      <c r="J66" s="19"/>
      <c r="K66" s="20"/>
      <c r="L66" s="20"/>
      <c r="M66" s="20"/>
      <c r="O66" s="31"/>
    </row>
    <row r="67" spans="1:15" ht="24.9" customHeight="1" x14ac:dyDescent="0.3">
      <c r="A67" s="34"/>
      <c r="B67" s="34"/>
      <c r="C67" s="19"/>
      <c r="D67" s="19"/>
      <c r="E67" s="17"/>
      <c r="F67" s="35"/>
      <c r="G67" s="20"/>
      <c r="H67" s="39"/>
      <c r="I67" s="19"/>
      <c r="J67" s="19"/>
      <c r="K67" s="20"/>
      <c r="L67" s="20"/>
      <c r="M67" s="20"/>
      <c r="O67" s="31"/>
    </row>
    <row r="68" spans="1:15" ht="24.9" customHeight="1" x14ac:dyDescent="0.3">
      <c r="A68" s="34"/>
      <c r="B68" s="34"/>
      <c r="C68" s="19"/>
      <c r="D68" s="19"/>
      <c r="E68" s="17"/>
      <c r="F68" s="35"/>
      <c r="G68" s="20"/>
      <c r="H68" s="39"/>
      <c r="I68" s="19"/>
      <c r="J68" s="19"/>
      <c r="K68" s="20"/>
      <c r="L68" s="20"/>
      <c r="M68" s="20"/>
      <c r="O68" s="31"/>
    </row>
    <row r="69" spans="1:15" ht="24.9" customHeight="1" x14ac:dyDescent="0.3">
      <c r="A69" s="34"/>
      <c r="B69" s="34"/>
      <c r="C69" s="19"/>
      <c r="D69" s="19"/>
      <c r="E69" s="17"/>
      <c r="F69" s="35"/>
      <c r="G69" s="20"/>
      <c r="H69" s="39"/>
      <c r="I69" s="19"/>
      <c r="J69" s="19"/>
      <c r="K69" s="20"/>
      <c r="L69" s="20"/>
      <c r="M69" s="20"/>
      <c r="O69" s="31"/>
    </row>
    <row r="70" spans="1:15" ht="24.9" customHeight="1" x14ac:dyDescent="0.3">
      <c r="A70" s="34"/>
      <c r="B70" s="34"/>
      <c r="C70" s="19"/>
      <c r="D70" s="19"/>
      <c r="E70" s="17"/>
      <c r="F70" s="35"/>
      <c r="G70" s="20"/>
      <c r="H70" s="39"/>
      <c r="I70" s="19"/>
      <c r="J70" s="19"/>
      <c r="K70" s="20"/>
      <c r="L70" s="20"/>
      <c r="M70" s="20"/>
      <c r="O70" s="31"/>
    </row>
    <row r="71" spans="1:15" ht="24.9" customHeight="1" x14ac:dyDescent="0.3">
      <c r="A71" s="34"/>
      <c r="B71" s="34"/>
      <c r="C71" s="19"/>
      <c r="D71" s="19"/>
      <c r="E71" s="17"/>
      <c r="F71" s="35"/>
      <c r="G71" s="20"/>
      <c r="H71" s="39"/>
      <c r="I71" s="19"/>
      <c r="J71" s="19"/>
      <c r="K71" s="20"/>
      <c r="L71" s="20"/>
      <c r="M71" s="20"/>
      <c r="O71" s="31"/>
    </row>
    <row r="72" spans="1:15" ht="24.9" customHeight="1" x14ac:dyDescent="0.3">
      <c r="A72" s="34"/>
      <c r="B72" s="34"/>
      <c r="C72" s="19"/>
      <c r="D72" s="19"/>
      <c r="E72" s="17"/>
      <c r="F72" s="35"/>
      <c r="G72" s="20"/>
      <c r="H72" s="39"/>
      <c r="I72" s="19"/>
      <c r="J72" s="19"/>
      <c r="K72" s="20"/>
      <c r="L72" s="20"/>
      <c r="M72" s="20"/>
      <c r="O72" s="31"/>
    </row>
    <row r="73" spans="1:15" ht="24.9" customHeight="1" x14ac:dyDescent="0.3">
      <c r="A73" s="34"/>
      <c r="B73" s="34"/>
      <c r="C73" s="19"/>
      <c r="D73" s="19"/>
      <c r="E73" s="17"/>
      <c r="F73" s="35"/>
      <c r="G73" s="20"/>
      <c r="H73" s="39"/>
      <c r="I73" s="19"/>
      <c r="J73" s="19"/>
      <c r="K73" s="20"/>
      <c r="L73" s="20"/>
      <c r="M73" s="20"/>
      <c r="O73" s="31"/>
    </row>
    <row r="74" spans="1:15" ht="24.9" customHeight="1" x14ac:dyDescent="0.3">
      <c r="A74" s="34"/>
      <c r="B74" s="34"/>
      <c r="C74" s="19"/>
      <c r="D74" s="19"/>
      <c r="E74" s="17"/>
      <c r="F74" s="35"/>
      <c r="G74" s="20"/>
      <c r="H74" s="39"/>
      <c r="I74" s="19"/>
      <c r="J74" s="19"/>
      <c r="K74" s="20"/>
      <c r="L74" s="20"/>
      <c r="M74" s="20"/>
      <c r="O74" s="31"/>
    </row>
    <row r="75" spans="1:15" ht="24.9" customHeight="1" x14ac:dyDescent="0.3">
      <c r="A75" s="34"/>
      <c r="B75" s="34"/>
      <c r="C75" s="19"/>
      <c r="D75" s="19"/>
      <c r="E75" s="17"/>
      <c r="F75" s="35"/>
      <c r="G75" s="20"/>
      <c r="H75" s="39"/>
      <c r="I75" s="19"/>
      <c r="J75" s="19"/>
      <c r="K75" s="20"/>
      <c r="L75" s="20"/>
      <c r="M75" s="20"/>
      <c r="O75" s="31"/>
    </row>
    <row r="76" spans="1:15" ht="24.9" customHeight="1" x14ac:dyDescent="0.3">
      <c r="A76" s="34"/>
      <c r="B76" s="34"/>
      <c r="C76" s="19"/>
      <c r="D76" s="19"/>
      <c r="E76" s="17"/>
      <c r="F76" s="35"/>
      <c r="G76" s="20"/>
      <c r="H76" s="39"/>
      <c r="I76" s="19"/>
      <c r="J76" s="19"/>
      <c r="K76" s="20"/>
      <c r="L76" s="20"/>
      <c r="M76" s="20"/>
      <c r="O76" s="31"/>
    </row>
    <row r="77" spans="1:15" ht="24.9" customHeight="1" x14ac:dyDescent="0.3">
      <c r="A77" s="34"/>
      <c r="B77" s="34"/>
      <c r="C77" s="19"/>
      <c r="D77" s="19"/>
      <c r="E77" s="17"/>
      <c r="F77" s="35"/>
      <c r="G77" s="20"/>
      <c r="H77" s="39"/>
      <c r="I77" s="19"/>
      <c r="J77" s="19"/>
      <c r="K77" s="20"/>
      <c r="L77" s="20"/>
      <c r="M77" s="20"/>
      <c r="O77" s="31"/>
    </row>
    <row r="78" spans="1:15" ht="24.9" customHeight="1" x14ac:dyDescent="0.3">
      <c r="A78" s="34"/>
      <c r="B78" s="34"/>
      <c r="C78" s="19"/>
      <c r="D78" s="19"/>
      <c r="E78" s="17"/>
      <c r="F78" s="35"/>
      <c r="G78" s="20"/>
      <c r="H78" s="39"/>
      <c r="I78" s="19"/>
      <c r="J78" s="19"/>
      <c r="K78" s="20"/>
      <c r="L78" s="20"/>
      <c r="M78" s="20"/>
      <c r="O78" s="31"/>
    </row>
    <row r="79" spans="1:15" ht="24.9" customHeight="1" x14ac:dyDescent="0.3">
      <c r="A79" s="34"/>
      <c r="B79" s="34"/>
      <c r="C79" s="19"/>
      <c r="D79" s="19"/>
      <c r="E79" s="17"/>
      <c r="F79" s="35"/>
      <c r="G79" s="20"/>
      <c r="H79" s="39"/>
      <c r="I79" s="19"/>
      <c r="J79" s="19"/>
      <c r="K79" s="20"/>
      <c r="L79" s="20"/>
      <c r="M79" s="20"/>
      <c r="O79" s="31"/>
    </row>
    <row r="80" spans="1:15" ht="24.9" customHeight="1" x14ac:dyDescent="0.3">
      <c r="A80" s="34"/>
      <c r="B80" s="34"/>
      <c r="C80" s="19"/>
      <c r="D80" s="19"/>
      <c r="E80" s="17"/>
      <c r="F80" s="35"/>
      <c r="G80" s="20"/>
      <c r="H80" s="39"/>
      <c r="I80" s="19"/>
      <c r="J80" s="19"/>
      <c r="K80" s="20"/>
      <c r="L80" s="20"/>
      <c r="M80" s="20"/>
      <c r="O80" s="31"/>
    </row>
    <row r="81" spans="1:15" ht="24.9" customHeight="1" x14ac:dyDescent="0.3">
      <c r="A81" s="34"/>
      <c r="B81" s="34"/>
      <c r="C81" s="19"/>
      <c r="D81" s="19"/>
      <c r="E81" s="17"/>
      <c r="F81" s="35"/>
      <c r="G81" s="20"/>
      <c r="H81" s="39"/>
      <c r="I81" s="19"/>
      <c r="J81" s="19"/>
      <c r="K81" s="20"/>
      <c r="L81" s="20"/>
      <c r="M81" s="20"/>
      <c r="O81" s="31"/>
    </row>
    <row r="82" spans="1:15" ht="24.9" customHeight="1" x14ac:dyDescent="0.3">
      <c r="A82" s="34"/>
      <c r="B82" s="34"/>
      <c r="C82" s="19"/>
      <c r="D82" s="19"/>
      <c r="E82" s="17"/>
      <c r="F82" s="35"/>
      <c r="G82" s="20"/>
      <c r="H82" s="39"/>
      <c r="I82" s="19"/>
      <c r="J82" s="19"/>
      <c r="K82" s="20"/>
      <c r="L82" s="20"/>
      <c r="M82" s="20"/>
      <c r="O82" s="31"/>
    </row>
    <row r="83" spans="1:15" ht="24.9" customHeight="1" x14ac:dyDescent="0.3">
      <c r="A83" s="34"/>
      <c r="B83" s="34"/>
      <c r="C83" s="19"/>
      <c r="D83" s="19"/>
      <c r="E83" s="17"/>
      <c r="F83" s="35"/>
      <c r="G83" s="20"/>
      <c r="H83" s="39"/>
      <c r="I83" s="19"/>
      <c r="J83" s="19"/>
      <c r="K83" s="20"/>
      <c r="L83" s="20"/>
      <c r="M83" s="20"/>
      <c r="O83" s="31"/>
    </row>
    <row r="84" spans="1:15" ht="24.9" customHeight="1" x14ac:dyDescent="0.3">
      <c r="A84" s="34"/>
      <c r="B84" s="34"/>
      <c r="C84" s="19"/>
      <c r="D84" s="19"/>
      <c r="E84" s="17"/>
      <c r="F84" s="35"/>
      <c r="G84" s="20"/>
      <c r="H84" s="39"/>
      <c r="I84" s="19"/>
      <c r="J84" s="19"/>
      <c r="K84" s="20"/>
      <c r="L84" s="20"/>
      <c r="M84" s="20"/>
      <c r="O84" s="31"/>
    </row>
    <row r="85" spans="1:15" ht="24.9" customHeight="1" x14ac:dyDescent="0.3">
      <c r="A85" s="34"/>
      <c r="B85" s="34"/>
      <c r="C85" s="19"/>
      <c r="D85" s="19"/>
      <c r="E85" s="17"/>
      <c r="F85" s="35"/>
      <c r="G85" s="20"/>
      <c r="H85" s="39"/>
      <c r="I85" s="19"/>
      <c r="J85" s="19"/>
      <c r="K85" s="20"/>
      <c r="L85" s="20"/>
      <c r="M85" s="20"/>
      <c r="O85" s="31"/>
    </row>
    <row r="86" spans="1:15" ht="24.9" customHeight="1" x14ac:dyDescent="0.3">
      <c r="A86" s="34"/>
      <c r="B86" s="34"/>
      <c r="C86" s="19"/>
      <c r="D86" s="19"/>
      <c r="E86" s="17"/>
      <c r="F86" s="35"/>
      <c r="G86" s="20"/>
      <c r="H86" s="39"/>
      <c r="I86" s="19"/>
      <c r="J86" s="19"/>
      <c r="K86" s="20"/>
      <c r="L86" s="20"/>
      <c r="M86" s="20"/>
      <c r="O86" s="31"/>
    </row>
    <row r="87" spans="1:15" ht="24.9" customHeight="1" x14ac:dyDescent="0.3">
      <c r="A87" s="34"/>
      <c r="B87" s="34"/>
      <c r="C87" s="19"/>
      <c r="D87" s="19"/>
      <c r="E87" s="17"/>
      <c r="F87" s="35"/>
      <c r="G87" s="20"/>
      <c r="H87" s="39"/>
      <c r="I87" s="19"/>
      <c r="J87" s="19"/>
      <c r="K87" s="20"/>
      <c r="L87" s="20"/>
      <c r="M87" s="20"/>
      <c r="O87" s="31"/>
    </row>
    <row r="88" spans="1:15" ht="24.9" customHeight="1" x14ac:dyDescent="0.3">
      <c r="A88" s="34"/>
      <c r="B88" s="34"/>
      <c r="C88" s="19"/>
      <c r="D88" s="19"/>
      <c r="E88" s="17"/>
      <c r="F88" s="35"/>
      <c r="G88" s="20"/>
      <c r="H88" s="39"/>
      <c r="I88" s="19"/>
      <c r="J88" s="19"/>
      <c r="K88" s="20"/>
      <c r="L88" s="20"/>
      <c r="M88" s="20"/>
      <c r="O88" s="31"/>
    </row>
    <row r="89" spans="1:15" ht="24.9" customHeight="1" x14ac:dyDescent="0.3">
      <c r="A89" s="34"/>
      <c r="B89" s="34"/>
      <c r="C89" s="19"/>
      <c r="D89" s="19"/>
      <c r="E89" s="17"/>
      <c r="F89" s="35"/>
      <c r="G89" s="20"/>
      <c r="H89" s="39"/>
      <c r="I89" s="19"/>
      <c r="J89" s="19"/>
      <c r="K89" s="20"/>
      <c r="L89" s="20"/>
      <c r="M89" s="20"/>
      <c r="O89" s="31"/>
    </row>
    <row r="90" spans="1:15" ht="24.9" customHeight="1" x14ac:dyDescent="0.3">
      <c r="A90" s="34"/>
      <c r="B90" s="34"/>
      <c r="C90" s="19"/>
      <c r="D90" s="19"/>
      <c r="E90" s="17"/>
      <c r="F90" s="35"/>
      <c r="G90" s="20"/>
      <c r="H90" s="39"/>
      <c r="I90" s="19"/>
      <c r="J90" s="19"/>
      <c r="K90" s="20"/>
      <c r="L90" s="20"/>
      <c r="M90" s="20"/>
      <c r="O90" s="31"/>
    </row>
    <row r="91" spans="1:15" ht="24.9" customHeight="1" x14ac:dyDescent="0.3">
      <c r="A91" s="34"/>
      <c r="B91" s="34"/>
      <c r="C91" s="19"/>
      <c r="D91" s="19"/>
      <c r="E91" s="17"/>
      <c r="F91" s="35"/>
      <c r="G91" s="20"/>
      <c r="H91" s="39"/>
      <c r="I91" s="19"/>
      <c r="J91" s="19"/>
      <c r="K91" s="20"/>
      <c r="L91" s="20"/>
      <c r="M91" s="20"/>
      <c r="O91" s="31"/>
    </row>
    <row r="92" spans="1:15" ht="24.9" customHeight="1" x14ac:dyDescent="0.3">
      <c r="A92" s="34"/>
      <c r="B92" s="34"/>
      <c r="C92" s="19"/>
      <c r="D92" s="19"/>
      <c r="E92" s="17"/>
      <c r="F92" s="35"/>
      <c r="G92" s="20"/>
      <c r="H92" s="39"/>
      <c r="I92" s="19"/>
      <c r="J92" s="19"/>
      <c r="K92" s="20"/>
      <c r="L92" s="20"/>
      <c r="M92" s="20"/>
      <c r="O92" s="31"/>
    </row>
    <row r="93" spans="1:15" ht="24.9" customHeight="1" x14ac:dyDescent="0.3">
      <c r="A93" s="34"/>
      <c r="B93" s="34"/>
      <c r="C93" s="19"/>
      <c r="D93" s="19"/>
      <c r="E93" s="17"/>
      <c r="F93" s="35"/>
      <c r="G93" s="20"/>
      <c r="H93" s="39"/>
      <c r="I93" s="19"/>
      <c r="J93" s="19"/>
      <c r="K93" s="20"/>
      <c r="L93" s="20"/>
      <c r="M93" s="20"/>
      <c r="O93" s="31"/>
    </row>
    <row r="94" spans="1:15" ht="24.9" customHeight="1" x14ac:dyDescent="0.3">
      <c r="A94" s="34"/>
      <c r="B94" s="34"/>
      <c r="C94" s="19"/>
      <c r="D94" s="19"/>
      <c r="E94" s="17"/>
      <c r="F94" s="35"/>
      <c r="G94" s="20"/>
      <c r="H94" s="39"/>
      <c r="I94" s="19"/>
      <c r="J94" s="19"/>
      <c r="K94" s="20"/>
      <c r="L94" s="20"/>
      <c r="M94" s="20"/>
      <c r="O94" s="31"/>
    </row>
    <row r="95" spans="1:15" ht="24.9" customHeight="1" x14ac:dyDescent="0.3">
      <c r="A95" s="34"/>
      <c r="B95" s="34"/>
      <c r="C95" s="19"/>
      <c r="D95" s="19"/>
      <c r="E95" s="17"/>
      <c r="F95" s="35"/>
      <c r="G95" s="20"/>
      <c r="H95" s="39"/>
      <c r="I95" s="19"/>
      <c r="J95" s="19"/>
      <c r="K95" s="20"/>
      <c r="L95" s="20"/>
      <c r="M95" s="20"/>
      <c r="O95" s="31"/>
    </row>
    <row r="96" spans="1:15" ht="24.9" customHeight="1" x14ac:dyDescent="0.3">
      <c r="A96" s="34"/>
      <c r="B96" s="34"/>
      <c r="C96" s="19"/>
      <c r="D96" s="19"/>
      <c r="E96" s="17"/>
      <c r="F96" s="35"/>
      <c r="G96" s="20"/>
      <c r="H96" s="39"/>
      <c r="I96" s="19"/>
      <c r="J96" s="19"/>
      <c r="K96" s="20"/>
      <c r="L96" s="20"/>
      <c r="M96" s="20"/>
      <c r="O96" s="31"/>
    </row>
    <row r="97" spans="1:15" ht="24.9" customHeight="1" x14ac:dyDescent="0.3">
      <c r="A97" s="34"/>
      <c r="B97" s="34"/>
      <c r="C97" s="19"/>
      <c r="D97" s="19"/>
      <c r="E97" s="17"/>
      <c r="F97" s="35"/>
      <c r="G97" s="20"/>
      <c r="H97" s="39"/>
      <c r="I97" s="19"/>
      <c r="J97" s="19"/>
      <c r="K97" s="20"/>
      <c r="L97" s="20"/>
      <c r="M97" s="20"/>
      <c r="O97" s="31"/>
    </row>
    <row r="98" spans="1:15" ht="24.9" customHeight="1" x14ac:dyDescent="0.3">
      <c r="A98" s="34"/>
      <c r="B98" s="34"/>
      <c r="C98" s="19"/>
      <c r="D98" s="19"/>
      <c r="E98" s="17"/>
      <c r="F98" s="35"/>
      <c r="G98" s="20"/>
      <c r="H98" s="39"/>
      <c r="I98" s="19"/>
      <c r="J98" s="19"/>
      <c r="K98" s="20"/>
      <c r="L98" s="20"/>
      <c r="M98" s="20"/>
      <c r="O98" s="31"/>
    </row>
    <row r="99" spans="1:15" ht="24.9" customHeight="1" x14ac:dyDescent="0.3">
      <c r="A99" s="34"/>
      <c r="B99" s="34"/>
      <c r="C99" s="19"/>
      <c r="D99" s="19"/>
      <c r="E99" s="17"/>
      <c r="F99" s="35"/>
      <c r="G99" s="20"/>
      <c r="H99" s="39"/>
      <c r="I99" s="19"/>
      <c r="J99" s="19"/>
      <c r="K99" s="20"/>
      <c r="L99" s="20"/>
      <c r="M99" s="20"/>
      <c r="O99" s="31"/>
    </row>
    <row r="100" spans="1:15" ht="24.9" customHeight="1" x14ac:dyDescent="0.3">
      <c r="A100" s="34"/>
      <c r="B100" s="34"/>
      <c r="C100" s="19"/>
      <c r="D100" s="19"/>
      <c r="E100" s="17"/>
      <c r="F100" s="35"/>
      <c r="G100" s="20"/>
      <c r="H100" s="39"/>
      <c r="I100" s="19"/>
      <c r="J100" s="19"/>
      <c r="K100" s="20"/>
      <c r="L100" s="20"/>
      <c r="M100" s="20"/>
      <c r="O100" s="31"/>
    </row>
  </sheetData>
  <mergeCells count="12">
    <mergeCell ref="F2:G6"/>
    <mergeCell ref="H2:J2"/>
    <mergeCell ref="H3:J3"/>
    <mergeCell ref="H4:J4"/>
    <mergeCell ref="H5:J5"/>
    <mergeCell ref="H6:J6"/>
    <mergeCell ref="F7:G11"/>
    <mergeCell ref="H7:J7"/>
    <mergeCell ref="H8:J8"/>
    <mergeCell ref="H9:J9"/>
    <mergeCell ref="H10:J10"/>
    <mergeCell ref="H11:J11"/>
  </mergeCells>
  <conditionalFormatting sqref="K13:M100">
    <cfRule type="cellIs" dxfId="0" priority="1" operator="between">
      <formula>0</formula>
      <formula>0</formula>
    </cfRule>
  </conditionalFormatting>
  <pageMargins left="0.31496062992125984" right="0.31496062992125984" top="0.74803149606299213" bottom="0.74803149606299213" header="0.31496062992125984" footer="0.31496062992125984"/>
  <pageSetup paperSize="9" scale="76" fitToHeight="0" orientation="landscape" r:id="rId1"/>
  <headerFooter>
    <oddHeader>&amp;L&amp;F</oddHeader>
    <oddFooter>&amp;C&amp;P/&amp;N&amp;R&amp;"-,Gras"&amp;A</oddFooter>
  </headerFooter>
  <rowBreaks count="1" manualBreakCount="1">
    <brk id="49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1458-DF1D-4FB5-9297-A5B925199BF9}">
  <sheetPr>
    <tabColor theme="9"/>
    <pageSetUpPr fitToPage="1"/>
  </sheetPr>
  <dimension ref="A1:Y200"/>
  <sheetViews>
    <sheetView tabSelected="1" view="pageBreakPreview" zoomScale="85" zoomScaleNormal="100" zoomScaleSheetLayoutView="85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E6" sqref="E6"/>
    </sheetView>
  </sheetViews>
  <sheetFormatPr defaultColWidth="11.44140625" defaultRowHeight="14.4" x14ac:dyDescent="0.3"/>
  <cols>
    <col min="1" max="1" width="8.5546875" style="32" bestFit="1" customWidth="1"/>
    <col min="2" max="2" width="10.88671875" style="32" bestFit="1" customWidth="1"/>
    <col min="3" max="3" width="5.44140625" style="32" customWidth="1"/>
    <col min="4" max="4" width="4.33203125" style="16" customWidth="1"/>
    <col min="5" max="5" width="13.33203125" style="16" bestFit="1" customWidth="1"/>
    <col min="6" max="6" width="47.33203125" style="33" customWidth="1"/>
    <col min="7" max="7" width="18.88671875" style="33" customWidth="1"/>
    <col min="8" max="8" width="10.5546875" style="16" customWidth="1"/>
    <col min="9" max="9" width="11.44140625" style="16"/>
    <col min="10" max="10" width="11.44140625" style="16" customWidth="1"/>
    <col min="11" max="16" width="10.6640625" style="32" customWidth="1"/>
    <col min="17" max="20" width="10.6640625" style="32" hidden="1" customWidth="1"/>
    <col min="21" max="21" width="62.5546875" style="32" bestFit="1" customWidth="1"/>
    <col min="22" max="22" width="49.5546875" style="32" bestFit="1" customWidth="1"/>
    <col min="23" max="16384" width="11.44140625" style="32"/>
  </cols>
  <sheetData>
    <row r="1" spans="1:22" ht="42.75" customHeight="1" thickBot="1" x14ac:dyDescent="0.35">
      <c r="A1" s="72" t="s">
        <v>303</v>
      </c>
      <c r="B1" s="73"/>
      <c r="C1" s="73"/>
      <c r="D1" s="73"/>
      <c r="E1" s="73"/>
      <c r="F1" s="73"/>
      <c r="G1" s="73"/>
      <c r="H1" s="73"/>
      <c r="I1" s="73"/>
      <c r="J1" s="74"/>
      <c r="K1" s="70" t="s">
        <v>304</v>
      </c>
      <c r="L1" s="71"/>
      <c r="M1" s="70" t="s">
        <v>305</v>
      </c>
      <c r="N1" s="71"/>
      <c r="O1" s="70" t="s">
        <v>306</v>
      </c>
      <c r="P1" s="71"/>
      <c r="Q1" s="70" t="s">
        <v>307</v>
      </c>
      <c r="R1" s="71"/>
      <c r="S1" s="70" t="s">
        <v>308</v>
      </c>
      <c r="T1" s="71"/>
    </row>
    <row r="2" spans="1:22" s="16" customFormat="1" ht="20.100000000000001" customHeight="1" x14ac:dyDescent="0.3">
      <c r="A2" s="22" t="s">
        <v>11</v>
      </c>
      <c r="B2" s="22" t="s">
        <v>12</v>
      </c>
      <c r="C2" s="22" t="s">
        <v>309</v>
      </c>
      <c r="D2" s="22" t="s">
        <v>13</v>
      </c>
      <c r="E2" s="22" t="s">
        <v>14</v>
      </c>
      <c r="F2" s="23" t="s">
        <v>15</v>
      </c>
      <c r="G2" s="23" t="s">
        <v>16</v>
      </c>
      <c r="H2" s="22" t="s">
        <v>18</v>
      </c>
      <c r="I2" s="22" t="s">
        <v>310</v>
      </c>
      <c r="J2" s="22" t="s">
        <v>311</v>
      </c>
      <c r="K2" s="22" t="s">
        <v>312</v>
      </c>
      <c r="L2" s="22" t="s">
        <v>313</v>
      </c>
      <c r="M2" s="22" t="s">
        <v>312</v>
      </c>
      <c r="N2" s="22" t="s">
        <v>313</v>
      </c>
      <c r="O2" s="22" t="s">
        <v>312</v>
      </c>
      <c r="P2" s="22" t="s">
        <v>313</v>
      </c>
      <c r="Q2" s="22" t="s">
        <v>312</v>
      </c>
      <c r="R2" s="22" t="s">
        <v>313</v>
      </c>
      <c r="S2" s="22" t="s">
        <v>312</v>
      </c>
      <c r="T2" s="22" t="s">
        <v>313</v>
      </c>
      <c r="U2" s="59" t="s">
        <v>314</v>
      </c>
    </row>
    <row r="3" spans="1:22" ht="32.1" customHeight="1" x14ac:dyDescent="0.3">
      <c r="A3" s="24" t="s">
        <v>146</v>
      </c>
      <c r="B3" s="25" t="s">
        <v>25</v>
      </c>
      <c r="C3" s="26" t="s">
        <v>315</v>
      </c>
      <c r="D3" s="49" t="s">
        <v>39</v>
      </c>
      <c r="E3" s="50" t="s">
        <v>156</v>
      </c>
      <c r="F3" s="27" t="s">
        <v>157</v>
      </c>
      <c r="G3" s="51" t="s">
        <v>158</v>
      </c>
      <c r="H3" s="49" t="s">
        <v>43</v>
      </c>
      <c r="I3" s="50" t="s">
        <v>142</v>
      </c>
      <c r="J3" s="50">
        <v>27</v>
      </c>
      <c r="K3" s="48" t="s">
        <v>316</v>
      </c>
      <c r="L3" s="48">
        <v>0.6</v>
      </c>
      <c r="M3" s="48" t="s">
        <v>317</v>
      </c>
      <c r="N3" s="48">
        <v>0.4</v>
      </c>
      <c r="O3" s="48"/>
      <c r="P3" s="48"/>
      <c r="Q3" s="48"/>
      <c r="R3" s="48"/>
      <c r="S3" s="48"/>
      <c r="T3" s="48"/>
      <c r="U3" s="32" t="str" cm="1">
        <f t="array" ref="U3">E3&amp;"E1"&amp;" - "&amp;LEFT(G3,SEARCH(" ",G3)-1)&amp;"-1 "&amp;UPPER(RIGHT(G3,LEN(G3)-SEARCH(" ",G3)))&amp;" - "&amp;_xlfn.SWITCH(K3,"Travaux Pratiques","TP","SOU","SOUTENANCE",UPPER(K3))&amp;" - "&amp;SUBSTITUTE(L3,",",".")</f>
        <v>BFTC5R01E1 - R5.C04-1 WEB BD - QCM - 0.6</v>
      </c>
      <c r="V3" s="32" t="str" cm="1">
        <f t="array" ref="V3">IF(NOT(ISBLANK(M3)),E3&amp;"E2"&amp;" - "&amp;LEFT(G3,SEARCH(" ",G3)-1)&amp;"-2 "&amp;UPPER(RIGHT(G3,LEN(G3)-SEARCH(" ",G3)))&amp;" - "&amp;_xlfn.SWITCH(M3,"Travaux Pratiques","TP","SOU","SOUTENANCE",UPPER(M3))&amp;" - "&amp;SUBSTITUTE(N3,",","."),"")</f>
        <v>BFTC5R01E2 - R5.C04-2 WEB BD - PROJET - 0.4</v>
      </c>
    </row>
    <row r="4" spans="1:22" ht="32.1" customHeight="1" x14ac:dyDescent="0.3">
      <c r="A4" s="24" t="s">
        <v>146</v>
      </c>
      <c r="B4" s="25" t="s">
        <v>25</v>
      </c>
      <c r="C4" s="26" t="s">
        <v>318</v>
      </c>
      <c r="D4" s="49" t="s">
        <v>39</v>
      </c>
      <c r="E4" s="50" t="s">
        <v>159</v>
      </c>
      <c r="F4" s="27" t="s">
        <v>160</v>
      </c>
      <c r="G4" s="51" t="s">
        <v>161</v>
      </c>
      <c r="H4" s="49" t="s">
        <v>43</v>
      </c>
      <c r="I4" s="50" t="s">
        <v>142</v>
      </c>
      <c r="J4" s="50">
        <v>36</v>
      </c>
      <c r="K4" s="48" t="s">
        <v>319</v>
      </c>
      <c r="L4" s="48">
        <v>0.6</v>
      </c>
      <c r="M4" s="48" t="s">
        <v>320</v>
      </c>
      <c r="N4" s="48">
        <v>0.4</v>
      </c>
      <c r="O4" s="48"/>
      <c r="P4" s="48"/>
      <c r="Q4" s="48"/>
      <c r="R4" s="48"/>
      <c r="S4" s="48"/>
      <c r="T4" s="48"/>
      <c r="U4" s="32" t="str" cm="1">
        <f t="array" ref="U4">E4&amp;"E1"&amp;" - "&amp;LEFT(G4,SEARCH(" ",G4)-1)&amp;"-1 "&amp;UPPER(RIGHT(G4,LEN(G4)-SEARCH(" ",G4)))&amp;" - "&amp;_xlfn.SWITCH(K4,"Travaux Pratiques","TP","SOU","SOUTENANCE",UPPER(K4))&amp;" - "&amp;SUBSTITUTE(L4,",",".")</f>
        <v>BFTC5R02E1 - R5.C05-1 NOUVELLES BD - ECRIT - 0.6</v>
      </c>
      <c r="V4" s="32" t="str" cm="1">
        <f t="array" ref="V4">IF(NOT(ISBLANK(M4)),E4&amp;"E2"&amp;" - "&amp;LEFT(G4,SEARCH(" ",G4)-1)&amp;"-2 "&amp;UPPER(RIGHT(G4,LEN(G4)-SEARCH(" ",G4)))&amp;" - "&amp;_xlfn.SWITCH(M4,"Travaux Pratiques","TP","SOU","SOUTENANCE",UPPER(M4))&amp;" - "&amp;SUBSTITUTE(N4,",","."),"")</f>
        <v>BFTC5R02E2 - R5.C05-2 NOUVELLES BD - TP - 0.4</v>
      </c>
    </row>
    <row r="5" spans="1:22" ht="32.1" customHeight="1" x14ac:dyDescent="0.3">
      <c r="A5" s="24" t="s">
        <v>146</v>
      </c>
      <c r="B5" s="25" t="s">
        <v>25</v>
      </c>
      <c r="C5" s="26" t="s">
        <v>321</v>
      </c>
      <c r="D5" s="49" t="s">
        <v>39</v>
      </c>
      <c r="E5" s="50" t="s">
        <v>162</v>
      </c>
      <c r="F5" s="27" t="s">
        <v>163</v>
      </c>
      <c r="G5" s="51" t="s">
        <v>164</v>
      </c>
      <c r="H5" s="49" t="s">
        <v>43</v>
      </c>
      <c r="I5" s="50" t="s">
        <v>142</v>
      </c>
      <c r="J5" s="50">
        <v>24</v>
      </c>
      <c r="K5" s="48" t="s">
        <v>319</v>
      </c>
      <c r="L5" s="48">
        <v>0.5</v>
      </c>
      <c r="M5" s="48" t="s">
        <v>319</v>
      </c>
      <c r="N5" s="48">
        <v>0.5</v>
      </c>
      <c r="O5" s="48"/>
      <c r="P5" s="48"/>
      <c r="Q5" s="48"/>
      <c r="R5" s="48"/>
      <c r="S5" s="48"/>
      <c r="T5" s="48"/>
      <c r="U5" s="32" t="str" cm="1">
        <f t="array" ref="U5">E5&amp;"E1"&amp;" - "&amp;LEFT(G5,SEARCH(" ",G5)-1)&amp;"-1 "&amp;UPPER(RIGHT(G5,LEN(G5)-SEARCH(" ",G5)))&amp;" - "&amp;_xlfn.SWITCH(K5,"Travaux Pratiques","TP","SOU","SOUTENANCE",UPPER(K5))&amp;" - "&amp;SUBSTITUTE(L5,",",".")</f>
        <v>BFTC5R03E1 - R5.C06-1 EXPLOITATION BD - ECRIT - 0.5</v>
      </c>
      <c r="V5" s="32" t="str" cm="1">
        <f t="array" ref="V5">IF(NOT(ISBLANK(M5)),E5&amp;"E2"&amp;" - "&amp;LEFT(G5,SEARCH(" ",G5)-1)&amp;"-2 "&amp;UPPER(RIGHT(G5,LEN(G5)-SEARCH(" ",G5)))&amp;" - "&amp;_xlfn.SWITCH(M5,"Travaux Pratiques","TP","SOU","SOUTENANCE",UPPER(M5))&amp;" - "&amp;SUBSTITUTE(N5,",","."),"")</f>
        <v>BFTC5R03E2 - R5.C06-2 EXPLOITATION BD - ECRIT - 0.5</v>
      </c>
    </row>
    <row r="6" spans="1:22" ht="32.1" customHeight="1" x14ac:dyDescent="0.3">
      <c r="A6" s="24" t="s">
        <v>146</v>
      </c>
      <c r="B6" s="25" t="s">
        <v>25</v>
      </c>
      <c r="C6" s="26" t="s">
        <v>322</v>
      </c>
      <c r="D6" s="49" t="s">
        <v>39</v>
      </c>
      <c r="E6" s="50" t="s">
        <v>165</v>
      </c>
      <c r="F6" s="27" t="s">
        <v>166</v>
      </c>
      <c r="G6" s="51" t="s">
        <v>167</v>
      </c>
      <c r="H6" s="49" t="s">
        <v>43</v>
      </c>
      <c r="I6" s="50" t="s">
        <v>142</v>
      </c>
      <c r="J6" s="50">
        <v>12</v>
      </c>
      <c r="K6" s="48" t="s">
        <v>319</v>
      </c>
      <c r="L6" s="48">
        <v>1</v>
      </c>
      <c r="M6" s="48"/>
      <c r="N6" s="48"/>
      <c r="O6" s="48"/>
      <c r="P6" s="48"/>
      <c r="Q6" s="48"/>
      <c r="R6" s="48"/>
      <c r="S6" s="48"/>
      <c r="T6" s="48"/>
      <c r="U6" s="32" t="str" cm="1">
        <f t="array" ref="U6">E6&amp;"E1"&amp;" - "&amp;LEFT(G6,SEARCH(" ",G6)-1)&amp;"-1 "&amp;UPPER(RIGHT(G6,LEN(G6)-SEARCH(" ",G6)))&amp;" - "&amp;_xlfn.SWITCH(K6,"Travaux Pratiques","TP","SOU","SOUTENANCE",UPPER(K6))&amp;" - "&amp;SUBSTITUTE(L6,",",".")</f>
        <v>BFTC5R04E1 - R5.C07-1 DONNÉES MASSIVES - ECRIT - 1</v>
      </c>
      <c r="V6" s="32" t="str" cm="1">
        <f t="array" ref="V6">IF(NOT(ISBLANK(M6)),E6&amp;"E2"&amp;" - "&amp;LEFT(G6,SEARCH(" ",G6)-1)&amp;"-2 "&amp;UPPER(RIGHT(G6,LEN(G6)-SEARCH(" ",G6)))&amp;" - "&amp;_xlfn.SWITCH(M6,"Travaux Pratiques","TP","SOU","SOUTENANCE",UPPER(M6))&amp;" - "&amp;SUBSTITUTE(N6,",","."),"")</f>
        <v/>
      </c>
    </row>
    <row r="7" spans="1:22" ht="32.1" customHeight="1" x14ac:dyDescent="0.3">
      <c r="A7" s="24" t="s">
        <v>146</v>
      </c>
      <c r="B7" s="25" t="s">
        <v>25</v>
      </c>
      <c r="C7" s="26" t="s">
        <v>323</v>
      </c>
      <c r="D7" s="49" t="s">
        <v>39</v>
      </c>
      <c r="E7" s="50" t="s">
        <v>168</v>
      </c>
      <c r="F7" s="27" t="s">
        <v>169</v>
      </c>
      <c r="G7" s="51" t="s">
        <v>170</v>
      </c>
      <c r="H7" s="49" t="s">
        <v>43</v>
      </c>
      <c r="I7" s="50" t="s">
        <v>142</v>
      </c>
      <c r="J7" s="50">
        <v>33</v>
      </c>
      <c r="K7" s="48" t="s">
        <v>319</v>
      </c>
      <c r="L7" s="48">
        <v>0.5</v>
      </c>
      <c r="M7" s="48" t="s">
        <v>319</v>
      </c>
      <c r="N7" s="48">
        <v>0.5</v>
      </c>
      <c r="O7" s="48"/>
      <c r="P7" s="48"/>
      <c r="Q7" s="48"/>
      <c r="R7" s="48"/>
      <c r="S7" s="48"/>
      <c r="T7" s="48"/>
      <c r="U7" s="32" t="str" cm="1">
        <f t="array" ref="U7">E7&amp;"E1"&amp;" - "&amp;LEFT(G7,SEARCH(" ",G7)-1)&amp;"-1 "&amp;UPPER(RIGHT(G7,LEN(G7)-SEARCH(" ",G7)))&amp;" - "&amp;_xlfn.SWITCH(K7,"Travaux Pratiques","TP","SOU","SOUTENANCE",UPPER(K7))&amp;" - "&amp;SUBSTITUTE(L7,",",".")</f>
        <v>BFTC5R05E1 - R5.C08-1 TECHNIQUES D'IA - ECRIT - 0.5</v>
      </c>
      <c r="V7" s="32" t="str" cm="1">
        <f t="array" ref="V7">IF(NOT(ISBLANK(M7)),E7&amp;"E2"&amp;" - "&amp;LEFT(G7,SEARCH(" ",G7)-1)&amp;"-2 "&amp;UPPER(RIGHT(G7,LEN(G7)-SEARCH(" ",G7)))&amp;" - "&amp;_xlfn.SWITCH(M7,"Travaux Pratiques","TP","SOU","SOUTENANCE",UPPER(M7))&amp;" - "&amp;SUBSTITUTE(N7,",","."),"")</f>
        <v>BFTC5R05E2 - R5.C08-2 TECHNIQUES D'IA - ECRIT - 0.5</v>
      </c>
    </row>
    <row r="8" spans="1:22" ht="32.1" customHeight="1" x14ac:dyDescent="0.3">
      <c r="A8" s="24" t="s">
        <v>146</v>
      </c>
      <c r="B8" s="25" t="s">
        <v>25</v>
      </c>
      <c r="C8" s="26" t="s">
        <v>324</v>
      </c>
      <c r="D8" s="49" t="s">
        <v>39</v>
      </c>
      <c r="E8" s="50" t="s">
        <v>171</v>
      </c>
      <c r="F8" s="27" t="s">
        <v>172</v>
      </c>
      <c r="G8" s="51" t="s">
        <v>173</v>
      </c>
      <c r="H8" s="49" t="s">
        <v>43</v>
      </c>
      <c r="I8" s="50" t="s">
        <v>142</v>
      </c>
      <c r="J8" s="50">
        <v>27</v>
      </c>
      <c r="K8" s="48" t="s">
        <v>319</v>
      </c>
      <c r="L8" s="48">
        <v>0.5</v>
      </c>
      <c r="M8" s="48" t="s">
        <v>319</v>
      </c>
      <c r="N8" s="48">
        <v>0.5</v>
      </c>
      <c r="O8" s="48"/>
      <c r="P8" s="48"/>
      <c r="Q8" s="48"/>
      <c r="R8" s="48"/>
      <c r="S8" s="48"/>
      <c r="T8" s="48"/>
      <c r="U8" s="32" t="str" cm="1">
        <f t="array" ref="U8">E8&amp;"E1"&amp;" - "&amp;LEFT(G8,SEARCH(" ",G8)-1)&amp;"-1 "&amp;UPPER(RIGHT(G8,LEN(G8)-SEARCH(" ",G8)))&amp;" - "&amp;_xlfn.SWITCH(K8,"Travaux Pratiques","TP","SOU","SOUTENANCE",UPPER(K8))&amp;" - "&amp;SUBSTITUTE(L8,",",".")</f>
        <v>BFTC5R06E1 - R5.C09-1 STAT INFÉRENTIELLE - ECRIT - 0.5</v>
      </c>
      <c r="V8" s="32" t="str" cm="1">
        <f t="array" ref="V8">IF(NOT(ISBLANK(M8)),E8&amp;"E2"&amp;" - "&amp;LEFT(G8,SEARCH(" ",G8)-1)&amp;"-2 "&amp;UPPER(RIGHT(G8,LEN(G8)-SEARCH(" ",G8)))&amp;" - "&amp;_xlfn.SWITCH(M8,"Travaux Pratiques","TP","SOU","SOUTENANCE",UPPER(M8))&amp;" - "&amp;SUBSTITUTE(N8,",","."),"")</f>
        <v>BFTC5R06E2 - R5.C09-2 STAT INFÉRENTIELLE - ECRIT - 0.5</v>
      </c>
    </row>
    <row r="9" spans="1:22" ht="32.1" customHeight="1" x14ac:dyDescent="0.3">
      <c r="A9" s="24" t="s">
        <v>146</v>
      </c>
      <c r="B9" s="25" t="s">
        <v>25</v>
      </c>
      <c r="C9" s="26" t="s">
        <v>325</v>
      </c>
      <c r="D9" s="49" t="s">
        <v>39</v>
      </c>
      <c r="E9" s="50" t="s">
        <v>174</v>
      </c>
      <c r="F9" s="27" t="s">
        <v>175</v>
      </c>
      <c r="G9" s="51" t="s">
        <v>176</v>
      </c>
      <c r="H9" s="49" t="s">
        <v>43</v>
      </c>
      <c r="I9" s="50" t="s">
        <v>142</v>
      </c>
      <c r="J9" s="50">
        <v>12</v>
      </c>
      <c r="K9" s="48" t="s">
        <v>319</v>
      </c>
      <c r="L9" s="48">
        <v>1</v>
      </c>
      <c r="M9" s="48"/>
      <c r="N9" s="48"/>
      <c r="O9" s="48"/>
      <c r="P9" s="48"/>
      <c r="Q9" s="48"/>
      <c r="R9" s="48"/>
      <c r="S9" s="48"/>
      <c r="T9" s="48"/>
      <c r="U9" s="32" t="str" cm="1">
        <f t="array" ref="U9">E9&amp;"E1"&amp;" - "&amp;LEFT(G9,SEARCH(" ",G9)-1)&amp;"-1 "&amp;UPPER(RIGHT(G9,LEN(G9)-SEARCH(" ",G9)))&amp;" - "&amp;_xlfn.SWITCH(K9,"Travaux Pratiques","TP","SOU","SOUTENANCE",UPPER(K9))&amp;" - "&amp;SUBSTITUTE(L9,",",".")</f>
        <v>BFTC5R07E1 - R5.C10-1 ECO DURABLE ET NUM - ECRIT - 1</v>
      </c>
      <c r="V9" s="32" t="str" cm="1">
        <f t="array" ref="V9">IF(NOT(ISBLANK(M9)),E9&amp;"E2"&amp;" - "&amp;LEFT(G9,SEARCH(" ",G9)-1)&amp;"-2 "&amp;UPPER(RIGHT(G9,LEN(G9)-SEARCH(" ",G9)))&amp;" - "&amp;_xlfn.SWITCH(M9,"Travaux Pratiques","TP","SOU","SOUTENANCE",UPPER(M9))&amp;" - "&amp;SUBSTITUTE(N9,",","."),"")</f>
        <v/>
      </c>
    </row>
    <row r="10" spans="1:22" ht="32.1" customHeight="1" x14ac:dyDescent="0.3">
      <c r="A10" s="24" t="s">
        <v>146</v>
      </c>
      <c r="B10" s="25" t="s">
        <v>25</v>
      </c>
      <c r="C10" s="26" t="s">
        <v>326</v>
      </c>
      <c r="D10" s="49" t="s">
        <v>39</v>
      </c>
      <c r="E10" s="50" t="s">
        <v>177</v>
      </c>
      <c r="F10" s="27" t="s">
        <v>178</v>
      </c>
      <c r="G10" s="51" t="s">
        <v>179</v>
      </c>
      <c r="H10" s="49" t="s">
        <v>43</v>
      </c>
      <c r="I10" s="50" t="s">
        <v>142</v>
      </c>
      <c r="J10" s="50">
        <v>42</v>
      </c>
      <c r="K10" s="58" t="s">
        <v>319</v>
      </c>
      <c r="L10" s="58">
        <v>1</v>
      </c>
      <c r="M10" s="58"/>
      <c r="N10" s="58"/>
      <c r="O10" s="48"/>
      <c r="P10" s="48"/>
      <c r="Q10" s="48"/>
      <c r="R10" s="48"/>
      <c r="S10" s="48"/>
      <c r="T10" s="48"/>
      <c r="U10" s="32" t="str" cm="1">
        <f t="array" ref="U10">E10&amp;"E1"&amp;" - "&amp;LEFT(G10,SEARCH(" ",G10)-1)&amp;"-1 "&amp;UPPER(RIGHT(G10,LEN(G10)-SEARCH(" ",G10)))&amp;" - "&amp;_xlfn.SWITCH(K10,"Travaux Pratiques","TP","SOU","SOUTENANCE",UPPER(K10))&amp;" - "&amp;SUBSTITUTE(L10,",",".")</f>
        <v>BFTC5R08E1 - R5.C11-1 OPTIMIS DONNÉES SI - ECRIT - 1</v>
      </c>
      <c r="V10" s="32" t="str" cm="1">
        <f t="array" ref="V10">IF(NOT(ISBLANK(M10)),E10&amp;"E2"&amp;" - "&amp;LEFT(G10,SEARCH(" ",G10)-1)&amp;"-2 "&amp;UPPER(RIGHT(G10,LEN(G10)-SEARCH(" ",G10)))&amp;" - "&amp;_xlfn.SWITCH(M10,"Travaux Pratiques","TP","SOU","SOUTENANCE",UPPER(M10))&amp;" - "&amp;SUBSTITUTE(N10,",","."),"")</f>
        <v/>
      </c>
    </row>
    <row r="11" spans="1:22" ht="32.1" customHeight="1" x14ac:dyDescent="0.3">
      <c r="A11" s="24" t="s">
        <v>146</v>
      </c>
      <c r="B11" s="25" t="s">
        <v>25</v>
      </c>
      <c r="C11" s="26" t="s">
        <v>327</v>
      </c>
      <c r="D11" s="49" t="s">
        <v>39</v>
      </c>
      <c r="E11" s="50" t="s">
        <v>180</v>
      </c>
      <c r="F11" s="27" t="s">
        <v>181</v>
      </c>
      <c r="G11" s="51" t="s">
        <v>182</v>
      </c>
      <c r="H11" s="49" t="s">
        <v>43</v>
      </c>
      <c r="I11" s="50" t="s">
        <v>142</v>
      </c>
      <c r="J11" s="50">
        <v>34</v>
      </c>
      <c r="K11" s="48" t="s">
        <v>319</v>
      </c>
      <c r="L11" s="48">
        <v>0.5</v>
      </c>
      <c r="M11" s="48" t="s">
        <v>328</v>
      </c>
      <c r="N11" s="48">
        <v>0.5</v>
      </c>
      <c r="O11" s="48"/>
      <c r="P11" s="48"/>
      <c r="Q11" s="48"/>
      <c r="R11" s="48"/>
      <c r="S11" s="48"/>
      <c r="T11" s="48"/>
      <c r="U11" s="32" t="str" cm="1">
        <f t="array" ref="U11">E11&amp;"E1"&amp;" - "&amp;LEFT(G11,SEARCH(" ",G11)-1)&amp;"-1 "&amp;UPPER(RIGHT(G11,LEN(G11)-SEARCH(" ",G11)))&amp;" - "&amp;_xlfn.SWITCH(K11,"Travaux Pratiques","TP","SOU","SOUTENANCE",UPPER(K11))&amp;" - "&amp;SUBSTITUTE(L11,",",".")</f>
        <v>BFTC5R09E1 - R5.C12-1 ANGLAIS - ECRIT - 0.5</v>
      </c>
      <c r="V11" s="32" t="str" cm="1">
        <f t="array" ref="V11">IF(NOT(ISBLANK(M11)),E11&amp;"E2"&amp;" - "&amp;LEFT(G11,SEARCH(" ",G11)-1)&amp;"-2 "&amp;UPPER(RIGHT(G11,LEN(G11)-SEARCH(" ",G11)))&amp;" - "&amp;_xlfn.SWITCH(M11,"Travaux Pratiques","TP","SOU","SOUTENANCE",UPPER(M11))&amp;" - "&amp;SUBSTITUTE(N11,",","."),"")</f>
        <v>BFTC5R09E2 - R5.C12-2 ANGLAIS - ORAL - 0.5</v>
      </c>
    </row>
    <row r="12" spans="1:22" ht="32.1" customHeight="1" x14ac:dyDescent="0.3">
      <c r="A12" s="24" t="s">
        <v>146</v>
      </c>
      <c r="B12" s="25" t="s">
        <v>25</v>
      </c>
      <c r="C12" s="26" t="s">
        <v>315</v>
      </c>
      <c r="D12" s="49" t="s">
        <v>39</v>
      </c>
      <c r="E12" s="50" t="s">
        <v>68</v>
      </c>
      <c r="F12" s="27" t="s">
        <v>69</v>
      </c>
      <c r="G12" s="51" t="s">
        <v>70</v>
      </c>
      <c r="H12" s="49" t="s">
        <v>43</v>
      </c>
      <c r="I12" s="50" t="s">
        <v>143</v>
      </c>
      <c r="J12" s="50">
        <v>12</v>
      </c>
      <c r="K12" s="48" t="s">
        <v>319</v>
      </c>
      <c r="L12" s="48">
        <v>1</v>
      </c>
      <c r="M12" s="48"/>
      <c r="N12" s="48"/>
      <c r="O12" s="48"/>
      <c r="P12" s="48"/>
      <c r="Q12" s="48"/>
      <c r="R12" s="48"/>
      <c r="S12" s="48"/>
      <c r="T12" s="48"/>
      <c r="U12" s="32" t="str" cm="1">
        <f t="array" ref="U12">E12&amp;"E1"&amp;" - "&amp;LEFT(G12,SEARCH(" ",G12)-1)&amp;"-1 "&amp;UPPER(RIGHT(G12,LEN(G12)-SEARCH(" ",G12)))&amp;" - "&amp;_xlfn.SWITCH(K12,"Travaux Pratiques","TP","SOU","SOUTENANCE",UPPER(K12))&amp;" - "&amp;SUBSTITUTE(L12,",",".")</f>
        <v>BFTM5R01E1 - R5.01-1 INIT. MANAGEMENT - ECRIT - 1</v>
      </c>
      <c r="V12" s="32" t="str" cm="1">
        <f t="array" ref="V12">IF(NOT(ISBLANK(M12)),E12&amp;"E2"&amp;" - "&amp;LEFT(G12,SEARCH(" ",G12)-1)&amp;"-2 "&amp;UPPER(RIGHT(G12,LEN(G12)-SEARCH(" ",G12)))&amp;" - "&amp;_xlfn.SWITCH(M12,"Travaux Pratiques","TP","SOU","SOUTENANCE",UPPER(M12))&amp;" - "&amp;SUBSTITUTE(N12,",","."),"")</f>
        <v/>
      </c>
    </row>
    <row r="13" spans="1:22" ht="32.1" customHeight="1" x14ac:dyDescent="0.3">
      <c r="A13" s="24" t="s">
        <v>146</v>
      </c>
      <c r="B13" s="25" t="s">
        <v>25</v>
      </c>
      <c r="C13" s="26" t="s">
        <v>318</v>
      </c>
      <c r="D13" s="49" t="s">
        <v>39</v>
      </c>
      <c r="E13" s="50" t="s">
        <v>71</v>
      </c>
      <c r="F13" s="27" t="s">
        <v>72</v>
      </c>
      <c r="G13" s="51" t="s">
        <v>73</v>
      </c>
      <c r="H13" s="49" t="s">
        <v>43</v>
      </c>
      <c r="I13" s="50" t="s">
        <v>143</v>
      </c>
      <c r="J13" s="50">
        <v>9</v>
      </c>
      <c r="K13" s="48" t="s">
        <v>329</v>
      </c>
      <c r="L13" s="48">
        <v>1</v>
      </c>
      <c r="M13" s="48"/>
      <c r="N13" s="48"/>
      <c r="O13" s="48"/>
      <c r="P13" s="48"/>
      <c r="Q13" s="48"/>
      <c r="R13" s="48"/>
      <c r="S13" s="48"/>
      <c r="T13" s="48"/>
      <c r="U13" s="32" t="str" cm="1">
        <f t="array" ref="U13">E13&amp;"E1"&amp;" - "&amp;LEFT(G13,SEARCH(" ",G13)-1)&amp;"-1 "&amp;UPPER(RIGHT(G13,LEN(G13)-SEARCH(" ",G13)))&amp;" - "&amp;_xlfn.SWITCH(K13,"Travaux Pratiques","TP","SOU","SOUTENANCE",UPPER(K13))&amp;" - "&amp;SUBSTITUTE(L13,",",".")</f>
        <v>BFTM5R02E1 - R5.02-1 PPP - ORAL - 1</v>
      </c>
      <c r="V13" s="32" t="str" cm="1">
        <f t="array" ref="V13">IF(NOT(ISBLANK(M13)),E13&amp;"E2"&amp;" - "&amp;LEFT(G13,SEARCH(" ",G13)-1)&amp;"-2 "&amp;UPPER(RIGHT(G13,LEN(G13)-SEARCH(" ",G13)))&amp;" - "&amp;_xlfn.SWITCH(M13,"Travaux Pratiques","TP","SOU","SOUTENANCE",UPPER(M13))&amp;" - "&amp;SUBSTITUTE(N13,",","."),"")</f>
        <v/>
      </c>
    </row>
    <row r="14" spans="1:22" ht="32.1" customHeight="1" x14ac:dyDescent="0.3">
      <c r="A14" s="24" t="s">
        <v>146</v>
      </c>
      <c r="B14" s="25" t="s">
        <v>25</v>
      </c>
      <c r="C14" s="26" t="s">
        <v>321</v>
      </c>
      <c r="D14" s="49" t="s">
        <v>39</v>
      </c>
      <c r="E14" s="50" t="s">
        <v>74</v>
      </c>
      <c r="F14" s="27" t="s">
        <v>75</v>
      </c>
      <c r="G14" s="51" t="s">
        <v>76</v>
      </c>
      <c r="H14" s="49" t="s">
        <v>43</v>
      </c>
      <c r="I14" s="50" t="s">
        <v>143</v>
      </c>
      <c r="J14" s="50">
        <v>24</v>
      </c>
      <c r="K14" s="48" t="s">
        <v>329</v>
      </c>
      <c r="L14" s="48">
        <v>0.5</v>
      </c>
      <c r="M14" s="48" t="s">
        <v>319</v>
      </c>
      <c r="N14" s="48">
        <v>0.5</v>
      </c>
      <c r="O14" s="48"/>
      <c r="P14" s="48"/>
      <c r="Q14" s="48"/>
      <c r="R14" s="48"/>
      <c r="S14" s="48"/>
      <c r="T14" s="48"/>
      <c r="U14" s="32" t="str" cm="1">
        <f t="array" ref="U14">E14&amp;"E1"&amp;" - "&amp;LEFT(G14,SEARCH(" ",G14)-1)&amp;"-1 "&amp;UPPER(RIGHT(G14,LEN(G14)-SEARCH(" ",G14)))&amp;" - "&amp;_xlfn.SWITCH(K14,"Travaux Pratiques","TP","SOU","SOUTENANCE",UPPER(K14))&amp;" - "&amp;SUBSTITUTE(L14,",",".")</f>
        <v>BFTM5R03E1 - R5.03-1 COMMUNICATION - ORAL - 0.5</v>
      </c>
      <c r="V14" s="32" t="str" cm="1">
        <f t="array" ref="V14">IF(NOT(ISBLANK(M14)),E14&amp;"E2"&amp;" - "&amp;LEFT(G14,SEARCH(" ",G14)-1)&amp;"-2 "&amp;UPPER(RIGHT(G14,LEN(G14)-SEARCH(" ",G14)))&amp;" - "&amp;_xlfn.SWITCH(M14,"Travaux Pratiques","TP","SOU","SOUTENANCE",UPPER(M14))&amp;" - "&amp;SUBSTITUTE(N14,",","."),"")</f>
        <v>BFTM5R03E2 - R5.03-2 COMMUNICATION - ECRIT - 0.5</v>
      </c>
    </row>
    <row r="15" spans="1:22" ht="32.1" customHeight="1" x14ac:dyDescent="0.3">
      <c r="A15" s="24" t="s">
        <v>146</v>
      </c>
      <c r="B15" s="25" t="s">
        <v>25</v>
      </c>
      <c r="C15" s="26" t="s">
        <v>330</v>
      </c>
      <c r="D15" s="49" t="s">
        <v>77</v>
      </c>
      <c r="E15" s="50" t="s">
        <v>183</v>
      </c>
      <c r="F15" s="27" t="s">
        <v>184</v>
      </c>
      <c r="G15" s="51" t="s">
        <v>185</v>
      </c>
      <c r="H15" s="49" t="s">
        <v>43</v>
      </c>
      <c r="I15" s="50" t="s">
        <v>142</v>
      </c>
      <c r="J15" s="50">
        <v>21</v>
      </c>
      <c r="K15" s="52"/>
      <c r="L15" s="52"/>
      <c r="M15" s="52"/>
      <c r="N15" s="52"/>
      <c r="O15" s="48"/>
      <c r="P15" s="48"/>
      <c r="Q15" s="48"/>
      <c r="R15" s="48"/>
      <c r="S15" s="48"/>
      <c r="T15" s="48"/>
      <c r="V15" s="32" t="str" cm="1">
        <f t="array" ref="V15">IF(NOT(ISBLANK(M15)),E15&amp;"E2"&amp;" - "&amp;LEFT(G15,SEARCH(" ",G15)-1)&amp;"-2 "&amp;UPPER(RIGHT(G15,LEN(G15)-SEARCH(" ",G15)))&amp;" - "&amp;_xlfn.SWITCH(M15,"Travaux Pratiques","TP","SOU","SOUTENANCE",UPPER(M15))&amp;" - "&amp;SUBSTITUTE(N15,",","."),"")</f>
        <v/>
      </c>
    </row>
    <row r="16" spans="1:22" ht="32.1" customHeight="1" x14ac:dyDescent="0.3">
      <c r="A16" s="24" t="s">
        <v>146</v>
      </c>
      <c r="B16" s="25" t="s">
        <v>25</v>
      </c>
      <c r="C16" s="26" t="s">
        <v>331</v>
      </c>
      <c r="D16" s="49" t="s">
        <v>77</v>
      </c>
      <c r="E16" s="50" t="s">
        <v>186</v>
      </c>
      <c r="F16" s="27" t="s">
        <v>187</v>
      </c>
      <c r="G16" s="51" t="s">
        <v>188</v>
      </c>
      <c r="H16" s="49" t="s">
        <v>84</v>
      </c>
      <c r="I16" s="50" t="s">
        <v>142</v>
      </c>
      <c r="J16" s="50">
        <v>60</v>
      </c>
      <c r="K16" s="48" t="s">
        <v>317</v>
      </c>
      <c r="L16" s="48">
        <v>1</v>
      </c>
      <c r="M16" s="48"/>
      <c r="N16" s="48"/>
      <c r="O16" s="48"/>
      <c r="P16" s="48"/>
      <c r="Q16" s="48"/>
      <c r="R16" s="48"/>
      <c r="S16" s="48"/>
      <c r="T16" s="48"/>
      <c r="U16" s="32" t="str" cm="1">
        <f t="array" ref="U16">E16&amp;"E1"&amp;" - "&amp;LEFT(G16,SEARCH(" ",G16)-1)&amp;"-1 "&amp;UPPER(RIGHT(G16,LEN(G16)-SEARCH(" ",G16)))&amp;" - "&amp;_xlfn.SWITCH(K16,"Travaux Pratiques","TP","SOU","SOUTENANCE",UPPER(K16))&amp;" - "&amp;SUBSTITUTE(L16,",",".")</f>
        <v>BFTC5S02E1 - S5.C01P-1 DATAMINING 1 - PROJET - 1</v>
      </c>
      <c r="V16" s="32" t="str" cm="1">
        <f t="array" ref="V16">IF(NOT(ISBLANK(M16)),E16&amp;"E2"&amp;" - "&amp;LEFT(G16,SEARCH(" ",G16)-1)&amp;"-2 "&amp;UPPER(RIGHT(G16,LEN(G16)-SEARCH(" ",G16)))&amp;" - "&amp;_xlfn.SWITCH(M16,"Travaux Pratiques","TP","SOU","SOUTENANCE",UPPER(M16))&amp;" - "&amp;SUBSTITUTE(N16,",","."),"")</f>
        <v/>
      </c>
    </row>
    <row r="17" spans="1:22" ht="32.1" customHeight="1" x14ac:dyDescent="0.3">
      <c r="A17" s="24" t="s">
        <v>146</v>
      </c>
      <c r="B17" s="25" t="s">
        <v>25</v>
      </c>
      <c r="C17" s="26" t="s">
        <v>332</v>
      </c>
      <c r="D17" s="49" t="s">
        <v>77</v>
      </c>
      <c r="E17" s="50" t="s">
        <v>189</v>
      </c>
      <c r="F17" s="27" t="s">
        <v>190</v>
      </c>
      <c r="G17" s="51" t="s">
        <v>191</v>
      </c>
      <c r="H17" s="49" t="s">
        <v>43</v>
      </c>
      <c r="I17" s="50" t="s">
        <v>142</v>
      </c>
      <c r="J17" s="50">
        <v>33</v>
      </c>
      <c r="K17" s="52"/>
      <c r="L17" s="52"/>
      <c r="M17" s="52"/>
      <c r="N17" s="52"/>
      <c r="O17" s="48"/>
      <c r="P17" s="48"/>
      <c r="Q17" s="48"/>
      <c r="R17" s="48"/>
      <c r="S17" s="48"/>
      <c r="T17" s="48"/>
      <c r="V17" s="32" t="str" cm="1">
        <f t="array" ref="V17">IF(NOT(ISBLANK(M17)),E17&amp;"E2"&amp;" - "&amp;LEFT(G17,SEARCH(" ",G17)-1)&amp;"-2 "&amp;UPPER(RIGHT(G17,LEN(G17)-SEARCH(" ",G17)))&amp;" - "&amp;_xlfn.SWITCH(M17,"Travaux Pratiques","TP","SOU","SOUTENANCE",UPPER(M17))&amp;" - "&amp;SUBSTITUTE(N17,",","."),"")</f>
        <v/>
      </c>
    </row>
    <row r="18" spans="1:22" ht="32.1" customHeight="1" x14ac:dyDescent="0.3">
      <c r="A18" s="24" t="s">
        <v>146</v>
      </c>
      <c r="B18" s="25" t="s">
        <v>25</v>
      </c>
      <c r="C18" s="26" t="s">
        <v>333</v>
      </c>
      <c r="D18" s="49" t="s">
        <v>77</v>
      </c>
      <c r="E18" s="50" t="s">
        <v>192</v>
      </c>
      <c r="F18" s="27" t="s">
        <v>193</v>
      </c>
      <c r="G18" s="51" t="s">
        <v>194</v>
      </c>
      <c r="H18" s="49" t="s">
        <v>84</v>
      </c>
      <c r="I18" s="50" t="s">
        <v>142</v>
      </c>
      <c r="J18" s="50">
        <v>140</v>
      </c>
      <c r="K18" s="48" t="s">
        <v>317</v>
      </c>
      <c r="L18" s="48">
        <v>1</v>
      </c>
      <c r="M18" s="48"/>
      <c r="N18" s="48"/>
      <c r="O18" s="48"/>
      <c r="P18" s="48"/>
      <c r="Q18" s="48"/>
      <c r="R18" s="48"/>
      <c r="S18" s="48"/>
      <c r="T18" s="48"/>
      <c r="U18" s="32" t="str" cm="1">
        <f t="array" ref="U18">E18&amp;"E1"&amp;" - "&amp;LEFT(G18,SEARCH(" ",G18)-1)&amp;"-1 "&amp;UPPER(RIGHT(G18,LEN(G18)-SEARCH(" ",G18)))&amp;" - "&amp;_xlfn.SWITCH(K18,"Travaux Pratiques","TP","SOU","SOUTENANCE",UPPER(K18))&amp;" - "&amp;SUBSTITUTE(L18,",",".")</f>
        <v>BFTC5S04E1 - S5.C02P-1 DATAMINING 2 - PROJET - 1</v>
      </c>
      <c r="V18" s="32" t="str" cm="1">
        <f t="array" ref="V18">IF(NOT(ISBLANK(M18)),E18&amp;"E2"&amp;" - "&amp;LEFT(G18,SEARCH(" ",G18)-1)&amp;"-2 "&amp;UPPER(RIGHT(G18,LEN(G18)-SEARCH(" ",G18)))&amp;" - "&amp;_xlfn.SWITCH(M18,"Travaux Pratiques","TP","SOU","SOUTENANCE",UPPER(M18))&amp;" - "&amp;SUBSTITUTE(N18,",","."),"")</f>
        <v/>
      </c>
    </row>
    <row r="19" spans="1:22" ht="32.1" customHeight="1" x14ac:dyDescent="0.3">
      <c r="A19" s="24" t="s">
        <v>146</v>
      </c>
      <c r="B19" s="25" t="s">
        <v>25</v>
      </c>
      <c r="C19" s="26" t="s">
        <v>334</v>
      </c>
      <c r="D19" s="49" t="s">
        <v>77</v>
      </c>
      <c r="E19" s="50" t="s">
        <v>195</v>
      </c>
      <c r="F19" s="27" t="s">
        <v>196</v>
      </c>
      <c r="G19" s="51" t="s">
        <v>197</v>
      </c>
      <c r="H19" s="49" t="s">
        <v>43</v>
      </c>
      <c r="I19" s="50" t="s">
        <v>142</v>
      </c>
      <c r="J19" s="50">
        <v>2</v>
      </c>
      <c r="K19" s="52"/>
      <c r="L19" s="52"/>
      <c r="M19" s="52"/>
      <c r="N19" s="52"/>
      <c r="O19" s="48"/>
      <c r="P19" s="48"/>
      <c r="Q19" s="48"/>
      <c r="R19" s="48"/>
      <c r="S19" s="48"/>
      <c r="T19" s="48"/>
      <c r="U19" s="32" t="str" cm="1">
        <f t="array" ref="U19">E19&amp;"E1"&amp;" - "&amp;LEFT(G19,SEARCH(" ",G19)-1)&amp;"-1 "&amp;UPPER(RIGHT(G19,LEN(G19)-SEARCH(" ",G19)))&amp;" - "&amp;_xlfn.SWITCH(K19,"Travaux Pratiques","TP","SOU","SOUTENANCE",UPPER(K19))&amp;" - "&amp;SUBSTITUTE(L19,",",".")</f>
        <v xml:space="preserve">BFTC5S05E1 - P5.C01-1 PORTFOLIO -  - </v>
      </c>
      <c r="V19" s="32" t="str" cm="1">
        <f t="array" ref="V19">IF(NOT(ISBLANK(M19)),E19&amp;"E2"&amp;" - "&amp;LEFT(G19,SEARCH(" ",G19)-1)&amp;"-2 "&amp;UPPER(RIGHT(G19,LEN(G19)-SEARCH(" ",G19)))&amp;" - "&amp;_xlfn.SWITCH(M19,"Travaux Pratiques","TP","SOU","SOUTENANCE",UPPER(M19))&amp;" - "&amp;SUBSTITUTE(N19,",","."),"")</f>
        <v/>
      </c>
    </row>
    <row r="20" spans="1:22" ht="32.1" customHeight="1" x14ac:dyDescent="0.3">
      <c r="A20" s="24" t="s">
        <v>146</v>
      </c>
      <c r="B20" s="25" t="s">
        <v>25</v>
      </c>
      <c r="C20" s="26" t="s">
        <v>330</v>
      </c>
      <c r="D20" s="49" t="s">
        <v>77</v>
      </c>
      <c r="E20" s="50" t="s">
        <v>95</v>
      </c>
      <c r="F20" s="27" t="s">
        <v>96</v>
      </c>
      <c r="G20" s="51" t="s">
        <v>97</v>
      </c>
      <c r="H20" s="49" t="s">
        <v>99</v>
      </c>
      <c r="I20" s="50" t="s">
        <v>143</v>
      </c>
      <c r="J20" s="50">
        <v>0</v>
      </c>
      <c r="K20" s="48" t="s">
        <v>335</v>
      </c>
      <c r="L20" s="48">
        <v>1</v>
      </c>
      <c r="M20" s="48"/>
      <c r="N20" s="48"/>
      <c r="O20" s="48"/>
      <c r="P20" s="48"/>
      <c r="Q20" s="48"/>
      <c r="R20" s="48"/>
      <c r="S20" s="48"/>
      <c r="T20" s="48"/>
      <c r="U20" s="32" t="str" cm="1">
        <f t="array" ref="U20">E20&amp;"E1"&amp;" - "&amp;LEFT(G20,SEARCH(" ",G20)-1)&amp;"-1 "&amp;UPPER(RIGHT(G20,LEN(G20)-SEARCH(" ",G20)))&amp;" - "&amp;_xlfn.SWITCH(K20,"Travaux Pratiques","TP","SOU","SOUTENANCE",UPPER(K20))&amp;" - "&amp;SUBSTITUTE(L20,",",".")</f>
        <v>BFTM5S01E1 - S5.St-1 STAGE - COMPTE-RENDU - 1</v>
      </c>
      <c r="V20" s="32" t="str" cm="1">
        <f t="array" ref="V20">IF(NOT(ISBLANK(M20)),E20&amp;"E2"&amp;" - "&amp;LEFT(G20,SEARCH(" ",G20)-1)&amp;"-2 "&amp;UPPER(RIGHT(G20,LEN(G20)-SEARCH(" ",G20)))&amp;" - "&amp;_xlfn.SWITCH(M20,"Travaux Pratiques","TP","SOU","SOUTENANCE",UPPER(M20))&amp;" - "&amp;SUBSTITUTE(N20,",","."),"")</f>
        <v/>
      </c>
    </row>
    <row r="21" spans="1:22" ht="32.1" customHeight="1" x14ac:dyDescent="0.3">
      <c r="A21" s="24" t="s">
        <v>146</v>
      </c>
      <c r="B21" s="25" t="s">
        <v>100</v>
      </c>
      <c r="C21" s="26" t="s">
        <v>315</v>
      </c>
      <c r="D21" s="49" t="s">
        <v>39</v>
      </c>
      <c r="E21" s="50" t="s">
        <v>205</v>
      </c>
      <c r="F21" s="27" t="s">
        <v>206</v>
      </c>
      <c r="G21" s="51" t="s">
        <v>207</v>
      </c>
      <c r="H21" s="49" t="s">
        <v>43</v>
      </c>
      <c r="I21" s="50" t="s">
        <v>142</v>
      </c>
      <c r="J21" s="50">
        <v>21</v>
      </c>
      <c r="K21" s="48" t="s">
        <v>319</v>
      </c>
      <c r="L21" s="48">
        <v>0.5</v>
      </c>
      <c r="M21" s="48" t="s">
        <v>319</v>
      </c>
      <c r="N21" s="48">
        <v>0.5</v>
      </c>
      <c r="O21" s="48"/>
      <c r="P21" s="48"/>
      <c r="Q21" s="48"/>
      <c r="R21" s="48"/>
      <c r="S21" s="48"/>
      <c r="T21" s="48"/>
      <c r="U21" s="32" t="str" cm="1">
        <f t="array" ref="U21">E21&amp;"E1"&amp;" - "&amp;LEFT(G21,SEARCH(" ",G21)-1)&amp;"-1 "&amp;UPPER(RIGHT(G21,LEN(G21)-SEARCH(" ",G21)))&amp;" - "&amp;_xlfn.SWITCH(K21,"Travaux Pratiques","TP","SOU","SOUTENANCE",UPPER(K21))&amp;" - "&amp;SUBSTITUTE(L21,",",".")</f>
        <v>BFTC6R01E1 - R6.C05-1 ADMINISTRATION BD - ECRIT - 0.5</v>
      </c>
      <c r="V21" s="32" t="str" cm="1">
        <f t="array" ref="V21">IF(NOT(ISBLANK(M21)),E21&amp;"E2"&amp;" - "&amp;LEFT(G21,SEARCH(" ",G21)-1)&amp;"-2 "&amp;UPPER(RIGHT(G21,LEN(G21)-SEARCH(" ",G21)))&amp;" - "&amp;_xlfn.SWITCH(M21,"Travaux Pratiques","TP","SOU","SOUTENANCE",UPPER(M21))&amp;" - "&amp;SUBSTITUTE(N21,",","."),"")</f>
        <v>BFTC6R01E2 - R6.C05-2 ADMINISTRATION BD - ECRIT - 0.5</v>
      </c>
    </row>
    <row r="22" spans="1:22" ht="32.1" customHeight="1" x14ac:dyDescent="0.3">
      <c r="A22" s="24" t="s">
        <v>146</v>
      </c>
      <c r="B22" s="25" t="s">
        <v>100</v>
      </c>
      <c r="C22" s="26" t="s">
        <v>318</v>
      </c>
      <c r="D22" s="49" t="s">
        <v>39</v>
      </c>
      <c r="E22" s="50" t="s">
        <v>208</v>
      </c>
      <c r="F22" s="27" t="s">
        <v>209</v>
      </c>
      <c r="G22" s="51" t="s">
        <v>210</v>
      </c>
      <c r="H22" s="49" t="s">
        <v>43</v>
      </c>
      <c r="I22" s="50" t="s">
        <v>142</v>
      </c>
      <c r="J22" s="50">
        <v>21</v>
      </c>
      <c r="K22" s="48" t="s">
        <v>319</v>
      </c>
      <c r="L22" s="48">
        <v>1</v>
      </c>
      <c r="M22" s="48"/>
      <c r="N22" s="48"/>
      <c r="O22" s="48"/>
      <c r="P22" s="48"/>
      <c r="Q22" s="48"/>
      <c r="R22" s="48"/>
      <c r="S22" s="48"/>
      <c r="T22" s="48"/>
      <c r="U22" s="32" t="str" cm="1">
        <f t="array" ref="U22">E22&amp;"E1"&amp;" - "&amp;LEFT(G22,SEARCH(" ",G22)-1)&amp;"-1 "&amp;UPPER(RIGHT(G22,LEN(G22)-SEARCH(" ",G22)))&amp;" - "&amp;_xlfn.SWITCH(K22,"Travaux Pratiques","TP","SOU","SOUTENANCE",UPPER(K22))&amp;" - "&amp;SUBSTITUTE(L22,",",".")</f>
        <v>BFTC6R02E1 - R6.C06-1 MÉTHODES OPTIMLSAT - ECRIT - 1</v>
      </c>
      <c r="V22" s="32" t="str" cm="1">
        <f t="array" ref="V22">IF(NOT(ISBLANK(M22)),E22&amp;"E2"&amp;" - "&amp;LEFT(G22,SEARCH(" ",G22)-1)&amp;"-2 "&amp;UPPER(RIGHT(G22,LEN(G22)-SEARCH(" ",G22)))&amp;" - "&amp;_xlfn.SWITCH(M22,"Travaux Pratiques","TP","SOU","SOUTENANCE",UPPER(M22))&amp;" - "&amp;SUBSTITUTE(N22,",","."),"")</f>
        <v/>
      </c>
    </row>
    <row r="23" spans="1:22" ht="32.1" customHeight="1" x14ac:dyDescent="0.3">
      <c r="A23" s="24" t="s">
        <v>146</v>
      </c>
      <c r="B23" s="25" t="s">
        <v>100</v>
      </c>
      <c r="C23" s="26" t="s">
        <v>315</v>
      </c>
      <c r="D23" s="49" t="s">
        <v>39</v>
      </c>
      <c r="E23" s="50" t="s">
        <v>115</v>
      </c>
      <c r="F23" s="27" t="s">
        <v>116</v>
      </c>
      <c r="G23" s="51" t="s">
        <v>117</v>
      </c>
      <c r="H23" s="49" t="s">
        <v>43</v>
      </c>
      <c r="I23" s="50" t="s">
        <v>143</v>
      </c>
      <c r="J23" s="50">
        <v>12</v>
      </c>
      <c r="K23" s="48" t="s">
        <v>336</v>
      </c>
      <c r="L23" s="48">
        <v>1</v>
      </c>
      <c r="M23" s="48"/>
      <c r="N23" s="48"/>
      <c r="O23" s="48"/>
      <c r="P23" s="48"/>
      <c r="Q23" s="48"/>
      <c r="R23" s="48"/>
      <c r="S23" s="48"/>
      <c r="T23" s="48"/>
      <c r="U23" s="32" t="str" cm="1">
        <f t="array" ref="U23">E23&amp;"E1"&amp;" - "&amp;LEFT(G23,SEARCH(" ",G23)-1)&amp;"-1 "&amp;UPPER(RIGHT(G23,LEN(G23)-SEARCH(" ",G23)))&amp;" - "&amp;_xlfn.SWITCH(K23,"Travaux Pratiques","TP","SOU","SOUTENANCE",UPPER(K23))&amp;" - "&amp;SUBSTITUTE(L23,",",".")</f>
        <v>BFTM6R01E1 - R6.01-1 ENTREPRENARIAT - DOSSIER - 1</v>
      </c>
      <c r="V23" s="32" t="str" cm="1">
        <f t="array" ref="V23">IF(NOT(ISBLANK(M23)),E23&amp;"E2"&amp;" - "&amp;LEFT(G23,SEARCH(" ",G23)-1)&amp;"-2 "&amp;UPPER(RIGHT(G23,LEN(G23)-SEARCH(" ",G23)))&amp;" - "&amp;_xlfn.SWITCH(M23,"Travaux Pratiques","TP","SOU","SOUTENANCE",UPPER(M23))&amp;" - "&amp;SUBSTITUTE(N23,",","."),"")</f>
        <v/>
      </c>
    </row>
    <row r="24" spans="1:22" ht="32.1" customHeight="1" x14ac:dyDescent="0.3">
      <c r="A24" s="24" t="s">
        <v>146</v>
      </c>
      <c r="B24" s="25" t="s">
        <v>100</v>
      </c>
      <c r="C24" s="26" t="s">
        <v>318</v>
      </c>
      <c r="D24" s="49" t="s">
        <v>39</v>
      </c>
      <c r="E24" s="50" t="s">
        <v>118</v>
      </c>
      <c r="F24" s="27" t="s">
        <v>119</v>
      </c>
      <c r="G24" s="51" t="s">
        <v>120</v>
      </c>
      <c r="H24" s="49" t="s">
        <v>43</v>
      </c>
      <c r="I24" s="50" t="s">
        <v>143</v>
      </c>
      <c r="J24" s="50">
        <v>12</v>
      </c>
      <c r="K24" s="48" t="s">
        <v>337</v>
      </c>
      <c r="L24" s="48">
        <v>1</v>
      </c>
      <c r="M24" s="48"/>
      <c r="N24" s="48"/>
      <c r="O24" s="48"/>
      <c r="P24" s="48"/>
      <c r="Q24" s="48"/>
      <c r="R24" s="48"/>
      <c r="S24" s="48"/>
      <c r="T24" s="48"/>
      <c r="U24" s="32" t="str" cm="1">
        <f t="array" ref="U24">E24&amp;"E1"&amp;" - "&amp;LEFT(G24,SEARCH(" ",G24)-1)&amp;"-1 "&amp;UPPER(RIGHT(G24,LEN(G24)-SEARCH(" ",G24)))&amp;" - "&amp;_xlfn.SWITCH(K24,"Travaux Pratiques","TP","SOU","SOUTENANCE",UPPER(K24))&amp;" - "&amp;SUBSTITUTE(L24,",",".")</f>
        <v>BFTM6R02E1 - R6.02-1 DROIT NUM. ET PI - ETUDE DE CAS - 1</v>
      </c>
      <c r="V24" s="32" t="str" cm="1">
        <f t="array" ref="V24">IF(NOT(ISBLANK(M24)),E24&amp;"E2"&amp;" - "&amp;LEFT(G24,SEARCH(" ",G24)-1)&amp;"-2 "&amp;UPPER(RIGHT(G24,LEN(G24)-SEARCH(" ",G24)))&amp;" - "&amp;_xlfn.SWITCH(M24,"Travaux Pratiques","TP","SOU","SOUTENANCE",UPPER(M24))&amp;" - "&amp;SUBSTITUTE(N24,",","."),"")</f>
        <v/>
      </c>
    </row>
    <row r="25" spans="1:22" ht="32.1" customHeight="1" x14ac:dyDescent="0.3">
      <c r="A25" s="24" t="s">
        <v>146</v>
      </c>
      <c r="B25" s="25" t="s">
        <v>100</v>
      </c>
      <c r="C25" s="26" t="s">
        <v>321</v>
      </c>
      <c r="D25" s="49" t="s">
        <v>39</v>
      </c>
      <c r="E25" s="50" t="s">
        <v>121</v>
      </c>
      <c r="F25" s="27" t="s">
        <v>122</v>
      </c>
      <c r="G25" s="51" t="s">
        <v>123</v>
      </c>
      <c r="H25" s="49" t="s">
        <v>43</v>
      </c>
      <c r="I25" s="50" t="s">
        <v>143</v>
      </c>
      <c r="J25" s="50">
        <v>9</v>
      </c>
      <c r="K25" s="48" t="s">
        <v>319</v>
      </c>
      <c r="L25" s="48">
        <v>1</v>
      </c>
      <c r="M25" s="48"/>
      <c r="N25" s="48"/>
      <c r="O25" s="48"/>
      <c r="P25" s="48"/>
      <c r="Q25" s="48"/>
      <c r="R25" s="48"/>
      <c r="S25" s="48"/>
      <c r="T25" s="48"/>
      <c r="U25" s="32" t="str" cm="1">
        <f t="array" ref="U25">E25&amp;"E1"&amp;" - "&amp;LEFT(G25,SEARCH(" ",G25)-1)&amp;"-1 "&amp;UPPER(RIGHT(G25,LEN(G25)-SEARCH(" ",G25)))&amp;" - "&amp;_xlfn.SWITCH(K25,"Travaux Pratiques","TP","SOU","SOUTENANCE",UPPER(K25))&amp;" - "&amp;SUBSTITUTE(L25,",",".")</f>
        <v>BFTM6R03E1 - R6.03-1 COMM. INFORMATION - ECRIT - 1</v>
      </c>
      <c r="V25" s="32" t="str" cm="1">
        <f t="array" ref="V25">IF(NOT(ISBLANK(M25)),E25&amp;"E2"&amp;" - "&amp;LEFT(G25,SEARCH(" ",G25)-1)&amp;"-2 "&amp;UPPER(RIGHT(G25,LEN(G25)-SEARCH(" ",G25)))&amp;" - "&amp;_xlfn.SWITCH(M25,"Travaux Pratiques","TP","SOU","SOUTENANCE",UPPER(M25))&amp;" - "&amp;SUBSTITUTE(N25,",","."),"")</f>
        <v/>
      </c>
    </row>
    <row r="26" spans="1:22" ht="32.1" customHeight="1" x14ac:dyDescent="0.3">
      <c r="A26" s="24" t="s">
        <v>146</v>
      </c>
      <c r="B26" s="25" t="s">
        <v>100</v>
      </c>
      <c r="C26" s="26" t="s">
        <v>322</v>
      </c>
      <c r="D26" s="49" t="s">
        <v>39</v>
      </c>
      <c r="E26" s="50" t="s">
        <v>124</v>
      </c>
      <c r="F26" s="27" t="s">
        <v>125</v>
      </c>
      <c r="G26" s="51" t="s">
        <v>126</v>
      </c>
      <c r="H26" s="49" t="s">
        <v>43</v>
      </c>
      <c r="I26" s="50" t="s">
        <v>143</v>
      </c>
      <c r="J26" s="50">
        <v>8</v>
      </c>
      <c r="K26" s="48" t="s">
        <v>329</v>
      </c>
      <c r="L26" s="48">
        <v>1</v>
      </c>
      <c r="M26" s="48"/>
      <c r="N26" s="48"/>
      <c r="O26" s="48"/>
      <c r="P26" s="48"/>
      <c r="Q26" s="48"/>
      <c r="R26" s="48"/>
      <c r="S26" s="48"/>
      <c r="T26" s="48"/>
      <c r="U26" s="32" t="str" cm="1">
        <f t="array" ref="U26">E26&amp;"E1"&amp;" - "&amp;LEFT(G26,SEARCH(" ",G26)-1)&amp;"-1 "&amp;UPPER(RIGHT(G26,LEN(G26)-SEARCH(" ",G26)))&amp;" - "&amp;_xlfn.SWITCH(K26,"Travaux Pratiques","TP","SOU","SOUTENANCE",UPPER(K26))&amp;" - "&amp;SUBSTITUTE(L26,",",".")</f>
        <v>BFTM6R04E1 - R6.04-1 PPP - ORAL - 1</v>
      </c>
      <c r="V26" s="32" t="str" cm="1">
        <f t="array" ref="V26">IF(NOT(ISBLANK(M26)),E26&amp;"E2"&amp;" - "&amp;LEFT(G26,SEARCH(" ",G26)-1)&amp;"-2 "&amp;UPPER(RIGHT(G26,LEN(G26)-SEARCH(" ",G26)))&amp;" - "&amp;_xlfn.SWITCH(M26,"Travaux Pratiques","TP","SOU","SOUTENANCE",UPPER(M26))&amp;" - "&amp;SUBSTITUTE(N26,",","."),"")</f>
        <v/>
      </c>
    </row>
    <row r="27" spans="1:22" ht="32.1" customHeight="1" x14ac:dyDescent="0.3">
      <c r="A27" s="24" t="s">
        <v>146</v>
      </c>
      <c r="B27" s="25" t="s">
        <v>100</v>
      </c>
      <c r="C27" s="26" t="s">
        <v>330</v>
      </c>
      <c r="D27" s="49" t="s">
        <v>77</v>
      </c>
      <c r="E27" s="50" t="s">
        <v>211</v>
      </c>
      <c r="F27" s="27" t="s">
        <v>212</v>
      </c>
      <c r="G27" s="51" t="s">
        <v>213</v>
      </c>
      <c r="H27" s="49" t="s">
        <v>43</v>
      </c>
      <c r="I27" s="50" t="s">
        <v>142</v>
      </c>
      <c r="J27" s="50">
        <v>17</v>
      </c>
      <c r="K27" s="52"/>
      <c r="L27" s="52"/>
      <c r="M27" s="52"/>
      <c r="N27" s="52"/>
      <c r="O27" s="48"/>
      <c r="P27" s="48"/>
      <c r="Q27" s="48"/>
      <c r="R27" s="48"/>
      <c r="S27" s="48"/>
      <c r="T27" s="48"/>
      <c r="U27" s="32" t="str" cm="1">
        <f t="array" ref="U27">E27&amp;"E1"&amp;" - "&amp;LEFT(G27,SEARCH(" ",G27)-1)&amp;"-1 "&amp;UPPER(RIGHT(G27,LEN(G27)-SEARCH(" ",G27)))&amp;" - "&amp;_xlfn.SWITCH(K27,"Travaux Pratiques","TP","SOU","SOUTENANCE",UPPER(K27))&amp;" - "&amp;SUBSTITUTE(L27,",",".")</f>
        <v xml:space="preserve">BFTC6S01E1 - S6.C01-1 ORG ET PROTECTION -  - </v>
      </c>
      <c r="V27" s="32" t="str" cm="1">
        <f t="array" ref="V27">IF(NOT(ISBLANK(M27)),E27&amp;"E2"&amp;" - "&amp;LEFT(G27,SEARCH(" ",G27)-1)&amp;"-2 "&amp;UPPER(RIGHT(G27,LEN(G27)-SEARCH(" ",G27)))&amp;" - "&amp;_xlfn.SWITCH(M27,"Travaux Pratiques","TP","SOU","SOUTENANCE",UPPER(M27))&amp;" - "&amp;SUBSTITUTE(N27,",","."),"")</f>
        <v/>
      </c>
    </row>
    <row r="28" spans="1:22" ht="32.1" customHeight="1" x14ac:dyDescent="0.3">
      <c r="A28" s="24" t="s">
        <v>146</v>
      </c>
      <c r="B28" s="25" t="s">
        <v>100</v>
      </c>
      <c r="C28" s="26" t="s">
        <v>331</v>
      </c>
      <c r="D28" s="49" t="s">
        <v>77</v>
      </c>
      <c r="E28" s="50" t="s">
        <v>214</v>
      </c>
      <c r="F28" s="27" t="s">
        <v>215</v>
      </c>
      <c r="G28" s="51" t="s">
        <v>216</v>
      </c>
      <c r="H28" s="49" t="s">
        <v>84</v>
      </c>
      <c r="I28" s="50" t="s">
        <v>142</v>
      </c>
      <c r="J28" s="50">
        <v>45</v>
      </c>
      <c r="K28" s="48" t="s">
        <v>317</v>
      </c>
      <c r="L28" s="48">
        <v>1</v>
      </c>
      <c r="M28" s="48"/>
      <c r="N28" s="48"/>
      <c r="O28" s="48"/>
      <c r="P28" s="48"/>
      <c r="Q28" s="48"/>
      <c r="R28" s="48"/>
      <c r="S28" s="48"/>
      <c r="T28" s="48"/>
      <c r="U28" s="32" t="str" cm="1">
        <f t="array" ref="U28">E28&amp;"E1"&amp;" - "&amp;LEFT(G28,SEARCH(" ",G28)-1)&amp;"-1 "&amp;UPPER(RIGHT(G28,LEN(G28)-SEARCH(" ",G28)))&amp;" - "&amp;_xlfn.SWITCH(K28,"Travaux Pratiques","TP","SOU","SOUTENANCE",UPPER(K28))&amp;" - "&amp;SUBSTITUTE(L28,",",".")</f>
        <v>BFTC6S02E1 - S6.C01P-1 ORG ET PROTECTION - PROJET - 1</v>
      </c>
      <c r="V28" s="32" t="str" cm="1">
        <f t="array" ref="V28">IF(NOT(ISBLANK(M28)),E28&amp;"E2"&amp;" - "&amp;LEFT(G28,SEARCH(" ",G28)-1)&amp;"-2 "&amp;UPPER(RIGHT(G28,LEN(G28)-SEARCH(" ",G28)))&amp;" - "&amp;_xlfn.SWITCH(M28,"Travaux Pratiques","TP","SOU","SOUTENANCE",UPPER(M28))&amp;" - "&amp;SUBSTITUTE(N28,",","."),"")</f>
        <v/>
      </c>
    </row>
    <row r="29" spans="1:22" ht="32.1" customHeight="1" x14ac:dyDescent="0.3">
      <c r="A29" s="24" t="s">
        <v>146</v>
      </c>
      <c r="B29" s="25" t="s">
        <v>100</v>
      </c>
      <c r="C29" s="26" t="s">
        <v>332</v>
      </c>
      <c r="D29" s="49" t="s">
        <v>77</v>
      </c>
      <c r="E29" s="50" t="s">
        <v>217</v>
      </c>
      <c r="F29" s="27" t="s">
        <v>218</v>
      </c>
      <c r="G29" s="51" t="s">
        <v>219</v>
      </c>
      <c r="H29" s="49" t="s">
        <v>43</v>
      </c>
      <c r="I29" s="50" t="s">
        <v>142</v>
      </c>
      <c r="J29" s="50">
        <v>2</v>
      </c>
      <c r="K29" s="52"/>
      <c r="L29" s="52"/>
      <c r="M29" s="52"/>
      <c r="N29" s="52"/>
      <c r="O29" s="48"/>
      <c r="P29" s="48"/>
      <c r="Q29" s="48"/>
      <c r="R29" s="48"/>
      <c r="S29" s="48"/>
      <c r="T29" s="48"/>
      <c r="U29" s="32" t="str" cm="1">
        <f t="array" ref="U29">E29&amp;"E1"&amp;" - "&amp;LEFT(G29,SEARCH(" ",G29)-1)&amp;"-1 "&amp;UPPER(RIGHT(G29,LEN(G29)-SEARCH(" ",G29)))&amp;" - "&amp;_xlfn.SWITCH(K29,"Travaux Pratiques","TP","SOU","SOUTENANCE",UPPER(K29))&amp;" - "&amp;SUBSTITUTE(L29,",",".")</f>
        <v xml:space="preserve">BFTC6S03E1 - P6.C01-1 PORTFOLIO -  - </v>
      </c>
      <c r="V29" s="32" t="str" cm="1">
        <f t="array" ref="V29">IF(NOT(ISBLANK(M29)),E29&amp;"E2"&amp;" - "&amp;LEFT(G29,SEARCH(" ",G29)-1)&amp;"-2 "&amp;UPPER(RIGHT(G29,LEN(G29)-SEARCH(" ",G29)))&amp;" - "&amp;_xlfn.SWITCH(M29,"Travaux Pratiques","TP","SOU","SOUTENANCE",UPPER(M29))&amp;" - "&amp;SUBSTITUTE(N29,",","."),"")</f>
        <v/>
      </c>
    </row>
    <row r="30" spans="1:22" ht="32.1" customHeight="1" x14ac:dyDescent="0.3">
      <c r="A30" s="24" t="s">
        <v>146</v>
      </c>
      <c r="B30" s="25" t="s">
        <v>100</v>
      </c>
      <c r="C30" s="26" t="s">
        <v>333</v>
      </c>
      <c r="D30" s="49" t="s">
        <v>77</v>
      </c>
      <c r="E30" s="50" t="s">
        <v>220</v>
      </c>
      <c r="F30" s="27" t="s">
        <v>221</v>
      </c>
      <c r="G30" s="51" t="s">
        <v>222</v>
      </c>
      <c r="H30" s="49" t="s">
        <v>84</v>
      </c>
      <c r="I30" s="50" t="s">
        <v>142</v>
      </c>
      <c r="J30" s="50">
        <v>5</v>
      </c>
      <c r="K30" s="48" t="s">
        <v>317</v>
      </c>
      <c r="L30" s="48">
        <v>1</v>
      </c>
      <c r="M30" s="48"/>
      <c r="N30" s="48"/>
      <c r="O30" s="48"/>
      <c r="P30" s="48"/>
      <c r="Q30" s="48"/>
      <c r="R30" s="48"/>
      <c r="S30" s="48"/>
      <c r="T30" s="48"/>
      <c r="U30" s="32" t="str" cm="1">
        <f t="array" ref="U30">E30&amp;"E1"&amp;" - "&amp;LEFT(G30,SEARCH(" ",G30)-1)&amp;"-1 "&amp;UPPER(RIGHT(G30,LEN(G30)-SEARCH(" ",G30)))&amp;" - "&amp;_xlfn.SWITCH(K30,"Travaux Pratiques","TP","SOU","SOUTENANCE",UPPER(K30))&amp;" - "&amp;SUBSTITUTE(L30,",",".")</f>
        <v>BFTC6S04E1 - P6.C01P-1 PORTFOLIO - PROJET - 1</v>
      </c>
      <c r="V30" s="32" t="str" cm="1">
        <f t="array" ref="V30">IF(NOT(ISBLANK(M30)),E30&amp;"E2"&amp;" - "&amp;LEFT(G30,SEARCH(" ",G30)-1)&amp;"-2 "&amp;UPPER(RIGHT(G30,LEN(G30)-SEARCH(" ",G30)))&amp;" - "&amp;_xlfn.SWITCH(M30,"Travaux Pratiques","TP","SOU","SOUTENANCE",UPPER(M30))&amp;" - "&amp;SUBSTITUTE(N30,",","."),"")</f>
        <v/>
      </c>
    </row>
    <row r="31" spans="1:22" ht="32.1" customHeight="1" x14ac:dyDescent="0.3">
      <c r="A31" s="24" t="s">
        <v>146</v>
      </c>
      <c r="B31" s="25" t="s">
        <v>100</v>
      </c>
      <c r="C31" s="26" t="s">
        <v>330</v>
      </c>
      <c r="D31" s="49" t="s">
        <v>77</v>
      </c>
      <c r="E31" s="50" t="s">
        <v>139</v>
      </c>
      <c r="F31" s="27" t="s">
        <v>140</v>
      </c>
      <c r="G31" s="51" t="s">
        <v>141</v>
      </c>
      <c r="H31" s="49" t="s">
        <v>99</v>
      </c>
      <c r="I31" s="50" t="s">
        <v>143</v>
      </c>
      <c r="J31" s="50">
        <v>0</v>
      </c>
      <c r="K31" s="48" t="s">
        <v>338</v>
      </c>
      <c r="L31" s="48">
        <v>0.34</v>
      </c>
      <c r="M31" s="48" t="s">
        <v>339</v>
      </c>
      <c r="N31" s="48">
        <v>0.33</v>
      </c>
      <c r="O31" s="48" t="s">
        <v>340</v>
      </c>
      <c r="P31" s="48">
        <v>0.33</v>
      </c>
      <c r="Q31" s="48"/>
      <c r="R31" s="48"/>
      <c r="S31" s="48"/>
      <c r="T31" s="48"/>
      <c r="U31" s="32" t="str" cm="1">
        <f t="array" ref="U31">E31&amp;"E1"&amp;" - "&amp;LEFT(G31,SEARCH(" ",G31)-1)&amp;"-1 "&amp;UPPER(RIGHT(G31,LEN(G31)-SEARCH(" ",G31)))&amp;" - "&amp;_xlfn.SWITCH(K31,"Travaux Pratiques","TP","SOU","SOUTENANCE",UPPER(K31))&amp;" - "&amp;SUBSTITUTE(L31,",",".")</f>
        <v>BFTM6S01E1 - S6.St-1 STAGE - STAGE - 0.34</v>
      </c>
      <c r="V31" s="32" t="str" cm="1">
        <f t="array" ref="V31">IF(NOT(ISBLANK(M31)),E31&amp;"E2"&amp;" - "&amp;LEFT(G31,SEARCH(" ",G31)-1)&amp;"-2 "&amp;UPPER(RIGHT(G31,LEN(G31)-SEARCH(" ",G31)))&amp;" - "&amp;_xlfn.SWITCH(M31,"Travaux Pratiques","TP","SOU","SOUTENANCE",UPPER(M31))&amp;" - "&amp;SUBSTITUTE(N31,",","."),"")</f>
        <v>BFTM6S01E2 - S6.St-2 STAGE - RAPPORT - 0.33</v>
      </c>
    </row>
    <row r="32" spans="1:22" ht="32.1" customHeight="1" x14ac:dyDescent="0.3">
      <c r="A32" s="24" t="s">
        <v>24</v>
      </c>
      <c r="B32" s="25" t="s">
        <v>25</v>
      </c>
      <c r="C32" s="26" t="s">
        <v>315</v>
      </c>
      <c r="D32" s="49" t="s">
        <v>39</v>
      </c>
      <c r="E32" s="50" t="s">
        <v>40</v>
      </c>
      <c r="F32" s="27" t="s">
        <v>41</v>
      </c>
      <c r="G32" s="51" t="s">
        <v>42</v>
      </c>
      <c r="H32" s="49" t="s">
        <v>43</v>
      </c>
      <c r="I32" s="50" t="s">
        <v>142</v>
      </c>
      <c r="J32" s="50">
        <v>27</v>
      </c>
      <c r="K32" s="48" t="s">
        <v>341</v>
      </c>
      <c r="L32" s="48">
        <v>0.5</v>
      </c>
      <c r="M32" s="48" t="s">
        <v>342</v>
      </c>
      <c r="N32" s="48">
        <v>0.5</v>
      </c>
      <c r="O32" s="48"/>
      <c r="P32" s="48"/>
      <c r="Q32" s="48"/>
      <c r="R32" s="48"/>
      <c r="S32" s="48"/>
      <c r="T32" s="48"/>
      <c r="U32" s="32" t="str" cm="1">
        <f t="array" ref="U32">E32&amp;"E1"&amp;" - "&amp;LEFT(G32,SEARCH(" ",G32)-1)&amp;"-1 "&amp;UPPER(RIGHT(G32,LEN(G32)-SEARCH(" ",G32)))&amp;" - "&amp;_xlfn.SWITCH(K32,"Travaux Pratiques","TP","SOU","SOUTENANCE",UPPER(K32))&amp;" - "&amp;SUBSTITUTE(L32,",",".")</f>
        <v>BFTB5R01E1 - R5.B04-1 PROG. SYSTÈME - ÉCRIT - 0.5</v>
      </c>
      <c r="V32" s="32" t="str" cm="1">
        <f t="array" ref="V32">IF(NOT(ISBLANK(M32)),E32&amp;"E2"&amp;" - "&amp;LEFT(G32,SEARCH(" ",G32)-1)&amp;"-2 "&amp;UPPER(RIGHT(G32,LEN(G32)-SEARCH(" ",G32)))&amp;" - "&amp;_xlfn.SWITCH(M32,"Travaux Pratiques","TP","SOU","SOUTENANCE",UPPER(M32))&amp;" - "&amp;SUBSTITUTE(N32,",","."),"")</f>
        <v>BFTB5R01E2 - R5.B04-2 PROG. SYSTÈME - TP - 0.5</v>
      </c>
    </row>
    <row r="33" spans="1:22" ht="32.1" customHeight="1" x14ac:dyDescent="0.3">
      <c r="A33" s="24" t="s">
        <v>24</v>
      </c>
      <c r="B33" s="25" t="s">
        <v>25</v>
      </c>
      <c r="C33" s="26" t="s">
        <v>318</v>
      </c>
      <c r="D33" s="49" t="s">
        <v>39</v>
      </c>
      <c r="E33" s="50" t="s">
        <v>44</v>
      </c>
      <c r="F33" s="27" t="s">
        <v>45</v>
      </c>
      <c r="G33" s="51" t="s">
        <v>46</v>
      </c>
      <c r="H33" s="49" t="s">
        <v>43</v>
      </c>
      <c r="I33" s="50" t="s">
        <v>142</v>
      </c>
      <c r="J33" s="50">
        <v>12</v>
      </c>
      <c r="K33" s="48" t="s">
        <v>316</v>
      </c>
      <c r="L33" s="48">
        <v>1</v>
      </c>
      <c r="M33" s="48"/>
      <c r="N33" s="48"/>
      <c r="O33" s="48"/>
      <c r="P33" s="48"/>
      <c r="Q33" s="48"/>
      <c r="R33" s="48"/>
      <c r="S33" s="48"/>
      <c r="T33" s="48"/>
      <c r="U33" s="32" t="str" cm="1">
        <f t="array" ref="U33">E33&amp;"E1"&amp;" - "&amp;LEFT(G33,SEARCH(" ",G33)-1)&amp;"-1 "&amp;UPPER(RIGHT(G33,LEN(G33)-SEARCH(" ",G33)))&amp;" - "&amp;_xlfn.SWITCH(K33,"Travaux Pratiques","TP","SOU","SOUTENANCE",UPPER(K33))&amp;" - "&amp;SUBSTITUTE(L33,",",".")</f>
        <v>BFTB5R02E1 - R5.B05-1 AUTOMATISATION - QCM - 1</v>
      </c>
      <c r="V33" s="32" t="str" cm="1">
        <f t="array" ref="V33">IF(NOT(ISBLANK(M33)),E33&amp;"E2"&amp;" - "&amp;LEFT(G33,SEARCH(" ",G33)-1)&amp;"-2 "&amp;UPPER(RIGHT(G33,LEN(G33)-SEARCH(" ",G33)))&amp;" - "&amp;_xlfn.SWITCH(M33,"Travaux Pratiques","TP","SOU","SOUTENANCE",UPPER(M33))&amp;" - "&amp;SUBSTITUTE(N33,",","."),"")</f>
        <v/>
      </c>
    </row>
    <row r="34" spans="1:22" ht="32.1" customHeight="1" x14ac:dyDescent="0.3">
      <c r="A34" s="24" t="s">
        <v>24</v>
      </c>
      <c r="B34" s="25" t="s">
        <v>25</v>
      </c>
      <c r="C34" s="26" t="s">
        <v>321</v>
      </c>
      <c r="D34" s="49" t="s">
        <v>39</v>
      </c>
      <c r="E34" s="50" t="s">
        <v>47</v>
      </c>
      <c r="F34" s="27" t="s">
        <v>48</v>
      </c>
      <c r="G34" s="51" t="s">
        <v>49</v>
      </c>
      <c r="H34" s="49" t="s">
        <v>43</v>
      </c>
      <c r="I34" s="50" t="s">
        <v>142</v>
      </c>
      <c r="J34" s="50">
        <v>42</v>
      </c>
      <c r="K34" s="48" t="s">
        <v>319</v>
      </c>
      <c r="L34" s="48">
        <v>0.5</v>
      </c>
      <c r="M34" s="48" t="s">
        <v>320</v>
      </c>
      <c r="N34" s="48">
        <v>0.5</v>
      </c>
      <c r="O34" s="48"/>
      <c r="P34" s="48"/>
      <c r="Q34" s="48"/>
      <c r="R34" s="48"/>
      <c r="S34" s="48"/>
      <c r="T34" s="48"/>
      <c r="U34" s="32" t="str" cm="1">
        <f t="array" ref="U34">E34&amp;"E1"&amp;" - "&amp;LEFT(G34,SEARCH(" ",G34)-1)&amp;"-1 "&amp;UPPER(RIGHT(G34,LEN(G34)-SEARCH(" ",G34)))&amp;" - "&amp;_xlfn.SWITCH(K34,"Travaux Pratiques","TP","SOU","SOUTENANCE",UPPER(K34))&amp;" - "&amp;SUBSTITUTE(L34,",",".")</f>
        <v>BFTB5R03E1 - R5.B06-1 SERVICES COMPLEXES - ECRIT - 0.5</v>
      </c>
      <c r="V34" s="32" t="str" cm="1">
        <f t="array" ref="V34">IF(NOT(ISBLANK(M34)),E34&amp;"E2"&amp;" - "&amp;LEFT(G34,SEARCH(" ",G34)-1)&amp;"-2 "&amp;UPPER(RIGHT(G34,LEN(G34)-SEARCH(" ",G34)))&amp;" - "&amp;_xlfn.SWITCH(M34,"Travaux Pratiques","TP","SOU","SOUTENANCE",UPPER(M34))&amp;" - "&amp;SUBSTITUTE(N34,",","."),"")</f>
        <v>BFTB5R03E2 - R5.B06-2 SERVICES COMPLEXES - TP - 0.5</v>
      </c>
    </row>
    <row r="35" spans="1:22" ht="32.1" customHeight="1" x14ac:dyDescent="0.3">
      <c r="A35" s="24" t="s">
        <v>24</v>
      </c>
      <c r="B35" s="25" t="s">
        <v>25</v>
      </c>
      <c r="C35" s="26" t="s">
        <v>322</v>
      </c>
      <c r="D35" s="49" t="s">
        <v>39</v>
      </c>
      <c r="E35" s="50" t="s">
        <v>50</v>
      </c>
      <c r="F35" s="27" t="s">
        <v>51</v>
      </c>
      <c r="G35" s="51" t="s">
        <v>52</v>
      </c>
      <c r="H35" s="49" t="s">
        <v>43</v>
      </c>
      <c r="I35" s="50" t="s">
        <v>142</v>
      </c>
      <c r="J35" s="50">
        <v>18</v>
      </c>
      <c r="K35" s="48" t="s">
        <v>319</v>
      </c>
      <c r="L35" s="48">
        <v>0.6</v>
      </c>
      <c r="M35" s="48" t="s">
        <v>320</v>
      </c>
      <c r="N35" s="48">
        <v>0.4</v>
      </c>
      <c r="O35" s="48"/>
      <c r="P35" s="48"/>
      <c r="Q35" s="48"/>
      <c r="R35" s="48"/>
      <c r="S35" s="48"/>
      <c r="T35" s="48"/>
      <c r="U35" s="32" t="str" cm="1">
        <f t="array" ref="U35">E35&amp;"E1"&amp;" - "&amp;LEFT(G35,SEARCH(" ",G35)-1)&amp;"-1 "&amp;UPPER(RIGHT(G35,LEN(G35)-SEARCH(" ",G35)))&amp;" - "&amp;_xlfn.SWITCH(K35,"Travaux Pratiques","TP","SOU","SOUTENANCE",UPPER(K35))&amp;" - "&amp;SUBSTITUTE(L35,",",".")</f>
        <v>BFTB5R04E1 - R5.B07-1 VIRTUALIS. AVANCÉE - ECRIT - 0.6</v>
      </c>
      <c r="V35" s="32" t="str" cm="1">
        <f t="array" ref="V35">IF(NOT(ISBLANK(M35)),E35&amp;"E2"&amp;" - "&amp;LEFT(G35,SEARCH(" ",G35)-1)&amp;"-2 "&amp;UPPER(RIGHT(G35,LEN(G35)-SEARCH(" ",G35)))&amp;" - "&amp;_xlfn.SWITCH(M35,"Travaux Pratiques","TP","SOU","SOUTENANCE",UPPER(M35))&amp;" - "&amp;SUBSTITUTE(N35,",","."),"")</f>
        <v>BFTB5R04E2 - R5.B07-2 VIRTUALIS. AVANCÉE - TP - 0.4</v>
      </c>
    </row>
    <row r="36" spans="1:22" ht="32.1" customHeight="1" x14ac:dyDescent="0.3">
      <c r="A36" s="24" t="s">
        <v>24</v>
      </c>
      <c r="B36" s="25" t="s">
        <v>25</v>
      </c>
      <c r="C36" s="26" t="s">
        <v>323</v>
      </c>
      <c r="D36" s="49" t="s">
        <v>39</v>
      </c>
      <c r="E36" s="50" t="s">
        <v>53</v>
      </c>
      <c r="F36" s="27" t="s">
        <v>54</v>
      </c>
      <c r="G36" s="51" t="s">
        <v>55</v>
      </c>
      <c r="H36" s="49" t="s">
        <v>43</v>
      </c>
      <c r="I36" s="50" t="s">
        <v>142</v>
      </c>
      <c r="J36" s="50">
        <v>45</v>
      </c>
      <c r="K36" s="48" t="s">
        <v>341</v>
      </c>
      <c r="L36" s="48">
        <v>0.6</v>
      </c>
      <c r="M36" s="48" t="s">
        <v>342</v>
      </c>
      <c r="N36" s="48">
        <v>0.4</v>
      </c>
      <c r="O36" s="48"/>
      <c r="P36" s="48"/>
      <c r="Q36" s="48"/>
      <c r="R36" s="48"/>
      <c r="S36" s="48"/>
      <c r="T36" s="48"/>
      <c r="U36" s="32" t="str" cm="1">
        <f t="array" ref="U36">E36&amp;"E1"&amp;" - "&amp;LEFT(G36,SEARCH(" ",G36)-1)&amp;"-1 "&amp;UPPER(RIGHT(G36,LEN(G36)-SEARCH(" ",G36)))&amp;" - "&amp;_xlfn.SWITCH(K36,"Travaux Pratiques","TP","SOU","SOUTENANCE",UPPER(K36))&amp;" - "&amp;SUBSTITUTE(L36,",",".")</f>
        <v>BFTB5R05E1 - R5.B08-1 CONTINUITÉ SERVICE - ÉCRIT - 0.6</v>
      </c>
      <c r="V36" s="32" t="str" cm="1">
        <f t="array" ref="V36">IF(NOT(ISBLANK(M36)),E36&amp;"E2"&amp;" - "&amp;LEFT(G36,SEARCH(" ",G36)-1)&amp;"-2 "&amp;UPPER(RIGHT(G36,LEN(G36)-SEARCH(" ",G36)))&amp;" - "&amp;_xlfn.SWITCH(M36,"Travaux Pratiques","TP","SOU","SOUTENANCE",UPPER(M36))&amp;" - "&amp;SUBSTITUTE(N36,",","."),"")</f>
        <v>BFTB5R05E2 - R5.B08-2 CONTINUITÉ SERVICE - TP - 0.4</v>
      </c>
    </row>
    <row r="37" spans="1:22" ht="32.1" customHeight="1" x14ac:dyDescent="0.3">
      <c r="A37" s="24" t="s">
        <v>24</v>
      </c>
      <c r="B37" s="25" t="s">
        <v>25</v>
      </c>
      <c r="C37" s="26" t="s">
        <v>324</v>
      </c>
      <c r="D37" s="49" t="s">
        <v>39</v>
      </c>
      <c r="E37" s="50" t="s">
        <v>56</v>
      </c>
      <c r="F37" s="27" t="s">
        <v>57</v>
      </c>
      <c r="G37" s="51" t="s">
        <v>58</v>
      </c>
      <c r="H37" s="49" t="s">
        <v>43</v>
      </c>
      <c r="I37" s="50" t="s">
        <v>142</v>
      </c>
      <c r="J37" s="50">
        <v>36</v>
      </c>
      <c r="K37" s="48" t="s">
        <v>319</v>
      </c>
      <c r="L37" s="48">
        <v>0.5</v>
      </c>
      <c r="M37" s="48" t="s">
        <v>343</v>
      </c>
      <c r="N37" s="48">
        <v>0.5</v>
      </c>
      <c r="O37" s="48"/>
      <c r="P37" s="48"/>
      <c r="Q37" s="48"/>
      <c r="R37" s="48"/>
      <c r="S37" s="48"/>
      <c r="T37" s="48"/>
      <c r="U37" s="32" t="str" cm="1">
        <f t="array" ref="U37">E37&amp;"E1"&amp;" - "&amp;LEFT(G37,SEARCH(" ",G37)-1)&amp;"-1 "&amp;UPPER(RIGHT(G37,LEN(G37)-SEARCH(" ",G37)))&amp;" - "&amp;_xlfn.SWITCH(K37,"Travaux Pratiques","TP","SOU","SOUTENANCE",UPPER(K37))&amp;" - "&amp;SUBSTITUTE(L37,",",".")</f>
        <v>BFTB5R06E1 - R5.B09-1 CYBERSÉCURITÉ - ECRIT - 0.5</v>
      </c>
      <c r="V37" s="32" t="str" cm="1">
        <f t="array" ref="V37">IF(NOT(ISBLANK(M37)),E37&amp;"E2"&amp;" - "&amp;LEFT(G37,SEARCH(" ",G37)-1)&amp;"-2 "&amp;UPPER(RIGHT(G37,LEN(G37)-SEARCH(" ",G37)))&amp;" - "&amp;_xlfn.SWITCH(M37,"Travaux Pratiques","TP","SOU","SOUTENANCE",UPPER(M37))&amp;" - "&amp;SUBSTITUTE(N37,",","."),"")</f>
        <v>BFTB5R06E2 - R5.B09-2 CYBERSÉCURITÉ - TP - 0.5</v>
      </c>
    </row>
    <row r="38" spans="1:22" ht="32.1" customHeight="1" x14ac:dyDescent="0.3">
      <c r="A38" s="24" t="s">
        <v>24</v>
      </c>
      <c r="B38" s="25" t="s">
        <v>25</v>
      </c>
      <c r="C38" s="26" t="s">
        <v>325</v>
      </c>
      <c r="D38" s="49" t="s">
        <v>39</v>
      </c>
      <c r="E38" s="50" t="s">
        <v>59</v>
      </c>
      <c r="F38" s="27" t="s">
        <v>60</v>
      </c>
      <c r="G38" s="51" t="s">
        <v>61</v>
      </c>
      <c r="H38" s="49" t="s">
        <v>43</v>
      </c>
      <c r="I38" s="50" t="s">
        <v>142</v>
      </c>
      <c r="J38" s="50">
        <v>21</v>
      </c>
      <c r="K38" s="48" t="s">
        <v>344</v>
      </c>
      <c r="L38" s="48">
        <v>0.5</v>
      </c>
      <c r="M38" s="48" t="s">
        <v>345</v>
      </c>
      <c r="N38" s="48">
        <v>0.5</v>
      </c>
      <c r="O38" s="48"/>
      <c r="P38" s="48"/>
      <c r="Q38" s="48"/>
      <c r="R38" s="48"/>
      <c r="S38" s="48"/>
      <c r="T38" s="48"/>
      <c r="U38" s="32" t="str" cm="1">
        <f t="array" ref="U38">E38&amp;"E1"&amp;" - "&amp;LEFT(G38,SEARCH(" ",G38)-1)&amp;"-1 "&amp;UPPER(RIGHT(G38,LEN(G38)-SEARCH(" ",G38)))&amp;" - "&amp;_xlfn.SWITCH(K38,"Travaux Pratiques","TP","SOU","SOUTENANCE",UPPER(K38))&amp;" - "&amp;SUBSTITUTE(L38,",",".")</f>
        <v>BFTB5R07E1 - R5.B10-1 MODÉLISATIONS MATH - MEM - 0.5</v>
      </c>
      <c r="V38" s="32" t="str" cm="1">
        <f t="array" ref="V38">IF(NOT(ISBLANK(M38)),E38&amp;"E2"&amp;" - "&amp;LEFT(G38,SEARCH(" ",G38)-1)&amp;"-2 "&amp;UPPER(RIGHT(G38,LEN(G38)-SEARCH(" ",G38)))&amp;" - "&amp;_xlfn.SWITCH(M38,"Travaux Pratiques","TP","SOU","SOUTENANCE",UPPER(M38))&amp;" - "&amp;SUBSTITUTE(N38,",","."),"")</f>
        <v>BFTB5R07E2 - R5.B10-2 MODÉLISATIONS MATH - SOUTENANCE - 0.5</v>
      </c>
    </row>
    <row r="39" spans="1:22" ht="32.1" customHeight="1" x14ac:dyDescent="0.3">
      <c r="A39" s="24" t="s">
        <v>24</v>
      </c>
      <c r="B39" s="25" t="s">
        <v>25</v>
      </c>
      <c r="C39" s="26" t="s">
        <v>326</v>
      </c>
      <c r="D39" s="49" t="s">
        <v>39</v>
      </c>
      <c r="E39" s="50" t="s">
        <v>62</v>
      </c>
      <c r="F39" s="27" t="s">
        <v>63</v>
      </c>
      <c r="G39" s="51" t="s">
        <v>64</v>
      </c>
      <c r="H39" s="49" t="s">
        <v>43</v>
      </c>
      <c r="I39" s="50" t="s">
        <v>142</v>
      </c>
      <c r="J39" s="50">
        <v>12</v>
      </c>
      <c r="K39" s="48" t="s">
        <v>319</v>
      </c>
      <c r="L39" s="48">
        <v>1</v>
      </c>
      <c r="M39" s="48"/>
      <c r="N39" s="48"/>
      <c r="O39" s="48"/>
      <c r="P39" s="48"/>
      <c r="Q39" s="48"/>
      <c r="R39" s="48"/>
      <c r="S39" s="48"/>
      <c r="T39" s="48"/>
      <c r="U39" s="32" t="str" cm="1">
        <f t="array" ref="U39">E39&amp;"E1"&amp;" - "&amp;LEFT(G39,SEARCH(" ",G39)-1)&amp;"-1 "&amp;UPPER(RIGHT(G39,LEN(G39)-SEARCH(" ",G39)))&amp;" - "&amp;_xlfn.SWITCH(K39,"Travaux Pratiques","TP","SOU","SOUTENANCE",UPPER(K39))&amp;" - "&amp;SUBSTITUTE(L39,",",".")</f>
        <v>BFTB5R08E1 - R5.B11-1 ECO DURABLE ET NUM - ECRIT - 1</v>
      </c>
      <c r="V39" s="32" t="str" cm="1">
        <f t="array" ref="V39">IF(NOT(ISBLANK(M39)),E39&amp;"E2"&amp;" - "&amp;LEFT(G39,SEARCH(" ",G39)-1)&amp;"-2 "&amp;UPPER(RIGHT(G39,LEN(G39)-SEARCH(" ",G39)))&amp;" - "&amp;_xlfn.SWITCH(M39,"Travaux Pratiques","TP","SOU","SOUTENANCE",UPPER(M39))&amp;" - "&amp;SUBSTITUTE(N39,",","."),"")</f>
        <v/>
      </c>
    </row>
    <row r="40" spans="1:22" ht="32.1" customHeight="1" x14ac:dyDescent="0.3">
      <c r="A40" s="24" t="s">
        <v>24</v>
      </c>
      <c r="B40" s="25" t="s">
        <v>25</v>
      </c>
      <c r="C40" s="26" t="s">
        <v>327</v>
      </c>
      <c r="D40" s="49" t="s">
        <v>39</v>
      </c>
      <c r="E40" s="50" t="s">
        <v>65</v>
      </c>
      <c r="F40" s="27" t="s">
        <v>66</v>
      </c>
      <c r="G40" s="51" t="s">
        <v>67</v>
      </c>
      <c r="H40" s="49" t="s">
        <v>43</v>
      </c>
      <c r="I40" s="50" t="s">
        <v>142</v>
      </c>
      <c r="J40" s="50">
        <v>34</v>
      </c>
      <c r="K40" s="48" t="s">
        <v>319</v>
      </c>
      <c r="L40" s="48">
        <v>0.5</v>
      </c>
      <c r="M40" s="48" t="s">
        <v>328</v>
      </c>
      <c r="N40" s="48">
        <v>0.5</v>
      </c>
      <c r="O40" s="48"/>
      <c r="P40" s="48"/>
      <c r="Q40" s="48"/>
      <c r="R40" s="48"/>
      <c r="S40" s="48"/>
      <c r="T40" s="48"/>
      <c r="U40" s="32" t="str" cm="1">
        <f t="array" ref="U40">E40&amp;"E1"&amp;" - "&amp;LEFT(G40,SEARCH(" ",G40)-1)&amp;"-1 "&amp;UPPER(RIGHT(G40,LEN(G40)-SEARCH(" ",G40)))&amp;" - "&amp;_xlfn.SWITCH(K40,"Travaux Pratiques","TP","SOU","SOUTENANCE",UPPER(K40))&amp;" - "&amp;SUBSTITUTE(L40,",",".")</f>
        <v>BFTB5R09E1 - R5.B12-1 ANGLAIS - ECRIT - 0.5</v>
      </c>
      <c r="V40" s="32" t="str" cm="1">
        <f t="array" ref="V40">IF(NOT(ISBLANK(M40)),E40&amp;"E2"&amp;" - "&amp;LEFT(G40,SEARCH(" ",G40)-1)&amp;"-2 "&amp;UPPER(RIGHT(G40,LEN(G40)-SEARCH(" ",G40)))&amp;" - "&amp;_xlfn.SWITCH(M40,"Travaux Pratiques","TP","SOU","SOUTENANCE",UPPER(M40))&amp;" - "&amp;SUBSTITUTE(N40,",","."),"")</f>
        <v>BFTB5R09E2 - R5.B12-2 ANGLAIS - ORAL - 0.5</v>
      </c>
    </row>
    <row r="41" spans="1:22" ht="32.1" customHeight="1" x14ac:dyDescent="0.3">
      <c r="A41" s="24" t="s">
        <v>24</v>
      </c>
      <c r="B41" s="25" t="s">
        <v>25</v>
      </c>
      <c r="C41" s="26" t="s">
        <v>315</v>
      </c>
      <c r="D41" s="49" t="s">
        <v>39</v>
      </c>
      <c r="E41" s="50" t="s">
        <v>68</v>
      </c>
      <c r="F41" s="27" t="s">
        <v>69</v>
      </c>
      <c r="G41" s="51" t="s">
        <v>70</v>
      </c>
      <c r="H41" s="49" t="s">
        <v>43</v>
      </c>
      <c r="I41" s="50" t="s">
        <v>143</v>
      </c>
      <c r="J41" s="50">
        <v>12</v>
      </c>
      <c r="K41" s="48" t="s">
        <v>319</v>
      </c>
      <c r="L41" s="48">
        <v>1</v>
      </c>
      <c r="M41" s="48"/>
      <c r="N41" s="48"/>
      <c r="O41" s="48"/>
      <c r="P41" s="48"/>
      <c r="Q41" s="48"/>
      <c r="R41" s="48"/>
      <c r="S41" s="48"/>
      <c r="T41" s="48"/>
      <c r="U41" s="32" t="str" cm="1">
        <f t="array" ref="U41">E41&amp;"E1"&amp;" - "&amp;LEFT(G41,SEARCH(" ",G41)-1)&amp;"-1 "&amp;UPPER(RIGHT(G41,LEN(G41)-SEARCH(" ",G41)))&amp;" - "&amp;_xlfn.SWITCH(K41,"Travaux Pratiques","TP","SOU","SOUTENANCE",UPPER(K41))&amp;" - "&amp;SUBSTITUTE(L41,",",".")</f>
        <v>BFTM5R01E1 - R5.01-1 INIT. MANAGEMENT - ECRIT - 1</v>
      </c>
      <c r="V41" s="32" t="str" cm="1">
        <f t="array" ref="V41">IF(NOT(ISBLANK(M41)),E41&amp;"E2"&amp;" - "&amp;LEFT(G41,SEARCH(" ",G41)-1)&amp;"-2 "&amp;UPPER(RIGHT(G41,LEN(G41)-SEARCH(" ",G41)))&amp;" - "&amp;_xlfn.SWITCH(M41,"Travaux Pratiques","TP","SOU","SOUTENANCE",UPPER(M41))&amp;" - "&amp;SUBSTITUTE(N41,",","."),"")</f>
        <v/>
      </c>
    </row>
    <row r="42" spans="1:22" ht="32.1" customHeight="1" x14ac:dyDescent="0.3">
      <c r="A42" s="24" t="s">
        <v>24</v>
      </c>
      <c r="B42" s="25" t="s">
        <v>25</v>
      </c>
      <c r="C42" s="26" t="s">
        <v>318</v>
      </c>
      <c r="D42" s="49" t="s">
        <v>39</v>
      </c>
      <c r="E42" s="50" t="s">
        <v>71</v>
      </c>
      <c r="F42" s="27" t="s">
        <v>72</v>
      </c>
      <c r="G42" s="51" t="s">
        <v>73</v>
      </c>
      <c r="H42" s="49" t="s">
        <v>43</v>
      </c>
      <c r="I42" s="50" t="s">
        <v>143</v>
      </c>
      <c r="J42" s="50">
        <v>9</v>
      </c>
      <c r="K42" s="48" t="s">
        <v>329</v>
      </c>
      <c r="L42" s="48">
        <v>1</v>
      </c>
      <c r="M42" s="48"/>
      <c r="N42" s="48"/>
      <c r="O42" s="48"/>
      <c r="P42" s="48"/>
      <c r="Q42" s="48"/>
      <c r="R42" s="48"/>
      <c r="S42" s="48"/>
      <c r="T42" s="48"/>
      <c r="U42" s="32" t="str" cm="1">
        <f t="array" ref="U42">E42&amp;"E1"&amp;" - "&amp;LEFT(G42,SEARCH(" ",G42)-1)&amp;"-1 "&amp;UPPER(RIGHT(G42,LEN(G42)-SEARCH(" ",G42)))&amp;" - "&amp;_xlfn.SWITCH(K42,"Travaux Pratiques","TP","SOU","SOUTENANCE",UPPER(K42))&amp;" - "&amp;SUBSTITUTE(L42,",",".")</f>
        <v>BFTM5R02E1 - R5.02-1 PPP - ORAL - 1</v>
      </c>
      <c r="V42" s="32" t="str" cm="1">
        <f t="array" ref="V42">IF(NOT(ISBLANK(M42)),E42&amp;"E2"&amp;" - "&amp;LEFT(G42,SEARCH(" ",G42)-1)&amp;"-2 "&amp;UPPER(RIGHT(G42,LEN(G42)-SEARCH(" ",G42)))&amp;" - "&amp;_xlfn.SWITCH(M42,"Travaux Pratiques","TP","SOU","SOUTENANCE",UPPER(M42))&amp;" - "&amp;SUBSTITUTE(N42,",","."),"")</f>
        <v/>
      </c>
    </row>
    <row r="43" spans="1:22" ht="32.1" customHeight="1" x14ac:dyDescent="0.3">
      <c r="A43" s="24" t="s">
        <v>24</v>
      </c>
      <c r="B43" s="25" t="s">
        <v>25</v>
      </c>
      <c r="C43" s="26" t="s">
        <v>321</v>
      </c>
      <c r="D43" s="49" t="s">
        <v>39</v>
      </c>
      <c r="E43" s="50" t="s">
        <v>74</v>
      </c>
      <c r="F43" s="27" t="s">
        <v>75</v>
      </c>
      <c r="G43" s="51" t="s">
        <v>76</v>
      </c>
      <c r="H43" s="49" t="s">
        <v>43</v>
      </c>
      <c r="I43" s="50" t="s">
        <v>143</v>
      </c>
      <c r="J43" s="50">
        <v>24</v>
      </c>
      <c r="K43" s="48" t="s">
        <v>329</v>
      </c>
      <c r="L43" s="48">
        <v>0.5</v>
      </c>
      <c r="M43" s="48" t="s">
        <v>319</v>
      </c>
      <c r="N43" s="48">
        <v>0.5</v>
      </c>
      <c r="O43" s="48"/>
      <c r="P43" s="48"/>
      <c r="Q43" s="48"/>
      <c r="R43" s="48"/>
      <c r="S43" s="48"/>
      <c r="T43" s="48"/>
      <c r="U43" s="32" t="str" cm="1">
        <f t="array" ref="U43">E43&amp;"E1"&amp;" - "&amp;LEFT(G43,SEARCH(" ",G43)-1)&amp;"-1 "&amp;UPPER(RIGHT(G43,LEN(G43)-SEARCH(" ",G43)))&amp;" - "&amp;_xlfn.SWITCH(K43,"Travaux Pratiques","TP","SOU","SOUTENANCE",UPPER(K43))&amp;" - "&amp;SUBSTITUTE(L43,",",".")</f>
        <v>BFTM5R03E1 - R5.03-1 COMMUNICATION - ORAL - 0.5</v>
      </c>
      <c r="V43" s="32" t="str" cm="1">
        <f t="array" ref="V43">IF(NOT(ISBLANK(M43)),E43&amp;"E2"&amp;" - "&amp;LEFT(G43,SEARCH(" ",G43)-1)&amp;"-2 "&amp;UPPER(RIGHT(G43,LEN(G43)-SEARCH(" ",G43)))&amp;" - "&amp;_xlfn.SWITCH(M43,"Travaux Pratiques","TP","SOU","SOUTENANCE",UPPER(M43))&amp;" - "&amp;SUBSTITUTE(N43,",","."),"")</f>
        <v>BFTM5R03E2 - R5.03-2 COMMUNICATION - ECRIT - 0.5</v>
      </c>
    </row>
    <row r="44" spans="1:22" ht="32.1" customHeight="1" x14ac:dyDescent="0.3">
      <c r="A44" s="24" t="s">
        <v>24</v>
      </c>
      <c r="B44" s="25" t="s">
        <v>25</v>
      </c>
      <c r="C44" s="26" t="s">
        <v>330</v>
      </c>
      <c r="D44" s="49" t="s">
        <v>77</v>
      </c>
      <c r="E44" s="50" t="s">
        <v>78</v>
      </c>
      <c r="F44" s="27" t="s">
        <v>79</v>
      </c>
      <c r="G44" s="51" t="s">
        <v>80</v>
      </c>
      <c r="H44" s="49" t="s">
        <v>43</v>
      </c>
      <c r="I44" s="50" t="s">
        <v>142</v>
      </c>
      <c r="J44" s="50">
        <v>21</v>
      </c>
      <c r="K44" s="52"/>
      <c r="L44" s="52"/>
      <c r="M44" s="52"/>
      <c r="N44" s="52"/>
      <c r="O44" s="48"/>
      <c r="P44" s="48"/>
      <c r="Q44" s="48"/>
      <c r="R44" s="48"/>
      <c r="S44" s="48"/>
      <c r="T44" s="48"/>
      <c r="U44" s="32" t="str" cm="1">
        <f t="array" ref="U44">E44&amp;"E1"&amp;" - "&amp;LEFT(G44,SEARCH(" ",G44)-1)&amp;"-1 "&amp;UPPER(RIGHT(G44,LEN(G44)-SEARCH(" ",G44)))&amp;" - "&amp;_xlfn.SWITCH(K44,"Travaux Pratiques","TP","SOU","SOUTENANCE",UPPER(K44))&amp;" - "&amp;SUBSTITUTE(L44,",",".")</f>
        <v xml:space="preserve">BFTB5S01E1 - S5.B01-1 EVO INFRASTRUCT 1 -  - </v>
      </c>
      <c r="V44" s="32" t="str" cm="1">
        <f t="array" ref="V44">IF(NOT(ISBLANK(M44)),E44&amp;"E2"&amp;" - "&amp;LEFT(G44,SEARCH(" ",G44)-1)&amp;"-2 "&amp;UPPER(RIGHT(G44,LEN(G44)-SEARCH(" ",G44)))&amp;" - "&amp;_xlfn.SWITCH(M44,"Travaux Pratiques","TP","SOU","SOUTENANCE",UPPER(M44))&amp;" - "&amp;SUBSTITUTE(N44,",","."),"")</f>
        <v/>
      </c>
    </row>
    <row r="45" spans="1:22" ht="32.1" customHeight="1" x14ac:dyDescent="0.3">
      <c r="A45" s="24" t="s">
        <v>24</v>
      </c>
      <c r="B45" s="25" t="s">
        <v>25</v>
      </c>
      <c r="C45" s="26" t="s">
        <v>331</v>
      </c>
      <c r="D45" s="49" t="s">
        <v>77</v>
      </c>
      <c r="E45" s="50" t="s">
        <v>81</v>
      </c>
      <c r="F45" s="27" t="s">
        <v>82</v>
      </c>
      <c r="G45" s="51" t="s">
        <v>83</v>
      </c>
      <c r="H45" s="49" t="s">
        <v>84</v>
      </c>
      <c r="I45" s="50" t="s">
        <v>142</v>
      </c>
      <c r="J45" s="50">
        <v>60</v>
      </c>
      <c r="K45" s="48" t="s">
        <v>317</v>
      </c>
      <c r="L45" s="48">
        <v>1</v>
      </c>
      <c r="M45" s="48"/>
      <c r="N45" s="48"/>
      <c r="O45" s="48"/>
      <c r="P45" s="48"/>
      <c r="Q45" s="48"/>
      <c r="R45" s="48"/>
      <c r="S45" s="48"/>
      <c r="T45" s="48"/>
      <c r="U45" s="32" t="str" cm="1">
        <f t="array" ref="U45">E45&amp;"E1"&amp;" - "&amp;LEFT(G45,SEARCH(" ",G45)-1)&amp;"-1 "&amp;UPPER(RIGHT(G45,LEN(G45)-SEARCH(" ",G45)))&amp;" - "&amp;_xlfn.SWITCH(K45,"Travaux Pratiques","TP","SOU","SOUTENANCE",UPPER(K45))&amp;" - "&amp;SUBSTITUTE(L45,",",".")</f>
        <v>BFTB5S02E1 - S5.B01P-1 EVO INFRASTRUCT 1 - PROJET - 1</v>
      </c>
      <c r="V45" s="32" t="str" cm="1">
        <f t="array" ref="V45">IF(NOT(ISBLANK(M45)),E45&amp;"E2"&amp;" - "&amp;LEFT(G45,SEARCH(" ",G45)-1)&amp;"-2 "&amp;UPPER(RIGHT(G45,LEN(G45)-SEARCH(" ",G45)))&amp;" - "&amp;_xlfn.SWITCH(M45,"Travaux Pratiques","TP","SOU","SOUTENANCE",UPPER(M45))&amp;" - "&amp;SUBSTITUTE(N45,",","."),"")</f>
        <v/>
      </c>
    </row>
    <row r="46" spans="1:22" ht="32.1" customHeight="1" x14ac:dyDescent="0.3">
      <c r="A46" s="24" t="s">
        <v>24</v>
      </c>
      <c r="B46" s="25" t="s">
        <v>25</v>
      </c>
      <c r="C46" s="26" t="s">
        <v>332</v>
      </c>
      <c r="D46" s="49" t="s">
        <v>77</v>
      </c>
      <c r="E46" s="50" t="s">
        <v>85</v>
      </c>
      <c r="F46" s="27" t="s">
        <v>86</v>
      </c>
      <c r="G46" s="51" t="s">
        <v>87</v>
      </c>
      <c r="H46" s="49" t="s">
        <v>43</v>
      </c>
      <c r="I46" s="50" t="s">
        <v>142</v>
      </c>
      <c r="J46" s="50">
        <v>33</v>
      </c>
      <c r="K46" s="52"/>
      <c r="L46" s="52"/>
      <c r="M46" s="52"/>
      <c r="N46" s="52"/>
      <c r="O46" s="48"/>
      <c r="P46" s="48"/>
      <c r="Q46" s="48"/>
      <c r="R46" s="48"/>
      <c r="S46" s="48"/>
      <c r="T46" s="48"/>
      <c r="U46" s="32" t="str" cm="1">
        <f t="array" ref="U46">E46&amp;"E1"&amp;" - "&amp;LEFT(G46,SEARCH(" ",G46)-1)&amp;"-1 "&amp;UPPER(RIGHT(G46,LEN(G46)-SEARCH(" ",G46)))&amp;" - "&amp;_xlfn.SWITCH(K46,"Travaux Pratiques","TP","SOU","SOUTENANCE",UPPER(K46))&amp;" - "&amp;SUBSTITUTE(L46,",",".")</f>
        <v xml:space="preserve">BFTB5S03E1 - S5.B02-1 EVO INFRASTRUCT 2 -  - </v>
      </c>
      <c r="V46" s="32" t="str" cm="1">
        <f t="array" ref="V46">IF(NOT(ISBLANK(M46)),E46&amp;"E2"&amp;" - "&amp;LEFT(G46,SEARCH(" ",G46)-1)&amp;"-2 "&amp;UPPER(RIGHT(G46,LEN(G46)-SEARCH(" ",G46)))&amp;" - "&amp;_xlfn.SWITCH(M46,"Travaux Pratiques","TP","SOU","SOUTENANCE",UPPER(M46))&amp;" - "&amp;SUBSTITUTE(N46,",","."),"")</f>
        <v/>
      </c>
    </row>
    <row r="47" spans="1:22" ht="32.1" customHeight="1" x14ac:dyDescent="0.3">
      <c r="A47" s="24" t="s">
        <v>24</v>
      </c>
      <c r="B47" s="25" t="s">
        <v>25</v>
      </c>
      <c r="C47" s="26" t="s">
        <v>333</v>
      </c>
      <c r="D47" s="49" t="s">
        <v>77</v>
      </c>
      <c r="E47" s="50" t="s">
        <v>89</v>
      </c>
      <c r="F47" s="27" t="s">
        <v>90</v>
      </c>
      <c r="G47" s="51" t="s">
        <v>91</v>
      </c>
      <c r="H47" s="49" t="s">
        <v>84</v>
      </c>
      <c r="I47" s="50" t="s">
        <v>142</v>
      </c>
      <c r="J47" s="50">
        <v>140</v>
      </c>
      <c r="K47" s="48" t="s">
        <v>317</v>
      </c>
      <c r="L47" s="48">
        <v>1</v>
      </c>
      <c r="M47" s="48"/>
      <c r="N47" s="48"/>
      <c r="O47" s="48"/>
      <c r="P47" s="48"/>
      <c r="Q47" s="48"/>
      <c r="R47" s="48"/>
      <c r="S47" s="48"/>
      <c r="T47" s="48"/>
      <c r="U47" s="32" t="str" cm="1">
        <f t="array" ref="U47">E47&amp;"E1"&amp;" - "&amp;LEFT(G47,SEARCH(" ",G47)-1)&amp;"-1 "&amp;UPPER(RIGHT(G47,LEN(G47)-SEARCH(" ",G47)))&amp;" - "&amp;_xlfn.SWITCH(K47,"Travaux Pratiques","TP","SOU","SOUTENANCE",UPPER(K47))&amp;" - "&amp;SUBSTITUTE(L47,",",".")</f>
        <v>BFTB5S04E1 - S5.B02P-1 EVO INFRASTRUCT 2 - PROJET - 1</v>
      </c>
      <c r="V47" s="32" t="str" cm="1">
        <f t="array" ref="V47">IF(NOT(ISBLANK(M47)),E47&amp;"E2"&amp;" - "&amp;LEFT(G47,SEARCH(" ",G47)-1)&amp;"-2 "&amp;UPPER(RIGHT(G47,LEN(G47)-SEARCH(" ",G47)))&amp;" - "&amp;_xlfn.SWITCH(M47,"Travaux Pratiques","TP","SOU","SOUTENANCE",UPPER(M47))&amp;" - "&amp;SUBSTITUTE(N47,",","."),"")</f>
        <v/>
      </c>
    </row>
    <row r="48" spans="1:22" ht="32.1" customHeight="1" x14ac:dyDescent="0.3">
      <c r="A48" s="24" t="s">
        <v>24</v>
      </c>
      <c r="B48" s="25" t="s">
        <v>25</v>
      </c>
      <c r="C48" s="26" t="s">
        <v>334</v>
      </c>
      <c r="D48" s="49" t="s">
        <v>77</v>
      </c>
      <c r="E48" s="50" t="s">
        <v>92</v>
      </c>
      <c r="F48" s="27" t="s">
        <v>93</v>
      </c>
      <c r="G48" s="51" t="s">
        <v>94</v>
      </c>
      <c r="H48" s="49" t="s">
        <v>43</v>
      </c>
      <c r="I48" s="50" t="s">
        <v>142</v>
      </c>
      <c r="J48" s="50">
        <v>2</v>
      </c>
      <c r="K48" s="52"/>
      <c r="L48" s="52"/>
      <c r="M48" s="52"/>
      <c r="N48" s="52"/>
      <c r="O48" s="48"/>
      <c r="P48" s="48"/>
      <c r="Q48" s="48"/>
      <c r="R48" s="48"/>
      <c r="S48" s="48"/>
      <c r="T48" s="48"/>
      <c r="U48" s="32" t="str" cm="1">
        <f t="array" ref="U48">E48&amp;"E1"&amp;" - "&amp;LEFT(G48,SEARCH(" ",G48)-1)&amp;"-1 "&amp;UPPER(RIGHT(G48,LEN(G48)-SEARCH(" ",G48)))&amp;" - "&amp;_xlfn.SWITCH(K48,"Travaux Pratiques","TP","SOU","SOUTENANCE",UPPER(K48))&amp;" - "&amp;SUBSTITUTE(L48,",",".")</f>
        <v xml:space="preserve">BFTB5S05E1 - P5.B01-1 PORTFOLIO -  - </v>
      </c>
      <c r="V48" s="32" t="str" cm="1">
        <f t="array" ref="V48">IF(NOT(ISBLANK(M48)),E48&amp;"E2"&amp;" - "&amp;LEFT(G48,SEARCH(" ",G48)-1)&amp;"-2 "&amp;UPPER(RIGHT(G48,LEN(G48)-SEARCH(" ",G48)))&amp;" - "&amp;_xlfn.SWITCH(M48,"Travaux Pratiques","TP","SOU","SOUTENANCE",UPPER(M48))&amp;" - "&amp;SUBSTITUTE(N48,",","."),"")</f>
        <v/>
      </c>
    </row>
    <row r="49" spans="1:25" ht="32.1" customHeight="1" x14ac:dyDescent="0.3">
      <c r="A49" s="24" t="s">
        <v>24</v>
      </c>
      <c r="B49" s="25" t="s">
        <v>25</v>
      </c>
      <c r="C49" s="26" t="s">
        <v>330</v>
      </c>
      <c r="D49" s="49" t="s">
        <v>77</v>
      </c>
      <c r="E49" s="50" t="s">
        <v>95</v>
      </c>
      <c r="F49" s="27" t="s">
        <v>96</v>
      </c>
      <c r="G49" s="51" t="s">
        <v>97</v>
      </c>
      <c r="H49" s="49" t="s">
        <v>99</v>
      </c>
      <c r="I49" s="50" t="s">
        <v>143</v>
      </c>
      <c r="J49" s="50">
        <v>0</v>
      </c>
      <c r="K49" s="48" t="s">
        <v>335</v>
      </c>
      <c r="L49" s="48">
        <v>1</v>
      </c>
      <c r="M49" s="48"/>
      <c r="N49" s="48"/>
      <c r="O49" s="48"/>
      <c r="P49" s="48"/>
      <c r="Q49" s="48"/>
      <c r="R49" s="48"/>
      <c r="S49" s="48"/>
      <c r="T49" s="48"/>
      <c r="U49" s="32" t="str" cm="1">
        <f t="array" ref="U49">E49&amp;"E1"&amp;" - "&amp;LEFT(G49,SEARCH(" ",G49)-1)&amp;"-1 "&amp;UPPER(RIGHT(G49,LEN(G49)-SEARCH(" ",G49)))&amp;" - "&amp;_xlfn.SWITCH(K49,"Travaux Pratiques","TP","SOU","SOUTENANCE",UPPER(K49))&amp;" - "&amp;SUBSTITUTE(L49,",",".")</f>
        <v>BFTM5S01E1 - S5.St-1 STAGE - COMPTE-RENDU - 1</v>
      </c>
      <c r="V49" s="32" t="str" cm="1">
        <f t="array" ref="V49">IF(NOT(ISBLANK(M49)),E49&amp;"E2"&amp;" - "&amp;LEFT(G49,SEARCH(" ",G49)-1)&amp;"-2 "&amp;UPPER(RIGHT(G49,LEN(G49)-SEARCH(" ",G49)))&amp;" - "&amp;_xlfn.SWITCH(M49,"Travaux Pratiques","TP","SOU","SOUTENANCE",UPPER(M49))&amp;" - "&amp;SUBSTITUTE(N49,",","."),"")</f>
        <v/>
      </c>
    </row>
    <row r="50" spans="1:25" ht="32.1" customHeight="1" x14ac:dyDescent="0.3">
      <c r="A50" s="24" t="s">
        <v>24</v>
      </c>
      <c r="B50" s="25" t="s">
        <v>100</v>
      </c>
      <c r="C50" s="26" t="s">
        <v>315</v>
      </c>
      <c r="D50" s="49" t="s">
        <v>39</v>
      </c>
      <c r="E50" s="50" t="s">
        <v>110</v>
      </c>
      <c r="F50" s="27" t="s">
        <v>111</v>
      </c>
      <c r="G50" s="51" t="s">
        <v>112</v>
      </c>
      <c r="H50" s="49" t="s">
        <v>43</v>
      </c>
      <c r="I50" s="50" t="s">
        <v>142</v>
      </c>
      <c r="J50" s="50">
        <v>21</v>
      </c>
      <c r="K50" s="48" t="s">
        <v>319</v>
      </c>
      <c r="L50" s="48">
        <v>0.5</v>
      </c>
      <c r="M50" s="48" t="s">
        <v>320</v>
      </c>
      <c r="N50" s="48">
        <v>0.5</v>
      </c>
      <c r="O50" s="48"/>
      <c r="P50" s="48"/>
      <c r="Q50" s="48"/>
      <c r="R50" s="48"/>
      <c r="S50" s="48"/>
      <c r="T50" s="48"/>
      <c r="U50" s="32" t="str" cm="1">
        <f t="array" ref="U50">E50&amp;"E1"&amp;" - "&amp;LEFT(G50,SEARCH(" ",G50)-1)&amp;"-1 "&amp;UPPER(RIGHT(G50,LEN(G50)-SEARCH(" ",G50)))&amp;" - "&amp;_xlfn.SWITCH(K50,"Travaux Pratiques","TP","SOU","SOUTENANCE",UPPER(K50))&amp;" - "&amp;SUBSTITUTE(L50,",",".")</f>
        <v>BFTB6R01E1 - R6.B05-1 OPTIMIS. SERVICES - ECRIT - 0.5</v>
      </c>
      <c r="V50" s="32" t="str" cm="1">
        <f t="array" ref="V50">IF(NOT(ISBLANK(M50)),E50&amp;"E2"&amp;" - "&amp;LEFT(G50,SEARCH(" ",G50)-1)&amp;"-2 "&amp;UPPER(RIGHT(G50,LEN(G50)-SEARCH(" ",G50)))&amp;" - "&amp;_xlfn.SWITCH(M50,"Travaux Pratiques","TP","SOU","SOUTENANCE",UPPER(M50))&amp;" - "&amp;SUBSTITUTE(N50,",","."),"")</f>
        <v>BFTB6R01E2 - R6.B05-2 OPTIMIS. SERVICES - TP - 0.5</v>
      </c>
    </row>
    <row r="51" spans="1:25" ht="32.1" customHeight="1" x14ac:dyDescent="0.3">
      <c r="A51" s="24" t="s">
        <v>24</v>
      </c>
      <c r="B51" s="25" t="s">
        <v>100</v>
      </c>
      <c r="C51" s="26" t="s">
        <v>318</v>
      </c>
      <c r="D51" s="49" t="s">
        <v>39</v>
      </c>
      <c r="E51" s="50" t="s">
        <v>113</v>
      </c>
      <c r="F51" s="27" t="s">
        <v>114</v>
      </c>
      <c r="G51" s="51" t="s">
        <v>114</v>
      </c>
      <c r="H51" s="49" t="s">
        <v>43</v>
      </c>
      <c r="I51" s="50" t="s">
        <v>142</v>
      </c>
      <c r="J51" s="50">
        <v>21</v>
      </c>
      <c r="K51" s="48" t="s">
        <v>319</v>
      </c>
      <c r="L51" s="48">
        <v>0.6</v>
      </c>
      <c r="M51" s="48" t="s">
        <v>320</v>
      </c>
      <c r="N51" s="48">
        <v>0.4</v>
      </c>
      <c r="O51" s="48"/>
      <c r="P51" s="48"/>
      <c r="Q51" s="48"/>
      <c r="R51" s="48"/>
      <c r="S51" s="48"/>
      <c r="T51" s="48"/>
      <c r="U51" s="32" t="str" cm="1">
        <f t="array" ref="U51">E51&amp;"E1"&amp;" - "&amp;LEFT(G51,SEARCH(" ",G51)-1)&amp;"-1 "&amp;UPPER(RIGHT(G51,LEN(G51)-SEARCH(" ",G51)))&amp;" - "&amp;_xlfn.SWITCH(K51,"Travaux Pratiques","TP","SOU","SOUTENANCE",UPPER(K51))&amp;" - "&amp;SUBSTITUTE(L51,",",".")</f>
        <v>BFTB6R02E1 - R6.B06-1 - CLOUD COMPUTING - ECRIT - 0.6</v>
      </c>
      <c r="V51" s="32" t="str" cm="1">
        <f t="array" ref="V51">IF(NOT(ISBLANK(M51)),E51&amp;"E2"&amp;" - "&amp;LEFT(G51,SEARCH(" ",G51)-1)&amp;"-2 "&amp;UPPER(RIGHT(G51,LEN(G51)-SEARCH(" ",G51)))&amp;" - "&amp;_xlfn.SWITCH(M51,"Travaux Pratiques","TP","SOU","SOUTENANCE",UPPER(M51))&amp;" - "&amp;SUBSTITUTE(N51,",","."),"")</f>
        <v>BFTB6R02E2 - R6.B06-2 - CLOUD COMPUTING - TP - 0.4</v>
      </c>
    </row>
    <row r="52" spans="1:25" ht="32.1" customHeight="1" x14ac:dyDescent="0.3">
      <c r="A52" s="24" t="s">
        <v>24</v>
      </c>
      <c r="B52" s="25" t="s">
        <v>100</v>
      </c>
      <c r="C52" s="26" t="s">
        <v>315</v>
      </c>
      <c r="D52" s="49" t="s">
        <v>39</v>
      </c>
      <c r="E52" s="50" t="s">
        <v>115</v>
      </c>
      <c r="F52" s="27" t="s">
        <v>116</v>
      </c>
      <c r="G52" s="51" t="s">
        <v>117</v>
      </c>
      <c r="H52" s="49" t="s">
        <v>43</v>
      </c>
      <c r="I52" s="50" t="s">
        <v>143</v>
      </c>
      <c r="J52" s="50">
        <v>12</v>
      </c>
      <c r="K52" s="48" t="s">
        <v>336</v>
      </c>
      <c r="L52" s="48">
        <v>1</v>
      </c>
      <c r="M52" s="48"/>
      <c r="N52" s="48"/>
      <c r="O52" s="48"/>
      <c r="P52" s="48"/>
      <c r="Q52" s="48"/>
      <c r="R52" s="48"/>
      <c r="S52" s="48"/>
      <c r="T52" s="48"/>
      <c r="U52" s="32" t="str" cm="1">
        <f t="array" ref="U52">E52&amp;"E1"&amp;" - "&amp;LEFT(G52,SEARCH(" ",G52)-1)&amp;"-1 "&amp;UPPER(RIGHT(G52,LEN(G52)-SEARCH(" ",G52)))&amp;" - "&amp;_xlfn.SWITCH(K52,"Travaux Pratiques","TP","SOU","SOUTENANCE",UPPER(K52))&amp;" - "&amp;SUBSTITUTE(L52,",",".")</f>
        <v>BFTM6R01E1 - R6.01-1 ENTREPRENARIAT - DOSSIER - 1</v>
      </c>
      <c r="V52" s="32" t="str" cm="1">
        <f t="array" ref="V52">IF(NOT(ISBLANK(M52)),E52&amp;"E2"&amp;" - "&amp;LEFT(G52,SEARCH(" ",G52)-1)&amp;"-2 "&amp;UPPER(RIGHT(G52,LEN(G52)-SEARCH(" ",G52)))&amp;" - "&amp;_xlfn.SWITCH(M52,"Travaux Pratiques","TP","SOU","SOUTENANCE",UPPER(M52))&amp;" - "&amp;SUBSTITUTE(N52,",","."),"")</f>
        <v/>
      </c>
    </row>
    <row r="53" spans="1:25" ht="32.1" customHeight="1" x14ac:dyDescent="0.3">
      <c r="A53" s="24" t="s">
        <v>24</v>
      </c>
      <c r="B53" s="25" t="s">
        <v>100</v>
      </c>
      <c r="C53" s="26" t="s">
        <v>318</v>
      </c>
      <c r="D53" s="49" t="s">
        <v>39</v>
      </c>
      <c r="E53" s="50" t="s">
        <v>118</v>
      </c>
      <c r="F53" s="27" t="s">
        <v>119</v>
      </c>
      <c r="G53" s="51" t="s">
        <v>120</v>
      </c>
      <c r="H53" s="49" t="s">
        <v>43</v>
      </c>
      <c r="I53" s="50" t="s">
        <v>143</v>
      </c>
      <c r="J53" s="50">
        <v>12</v>
      </c>
      <c r="K53" s="48" t="s">
        <v>337</v>
      </c>
      <c r="L53" s="48">
        <v>1</v>
      </c>
      <c r="M53" s="48"/>
      <c r="N53" s="48"/>
      <c r="O53" s="48"/>
      <c r="P53" s="48"/>
      <c r="Q53" s="48"/>
      <c r="R53" s="48"/>
      <c r="S53" s="48"/>
      <c r="T53" s="48"/>
      <c r="U53" s="32" t="str" cm="1">
        <f t="array" ref="U53">E53&amp;"E1"&amp;" - "&amp;LEFT(G53,SEARCH(" ",G53)-1)&amp;"-1 "&amp;UPPER(RIGHT(G53,LEN(G53)-SEARCH(" ",G53)))&amp;" - "&amp;_xlfn.SWITCH(K53,"Travaux Pratiques","TP","SOU","SOUTENANCE",UPPER(K53))&amp;" - "&amp;SUBSTITUTE(L53,",",".")</f>
        <v>BFTM6R02E1 - R6.02-1 DROIT NUM. ET PI - ETUDE DE CAS - 1</v>
      </c>
      <c r="V53" s="32" t="str" cm="1">
        <f t="array" ref="V53">IF(NOT(ISBLANK(M53)),E53&amp;"E2"&amp;" - "&amp;LEFT(G53,SEARCH(" ",G53)-1)&amp;"-2 "&amp;UPPER(RIGHT(G53,LEN(G53)-SEARCH(" ",G53)))&amp;" - "&amp;_xlfn.SWITCH(M53,"Travaux Pratiques","TP","SOU","SOUTENANCE",UPPER(M53))&amp;" - "&amp;SUBSTITUTE(N53,",","."),"")</f>
        <v/>
      </c>
    </row>
    <row r="54" spans="1:25" ht="32.1" customHeight="1" x14ac:dyDescent="0.3">
      <c r="A54" s="24" t="s">
        <v>24</v>
      </c>
      <c r="B54" s="25" t="s">
        <v>100</v>
      </c>
      <c r="C54" s="26" t="s">
        <v>321</v>
      </c>
      <c r="D54" s="49" t="s">
        <v>39</v>
      </c>
      <c r="E54" s="50" t="s">
        <v>121</v>
      </c>
      <c r="F54" s="27" t="s">
        <v>122</v>
      </c>
      <c r="G54" s="51" t="s">
        <v>123</v>
      </c>
      <c r="H54" s="49" t="s">
        <v>43</v>
      </c>
      <c r="I54" s="50" t="s">
        <v>143</v>
      </c>
      <c r="J54" s="50">
        <v>9</v>
      </c>
      <c r="K54" s="48" t="s">
        <v>319</v>
      </c>
      <c r="L54" s="48">
        <v>1</v>
      </c>
      <c r="M54" s="48"/>
      <c r="N54" s="48"/>
      <c r="O54" s="48"/>
      <c r="P54" s="48"/>
      <c r="Q54" s="48"/>
      <c r="R54" s="48"/>
      <c r="S54" s="48"/>
      <c r="T54" s="48"/>
      <c r="U54" s="32" t="str" cm="1">
        <f t="array" ref="U54">E54&amp;"E1"&amp;" - "&amp;LEFT(G54,SEARCH(" ",G54)-1)&amp;"-1 "&amp;UPPER(RIGHT(G54,LEN(G54)-SEARCH(" ",G54)))&amp;" - "&amp;_xlfn.SWITCH(K54,"Travaux Pratiques","TP","SOU","SOUTENANCE",UPPER(K54))&amp;" - "&amp;SUBSTITUTE(L54,",",".")</f>
        <v>BFTM6R03E1 - R6.03-1 COMM. INFORMATION - ECRIT - 1</v>
      </c>
      <c r="V54" s="32" t="str" cm="1">
        <f t="array" ref="V54">IF(NOT(ISBLANK(M54)),E54&amp;"E2"&amp;" - "&amp;LEFT(G54,SEARCH(" ",G54)-1)&amp;"-2 "&amp;UPPER(RIGHT(G54,LEN(G54)-SEARCH(" ",G54)))&amp;" - "&amp;_xlfn.SWITCH(M54,"Travaux Pratiques","TP","SOU","SOUTENANCE",UPPER(M54))&amp;" - "&amp;SUBSTITUTE(N54,",","."),"")</f>
        <v/>
      </c>
    </row>
    <row r="55" spans="1:25" ht="32.1" customHeight="1" x14ac:dyDescent="0.3">
      <c r="A55" s="24" t="s">
        <v>24</v>
      </c>
      <c r="B55" s="25" t="s">
        <v>100</v>
      </c>
      <c r="C55" s="26" t="s">
        <v>322</v>
      </c>
      <c r="D55" s="49" t="s">
        <v>39</v>
      </c>
      <c r="E55" s="50" t="s">
        <v>124</v>
      </c>
      <c r="F55" s="27" t="s">
        <v>125</v>
      </c>
      <c r="G55" s="51" t="s">
        <v>126</v>
      </c>
      <c r="H55" s="49" t="s">
        <v>43</v>
      </c>
      <c r="I55" s="50" t="s">
        <v>143</v>
      </c>
      <c r="J55" s="50">
        <v>8</v>
      </c>
      <c r="K55" s="48" t="s">
        <v>329</v>
      </c>
      <c r="L55" s="48">
        <v>1</v>
      </c>
      <c r="M55" s="48"/>
      <c r="N55" s="48"/>
      <c r="O55" s="48"/>
      <c r="P55" s="48"/>
      <c r="Q55" s="48"/>
      <c r="R55" s="48"/>
      <c r="S55" s="48"/>
      <c r="T55" s="48"/>
      <c r="U55" s="32" t="str" cm="1">
        <f t="array" ref="U55">E55&amp;"E1"&amp;" - "&amp;LEFT(G55,SEARCH(" ",G55)-1)&amp;"-1 "&amp;UPPER(RIGHT(G55,LEN(G55)-SEARCH(" ",G55)))&amp;" - "&amp;_xlfn.SWITCH(K55,"Travaux Pratiques","TP","SOU","SOUTENANCE",UPPER(K55))&amp;" - "&amp;SUBSTITUTE(L55,",",".")</f>
        <v>BFTM6R04E1 - R6.04-1 PPP - ORAL - 1</v>
      </c>
      <c r="V55" s="32" t="str" cm="1">
        <f t="array" ref="V55">IF(NOT(ISBLANK(M55)),E55&amp;"E2"&amp;" - "&amp;LEFT(G55,SEARCH(" ",G55)-1)&amp;"-2 "&amp;UPPER(RIGHT(G55,LEN(G55)-SEARCH(" ",G55)))&amp;" - "&amp;_xlfn.SWITCH(M55,"Travaux Pratiques","TP","SOU","SOUTENANCE",UPPER(M55))&amp;" - "&amp;SUBSTITUTE(N55,",","."),"")</f>
        <v/>
      </c>
    </row>
    <row r="56" spans="1:25" ht="32.1" customHeight="1" x14ac:dyDescent="0.3">
      <c r="A56" s="24" t="s">
        <v>24</v>
      </c>
      <c r="B56" s="25" t="s">
        <v>100</v>
      </c>
      <c r="C56" s="26" t="s">
        <v>330</v>
      </c>
      <c r="D56" s="49" t="s">
        <v>77</v>
      </c>
      <c r="E56" s="50" t="s">
        <v>127</v>
      </c>
      <c r="F56" s="27" t="s">
        <v>128</v>
      </c>
      <c r="G56" s="51" t="s">
        <v>129</v>
      </c>
      <c r="H56" s="49" t="s">
        <v>43</v>
      </c>
      <c r="I56" s="50" t="s">
        <v>142</v>
      </c>
      <c r="J56" s="50">
        <v>17</v>
      </c>
      <c r="K56" s="52"/>
      <c r="L56" s="52"/>
      <c r="M56" s="52"/>
      <c r="N56" s="52"/>
      <c r="O56" s="48"/>
      <c r="P56" s="48"/>
      <c r="Q56" s="48"/>
      <c r="R56" s="48"/>
      <c r="S56" s="48"/>
      <c r="T56" s="48"/>
      <c r="U56" s="32" t="str" cm="1">
        <f t="array" ref="U56">E56&amp;"E1"&amp;" - "&amp;LEFT(G56,SEARCH(" ",G56)-1)&amp;"-1 "&amp;UPPER(RIGHT(G56,LEN(G56)-SEARCH(" ",G56)))&amp;" - "&amp;_xlfn.SWITCH(K56,"Travaux Pratiques","TP","SOU","SOUTENANCE",UPPER(K56))&amp;" - "&amp;SUBSTITUTE(L56,",",".")</f>
        <v xml:space="preserve">BFTB6S01E1 - S6.B01-1 OPTIMIS. SERVICES -  - </v>
      </c>
      <c r="V56" s="32" t="str" cm="1">
        <f t="array" ref="V56">IF(NOT(ISBLANK(M56)),E56&amp;"E2"&amp;" - "&amp;LEFT(G56,SEARCH(" ",G56)-1)&amp;"-2 "&amp;UPPER(RIGHT(G56,LEN(G56)-SEARCH(" ",G56)))&amp;" - "&amp;_xlfn.SWITCH(M56,"Travaux Pratiques","TP","SOU","SOUTENANCE",UPPER(M56))&amp;" - "&amp;SUBSTITUTE(N56,",","."),"")</f>
        <v/>
      </c>
    </row>
    <row r="57" spans="1:25" ht="32.1" customHeight="1" x14ac:dyDescent="0.3">
      <c r="A57" s="24" t="s">
        <v>24</v>
      </c>
      <c r="B57" s="25" t="s">
        <v>100</v>
      </c>
      <c r="C57" s="26" t="s">
        <v>331</v>
      </c>
      <c r="D57" s="49" t="s">
        <v>77</v>
      </c>
      <c r="E57" s="50" t="s">
        <v>130</v>
      </c>
      <c r="F57" s="27" t="s">
        <v>131</v>
      </c>
      <c r="G57" s="51" t="s">
        <v>132</v>
      </c>
      <c r="H57" s="49" t="s">
        <v>84</v>
      </c>
      <c r="I57" s="50" t="s">
        <v>142</v>
      </c>
      <c r="J57" s="50">
        <v>45</v>
      </c>
      <c r="K57" s="48" t="s">
        <v>317</v>
      </c>
      <c r="L57" s="48">
        <v>1</v>
      </c>
      <c r="M57" s="48"/>
      <c r="N57" s="48"/>
      <c r="O57" s="48"/>
      <c r="P57" s="48"/>
      <c r="Q57" s="48"/>
      <c r="R57" s="48"/>
      <c r="S57" s="48"/>
      <c r="T57" s="48"/>
      <c r="U57" s="32" t="str" cm="1">
        <f t="array" ref="U57">E57&amp;"E1"&amp;" - "&amp;LEFT(G57,SEARCH(" ",G57)-1)&amp;"-1 "&amp;UPPER(RIGHT(G57,LEN(G57)-SEARCH(" ",G57)))&amp;" - "&amp;_xlfn.SWITCH(K57,"Travaux Pratiques","TP","SOU","SOUTENANCE",UPPER(K57))&amp;" - "&amp;SUBSTITUTE(L57,",",".")</f>
        <v>BFTB6S02E1 - S6.B01P-1 OPTIMIS. SERVICES - PROJET - 1</v>
      </c>
      <c r="V57" s="32" t="str" cm="1">
        <f t="array" ref="V57">IF(NOT(ISBLANK(M57)),E57&amp;"E2"&amp;" - "&amp;LEFT(G57,SEARCH(" ",G57)-1)&amp;"-2 "&amp;UPPER(RIGHT(G57,LEN(G57)-SEARCH(" ",G57)))&amp;" - "&amp;_xlfn.SWITCH(M57,"Travaux Pratiques","TP","SOU","SOUTENANCE",UPPER(M57))&amp;" - "&amp;SUBSTITUTE(N57,",","."),"")</f>
        <v/>
      </c>
    </row>
    <row r="58" spans="1:25" ht="32.1" customHeight="1" x14ac:dyDescent="0.3">
      <c r="A58" s="24" t="s">
        <v>24</v>
      </c>
      <c r="B58" s="25" t="s">
        <v>100</v>
      </c>
      <c r="C58" s="26" t="s">
        <v>332</v>
      </c>
      <c r="D58" s="49" t="s">
        <v>77</v>
      </c>
      <c r="E58" s="50" t="s">
        <v>133</v>
      </c>
      <c r="F58" s="27" t="s">
        <v>134</v>
      </c>
      <c r="G58" s="51" t="s">
        <v>135</v>
      </c>
      <c r="H58" s="49" t="s">
        <v>43</v>
      </c>
      <c r="I58" s="50" t="s">
        <v>142</v>
      </c>
      <c r="J58" s="50">
        <v>2</v>
      </c>
      <c r="K58" s="52"/>
      <c r="L58" s="52"/>
      <c r="M58" s="52"/>
      <c r="N58" s="52"/>
      <c r="O58" s="48"/>
      <c r="P58" s="48"/>
      <c r="Q58" s="48"/>
      <c r="R58" s="48"/>
      <c r="S58" s="48"/>
      <c r="T58" s="48"/>
      <c r="U58" s="32" t="str" cm="1">
        <f t="array" ref="U58">E58&amp;"E1"&amp;" - "&amp;LEFT(G58,SEARCH(" ",G58)-1)&amp;"-1 "&amp;UPPER(RIGHT(G58,LEN(G58)-SEARCH(" ",G58)))&amp;" - "&amp;_xlfn.SWITCH(K58,"Travaux Pratiques","TP","SOU","SOUTENANCE",UPPER(K58))&amp;" - "&amp;SUBSTITUTE(L58,",",".")</f>
        <v xml:space="preserve">BFTB6S03E1 - P6.B01-1 PORTFOLIO -  - </v>
      </c>
      <c r="V58" s="32" t="str" cm="1">
        <f t="array" ref="V58">IF(NOT(ISBLANK(M58)),E58&amp;"E2"&amp;" - "&amp;LEFT(G58,SEARCH(" ",G58)-1)&amp;"-2 "&amp;UPPER(RIGHT(G58,LEN(G58)-SEARCH(" ",G58)))&amp;" - "&amp;_xlfn.SWITCH(M58,"Travaux Pratiques","TP","SOU","SOUTENANCE",UPPER(M58))&amp;" - "&amp;SUBSTITUTE(N58,",","."),"")</f>
        <v/>
      </c>
    </row>
    <row r="59" spans="1:25" ht="32.1" customHeight="1" x14ac:dyDescent="0.3">
      <c r="A59" s="24" t="s">
        <v>24</v>
      </c>
      <c r="B59" s="25" t="s">
        <v>100</v>
      </c>
      <c r="C59" s="26" t="s">
        <v>333</v>
      </c>
      <c r="D59" s="49" t="s">
        <v>77</v>
      </c>
      <c r="E59" s="50" t="s">
        <v>136</v>
      </c>
      <c r="F59" s="27" t="s">
        <v>137</v>
      </c>
      <c r="G59" s="51" t="s">
        <v>138</v>
      </c>
      <c r="H59" s="49" t="s">
        <v>84</v>
      </c>
      <c r="I59" s="50" t="s">
        <v>142</v>
      </c>
      <c r="J59" s="50">
        <v>5</v>
      </c>
      <c r="K59" s="48" t="s">
        <v>317</v>
      </c>
      <c r="L59" s="48">
        <v>1</v>
      </c>
      <c r="M59" s="48"/>
      <c r="N59" s="48"/>
      <c r="O59" s="48"/>
      <c r="P59" s="48"/>
      <c r="Q59" s="48"/>
      <c r="R59" s="48"/>
      <c r="S59" s="48"/>
      <c r="T59" s="48"/>
      <c r="U59" s="32" t="str" cm="1">
        <f t="array" ref="U59">E59&amp;"E1"&amp;" - "&amp;LEFT(G59,SEARCH(" ",G59)-1)&amp;"-1 "&amp;UPPER(RIGHT(G59,LEN(G59)-SEARCH(" ",G59)))&amp;" - "&amp;_xlfn.SWITCH(K59,"Travaux Pratiques","TP","SOU","SOUTENANCE",UPPER(K59))&amp;" - "&amp;SUBSTITUTE(L59,",",".")</f>
        <v>BFTB6S04E1 - P6.B01P-1 PORTFOLIO - PROJET - 1</v>
      </c>
      <c r="V59" s="32" t="str" cm="1">
        <f t="array" ref="V59">IF(NOT(ISBLANK(M59)),E59&amp;"E2"&amp;" - "&amp;LEFT(G59,SEARCH(" ",G59)-1)&amp;"-2 "&amp;UPPER(RIGHT(G59,LEN(G59)-SEARCH(" ",G59)))&amp;" - "&amp;_xlfn.SWITCH(M59,"Travaux Pratiques","TP","SOU","SOUTENANCE",UPPER(M59))&amp;" - "&amp;SUBSTITUTE(N59,",","."),"")</f>
        <v/>
      </c>
    </row>
    <row r="60" spans="1:25" ht="32.1" customHeight="1" x14ac:dyDescent="0.3">
      <c r="A60" s="24" t="s">
        <v>24</v>
      </c>
      <c r="B60" s="25" t="s">
        <v>100</v>
      </c>
      <c r="C60" s="26" t="s">
        <v>330</v>
      </c>
      <c r="D60" s="49" t="s">
        <v>77</v>
      </c>
      <c r="E60" s="50" t="s">
        <v>139</v>
      </c>
      <c r="F60" s="27" t="s">
        <v>140</v>
      </c>
      <c r="G60" s="51" t="s">
        <v>141</v>
      </c>
      <c r="H60" s="49" t="s">
        <v>99</v>
      </c>
      <c r="I60" s="50" t="s">
        <v>143</v>
      </c>
      <c r="J60" s="50">
        <v>0</v>
      </c>
      <c r="K60" s="48" t="s">
        <v>338</v>
      </c>
      <c r="L60" s="48">
        <v>0.34</v>
      </c>
      <c r="M60" s="48" t="s">
        <v>339</v>
      </c>
      <c r="N60" s="48">
        <v>0.33</v>
      </c>
      <c r="O60" s="48" t="s">
        <v>340</v>
      </c>
      <c r="P60" s="48">
        <v>0.33</v>
      </c>
      <c r="Q60" s="48"/>
      <c r="R60" s="48"/>
      <c r="S60" s="48"/>
      <c r="T60" s="48"/>
      <c r="U60" s="32" t="str" cm="1">
        <f t="array" ref="U60">E60&amp;"E1"&amp;" - "&amp;LEFT(G60,SEARCH(" ",G60)-1)&amp;"-1 "&amp;UPPER(RIGHT(G60,LEN(G60)-SEARCH(" ",G60)))&amp;" - "&amp;_xlfn.SWITCH(K60,"Travaux Pratiques","TP","SOU","SOUTENANCE",UPPER(K60))&amp;" - "&amp;SUBSTITUTE(L60,",",".")</f>
        <v>BFTM6S01E1 - S6.St-1 STAGE - STAGE - 0.34</v>
      </c>
      <c r="V60" s="32" t="str" cm="1">
        <f t="array" ref="V60">IF(NOT(ISBLANK(M60)),E60&amp;"E2"&amp;" - "&amp;LEFT(G60,SEARCH(" ",G60)-1)&amp;"-2 "&amp;UPPER(RIGHT(G60,LEN(G60)-SEARCH(" ",G60)))&amp;" - "&amp;_xlfn.SWITCH(M60,"Travaux Pratiques","TP","SOU","SOUTENANCE",UPPER(M60))&amp;" - "&amp;SUBSTITUTE(N60,",","."),"")</f>
        <v>BFTM6S01E2 - S6.St-2 STAGE - RAPPORT - 0.33</v>
      </c>
      <c r="Y60" s="32" t="s">
        <v>346</v>
      </c>
    </row>
    <row r="61" spans="1:25" ht="32.1" customHeight="1" x14ac:dyDescent="0.3">
      <c r="A61" s="24" t="s">
        <v>225</v>
      </c>
      <c r="B61" s="25" t="s">
        <v>25</v>
      </c>
      <c r="C61" s="26" t="s">
        <v>315</v>
      </c>
      <c r="D61" s="49" t="s">
        <v>39</v>
      </c>
      <c r="E61" s="50" t="s">
        <v>232</v>
      </c>
      <c r="F61" s="27" t="s">
        <v>233</v>
      </c>
      <c r="G61" s="51" t="s">
        <v>234</v>
      </c>
      <c r="H61" s="49" t="s">
        <v>43</v>
      </c>
      <c r="I61" s="50" t="s">
        <v>142</v>
      </c>
      <c r="J61" s="50">
        <v>18</v>
      </c>
      <c r="K61" s="48" t="s">
        <v>319</v>
      </c>
      <c r="L61" s="48">
        <v>1</v>
      </c>
      <c r="M61" s="48"/>
      <c r="N61" s="48"/>
      <c r="O61" s="48"/>
      <c r="P61" s="48"/>
      <c r="Q61" s="48"/>
      <c r="R61" s="48"/>
      <c r="S61" s="48"/>
      <c r="T61" s="48"/>
      <c r="U61" s="32" t="str" cm="1">
        <f t="array" ref="U61">E61&amp;"E1"&amp;" - "&amp;LEFT(G61,SEARCH(" ",G61)-1)&amp;"-1 "&amp;UPPER(RIGHT(G61,LEN(G61)-SEARCH(" ",G61)))&amp;" - "&amp;_xlfn.SWITCH(K61,"Travaux Pratiques","TP","SOU","SOUTENANCE",UPPER(K61))&amp;" - "&amp;SUBSTITUTE(L61,",",".")</f>
        <v>BFTA5R01E1 - R5.A04-1 QUALITÉ ALGO - ECRIT - 1</v>
      </c>
      <c r="V61" s="32" t="str" cm="1">
        <f t="array" ref="V61">IF(NOT(ISBLANK(M61)),E61&amp;"E2"&amp;" - "&amp;LEFT(G61,SEARCH(" ",G61)-1)&amp;"-2 "&amp;UPPER(RIGHT(G61,LEN(G61)-SEARCH(" ",G61)))&amp;" - "&amp;_xlfn.SWITCH(M61,"Travaux Pratiques","TP","SOU","SOUTENANCE",UPPER(M61))&amp;" - "&amp;SUBSTITUTE(N61,",","."),"")</f>
        <v/>
      </c>
    </row>
    <row r="62" spans="1:25" ht="32.1" customHeight="1" x14ac:dyDescent="0.3">
      <c r="A62" s="24" t="s">
        <v>225</v>
      </c>
      <c r="B62" s="25" t="s">
        <v>25</v>
      </c>
      <c r="C62" s="26" t="s">
        <v>318</v>
      </c>
      <c r="D62" s="49" t="s">
        <v>39</v>
      </c>
      <c r="E62" s="50" t="s">
        <v>235</v>
      </c>
      <c r="F62" s="27" t="s">
        <v>236</v>
      </c>
      <c r="G62" s="51" t="s">
        <v>237</v>
      </c>
      <c r="H62" s="49" t="s">
        <v>43</v>
      </c>
      <c r="I62" s="50" t="s">
        <v>142</v>
      </c>
      <c r="J62" s="50">
        <v>33</v>
      </c>
      <c r="K62" s="48" t="s">
        <v>320</v>
      </c>
      <c r="L62" s="48">
        <v>0.5</v>
      </c>
      <c r="M62" s="48" t="s">
        <v>320</v>
      </c>
      <c r="N62" s="48">
        <v>0.5</v>
      </c>
      <c r="O62" s="48"/>
      <c r="P62" s="48"/>
      <c r="Q62" s="48"/>
      <c r="R62" s="48"/>
      <c r="S62" s="48"/>
      <c r="T62" s="48"/>
      <c r="U62" s="32" t="str" cm="1">
        <f t="array" ref="U62">E62&amp;"E1"&amp;" - "&amp;LEFT(G62,SEARCH(" ",G62)-1)&amp;"-1 "&amp;UPPER(RIGHT(G62,LEN(G62)-SEARCH(" ",G62)))&amp;" - "&amp;_xlfn.SWITCH(K62,"Travaux Pratiques","TP","SOU","SOUTENANCE",UPPER(K62))&amp;" - "&amp;SUBSTITUTE(L62,",",".")</f>
        <v>BFTA5R02E1 - R5.A05-1 PROG. AVANCÉE - TP - 0.5</v>
      </c>
      <c r="V62" s="32" t="str" cm="1">
        <f t="array" ref="V62">IF(NOT(ISBLANK(M62)),E62&amp;"E2"&amp;" - "&amp;LEFT(G62,SEARCH(" ",G62)-1)&amp;"-2 "&amp;UPPER(RIGHT(G62,LEN(G62)-SEARCH(" ",G62)))&amp;" - "&amp;_xlfn.SWITCH(M62,"Travaux Pratiques","TP","SOU","SOUTENANCE",UPPER(M62))&amp;" - "&amp;SUBSTITUTE(N62,",","."),"")</f>
        <v>BFTA5R02E2 - R5.A05-2 PROG. AVANCÉE - TP - 0.5</v>
      </c>
    </row>
    <row r="63" spans="1:25" ht="32.1" customHeight="1" x14ac:dyDescent="0.3">
      <c r="A63" s="24" t="s">
        <v>225</v>
      </c>
      <c r="B63" s="25" t="s">
        <v>25</v>
      </c>
      <c r="C63" s="26" t="s">
        <v>321</v>
      </c>
      <c r="D63" s="49" t="s">
        <v>39</v>
      </c>
      <c r="E63" s="50" t="s">
        <v>238</v>
      </c>
      <c r="F63" s="27" t="s">
        <v>239</v>
      </c>
      <c r="G63" s="51" t="s">
        <v>240</v>
      </c>
      <c r="H63" s="49" t="s">
        <v>43</v>
      </c>
      <c r="I63" s="50" t="s">
        <v>142</v>
      </c>
      <c r="J63" s="50">
        <v>12</v>
      </c>
      <c r="K63" s="55" t="s">
        <v>343</v>
      </c>
      <c r="L63" s="55">
        <v>1</v>
      </c>
      <c r="M63" s="55"/>
      <c r="N63" s="55"/>
      <c r="O63" s="48"/>
      <c r="P63" s="48"/>
      <c r="Q63" s="48"/>
      <c r="R63" s="48"/>
      <c r="S63" s="48"/>
      <c r="T63" s="48"/>
      <c r="U63" s="32" t="str" cm="1">
        <f t="array" ref="U63">E63&amp;"E1"&amp;" - "&amp;LEFT(G63,SEARCH(" ",G63)-1)&amp;"-1 "&amp;UPPER(RIGHT(G63,LEN(G63)-SEARCH(" ",G63)))&amp;" - "&amp;_xlfn.SWITCH(K63,"Travaux Pratiques","TP","SOU","SOUTENANCE",UPPER(K63))&amp;" - "&amp;SUBSTITUTE(L63,",",".")</f>
        <v>BFTA5R03E1 - R5.A06-1 PROG. MULTIMÉDIA - TP - 1</v>
      </c>
      <c r="V63" s="32" t="str" cm="1">
        <f t="array" ref="V63">IF(NOT(ISBLANK(M63)),E63&amp;"E2"&amp;" - "&amp;LEFT(G63,SEARCH(" ",G63)-1)&amp;"-2 "&amp;UPPER(RIGHT(G63,LEN(G63)-SEARCH(" ",G63)))&amp;" - "&amp;_xlfn.SWITCH(M63,"Travaux Pratiques","TP","SOU","SOUTENANCE",UPPER(M63))&amp;" - "&amp;SUBSTITUTE(N63,",","."),"")</f>
        <v/>
      </c>
    </row>
    <row r="64" spans="1:25" ht="32.1" customHeight="1" x14ac:dyDescent="0.3">
      <c r="A64" s="24" t="s">
        <v>225</v>
      </c>
      <c r="B64" s="25" t="s">
        <v>25</v>
      </c>
      <c r="C64" s="26" t="s">
        <v>322</v>
      </c>
      <c r="D64" s="49" t="s">
        <v>39</v>
      </c>
      <c r="E64" s="50" t="s">
        <v>241</v>
      </c>
      <c r="F64" s="27" t="s">
        <v>242</v>
      </c>
      <c r="G64" s="51" t="s">
        <v>243</v>
      </c>
      <c r="H64" s="49" t="s">
        <v>43</v>
      </c>
      <c r="I64" s="50" t="s">
        <v>142</v>
      </c>
      <c r="J64" s="53">
        <v>12</v>
      </c>
      <c r="K64" s="57" t="s">
        <v>316</v>
      </c>
      <c r="L64" s="57">
        <v>1</v>
      </c>
      <c r="M64" s="57"/>
      <c r="N64" s="57"/>
      <c r="O64" s="54"/>
      <c r="P64" s="48"/>
      <c r="Q64" s="48"/>
      <c r="R64" s="48"/>
      <c r="S64" s="48"/>
      <c r="T64" s="48"/>
      <c r="U64" s="32" t="str" cm="1">
        <f t="array" ref="U64">E64&amp;"E1"&amp;" - "&amp;LEFT(G64,SEARCH(" ",G64)-1)&amp;"-1 "&amp;UPPER(RIGHT(G64,LEN(G64)-SEARCH(" ",G64)))&amp;" - "&amp;_xlfn.SWITCH(K64,"Travaux Pratiques","TP","SOU","SOUTENANCE",UPPER(K64))&amp;" - "&amp;SUBSTITUTE(L64,",",".")</f>
        <v>BFTA5R04E1 - R5.A07-1 AUTOMATISATION - QCM - 1</v>
      </c>
      <c r="V64" s="32" t="str" cm="1">
        <f t="array" ref="V64">IF(NOT(ISBLANK(M64)),E64&amp;"E2"&amp;" - "&amp;LEFT(G64,SEARCH(" ",G64)-1)&amp;"-2 "&amp;UPPER(RIGHT(G64,LEN(G64)-SEARCH(" ",G64)))&amp;" - "&amp;_xlfn.SWITCH(M64,"Travaux Pratiques","TP","SOU","SOUTENANCE",UPPER(M64))&amp;" - "&amp;SUBSTITUTE(N64,",","."),"")</f>
        <v/>
      </c>
    </row>
    <row r="65" spans="1:22" ht="32.1" customHeight="1" x14ac:dyDescent="0.3">
      <c r="A65" s="24" t="s">
        <v>225</v>
      </c>
      <c r="B65" s="25" t="s">
        <v>25</v>
      </c>
      <c r="C65" s="26" t="s">
        <v>323</v>
      </c>
      <c r="D65" s="49" t="s">
        <v>39</v>
      </c>
      <c r="E65" s="50" t="s">
        <v>244</v>
      </c>
      <c r="F65" s="27" t="s">
        <v>245</v>
      </c>
      <c r="G65" s="51" t="s">
        <v>246</v>
      </c>
      <c r="H65" s="49" t="s">
        <v>43</v>
      </c>
      <c r="I65" s="50" t="s">
        <v>142</v>
      </c>
      <c r="J65" s="50">
        <v>27</v>
      </c>
      <c r="K65" s="56" t="s">
        <v>343</v>
      </c>
      <c r="L65" s="56">
        <v>0.5</v>
      </c>
      <c r="M65" s="56" t="s">
        <v>320</v>
      </c>
      <c r="N65" s="56">
        <v>0.5</v>
      </c>
      <c r="O65" s="48"/>
      <c r="P65" s="48"/>
      <c r="Q65" s="48"/>
      <c r="R65" s="48"/>
      <c r="S65" s="48"/>
      <c r="T65" s="48"/>
      <c r="U65" s="32" t="str" cm="1">
        <f t="array" ref="U65">E65&amp;"E1"&amp;" - "&amp;LEFT(G65,SEARCH(" ",G65)-1)&amp;"-1 "&amp;UPPER(RIGHT(G65,LEN(G65)-SEARCH(" ",G65)))&amp;" - "&amp;_xlfn.SWITCH(K65,"Travaux Pratiques","TP","SOU","SOUTENANCE",UPPER(K65))&amp;" - "&amp;SUBSTITUTE(L65,",",".")</f>
        <v>BFTA5R05E1 - R5.A08-1 QUALITÉ DÉVELOP. - TP - 0.5</v>
      </c>
      <c r="V65" s="32" t="str" cm="1">
        <f t="array" ref="V65">IF(NOT(ISBLANK(M65)),E65&amp;"E2"&amp;" - "&amp;LEFT(G65,SEARCH(" ",G65)-1)&amp;"-2 "&amp;UPPER(RIGHT(G65,LEN(G65)-SEARCH(" ",G65)))&amp;" - "&amp;_xlfn.SWITCH(M65,"Travaux Pratiques","TP","SOU","SOUTENANCE",UPPER(M65))&amp;" - "&amp;SUBSTITUTE(N65,",","."),"")</f>
        <v>BFTA5R05E2 - R5.A08-2 QUALITÉ DÉVELOP. - TP - 0.5</v>
      </c>
    </row>
    <row r="66" spans="1:22" ht="32.1" customHeight="1" x14ac:dyDescent="0.3">
      <c r="A66" s="24" t="s">
        <v>225</v>
      </c>
      <c r="B66" s="25" t="s">
        <v>25</v>
      </c>
      <c r="C66" s="26" t="s">
        <v>324</v>
      </c>
      <c r="D66" s="49" t="s">
        <v>39</v>
      </c>
      <c r="E66" s="50" t="s">
        <v>247</v>
      </c>
      <c r="F66" s="27" t="s">
        <v>248</v>
      </c>
      <c r="G66" s="51" t="s">
        <v>249</v>
      </c>
      <c r="H66" s="49" t="s">
        <v>43</v>
      </c>
      <c r="I66" s="50" t="s">
        <v>142</v>
      </c>
      <c r="J66" s="50">
        <v>18</v>
      </c>
      <c r="K66" s="48" t="s">
        <v>319</v>
      </c>
      <c r="L66" s="48">
        <v>0.6</v>
      </c>
      <c r="M66" s="48" t="s">
        <v>320</v>
      </c>
      <c r="N66" s="48">
        <v>0.4</v>
      </c>
      <c r="O66" s="48"/>
      <c r="P66" s="48"/>
      <c r="Q66" s="48"/>
      <c r="R66" s="48"/>
      <c r="S66" s="48"/>
      <c r="T66" s="48"/>
      <c r="U66" s="32" t="str" cm="1">
        <f t="array" ref="U66">E66&amp;"E1"&amp;" - "&amp;LEFT(G66,SEARCH(" ",G66)-1)&amp;"-1 "&amp;UPPER(RIGHT(G66,LEN(G66)-SEARCH(" ",G66)))&amp;" - "&amp;_xlfn.SWITCH(K66,"Travaux Pratiques","TP","SOU","SOUTENANCE",UPPER(K66))&amp;" - "&amp;SUBSTITUTE(L66,",",".")</f>
        <v>BFTA5R06E1 - R5.A09-1 VIRTUALIS. AVANCÉE - ECRIT - 0.6</v>
      </c>
      <c r="V66" s="32" t="str" cm="1">
        <f t="array" ref="V66">IF(NOT(ISBLANK(M66)),E66&amp;"E2"&amp;" - "&amp;LEFT(G66,SEARCH(" ",G66)-1)&amp;"-2 "&amp;UPPER(RIGHT(G66,LEN(G66)-SEARCH(" ",G66)))&amp;" - "&amp;_xlfn.SWITCH(M66,"Travaux Pratiques","TP","SOU","SOUTENANCE",UPPER(M66))&amp;" - "&amp;SUBSTITUTE(N66,",","."),"")</f>
        <v>BFTA5R06E2 - R5.A09-2 VIRTUALIS. AVANCÉE - TP - 0.4</v>
      </c>
    </row>
    <row r="67" spans="1:22" ht="32.1" customHeight="1" x14ac:dyDescent="0.3">
      <c r="A67" s="24" t="s">
        <v>225</v>
      </c>
      <c r="B67" s="25" t="s">
        <v>25</v>
      </c>
      <c r="C67" s="26" t="s">
        <v>325</v>
      </c>
      <c r="D67" s="49" t="s">
        <v>39</v>
      </c>
      <c r="E67" s="50" t="s">
        <v>250</v>
      </c>
      <c r="F67" s="27" t="s">
        <v>251</v>
      </c>
      <c r="G67" s="51" t="s">
        <v>252</v>
      </c>
      <c r="H67" s="49" t="s">
        <v>43</v>
      </c>
      <c r="I67" s="50" t="s">
        <v>142</v>
      </c>
      <c r="J67" s="50">
        <v>36</v>
      </c>
      <c r="K67" s="48" t="s">
        <v>319</v>
      </c>
      <c r="L67" s="48">
        <v>0.6</v>
      </c>
      <c r="M67" s="48" t="s">
        <v>320</v>
      </c>
      <c r="N67" s="48">
        <v>0.4</v>
      </c>
      <c r="O67" s="48"/>
      <c r="P67" s="48"/>
      <c r="Q67" s="48"/>
      <c r="R67" s="48"/>
      <c r="S67" s="48"/>
      <c r="T67" s="48"/>
      <c r="U67" s="32" t="str" cm="1">
        <f t="array" ref="U67">E67&amp;"E1"&amp;" - "&amp;LEFT(G67,SEARCH(" ",G67)-1)&amp;"-1 "&amp;UPPER(RIGHT(G67,LEN(G67)-SEARCH(" ",G67)))&amp;" - "&amp;_xlfn.SWITCH(K67,"Travaux Pratiques","TP","SOU","SOUTENANCE",UPPER(K67))&amp;" - "&amp;SUBSTITUTE(L67,",",".")</f>
        <v>BFTA5R07E1 - R5.A10-1 NOUVELLES BD - ECRIT - 0.6</v>
      </c>
      <c r="V67" s="32" t="str" cm="1">
        <f t="array" ref="V67">IF(NOT(ISBLANK(M67)),E67&amp;"E2"&amp;" - "&amp;LEFT(G67,SEARCH(" ",G67)-1)&amp;"-2 "&amp;UPPER(RIGHT(G67,LEN(G67)-SEARCH(" ",G67)))&amp;" - "&amp;_xlfn.SWITCH(M67,"Travaux Pratiques","TP","SOU","SOUTENANCE",UPPER(M67))&amp;" - "&amp;SUBSTITUTE(N67,",","."),"")</f>
        <v>BFTA5R07E2 - R5.A10-2 NOUVELLES BD - TP - 0.4</v>
      </c>
    </row>
    <row r="68" spans="1:22" ht="32.1" customHeight="1" x14ac:dyDescent="0.3">
      <c r="A68" s="24" t="s">
        <v>225</v>
      </c>
      <c r="B68" s="25" t="s">
        <v>25</v>
      </c>
      <c r="C68" s="26" t="s">
        <v>326</v>
      </c>
      <c r="D68" s="49" t="s">
        <v>39</v>
      </c>
      <c r="E68" s="50" t="s">
        <v>253</v>
      </c>
      <c r="F68" s="27" t="s">
        <v>254</v>
      </c>
      <c r="G68" s="51" t="s">
        <v>255</v>
      </c>
      <c r="H68" s="49" t="s">
        <v>43</v>
      </c>
      <c r="I68" s="50" t="s">
        <v>142</v>
      </c>
      <c r="J68" s="50">
        <v>12</v>
      </c>
      <c r="K68" s="48" t="s">
        <v>347</v>
      </c>
      <c r="L68" s="48">
        <v>1</v>
      </c>
      <c r="M68" s="48"/>
      <c r="N68" s="48"/>
      <c r="O68" s="48"/>
      <c r="P68" s="48"/>
      <c r="Q68" s="48"/>
      <c r="R68" s="48"/>
      <c r="S68" s="48"/>
      <c r="T68" s="48"/>
      <c r="U68" s="32" t="str" cm="1">
        <f t="array" ref="U68">E68&amp;"E1"&amp;" - "&amp;LEFT(G68,SEARCH(" ",G68)-1)&amp;"-1 "&amp;UPPER(RIGHT(G68,LEN(G68)-SEARCH(" ",G68)))&amp;" - "&amp;_xlfn.SWITCH(K68,"Travaux Pratiques","TP","SOU","SOUTENANCE",UPPER(K68))&amp;" - "&amp;SUBSTITUTE(L68,",",".")</f>
        <v>BFTA5R08E1 - R5.A11-1 AIDE À LA DÉCISION - ECR - 1</v>
      </c>
      <c r="V68" s="32" t="str" cm="1">
        <f t="array" ref="V68">IF(NOT(ISBLANK(M68)),E68&amp;"E2"&amp;" - "&amp;LEFT(G68,SEARCH(" ",G68)-1)&amp;"-2 "&amp;UPPER(RIGHT(G68,LEN(G68)-SEARCH(" ",G68)))&amp;" - "&amp;_xlfn.SWITCH(M68,"Travaux Pratiques","TP","SOU","SOUTENANCE",UPPER(M68))&amp;" - "&amp;SUBSTITUTE(N68,",","."),"")</f>
        <v/>
      </c>
    </row>
    <row r="69" spans="1:22" ht="32.1" customHeight="1" x14ac:dyDescent="0.3">
      <c r="A69" s="24" t="s">
        <v>225</v>
      </c>
      <c r="B69" s="25" t="s">
        <v>25</v>
      </c>
      <c r="C69" s="26" t="s">
        <v>327</v>
      </c>
      <c r="D69" s="49" t="s">
        <v>39</v>
      </c>
      <c r="E69" s="50" t="s">
        <v>256</v>
      </c>
      <c r="F69" s="27" t="s">
        <v>257</v>
      </c>
      <c r="G69" s="51" t="s">
        <v>258</v>
      </c>
      <c r="H69" s="49" t="s">
        <v>43</v>
      </c>
      <c r="I69" s="50" t="s">
        <v>142</v>
      </c>
      <c r="J69" s="50">
        <v>33</v>
      </c>
      <c r="K69" s="48" t="s">
        <v>344</v>
      </c>
      <c r="L69" s="48">
        <v>0.5</v>
      </c>
      <c r="M69" s="48" t="s">
        <v>345</v>
      </c>
      <c r="N69" s="48">
        <v>0.5</v>
      </c>
      <c r="O69" s="48"/>
      <c r="P69" s="48"/>
      <c r="Q69" s="48"/>
      <c r="R69" s="48"/>
      <c r="S69" s="48"/>
      <c r="T69" s="48"/>
      <c r="U69" s="32" t="str" cm="1">
        <f t="array" ref="U69">E69&amp;"E1"&amp;" - "&amp;LEFT(G69,SEARCH(" ",G69)-1)&amp;"-1 "&amp;UPPER(RIGHT(G69,LEN(G69)-SEARCH(" ",G69)))&amp;" - "&amp;_xlfn.SWITCH(K69,"Travaux Pratiques","TP","SOU","SOUTENANCE",UPPER(K69))&amp;" - "&amp;SUBSTITUTE(L69,",",".")</f>
        <v>BFTA5R09E1 - R5.A12-1 MODÉLISATIONS MATH - MEM - 0.5</v>
      </c>
      <c r="V69" s="32" t="str" cm="1">
        <f t="array" ref="V69">IF(NOT(ISBLANK(M69)),E69&amp;"E2"&amp;" - "&amp;LEFT(G69,SEARCH(" ",G69)-1)&amp;"-2 "&amp;UPPER(RIGHT(G69,LEN(G69)-SEARCH(" ",G69)))&amp;" - "&amp;_xlfn.SWITCH(M69,"Travaux Pratiques","TP","SOU","SOUTENANCE",UPPER(M69))&amp;" - "&amp;SUBSTITUTE(N69,",","."),"")</f>
        <v>BFTA5R09E2 - R5.A12-2 MODÉLISATIONS MATH - SOUTENANCE - 0.5</v>
      </c>
    </row>
    <row r="70" spans="1:22" ht="32.1" customHeight="1" x14ac:dyDescent="0.3">
      <c r="A70" s="24" t="s">
        <v>225</v>
      </c>
      <c r="B70" s="25" t="s">
        <v>25</v>
      </c>
      <c r="C70" s="26" t="s">
        <v>348</v>
      </c>
      <c r="D70" s="49" t="s">
        <v>39</v>
      </c>
      <c r="E70" s="50" t="s">
        <v>259</v>
      </c>
      <c r="F70" s="27" t="s">
        <v>260</v>
      </c>
      <c r="G70" s="51" t="s">
        <v>261</v>
      </c>
      <c r="H70" s="49" t="s">
        <v>43</v>
      </c>
      <c r="I70" s="50" t="s">
        <v>142</v>
      </c>
      <c r="J70" s="50">
        <v>12</v>
      </c>
      <c r="K70" s="48" t="s">
        <v>319</v>
      </c>
      <c r="L70" s="48">
        <v>1</v>
      </c>
      <c r="M70" s="48"/>
      <c r="N70" s="48"/>
      <c r="O70" s="48"/>
      <c r="P70" s="48"/>
      <c r="Q70" s="48"/>
      <c r="R70" s="48"/>
      <c r="S70" s="48"/>
      <c r="T70" s="48"/>
      <c r="U70" s="32" t="str" cm="1">
        <f t="array" ref="U70">E70&amp;"E1"&amp;" - "&amp;LEFT(G70,SEARCH(" ",G70)-1)&amp;"-1 "&amp;UPPER(RIGHT(G70,LEN(G70)-SEARCH(" ",G70)))&amp;" - "&amp;_xlfn.SWITCH(K70,"Travaux Pratiques","TP","SOU","SOUTENANCE",UPPER(K70))&amp;" - "&amp;SUBSTITUTE(L70,",",".")</f>
        <v>BFTA5R10E1 - R5.A13-1 ECO DURABLE ET NUM - ECRIT - 1</v>
      </c>
      <c r="V70" s="32" t="str" cm="1">
        <f t="array" ref="V70">IF(NOT(ISBLANK(M70)),E70&amp;"E2"&amp;" - "&amp;LEFT(G70,SEARCH(" ",G70)-1)&amp;"-2 "&amp;UPPER(RIGHT(G70,LEN(G70)-SEARCH(" ",G70)))&amp;" - "&amp;_xlfn.SWITCH(M70,"Travaux Pratiques","TP","SOU","SOUTENANCE",UPPER(M70))&amp;" - "&amp;SUBSTITUTE(N70,",","."),"")</f>
        <v/>
      </c>
    </row>
    <row r="71" spans="1:22" ht="32.1" customHeight="1" x14ac:dyDescent="0.3">
      <c r="A71" s="24" t="s">
        <v>225</v>
      </c>
      <c r="B71" s="25" t="s">
        <v>25</v>
      </c>
      <c r="C71" s="26" t="s">
        <v>349</v>
      </c>
      <c r="D71" s="49" t="s">
        <v>39</v>
      </c>
      <c r="E71" s="50" t="s">
        <v>262</v>
      </c>
      <c r="F71" s="27" t="s">
        <v>263</v>
      </c>
      <c r="G71" s="51" t="s">
        <v>264</v>
      </c>
      <c r="H71" s="49" t="s">
        <v>43</v>
      </c>
      <c r="I71" s="50" t="s">
        <v>142</v>
      </c>
      <c r="J71" s="50">
        <v>34</v>
      </c>
      <c r="K71" s="48" t="s">
        <v>319</v>
      </c>
      <c r="L71" s="48">
        <v>0.5</v>
      </c>
      <c r="M71" s="48" t="s">
        <v>328</v>
      </c>
      <c r="N71" s="48">
        <v>0.5</v>
      </c>
      <c r="O71" s="48"/>
      <c r="P71" s="48"/>
      <c r="Q71" s="48"/>
      <c r="R71" s="48"/>
      <c r="S71" s="48"/>
      <c r="T71" s="48"/>
      <c r="U71" s="32" t="str" cm="1">
        <f t="array" ref="U71">E71&amp;"E1"&amp;" - "&amp;LEFT(G71,SEARCH(" ",G71)-1)&amp;"-1 "&amp;UPPER(RIGHT(G71,LEN(G71)-SEARCH(" ",G71)))&amp;" - "&amp;_xlfn.SWITCH(K71,"Travaux Pratiques","TP","SOU","SOUTENANCE",UPPER(K71))&amp;" - "&amp;SUBSTITUTE(L71,",",".")</f>
        <v>BFTA5R11E1 - R5.A14-1 ANGLAIS - ECRIT - 0.5</v>
      </c>
      <c r="V71" s="32" t="str" cm="1">
        <f t="array" ref="V71">IF(NOT(ISBLANK(M71)),E71&amp;"E2"&amp;" - "&amp;LEFT(G71,SEARCH(" ",G71)-1)&amp;"-2 "&amp;UPPER(RIGHT(G71,LEN(G71)-SEARCH(" ",G71)))&amp;" - "&amp;_xlfn.SWITCH(M71,"Travaux Pratiques","TP","SOU","SOUTENANCE",UPPER(M71))&amp;" - "&amp;SUBSTITUTE(N71,",","."),"")</f>
        <v>BFTA5R11E2 - R5.A14-2 ANGLAIS - ORAL - 0.5</v>
      </c>
    </row>
    <row r="72" spans="1:22" ht="32.1" customHeight="1" x14ac:dyDescent="0.3">
      <c r="A72" s="24" t="s">
        <v>225</v>
      </c>
      <c r="B72" s="25" t="s">
        <v>25</v>
      </c>
      <c r="C72" s="26" t="s">
        <v>315</v>
      </c>
      <c r="D72" s="49" t="s">
        <v>39</v>
      </c>
      <c r="E72" s="50" t="s">
        <v>68</v>
      </c>
      <c r="F72" s="27" t="s">
        <v>69</v>
      </c>
      <c r="G72" s="51" t="s">
        <v>70</v>
      </c>
      <c r="H72" s="49" t="s">
        <v>43</v>
      </c>
      <c r="I72" s="50" t="s">
        <v>143</v>
      </c>
      <c r="J72" s="50">
        <v>12</v>
      </c>
      <c r="K72" s="48" t="s">
        <v>319</v>
      </c>
      <c r="L72" s="48">
        <v>1</v>
      </c>
      <c r="M72" s="48"/>
      <c r="N72" s="48"/>
      <c r="O72" s="48"/>
      <c r="P72" s="48"/>
      <c r="Q72" s="48"/>
      <c r="R72" s="48"/>
      <c r="S72" s="48"/>
      <c r="T72" s="48"/>
      <c r="U72" s="32" t="str" cm="1">
        <f t="array" ref="U72">E72&amp;"E1"&amp;" - "&amp;LEFT(G72,SEARCH(" ",G72)-1)&amp;"-1 "&amp;UPPER(RIGHT(G72,LEN(G72)-SEARCH(" ",G72)))&amp;" - "&amp;_xlfn.SWITCH(K72,"Travaux Pratiques","TP","SOU","SOUTENANCE",UPPER(K72))&amp;" - "&amp;SUBSTITUTE(L72,",",".")</f>
        <v>BFTM5R01E1 - R5.01-1 INIT. MANAGEMENT - ECRIT - 1</v>
      </c>
      <c r="V72" s="32" t="str" cm="1">
        <f t="array" ref="V72">IF(NOT(ISBLANK(M72)),E72&amp;"E2"&amp;" - "&amp;LEFT(G72,SEARCH(" ",G72)-1)&amp;"-2 "&amp;UPPER(RIGHT(G72,LEN(G72)-SEARCH(" ",G72)))&amp;" - "&amp;_xlfn.SWITCH(M72,"Travaux Pratiques","TP","SOU","SOUTENANCE",UPPER(M72))&amp;" - "&amp;SUBSTITUTE(N72,",","."),"")</f>
        <v/>
      </c>
    </row>
    <row r="73" spans="1:22" ht="32.1" customHeight="1" x14ac:dyDescent="0.3">
      <c r="A73" s="24" t="s">
        <v>225</v>
      </c>
      <c r="B73" s="25" t="s">
        <v>25</v>
      </c>
      <c r="C73" s="26" t="s">
        <v>318</v>
      </c>
      <c r="D73" s="49" t="s">
        <v>39</v>
      </c>
      <c r="E73" s="50" t="s">
        <v>71</v>
      </c>
      <c r="F73" s="27" t="s">
        <v>72</v>
      </c>
      <c r="G73" s="51" t="s">
        <v>73</v>
      </c>
      <c r="H73" s="49" t="s">
        <v>43</v>
      </c>
      <c r="I73" s="50" t="s">
        <v>143</v>
      </c>
      <c r="J73" s="50">
        <v>9</v>
      </c>
      <c r="K73" s="48" t="s">
        <v>329</v>
      </c>
      <c r="L73" s="48">
        <v>1</v>
      </c>
      <c r="M73" s="48"/>
      <c r="N73" s="48"/>
      <c r="O73" s="48"/>
      <c r="P73" s="48"/>
      <c r="Q73" s="48"/>
      <c r="R73" s="48"/>
      <c r="S73" s="48"/>
      <c r="T73" s="48"/>
      <c r="U73" s="32" t="str" cm="1">
        <f t="array" ref="U73">E73&amp;"E1"&amp;" - "&amp;LEFT(G73,SEARCH(" ",G73)-1)&amp;"-1 "&amp;UPPER(RIGHT(G73,LEN(G73)-SEARCH(" ",G73)))&amp;" - "&amp;_xlfn.SWITCH(K73,"Travaux Pratiques","TP","SOU","SOUTENANCE",UPPER(K73))&amp;" - "&amp;SUBSTITUTE(L73,",",".")</f>
        <v>BFTM5R02E1 - R5.02-1 PPP - ORAL - 1</v>
      </c>
      <c r="V73" s="32" t="str" cm="1">
        <f t="array" ref="V73">IF(NOT(ISBLANK(M73)),E73&amp;"E2"&amp;" - "&amp;LEFT(G73,SEARCH(" ",G73)-1)&amp;"-2 "&amp;UPPER(RIGHT(G73,LEN(G73)-SEARCH(" ",G73)))&amp;" - "&amp;_xlfn.SWITCH(M73,"Travaux Pratiques","TP","SOU","SOUTENANCE",UPPER(M73))&amp;" - "&amp;SUBSTITUTE(N73,",","."),"")</f>
        <v/>
      </c>
    </row>
    <row r="74" spans="1:22" ht="32.1" customHeight="1" x14ac:dyDescent="0.3">
      <c r="A74" s="24" t="s">
        <v>225</v>
      </c>
      <c r="B74" s="25" t="s">
        <v>25</v>
      </c>
      <c r="C74" s="26" t="s">
        <v>321</v>
      </c>
      <c r="D74" s="49" t="s">
        <v>39</v>
      </c>
      <c r="E74" s="50" t="s">
        <v>74</v>
      </c>
      <c r="F74" s="27" t="s">
        <v>75</v>
      </c>
      <c r="G74" s="51" t="s">
        <v>76</v>
      </c>
      <c r="H74" s="49" t="s">
        <v>43</v>
      </c>
      <c r="I74" s="50" t="s">
        <v>143</v>
      </c>
      <c r="J74" s="50">
        <v>24</v>
      </c>
      <c r="K74" s="48" t="s">
        <v>329</v>
      </c>
      <c r="L74" s="48">
        <v>0.5</v>
      </c>
      <c r="M74" s="48" t="s">
        <v>319</v>
      </c>
      <c r="N74" s="48">
        <v>0.5</v>
      </c>
      <c r="O74" s="48"/>
      <c r="P74" s="48"/>
      <c r="Q74" s="48"/>
      <c r="R74" s="48"/>
      <c r="S74" s="48"/>
      <c r="T74" s="48"/>
      <c r="U74" s="32" t="str" cm="1">
        <f t="array" ref="U74">E74&amp;"E1"&amp;" - "&amp;LEFT(G74,SEARCH(" ",G74)-1)&amp;"-1 "&amp;UPPER(RIGHT(G74,LEN(G74)-SEARCH(" ",G74)))&amp;" - "&amp;_xlfn.SWITCH(K74,"Travaux Pratiques","TP","SOU","SOUTENANCE",UPPER(K74))&amp;" - "&amp;SUBSTITUTE(L74,",",".")</f>
        <v>BFTM5R03E1 - R5.03-1 COMMUNICATION - ORAL - 0.5</v>
      </c>
      <c r="V74" s="32" t="str" cm="1">
        <f t="array" ref="V74">IF(NOT(ISBLANK(M74)),E74&amp;"E2"&amp;" - "&amp;LEFT(G74,SEARCH(" ",G74)-1)&amp;"-2 "&amp;UPPER(RIGHT(G74,LEN(G74)-SEARCH(" ",G74)))&amp;" - "&amp;_xlfn.SWITCH(M74,"Travaux Pratiques","TP","SOU","SOUTENANCE",UPPER(M74))&amp;" - "&amp;SUBSTITUTE(N74,",","."),"")</f>
        <v>BFTM5R03E2 - R5.03-2 COMMUNICATION - ECRIT - 0.5</v>
      </c>
    </row>
    <row r="75" spans="1:22" ht="32.1" customHeight="1" x14ac:dyDescent="0.3">
      <c r="A75" s="24" t="s">
        <v>225</v>
      </c>
      <c r="B75" s="25" t="s">
        <v>25</v>
      </c>
      <c r="C75" s="26" t="s">
        <v>330</v>
      </c>
      <c r="D75" s="49" t="s">
        <v>77</v>
      </c>
      <c r="E75" s="50" t="s">
        <v>265</v>
      </c>
      <c r="F75" s="27" t="s">
        <v>266</v>
      </c>
      <c r="G75" s="51" t="s">
        <v>267</v>
      </c>
      <c r="H75" s="49" t="s">
        <v>43</v>
      </c>
      <c r="I75" s="50" t="s">
        <v>142</v>
      </c>
      <c r="J75" s="50">
        <v>21</v>
      </c>
      <c r="K75" s="52"/>
      <c r="L75" s="52"/>
      <c r="M75" s="52"/>
      <c r="N75" s="52"/>
      <c r="O75" s="48"/>
      <c r="P75" s="48"/>
      <c r="Q75" s="48"/>
      <c r="R75" s="48"/>
      <c r="S75" s="48"/>
      <c r="T75" s="48"/>
      <c r="U75" s="32" t="str" cm="1">
        <f t="array" ref="U75">E75&amp;"E1"&amp;" - "&amp;LEFT(G75,SEARCH(" ",G75)-1)&amp;"-1 "&amp;UPPER(RIGHT(G75,LEN(G75)-SEARCH(" ",G75)))&amp;" - "&amp;_xlfn.SWITCH(K75,"Travaux Pratiques","TP","SOU","SOUTENANCE",UPPER(K75))&amp;" - "&amp;SUBSTITUTE(L75,",",".")</f>
        <v xml:space="preserve">BFTA5S01E1 - S5.A01-1 DÉV. AVANCÉ 1 -  - </v>
      </c>
      <c r="V75" s="32" t="str" cm="1">
        <f t="array" ref="V75">IF(NOT(ISBLANK(M75)),E75&amp;"E2"&amp;" - "&amp;LEFT(G75,SEARCH(" ",G75)-1)&amp;"-2 "&amp;UPPER(RIGHT(G75,LEN(G75)-SEARCH(" ",G75)))&amp;" - "&amp;_xlfn.SWITCH(M75,"Travaux Pratiques","TP","SOU","SOUTENANCE",UPPER(M75))&amp;" - "&amp;SUBSTITUTE(N75,",","."),"")</f>
        <v/>
      </c>
    </row>
    <row r="76" spans="1:22" ht="32.1" customHeight="1" x14ac:dyDescent="0.3">
      <c r="A76" s="24" t="s">
        <v>225</v>
      </c>
      <c r="B76" s="25" t="s">
        <v>25</v>
      </c>
      <c r="C76" s="26" t="s">
        <v>331</v>
      </c>
      <c r="D76" s="49" t="s">
        <v>77</v>
      </c>
      <c r="E76" s="50" t="s">
        <v>268</v>
      </c>
      <c r="F76" s="27" t="s">
        <v>269</v>
      </c>
      <c r="G76" s="51" t="s">
        <v>270</v>
      </c>
      <c r="H76" s="49" t="s">
        <v>84</v>
      </c>
      <c r="I76" s="50" t="s">
        <v>142</v>
      </c>
      <c r="J76" s="50">
        <v>60</v>
      </c>
      <c r="K76" s="48" t="s">
        <v>317</v>
      </c>
      <c r="L76" s="48">
        <v>1</v>
      </c>
      <c r="M76" s="48"/>
      <c r="N76" s="48"/>
      <c r="O76" s="48"/>
      <c r="P76" s="48"/>
      <c r="Q76" s="48"/>
      <c r="R76" s="48"/>
      <c r="S76" s="48"/>
      <c r="T76" s="48"/>
      <c r="U76" s="32" t="str" cm="1">
        <f t="array" ref="U76">E76&amp;"E1"&amp;" - "&amp;LEFT(G76,SEARCH(" ",G76)-1)&amp;"-1 "&amp;UPPER(RIGHT(G76,LEN(G76)-SEARCH(" ",G76)))&amp;" - "&amp;_xlfn.SWITCH(K76,"Travaux Pratiques","TP","SOU","SOUTENANCE",UPPER(K76))&amp;" - "&amp;SUBSTITUTE(L76,",",".")</f>
        <v>BFTA5S02E1 - S5.A01P-1 DÉV. AVANCÉ 1 - PROJET - 1</v>
      </c>
      <c r="V76" s="32" t="str" cm="1">
        <f t="array" ref="V76">IF(NOT(ISBLANK(M76)),E76&amp;"E2"&amp;" - "&amp;LEFT(G76,SEARCH(" ",G76)-1)&amp;"-2 "&amp;UPPER(RIGHT(G76,LEN(G76)-SEARCH(" ",G76)))&amp;" - "&amp;_xlfn.SWITCH(M76,"Travaux Pratiques","TP","SOU","SOUTENANCE",UPPER(M76))&amp;" - "&amp;SUBSTITUTE(N76,",","."),"")</f>
        <v/>
      </c>
    </row>
    <row r="77" spans="1:22" ht="32.1" customHeight="1" x14ac:dyDescent="0.3">
      <c r="A77" s="24" t="s">
        <v>225</v>
      </c>
      <c r="B77" s="25" t="s">
        <v>25</v>
      </c>
      <c r="C77" s="26" t="s">
        <v>332</v>
      </c>
      <c r="D77" s="49" t="s">
        <v>77</v>
      </c>
      <c r="E77" s="50" t="s">
        <v>271</v>
      </c>
      <c r="F77" s="27" t="s">
        <v>272</v>
      </c>
      <c r="G77" s="51" t="s">
        <v>273</v>
      </c>
      <c r="H77" s="49" t="s">
        <v>43</v>
      </c>
      <c r="I77" s="50" t="s">
        <v>142</v>
      </c>
      <c r="J77" s="50">
        <v>33</v>
      </c>
      <c r="K77" s="52"/>
      <c r="L77" s="52"/>
      <c r="M77" s="52"/>
      <c r="N77" s="52"/>
      <c r="O77" s="48"/>
      <c r="P77" s="48"/>
      <c r="Q77" s="48"/>
      <c r="R77" s="48"/>
      <c r="S77" s="48"/>
      <c r="T77" s="48"/>
      <c r="U77" s="32" t="str" cm="1">
        <f t="array" ref="U77">E77&amp;"E1"&amp;" - "&amp;LEFT(G77,SEARCH(" ",G77)-1)&amp;"-1 "&amp;UPPER(RIGHT(G77,LEN(G77)-SEARCH(" ",G77)))&amp;" - "&amp;_xlfn.SWITCH(K77,"Travaux Pratiques","TP","SOU","SOUTENANCE",UPPER(K77))&amp;" - "&amp;SUBSTITUTE(L77,",",".")</f>
        <v xml:space="preserve">BFTA5S03E1 - S5.A02-1 DÉV. AVANCÉ 2 -  - </v>
      </c>
      <c r="V77" s="32" t="str" cm="1">
        <f t="array" ref="V77">IF(NOT(ISBLANK(M77)),E77&amp;"E2"&amp;" - "&amp;LEFT(G77,SEARCH(" ",G77)-1)&amp;"-2 "&amp;UPPER(RIGHT(G77,LEN(G77)-SEARCH(" ",G77)))&amp;" - "&amp;_xlfn.SWITCH(M77,"Travaux Pratiques","TP","SOU","SOUTENANCE",UPPER(M77))&amp;" - "&amp;SUBSTITUTE(N77,",","."),"")</f>
        <v/>
      </c>
    </row>
    <row r="78" spans="1:22" ht="32.1" customHeight="1" x14ac:dyDescent="0.3">
      <c r="A78" s="24" t="s">
        <v>225</v>
      </c>
      <c r="B78" s="25" t="s">
        <v>25</v>
      </c>
      <c r="C78" s="26" t="s">
        <v>333</v>
      </c>
      <c r="D78" s="49" t="s">
        <v>77</v>
      </c>
      <c r="E78" s="50" t="s">
        <v>274</v>
      </c>
      <c r="F78" s="27" t="s">
        <v>275</v>
      </c>
      <c r="G78" s="51" t="s">
        <v>276</v>
      </c>
      <c r="H78" s="49" t="s">
        <v>84</v>
      </c>
      <c r="I78" s="50" t="s">
        <v>142</v>
      </c>
      <c r="J78" s="50">
        <v>140</v>
      </c>
      <c r="K78" s="48" t="s">
        <v>317</v>
      </c>
      <c r="L78" s="48">
        <v>1</v>
      </c>
      <c r="M78" s="48"/>
      <c r="N78" s="48"/>
      <c r="O78" s="48"/>
      <c r="P78" s="48"/>
      <c r="Q78" s="48"/>
      <c r="R78" s="48"/>
      <c r="S78" s="48"/>
      <c r="T78" s="48"/>
      <c r="U78" s="32" t="str" cm="1">
        <f t="array" ref="U78">E78&amp;"E1"&amp;" - "&amp;LEFT(G78,SEARCH(" ",G78)-1)&amp;"-1 "&amp;UPPER(RIGHT(G78,LEN(G78)-SEARCH(" ",G78)))&amp;" - "&amp;_xlfn.SWITCH(K78,"Travaux Pratiques","TP","SOU","SOUTENANCE",UPPER(K78))&amp;" - "&amp;SUBSTITUTE(L78,",",".")</f>
        <v>BFTA5S04E1 - S5.A02P-1 DÉV. AVANCÉ 2 - PROJET - 1</v>
      </c>
      <c r="V78" s="32" t="str" cm="1">
        <f t="array" ref="V78">IF(NOT(ISBLANK(M78)),E78&amp;"E2"&amp;" - "&amp;LEFT(G78,SEARCH(" ",G78)-1)&amp;"-2 "&amp;UPPER(RIGHT(G78,LEN(G78)-SEARCH(" ",G78)))&amp;" - "&amp;_xlfn.SWITCH(M78,"Travaux Pratiques","TP","SOU","SOUTENANCE",UPPER(M78))&amp;" - "&amp;SUBSTITUTE(N78,",","."),"")</f>
        <v/>
      </c>
    </row>
    <row r="79" spans="1:22" ht="32.1" customHeight="1" x14ac:dyDescent="0.3">
      <c r="A79" s="24" t="s">
        <v>225</v>
      </c>
      <c r="B79" s="25" t="s">
        <v>25</v>
      </c>
      <c r="C79" s="26" t="s">
        <v>334</v>
      </c>
      <c r="D79" s="49" t="s">
        <v>77</v>
      </c>
      <c r="E79" s="50" t="s">
        <v>277</v>
      </c>
      <c r="F79" s="27" t="s">
        <v>278</v>
      </c>
      <c r="G79" s="51" t="s">
        <v>279</v>
      </c>
      <c r="H79" s="49" t="s">
        <v>43</v>
      </c>
      <c r="I79" s="50" t="s">
        <v>142</v>
      </c>
      <c r="J79" s="50">
        <v>2</v>
      </c>
      <c r="K79" s="52"/>
      <c r="L79" s="52"/>
      <c r="M79" s="52"/>
      <c r="N79" s="52"/>
      <c r="O79" s="48"/>
      <c r="P79" s="48"/>
      <c r="Q79" s="48"/>
      <c r="R79" s="48"/>
      <c r="S79" s="48"/>
      <c r="T79" s="48"/>
      <c r="U79" s="32" t="str" cm="1">
        <f t="array" ref="U79">E79&amp;"E1"&amp;" - "&amp;LEFT(G79,SEARCH(" ",G79)-1)&amp;"-1 "&amp;UPPER(RIGHT(G79,LEN(G79)-SEARCH(" ",G79)))&amp;" - "&amp;_xlfn.SWITCH(K79,"Travaux Pratiques","TP","SOU","SOUTENANCE",UPPER(K79))&amp;" - "&amp;SUBSTITUTE(L79,",",".")</f>
        <v xml:space="preserve">BFTA5S05E1 - P5.A01-1 PORTFOLIO -  - </v>
      </c>
      <c r="V79" s="32" t="str" cm="1">
        <f t="array" ref="V79">IF(NOT(ISBLANK(M79)),E79&amp;"E2"&amp;" - "&amp;LEFT(G79,SEARCH(" ",G79)-1)&amp;"-2 "&amp;UPPER(RIGHT(G79,LEN(G79)-SEARCH(" ",G79)))&amp;" - "&amp;_xlfn.SWITCH(M79,"Travaux Pratiques","TP","SOU","SOUTENANCE",UPPER(M79))&amp;" - "&amp;SUBSTITUTE(N79,",","."),"")</f>
        <v/>
      </c>
    </row>
    <row r="80" spans="1:22" ht="32.1" customHeight="1" x14ac:dyDescent="0.3">
      <c r="A80" s="24" t="s">
        <v>225</v>
      </c>
      <c r="B80" s="25" t="s">
        <v>25</v>
      </c>
      <c r="C80" s="26" t="s">
        <v>330</v>
      </c>
      <c r="D80" s="49" t="s">
        <v>77</v>
      </c>
      <c r="E80" s="50" t="s">
        <v>95</v>
      </c>
      <c r="F80" s="27" t="s">
        <v>96</v>
      </c>
      <c r="G80" s="51" t="s">
        <v>97</v>
      </c>
      <c r="H80" s="49" t="s">
        <v>99</v>
      </c>
      <c r="I80" s="50" t="s">
        <v>143</v>
      </c>
      <c r="J80" s="50">
        <v>0</v>
      </c>
      <c r="K80" s="48" t="s">
        <v>335</v>
      </c>
      <c r="L80" s="48">
        <v>1</v>
      </c>
      <c r="M80" s="48"/>
      <c r="N80" s="48"/>
      <c r="O80" s="48"/>
      <c r="P80" s="48"/>
      <c r="Q80" s="48"/>
      <c r="R80" s="48"/>
      <c r="S80" s="48"/>
      <c r="T80" s="48"/>
      <c r="U80" s="32" t="str" cm="1">
        <f t="array" ref="U80">E80&amp;"E1"&amp;" - "&amp;LEFT(G80,SEARCH(" ",G80)-1)&amp;"-1 "&amp;UPPER(RIGHT(G80,LEN(G80)-SEARCH(" ",G80)))&amp;" - "&amp;_xlfn.SWITCH(K80,"Travaux Pratiques","TP","SOU","SOUTENANCE",UPPER(K80))&amp;" - "&amp;SUBSTITUTE(L80,",",".")</f>
        <v>BFTM5S01E1 - S5.St-1 STAGE - COMPTE-RENDU - 1</v>
      </c>
      <c r="V80" s="32" t="str" cm="1">
        <f t="array" ref="V80">IF(NOT(ISBLANK(M80)),E80&amp;"E2"&amp;" - "&amp;LEFT(G80,SEARCH(" ",G80)-1)&amp;"-2 "&amp;UPPER(RIGHT(G80,LEN(G80)-SEARCH(" ",G80)))&amp;" - "&amp;_xlfn.SWITCH(M80,"Travaux Pratiques","TP","SOU","SOUTENANCE",UPPER(M80))&amp;" - "&amp;SUBSTITUTE(N80,",","."),"")</f>
        <v/>
      </c>
    </row>
    <row r="81" spans="1:22" ht="32.1" customHeight="1" x14ac:dyDescent="0.3">
      <c r="A81" s="24" t="s">
        <v>225</v>
      </c>
      <c r="B81" s="25" t="s">
        <v>100</v>
      </c>
      <c r="C81" s="26" t="s">
        <v>315</v>
      </c>
      <c r="D81" s="49" t="s">
        <v>39</v>
      </c>
      <c r="E81" s="50" t="s">
        <v>285</v>
      </c>
      <c r="F81" s="27" t="s">
        <v>286</v>
      </c>
      <c r="G81" s="51" t="s">
        <v>287</v>
      </c>
      <c r="H81" s="49" t="s">
        <v>43</v>
      </c>
      <c r="I81" s="50" t="s">
        <v>142</v>
      </c>
      <c r="J81" s="50">
        <v>21</v>
      </c>
      <c r="K81" s="48" t="s">
        <v>319</v>
      </c>
      <c r="L81" s="48">
        <v>1</v>
      </c>
      <c r="M81" s="48"/>
      <c r="N81" s="48"/>
      <c r="O81" s="48"/>
      <c r="P81" s="48"/>
      <c r="Q81" s="48"/>
      <c r="R81" s="48"/>
      <c r="S81" s="48"/>
      <c r="T81" s="48"/>
      <c r="U81" s="32" t="str" cm="1">
        <f t="array" ref="U81">E81&amp;"E1"&amp;" - "&amp;LEFT(G81,SEARCH(" ",G81)-1)&amp;"-1 "&amp;UPPER(RIGHT(G81,LEN(G81)-SEARCH(" ",G81)))&amp;" - "&amp;_xlfn.SWITCH(K81,"Travaux Pratiques","TP","SOU","SOUTENANCE",UPPER(K81))&amp;" - "&amp;SUBSTITUTE(L81,",",".")</f>
        <v>BFTA6R01E1 - R6.A05-1 DÉV. AVANCÉ - ECRIT - 1</v>
      </c>
      <c r="V81" s="32" t="str" cm="1">
        <f t="array" ref="V81">IF(NOT(ISBLANK(M81)),E81&amp;"E2"&amp;" - "&amp;LEFT(G81,SEARCH(" ",G81)-1)&amp;"-2 "&amp;UPPER(RIGHT(G81,LEN(G81)-SEARCH(" ",G81)))&amp;" - "&amp;_xlfn.SWITCH(M81,"Travaux Pratiques","TP","SOU","SOUTENANCE",UPPER(M81))&amp;" - "&amp;SUBSTITUTE(N81,",","."),"")</f>
        <v/>
      </c>
    </row>
    <row r="82" spans="1:22" ht="32.1" customHeight="1" x14ac:dyDescent="0.3">
      <c r="A82" s="24" t="s">
        <v>225</v>
      </c>
      <c r="B82" s="25" t="s">
        <v>100</v>
      </c>
      <c r="C82" s="26" t="s">
        <v>318</v>
      </c>
      <c r="D82" s="49" t="s">
        <v>39</v>
      </c>
      <c r="E82" s="50" t="s">
        <v>288</v>
      </c>
      <c r="F82" s="27" t="s">
        <v>289</v>
      </c>
      <c r="G82" s="51" t="s">
        <v>290</v>
      </c>
      <c r="H82" s="49" t="s">
        <v>43</v>
      </c>
      <c r="I82" s="50" t="s">
        <v>142</v>
      </c>
      <c r="J82" s="50">
        <v>21</v>
      </c>
      <c r="K82" s="48" t="s">
        <v>343</v>
      </c>
      <c r="L82" s="48">
        <v>1</v>
      </c>
      <c r="M82" s="48"/>
      <c r="N82" s="48"/>
      <c r="O82" s="48"/>
      <c r="P82" s="48"/>
      <c r="Q82" s="48"/>
      <c r="R82" s="48"/>
      <c r="S82" s="48"/>
      <c r="T82" s="48"/>
      <c r="U82" s="32" t="str" cm="1">
        <f t="array" ref="U82">E82&amp;"E1"&amp;" - "&amp;LEFT(G82,SEARCH(" ",G82)-1)&amp;"-1 "&amp;UPPER(RIGHT(G82,LEN(G82)-SEARCH(" ",G82)))&amp;" - "&amp;_xlfn.SWITCH(K82,"Travaux Pratiques","TP","SOU","SOUTENANCE",UPPER(K82))&amp;" - "&amp;SUBSTITUTE(L82,",",".")</f>
        <v>BFTA6R02E1 - R6.A06-1 MAINTENANCE APPLI - TP - 1</v>
      </c>
      <c r="V82" s="32" t="str" cm="1">
        <f t="array" ref="V82">IF(NOT(ISBLANK(M82)),E82&amp;"E2"&amp;" - "&amp;LEFT(G82,SEARCH(" ",G82)-1)&amp;"-2 "&amp;UPPER(RIGHT(G82,LEN(G82)-SEARCH(" ",G82)))&amp;" - "&amp;_xlfn.SWITCH(M82,"Travaux Pratiques","TP","SOU","SOUTENANCE",UPPER(M82))&amp;" - "&amp;SUBSTITUTE(N82,",","."),"")</f>
        <v/>
      </c>
    </row>
    <row r="83" spans="1:22" ht="32.1" customHeight="1" x14ac:dyDescent="0.3">
      <c r="A83" s="24" t="s">
        <v>225</v>
      </c>
      <c r="B83" s="25" t="s">
        <v>100</v>
      </c>
      <c r="C83" s="26" t="s">
        <v>315</v>
      </c>
      <c r="D83" s="49" t="s">
        <v>39</v>
      </c>
      <c r="E83" s="50" t="s">
        <v>115</v>
      </c>
      <c r="F83" s="27" t="s">
        <v>116</v>
      </c>
      <c r="G83" s="51" t="s">
        <v>117</v>
      </c>
      <c r="H83" s="49" t="s">
        <v>43</v>
      </c>
      <c r="I83" s="50" t="s">
        <v>143</v>
      </c>
      <c r="J83" s="50">
        <v>12</v>
      </c>
      <c r="K83" s="48" t="s">
        <v>336</v>
      </c>
      <c r="L83" s="48">
        <v>1</v>
      </c>
      <c r="M83" s="48"/>
      <c r="N83" s="48"/>
      <c r="O83" s="48"/>
      <c r="P83" s="48"/>
      <c r="Q83" s="48"/>
      <c r="R83" s="48"/>
      <c r="S83" s="48"/>
      <c r="T83" s="48"/>
      <c r="U83" s="32" t="str" cm="1">
        <f t="array" ref="U83">E83&amp;"E1"&amp;" - "&amp;LEFT(G83,SEARCH(" ",G83)-1)&amp;"-1 "&amp;UPPER(RIGHT(G83,LEN(G83)-SEARCH(" ",G83)))&amp;" - "&amp;_xlfn.SWITCH(K83,"Travaux Pratiques","TP","SOU","SOUTENANCE",UPPER(K83))&amp;" - "&amp;SUBSTITUTE(L83,",",".")</f>
        <v>BFTM6R01E1 - R6.01-1 ENTREPRENARIAT - DOSSIER - 1</v>
      </c>
      <c r="V83" s="32" t="str" cm="1">
        <f t="array" ref="V83">IF(NOT(ISBLANK(M83)),E83&amp;"E2"&amp;" - "&amp;LEFT(G83,SEARCH(" ",G83)-1)&amp;"-2 "&amp;UPPER(RIGHT(G83,LEN(G83)-SEARCH(" ",G83)))&amp;" - "&amp;_xlfn.SWITCH(M83,"Travaux Pratiques","TP","SOU","SOUTENANCE",UPPER(M83))&amp;" - "&amp;SUBSTITUTE(N83,",","."),"")</f>
        <v/>
      </c>
    </row>
    <row r="84" spans="1:22" ht="32.1" customHeight="1" x14ac:dyDescent="0.3">
      <c r="A84" s="24" t="s">
        <v>225</v>
      </c>
      <c r="B84" s="25" t="s">
        <v>100</v>
      </c>
      <c r="C84" s="26" t="s">
        <v>318</v>
      </c>
      <c r="D84" s="49" t="s">
        <v>39</v>
      </c>
      <c r="E84" s="50" t="s">
        <v>118</v>
      </c>
      <c r="F84" s="27" t="s">
        <v>119</v>
      </c>
      <c r="G84" s="51" t="s">
        <v>120</v>
      </c>
      <c r="H84" s="49" t="s">
        <v>43</v>
      </c>
      <c r="I84" s="50" t="s">
        <v>143</v>
      </c>
      <c r="J84" s="50">
        <v>12</v>
      </c>
      <c r="K84" s="48" t="s">
        <v>337</v>
      </c>
      <c r="L84" s="48">
        <v>1</v>
      </c>
      <c r="M84" s="48"/>
      <c r="N84" s="48"/>
      <c r="O84" s="48"/>
      <c r="P84" s="48"/>
      <c r="Q84" s="48"/>
      <c r="R84" s="48"/>
      <c r="S84" s="48"/>
      <c r="T84" s="48"/>
      <c r="U84" s="32" t="str" cm="1">
        <f t="array" ref="U84">E84&amp;"E1"&amp;" - "&amp;LEFT(G84,SEARCH(" ",G84)-1)&amp;"-1 "&amp;UPPER(RIGHT(G84,LEN(G84)-SEARCH(" ",G84)))&amp;" - "&amp;_xlfn.SWITCH(K84,"Travaux Pratiques","TP","SOU","SOUTENANCE",UPPER(K84))&amp;" - "&amp;SUBSTITUTE(L84,",",".")</f>
        <v>BFTM6R02E1 - R6.02-1 DROIT NUM. ET PI - ETUDE DE CAS - 1</v>
      </c>
      <c r="V84" s="32" t="str" cm="1">
        <f t="array" ref="V84">IF(NOT(ISBLANK(M84)),E84&amp;"E2"&amp;" - "&amp;LEFT(G84,SEARCH(" ",G84)-1)&amp;"-2 "&amp;UPPER(RIGHT(G84,LEN(G84)-SEARCH(" ",G84)))&amp;" - "&amp;_xlfn.SWITCH(M84,"Travaux Pratiques","TP","SOU","SOUTENANCE",UPPER(M84))&amp;" - "&amp;SUBSTITUTE(N84,",","."),"")</f>
        <v/>
      </c>
    </row>
    <row r="85" spans="1:22" ht="28.8" x14ac:dyDescent="0.3">
      <c r="A85" s="24" t="s">
        <v>225</v>
      </c>
      <c r="B85" s="25" t="s">
        <v>100</v>
      </c>
      <c r="C85" s="26" t="s">
        <v>321</v>
      </c>
      <c r="D85" s="49" t="s">
        <v>39</v>
      </c>
      <c r="E85" s="50" t="s">
        <v>121</v>
      </c>
      <c r="F85" s="27" t="s">
        <v>122</v>
      </c>
      <c r="G85" s="51" t="s">
        <v>123</v>
      </c>
      <c r="H85" s="49" t="s">
        <v>43</v>
      </c>
      <c r="I85" s="50" t="s">
        <v>143</v>
      </c>
      <c r="J85" s="50">
        <v>9</v>
      </c>
      <c r="K85" s="48" t="s">
        <v>319</v>
      </c>
      <c r="L85" s="48">
        <v>1</v>
      </c>
      <c r="M85" s="48"/>
      <c r="N85" s="48"/>
      <c r="O85" s="48"/>
      <c r="P85" s="48"/>
      <c r="Q85" s="48"/>
      <c r="R85" s="48"/>
      <c r="S85" s="48"/>
      <c r="T85" s="48"/>
      <c r="U85" s="32" t="str" cm="1">
        <f t="array" ref="U85">E85&amp;"E1"&amp;" - "&amp;LEFT(G85,SEARCH(" ",G85)-1)&amp;"-1 "&amp;UPPER(RIGHT(G85,LEN(G85)-SEARCH(" ",G85)))&amp;" - "&amp;_xlfn.SWITCH(K85,"Travaux Pratiques","TP","SOU","SOUTENANCE",UPPER(K85))&amp;" - "&amp;SUBSTITUTE(L85,",",".")</f>
        <v>BFTM6R03E1 - R6.03-1 COMM. INFORMATION - ECRIT - 1</v>
      </c>
      <c r="V85" s="32" t="str" cm="1">
        <f t="array" ref="V85">IF(NOT(ISBLANK(M85)),E85&amp;"E2"&amp;" - "&amp;LEFT(G85,SEARCH(" ",G85)-1)&amp;"-2 "&amp;UPPER(RIGHT(G85,LEN(G85)-SEARCH(" ",G85)))&amp;" - "&amp;_xlfn.SWITCH(M85,"Travaux Pratiques","TP","SOU","SOUTENANCE",UPPER(M85))&amp;" - "&amp;SUBSTITUTE(N85,",","."),"")</f>
        <v/>
      </c>
    </row>
    <row r="86" spans="1:22" ht="32.1" customHeight="1" x14ac:dyDescent="0.3">
      <c r="A86" s="24" t="s">
        <v>225</v>
      </c>
      <c r="B86" s="25" t="s">
        <v>100</v>
      </c>
      <c r="C86" s="26" t="s">
        <v>322</v>
      </c>
      <c r="D86" s="49" t="s">
        <v>39</v>
      </c>
      <c r="E86" s="50" t="s">
        <v>124</v>
      </c>
      <c r="F86" s="27" t="s">
        <v>125</v>
      </c>
      <c r="G86" s="51" t="s">
        <v>126</v>
      </c>
      <c r="H86" s="49" t="s">
        <v>43</v>
      </c>
      <c r="I86" s="50" t="s">
        <v>143</v>
      </c>
      <c r="J86" s="50">
        <v>8</v>
      </c>
      <c r="K86" s="48" t="s">
        <v>329</v>
      </c>
      <c r="L86" s="48">
        <v>1</v>
      </c>
      <c r="M86" s="48"/>
      <c r="N86" s="48"/>
      <c r="O86" s="48"/>
      <c r="P86" s="48"/>
      <c r="Q86" s="48"/>
      <c r="R86" s="48"/>
      <c r="S86" s="48"/>
      <c r="T86" s="48"/>
      <c r="U86" s="32" t="str" cm="1">
        <f t="array" ref="U86">E86&amp;"E1"&amp;" - "&amp;LEFT(G86,SEARCH(" ",G86)-1)&amp;"-1 "&amp;UPPER(RIGHT(G86,LEN(G86)-SEARCH(" ",G86)))&amp;" - "&amp;_xlfn.SWITCH(K86,"Travaux Pratiques","TP","SOU","SOUTENANCE",UPPER(K86))&amp;" - "&amp;SUBSTITUTE(L86,",",".")</f>
        <v>BFTM6R04E1 - R6.04-1 PPP - ORAL - 1</v>
      </c>
      <c r="V86" s="32" t="str" cm="1">
        <f t="array" ref="V86">IF(NOT(ISBLANK(M86)),E86&amp;"E2"&amp;" - "&amp;LEFT(G86,SEARCH(" ",G86)-1)&amp;"-2 "&amp;UPPER(RIGHT(G86,LEN(G86)-SEARCH(" ",G86)))&amp;" - "&amp;_xlfn.SWITCH(M86,"Travaux Pratiques","TP","SOU","SOUTENANCE",UPPER(M86))&amp;" - "&amp;SUBSTITUTE(N86,",","."),"")</f>
        <v/>
      </c>
    </row>
    <row r="87" spans="1:22" ht="32.1" customHeight="1" x14ac:dyDescent="0.3">
      <c r="A87" s="24" t="s">
        <v>225</v>
      </c>
      <c r="B87" s="25" t="s">
        <v>100</v>
      </c>
      <c r="C87" s="26" t="s">
        <v>330</v>
      </c>
      <c r="D87" s="49" t="s">
        <v>77</v>
      </c>
      <c r="E87" s="50" t="s">
        <v>291</v>
      </c>
      <c r="F87" s="27" t="s">
        <v>292</v>
      </c>
      <c r="G87" s="51" t="s">
        <v>293</v>
      </c>
      <c r="H87" s="49" t="s">
        <v>43</v>
      </c>
      <c r="I87" s="50" t="s">
        <v>142</v>
      </c>
      <c r="J87" s="50">
        <v>17</v>
      </c>
      <c r="K87" s="52"/>
      <c r="L87" s="52"/>
      <c r="M87" s="52"/>
      <c r="N87" s="52"/>
      <c r="O87" s="48"/>
      <c r="P87" s="48"/>
      <c r="Q87" s="48"/>
      <c r="R87" s="48"/>
      <c r="S87" s="48"/>
      <c r="T87" s="48"/>
      <c r="U87" s="32" t="str" cm="1">
        <f t="array" ref="U87">E87&amp;"E1"&amp;" - "&amp;LEFT(G87,SEARCH(" ",G87)-1)&amp;"-1 "&amp;UPPER(RIGHT(G87,LEN(G87)-SEARCH(" ",G87)))&amp;" - "&amp;_xlfn.SWITCH(K87,"Travaux Pratiques","TP","SOU","SOUTENANCE",UPPER(K87))&amp;" - "&amp;SUBSTITUTE(L87,",",".")</f>
        <v xml:space="preserve">BFTA6S01E1 - S6.A01-1 EVOLUTION APPLI -  - </v>
      </c>
      <c r="V87" s="32" t="str" cm="1">
        <f t="array" ref="V87">IF(NOT(ISBLANK(M87)),E87&amp;"E2"&amp;" - "&amp;LEFT(G87,SEARCH(" ",G87)-1)&amp;"-2 "&amp;UPPER(RIGHT(G87,LEN(G87)-SEARCH(" ",G87)))&amp;" - "&amp;_xlfn.SWITCH(M87,"Travaux Pratiques","TP","SOU","SOUTENANCE",UPPER(M87))&amp;" - "&amp;SUBSTITUTE(N87,",","."),"")</f>
        <v/>
      </c>
    </row>
    <row r="88" spans="1:22" ht="32.1" customHeight="1" x14ac:dyDescent="0.3">
      <c r="A88" s="24" t="s">
        <v>225</v>
      </c>
      <c r="B88" s="25" t="s">
        <v>100</v>
      </c>
      <c r="C88" s="26" t="s">
        <v>331</v>
      </c>
      <c r="D88" s="49" t="s">
        <v>77</v>
      </c>
      <c r="E88" s="50" t="s">
        <v>294</v>
      </c>
      <c r="F88" s="27" t="s">
        <v>295</v>
      </c>
      <c r="G88" s="51" t="s">
        <v>296</v>
      </c>
      <c r="H88" s="49" t="s">
        <v>84</v>
      </c>
      <c r="I88" s="50" t="s">
        <v>142</v>
      </c>
      <c r="J88" s="50">
        <v>45</v>
      </c>
      <c r="K88" s="48" t="s">
        <v>336</v>
      </c>
      <c r="L88" s="48">
        <v>1</v>
      </c>
      <c r="M88" s="48"/>
      <c r="N88" s="48"/>
      <c r="O88" s="48"/>
      <c r="P88" s="48"/>
      <c r="Q88" s="48"/>
      <c r="R88" s="48"/>
      <c r="S88" s="48"/>
      <c r="T88" s="48"/>
      <c r="U88" s="32" t="str" cm="1">
        <f t="array" ref="U88">E88&amp;"E1"&amp;" - "&amp;LEFT(G88,SEARCH(" ",G88)-1)&amp;"-1 "&amp;UPPER(RIGHT(G88,LEN(G88)-SEARCH(" ",G88)))&amp;" - "&amp;_xlfn.SWITCH(K88,"Travaux Pratiques","TP","SOU","SOUTENANCE",UPPER(K88))&amp;" - "&amp;SUBSTITUTE(L88,",",".")</f>
        <v>BFTA6S02E1 - S6.A01P-1 EVOLUTION APPLI - DOSSIER - 1</v>
      </c>
      <c r="V88" s="32" t="str" cm="1">
        <f t="array" ref="V88">IF(NOT(ISBLANK(M88)),E88&amp;"E2"&amp;" - "&amp;LEFT(G88,SEARCH(" ",G88)-1)&amp;"-2 "&amp;UPPER(RIGHT(G88,LEN(G88)-SEARCH(" ",G88)))&amp;" - "&amp;_xlfn.SWITCH(M88,"Travaux Pratiques","TP","SOU","SOUTENANCE",UPPER(M88))&amp;" - "&amp;SUBSTITUTE(N88,",","."),"")</f>
        <v/>
      </c>
    </row>
    <row r="89" spans="1:22" ht="32.1" customHeight="1" x14ac:dyDescent="0.3">
      <c r="A89" s="24" t="s">
        <v>225</v>
      </c>
      <c r="B89" s="25" t="s">
        <v>100</v>
      </c>
      <c r="C89" s="26" t="s">
        <v>332</v>
      </c>
      <c r="D89" s="49" t="s">
        <v>77</v>
      </c>
      <c r="E89" s="50" t="s">
        <v>297</v>
      </c>
      <c r="F89" s="27" t="s">
        <v>298</v>
      </c>
      <c r="G89" s="51" t="s">
        <v>299</v>
      </c>
      <c r="H89" s="49" t="s">
        <v>43</v>
      </c>
      <c r="I89" s="50" t="s">
        <v>142</v>
      </c>
      <c r="J89" s="50">
        <v>2</v>
      </c>
      <c r="K89" s="52"/>
      <c r="L89" s="52"/>
      <c r="M89" s="52"/>
      <c r="N89" s="52"/>
      <c r="O89" s="48"/>
      <c r="P89" s="48"/>
      <c r="Q89" s="48"/>
      <c r="R89" s="48"/>
      <c r="S89" s="48"/>
      <c r="T89" s="48"/>
      <c r="U89" s="32" t="str" cm="1">
        <f t="array" ref="U89">E89&amp;"E1"&amp;" - "&amp;LEFT(G89,SEARCH(" ",G89)-1)&amp;"-1 "&amp;UPPER(RIGHT(G89,LEN(G89)-SEARCH(" ",G89)))&amp;" - "&amp;_xlfn.SWITCH(K89,"Travaux Pratiques","TP","SOU","SOUTENANCE",UPPER(K89))&amp;" - "&amp;SUBSTITUTE(L89,",",".")</f>
        <v xml:space="preserve">BFTA6S03E1 - P6.A01-1 PORTFOLIO -  - </v>
      </c>
      <c r="V89" s="32" t="str" cm="1">
        <f t="array" ref="V89">IF(NOT(ISBLANK(M89)),E89&amp;"E2"&amp;" - "&amp;LEFT(G89,SEARCH(" ",G89)-1)&amp;"-2 "&amp;UPPER(RIGHT(G89,LEN(G89)-SEARCH(" ",G89)))&amp;" - "&amp;_xlfn.SWITCH(M89,"Travaux Pratiques","TP","SOU","SOUTENANCE",UPPER(M89))&amp;" - "&amp;SUBSTITUTE(N89,",","."),"")</f>
        <v/>
      </c>
    </row>
    <row r="90" spans="1:22" ht="32.1" customHeight="1" x14ac:dyDescent="0.3">
      <c r="A90" s="24" t="s">
        <v>225</v>
      </c>
      <c r="B90" s="25" t="s">
        <v>100</v>
      </c>
      <c r="C90" s="26" t="s">
        <v>333</v>
      </c>
      <c r="D90" s="49" t="s">
        <v>77</v>
      </c>
      <c r="E90" s="50" t="s">
        <v>300</v>
      </c>
      <c r="F90" s="27" t="s">
        <v>301</v>
      </c>
      <c r="G90" s="51" t="s">
        <v>302</v>
      </c>
      <c r="H90" s="49" t="s">
        <v>84</v>
      </c>
      <c r="I90" s="50" t="s">
        <v>142</v>
      </c>
      <c r="J90" s="50">
        <v>5</v>
      </c>
      <c r="K90" s="48" t="s">
        <v>317</v>
      </c>
      <c r="L90" s="48">
        <v>1</v>
      </c>
      <c r="M90" s="48"/>
      <c r="N90" s="48"/>
      <c r="O90" s="48"/>
      <c r="P90" s="48"/>
      <c r="Q90" s="48"/>
      <c r="R90" s="48"/>
      <c r="S90" s="48"/>
      <c r="T90" s="48"/>
      <c r="U90" s="32" t="str" cm="1">
        <f t="array" ref="U90">E90&amp;"E1"&amp;" - "&amp;LEFT(G90,SEARCH(" ",G90)-1)&amp;"-1 "&amp;UPPER(RIGHT(G90,LEN(G90)-SEARCH(" ",G90)))&amp;" - "&amp;_xlfn.SWITCH(K90,"Travaux Pratiques","TP","SOU","SOUTENANCE",UPPER(K90))&amp;" - "&amp;SUBSTITUTE(L90,",",".")</f>
        <v>BFTA6S04E1 - P6.A01P-1 PORTFOLIO - PROJET - 1</v>
      </c>
      <c r="V90" s="32" t="str" cm="1">
        <f t="array" ref="V90">IF(NOT(ISBLANK(M90)),E90&amp;"E2"&amp;" - "&amp;LEFT(G90,SEARCH(" ",G90)-1)&amp;"-2 "&amp;UPPER(RIGHT(G90,LEN(G90)-SEARCH(" ",G90)))&amp;" - "&amp;_xlfn.SWITCH(M90,"Travaux Pratiques","TP","SOU","SOUTENANCE",UPPER(M90))&amp;" - "&amp;SUBSTITUTE(N90,",","."),"")</f>
        <v/>
      </c>
    </row>
    <row r="91" spans="1:22" ht="32.1" customHeight="1" x14ac:dyDescent="0.3">
      <c r="A91" s="24" t="s">
        <v>225</v>
      </c>
      <c r="B91" s="25" t="s">
        <v>100</v>
      </c>
      <c r="C91" s="26" t="s">
        <v>330</v>
      </c>
      <c r="D91" s="49" t="s">
        <v>77</v>
      </c>
      <c r="E91" s="50" t="s">
        <v>139</v>
      </c>
      <c r="F91" s="27" t="s">
        <v>140</v>
      </c>
      <c r="G91" s="51" t="s">
        <v>141</v>
      </c>
      <c r="H91" s="49" t="s">
        <v>99</v>
      </c>
      <c r="I91" s="50" t="s">
        <v>143</v>
      </c>
      <c r="J91" s="50">
        <v>0</v>
      </c>
      <c r="K91" s="48" t="s">
        <v>338</v>
      </c>
      <c r="L91" s="48">
        <v>0.34</v>
      </c>
      <c r="M91" s="48" t="s">
        <v>339</v>
      </c>
      <c r="N91" s="48">
        <v>0.33</v>
      </c>
      <c r="O91" s="48" t="s">
        <v>340</v>
      </c>
      <c r="P91" s="48">
        <v>0.33</v>
      </c>
      <c r="Q91" s="48"/>
      <c r="R91" s="48"/>
      <c r="S91" s="48"/>
      <c r="T91" s="48"/>
      <c r="U91" s="32" t="str" cm="1">
        <f t="array" ref="U91">E91&amp;"E1"&amp;" - "&amp;LEFT(G91,SEARCH(" ",G91)-1)&amp;"-1 "&amp;UPPER(RIGHT(G91,LEN(G91)-SEARCH(" ",G91)))&amp;" - "&amp;_xlfn.SWITCH(K91,"Travaux Pratiques","TP","SOU","SOUTENANCE",UPPER(K91))&amp;" - "&amp;SUBSTITUTE(L91,",",".")</f>
        <v>BFTM6S01E1 - S6.St-1 STAGE - STAGE - 0.34</v>
      </c>
      <c r="V91" s="32" t="str" cm="1">
        <f t="array" ref="V91">IF(NOT(ISBLANK(M91)),E91&amp;"E2"&amp;" - "&amp;LEFT(G91,SEARCH(" ",G91)-1)&amp;"-2 "&amp;UPPER(RIGHT(G91,LEN(G91)-SEARCH(" ",G91)))&amp;" - "&amp;_xlfn.SWITCH(M91,"Travaux Pratiques","TP","SOU","SOUTENANCE",UPPER(M91))&amp;" - "&amp;SUBSTITUTE(N91,",","."),"")</f>
        <v>BFTM6S01E2 - S6.St-2 STAGE - RAPPORT - 0.33</v>
      </c>
    </row>
    <row r="92" spans="1:22" ht="32.1" customHeight="1" x14ac:dyDescent="0.3">
      <c r="A92" s="24"/>
      <c r="B92" s="25"/>
      <c r="C92" s="26"/>
      <c r="D92" s="49"/>
      <c r="E92" s="50"/>
      <c r="F92" s="27"/>
      <c r="G92" s="51"/>
      <c r="H92" s="49"/>
      <c r="I92" s="50"/>
      <c r="J92" s="50"/>
      <c r="K92" s="48"/>
      <c r="L92" s="48"/>
      <c r="M92" s="48"/>
      <c r="N92" s="48"/>
      <c r="O92" s="48"/>
      <c r="P92" s="48"/>
      <c r="Q92" s="48"/>
      <c r="R92" s="48"/>
      <c r="S92" s="48"/>
      <c r="T92" s="48"/>
    </row>
    <row r="93" spans="1:22" ht="32.1" customHeight="1" x14ac:dyDescent="0.3">
      <c r="A93" s="24"/>
      <c r="B93" s="25"/>
      <c r="C93" s="26"/>
      <c r="D93" s="49"/>
      <c r="E93" s="50"/>
      <c r="F93" s="27"/>
      <c r="G93" s="51"/>
      <c r="H93" s="49"/>
      <c r="I93" s="50"/>
      <c r="J93" s="50"/>
      <c r="K93" s="48"/>
      <c r="L93" s="48"/>
      <c r="M93" s="48"/>
      <c r="N93" s="48"/>
      <c r="O93" s="48"/>
      <c r="P93" s="48"/>
      <c r="Q93" s="48"/>
      <c r="R93" s="48"/>
      <c r="S93" s="48"/>
      <c r="T93" s="48"/>
    </row>
    <row r="94" spans="1:22" ht="32.1" customHeight="1" x14ac:dyDescent="0.3">
      <c r="A94" s="24"/>
      <c r="B94" s="25"/>
      <c r="C94" s="26"/>
      <c r="D94" s="49"/>
      <c r="E94" s="50"/>
      <c r="F94" s="27"/>
      <c r="G94" s="51"/>
      <c r="H94" s="49"/>
      <c r="I94" s="50"/>
      <c r="J94" s="50"/>
      <c r="K94" s="48"/>
      <c r="L94" s="48"/>
      <c r="M94" s="48"/>
      <c r="N94" s="48"/>
      <c r="O94" s="48"/>
      <c r="P94" s="48"/>
      <c r="Q94" s="48"/>
      <c r="R94" s="48"/>
      <c r="S94" s="48"/>
      <c r="T94" s="48"/>
    </row>
    <row r="95" spans="1:22" ht="32.1" customHeight="1" x14ac:dyDescent="0.3">
      <c r="A95" s="24"/>
      <c r="B95" s="25"/>
      <c r="C95" s="26"/>
      <c r="D95" s="49"/>
      <c r="E95" s="50"/>
      <c r="F95" s="27"/>
      <c r="G95" s="51"/>
      <c r="H95" s="49"/>
      <c r="I95" s="50"/>
      <c r="J95" s="50"/>
      <c r="K95" s="48"/>
      <c r="L95" s="48"/>
      <c r="M95" s="48"/>
      <c r="N95" s="48"/>
      <c r="O95" s="48"/>
      <c r="P95" s="48"/>
      <c r="Q95" s="48"/>
      <c r="R95" s="48"/>
      <c r="S95" s="48"/>
      <c r="T95" s="48"/>
    </row>
    <row r="96" spans="1:22" ht="32.1" customHeight="1" x14ac:dyDescent="0.3">
      <c r="A96" s="24"/>
      <c r="B96" s="25"/>
      <c r="C96" s="26"/>
      <c r="D96" s="49"/>
      <c r="E96" s="50"/>
      <c r="F96" s="27"/>
      <c r="G96" s="51"/>
      <c r="H96" s="49"/>
      <c r="I96" s="50"/>
      <c r="J96" s="50"/>
      <c r="K96" s="48"/>
      <c r="L96" s="48"/>
      <c r="M96" s="48"/>
      <c r="N96" s="48"/>
      <c r="O96" s="48"/>
      <c r="P96" s="48"/>
      <c r="Q96" s="48"/>
      <c r="R96" s="48"/>
      <c r="S96" s="48"/>
      <c r="T96" s="48"/>
    </row>
    <row r="97" spans="1:20" ht="32.1" customHeight="1" x14ac:dyDescent="0.3">
      <c r="A97" s="24"/>
      <c r="B97" s="25"/>
      <c r="C97" s="26"/>
      <c r="D97" s="49"/>
      <c r="E97" s="50"/>
      <c r="F97" s="27"/>
      <c r="G97" s="51"/>
      <c r="H97" s="49"/>
      <c r="I97" s="50"/>
      <c r="J97" s="50"/>
      <c r="K97" s="48"/>
      <c r="L97" s="48"/>
      <c r="M97" s="48"/>
      <c r="N97" s="48"/>
      <c r="O97" s="48"/>
      <c r="P97" s="48"/>
      <c r="Q97" s="48"/>
      <c r="R97" s="48"/>
      <c r="S97" s="48"/>
      <c r="T97" s="48"/>
    </row>
    <row r="98" spans="1:20" ht="32.1" customHeight="1" x14ac:dyDescent="0.3">
      <c r="A98" s="24"/>
      <c r="B98" s="25"/>
      <c r="C98" s="26"/>
      <c r="D98" s="49"/>
      <c r="E98" s="50"/>
      <c r="F98" s="27"/>
      <c r="G98" s="51"/>
      <c r="H98" s="49"/>
      <c r="I98" s="50"/>
      <c r="J98" s="50"/>
      <c r="K98" s="48"/>
      <c r="L98" s="48"/>
      <c r="M98" s="48"/>
      <c r="N98" s="48"/>
      <c r="O98" s="48"/>
      <c r="P98" s="48"/>
      <c r="Q98" s="48"/>
      <c r="R98" s="48"/>
      <c r="S98" s="48"/>
      <c r="T98" s="48"/>
    </row>
    <row r="99" spans="1:20" ht="32.1" customHeight="1" x14ac:dyDescent="0.3">
      <c r="A99" s="24"/>
      <c r="B99" s="25"/>
      <c r="C99" s="26"/>
      <c r="D99" s="49"/>
      <c r="E99" s="50"/>
      <c r="F99" s="27"/>
      <c r="G99" s="51"/>
      <c r="H99" s="49"/>
      <c r="I99" s="50"/>
      <c r="J99" s="50"/>
      <c r="K99" s="48"/>
      <c r="L99" s="48"/>
      <c r="M99" s="48"/>
      <c r="N99" s="48"/>
      <c r="O99" s="48"/>
      <c r="P99" s="48"/>
      <c r="Q99" s="48"/>
      <c r="R99" s="48"/>
      <c r="S99" s="48"/>
      <c r="T99" s="48"/>
    </row>
    <row r="100" spans="1:20" ht="32.1" customHeight="1" x14ac:dyDescent="0.3">
      <c r="A100" s="24"/>
      <c r="B100" s="25"/>
      <c r="C100" s="26"/>
      <c r="D100" s="49"/>
      <c r="E100" s="50"/>
      <c r="F100" s="27"/>
      <c r="G100" s="51"/>
      <c r="H100" s="49"/>
      <c r="I100" s="50"/>
      <c r="J100" s="50"/>
      <c r="K100" s="48"/>
      <c r="L100" s="48"/>
      <c r="M100" s="48"/>
      <c r="N100" s="48"/>
      <c r="O100" s="48"/>
      <c r="P100" s="48"/>
      <c r="Q100" s="48"/>
      <c r="R100" s="48"/>
      <c r="S100" s="48"/>
      <c r="T100" s="48"/>
    </row>
    <row r="101" spans="1:20" ht="32.1" customHeight="1" x14ac:dyDescent="0.3">
      <c r="A101" s="24"/>
      <c r="B101" s="25"/>
      <c r="C101" s="26"/>
      <c r="D101" s="49"/>
      <c r="E101" s="50"/>
      <c r="F101" s="27"/>
      <c r="G101" s="51"/>
      <c r="H101" s="49"/>
      <c r="I101" s="50"/>
      <c r="J101" s="50"/>
      <c r="K101" s="48"/>
      <c r="L101" s="48"/>
      <c r="M101" s="48"/>
      <c r="N101" s="48"/>
      <c r="O101" s="48"/>
      <c r="P101" s="48"/>
      <c r="Q101" s="48"/>
      <c r="R101" s="48"/>
      <c r="S101" s="48"/>
      <c r="T101" s="48"/>
    </row>
    <row r="102" spans="1:20" ht="32.1" customHeight="1" x14ac:dyDescent="0.3">
      <c r="A102" s="24"/>
      <c r="B102" s="25"/>
      <c r="C102" s="26"/>
      <c r="D102" s="49"/>
      <c r="E102" s="50"/>
      <c r="F102" s="27"/>
      <c r="G102" s="51"/>
      <c r="H102" s="49"/>
      <c r="I102" s="50"/>
      <c r="J102" s="50"/>
      <c r="K102" s="48"/>
      <c r="L102" s="48"/>
      <c r="M102" s="48"/>
      <c r="N102" s="48"/>
      <c r="O102" s="48"/>
      <c r="P102" s="48"/>
      <c r="Q102" s="48"/>
      <c r="R102" s="48"/>
      <c r="S102" s="48"/>
      <c r="T102" s="48"/>
    </row>
    <row r="103" spans="1:20" ht="32.1" customHeight="1" x14ac:dyDescent="0.3">
      <c r="A103" s="24"/>
      <c r="B103" s="25"/>
      <c r="C103" s="26"/>
      <c r="D103" s="49"/>
      <c r="E103" s="50"/>
      <c r="F103" s="27"/>
      <c r="G103" s="51"/>
      <c r="H103" s="49"/>
      <c r="I103" s="50"/>
      <c r="J103" s="50"/>
      <c r="K103" s="48"/>
      <c r="L103" s="48"/>
      <c r="M103" s="48"/>
      <c r="N103" s="48"/>
      <c r="O103" s="48"/>
      <c r="P103" s="48"/>
      <c r="Q103" s="48"/>
      <c r="R103" s="48"/>
      <c r="S103" s="48"/>
      <c r="T103" s="48"/>
    </row>
    <row r="104" spans="1:20" ht="32.1" customHeight="1" x14ac:dyDescent="0.3">
      <c r="A104" s="24"/>
      <c r="B104" s="25"/>
      <c r="C104" s="26"/>
      <c r="D104" s="49"/>
      <c r="E104" s="50"/>
      <c r="F104" s="27"/>
      <c r="G104" s="51"/>
      <c r="H104" s="49"/>
      <c r="I104" s="50"/>
      <c r="J104" s="50"/>
      <c r="K104" s="48"/>
      <c r="L104" s="48"/>
      <c r="M104" s="48"/>
      <c r="N104" s="48"/>
      <c r="O104" s="48"/>
      <c r="P104" s="48"/>
      <c r="Q104" s="48"/>
      <c r="R104" s="48"/>
      <c r="S104" s="48"/>
      <c r="T104" s="48"/>
    </row>
    <row r="105" spans="1:20" ht="32.1" customHeight="1" x14ac:dyDescent="0.3">
      <c r="A105" s="24"/>
      <c r="B105" s="25"/>
      <c r="C105" s="26"/>
      <c r="D105" s="49"/>
      <c r="E105" s="50"/>
      <c r="F105" s="27"/>
      <c r="G105" s="51"/>
      <c r="H105" s="49"/>
      <c r="I105" s="50"/>
      <c r="J105" s="50"/>
      <c r="K105" s="48"/>
      <c r="L105" s="48"/>
      <c r="M105" s="48"/>
      <c r="N105" s="48"/>
      <c r="O105" s="48"/>
      <c r="P105" s="48"/>
      <c r="Q105" s="48"/>
      <c r="R105" s="48"/>
      <c r="S105" s="48"/>
      <c r="T105" s="48"/>
    </row>
    <row r="106" spans="1:20" ht="32.1" customHeight="1" x14ac:dyDescent="0.3">
      <c r="A106" s="24"/>
      <c r="B106" s="25"/>
      <c r="C106" s="26"/>
      <c r="D106" s="49"/>
      <c r="E106" s="50"/>
      <c r="F106" s="27"/>
      <c r="G106" s="51"/>
      <c r="H106" s="49"/>
      <c r="I106" s="50"/>
      <c r="J106" s="50"/>
      <c r="K106" s="48"/>
      <c r="L106" s="48"/>
      <c r="M106" s="48"/>
      <c r="N106" s="48"/>
      <c r="O106" s="48"/>
      <c r="P106" s="48"/>
      <c r="Q106" s="48"/>
      <c r="R106" s="48"/>
      <c r="S106" s="48"/>
      <c r="T106" s="48"/>
    </row>
    <row r="107" spans="1:20" ht="32.1" customHeight="1" x14ac:dyDescent="0.3">
      <c r="A107" s="24"/>
      <c r="B107" s="25"/>
      <c r="C107" s="26"/>
      <c r="D107" s="49"/>
      <c r="E107" s="50"/>
      <c r="F107" s="27"/>
      <c r="G107" s="51"/>
      <c r="H107" s="49"/>
      <c r="I107" s="50"/>
      <c r="J107" s="50"/>
      <c r="K107" s="48"/>
      <c r="L107" s="48"/>
      <c r="M107" s="48"/>
      <c r="N107" s="48"/>
      <c r="O107" s="48"/>
      <c r="P107" s="48"/>
      <c r="Q107" s="48"/>
      <c r="R107" s="48"/>
      <c r="S107" s="48"/>
      <c r="T107" s="48"/>
    </row>
    <row r="108" spans="1:20" ht="32.1" customHeight="1" x14ac:dyDescent="0.3">
      <c r="A108" s="24"/>
      <c r="B108" s="25"/>
      <c r="C108" s="26"/>
      <c r="D108" s="49"/>
      <c r="E108" s="50"/>
      <c r="F108" s="27"/>
      <c r="G108" s="51"/>
      <c r="H108" s="49"/>
      <c r="I108" s="50"/>
      <c r="J108" s="50"/>
      <c r="K108" s="48"/>
      <c r="L108" s="48"/>
      <c r="M108" s="48"/>
      <c r="N108" s="48"/>
      <c r="O108" s="48"/>
      <c r="P108" s="48"/>
      <c r="Q108" s="48"/>
      <c r="R108" s="48"/>
      <c r="S108" s="48"/>
      <c r="T108" s="48"/>
    </row>
    <row r="109" spans="1:20" ht="32.1" customHeight="1" x14ac:dyDescent="0.3">
      <c r="A109" s="24"/>
      <c r="B109" s="25"/>
      <c r="C109" s="26"/>
      <c r="D109" s="49"/>
      <c r="E109" s="50"/>
      <c r="F109" s="27"/>
      <c r="G109" s="51"/>
      <c r="H109" s="49"/>
      <c r="I109" s="50"/>
      <c r="J109" s="50"/>
      <c r="K109" s="48"/>
      <c r="L109" s="48"/>
      <c r="M109" s="48"/>
      <c r="N109" s="48"/>
      <c r="O109" s="48"/>
      <c r="P109" s="48"/>
      <c r="Q109" s="48"/>
      <c r="R109" s="48"/>
      <c r="S109" s="48"/>
      <c r="T109" s="48"/>
    </row>
    <row r="110" spans="1:20" ht="32.1" customHeight="1" x14ac:dyDescent="0.3">
      <c r="A110" s="24"/>
      <c r="B110" s="25"/>
      <c r="C110" s="26"/>
      <c r="D110" s="49"/>
      <c r="E110" s="50"/>
      <c r="F110" s="27"/>
      <c r="G110" s="51"/>
      <c r="H110" s="49"/>
      <c r="I110" s="50"/>
      <c r="J110" s="50"/>
      <c r="K110" s="48"/>
      <c r="L110" s="48"/>
      <c r="M110" s="48"/>
      <c r="N110" s="48"/>
      <c r="O110" s="48"/>
      <c r="P110" s="48"/>
      <c r="Q110" s="48"/>
      <c r="R110" s="48"/>
      <c r="S110" s="48"/>
      <c r="T110" s="48"/>
    </row>
    <row r="111" spans="1:20" ht="32.1" customHeight="1" x14ac:dyDescent="0.3">
      <c r="A111" s="24"/>
      <c r="B111" s="25"/>
      <c r="C111" s="26"/>
      <c r="D111" s="49"/>
      <c r="E111" s="50"/>
      <c r="F111" s="27"/>
      <c r="G111" s="51"/>
      <c r="H111" s="49"/>
      <c r="I111" s="50"/>
      <c r="J111" s="50"/>
      <c r="K111" s="48"/>
      <c r="L111" s="48"/>
      <c r="M111" s="48"/>
      <c r="N111" s="48"/>
      <c r="O111" s="48"/>
      <c r="P111" s="48"/>
      <c r="Q111" s="48"/>
      <c r="R111" s="48"/>
      <c r="S111" s="48"/>
      <c r="T111" s="48"/>
    </row>
    <row r="112" spans="1:20" ht="32.1" customHeight="1" x14ac:dyDescent="0.3">
      <c r="A112" s="24"/>
      <c r="B112" s="25"/>
      <c r="C112" s="26"/>
      <c r="D112" s="49"/>
      <c r="E112" s="50"/>
      <c r="F112" s="27"/>
      <c r="G112" s="51"/>
      <c r="H112" s="49"/>
      <c r="I112" s="50"/>
      <c r="J112" s="50"/>
      <c r="K112" s="48"/>
      <c r="L112" s="48"/>
      <c r="M112" s="48"/>
      <c r="N112" s="48"/>
      <c r="O112" s="48"/>
      <c r="P112" s="48"/>
      <c r="Q112" s="48"/>
      <c r="R112" s="48"/>
      <c r="S112" s="48"/>
      <c r="T112" s="48"/>
    </row>
    <row r="113" spans="1:20" ht="32.1" customHeight="1" x14ac:dyDescent="0.3">
      <c r="A113" s="24"/>
      <c r="B113" s="25"/>
      <c r="C113" s="26"/>
      <c r="D113" s="49"/>
      <c r="E113" s="50"/>
      <c r="F113" s="27"/>
      <c r="G113" s="51"/>
      <c r="H113" s="49"/>
      <c r="I113" s="50"/>
      <c r="J113" s="50"/>
      <c r="K113" s="48"/>
      <c r="L113" s="48"/>
      <c r="M113" s="48"/>
      <c r="N113" s="48"/>
      <c r="O113" s="48"/>
      <c r="P113" s="48"/>
      <c r="Q113" s="48"/>
      <c r="R113" s="48"/>
      <c r="S113" s="48"/>
      <c r="T113" s="48"/>
    </row>
    <row r="114" spans="1:20" ht="32.1" customHeight="1" x14ac:dyDescent="0.3">
      <c r="A114" s="24"/>
      <c r="B114" s="25"/>
      <c r="C114" s="26"/>
      <c r="D114" s="49"/>
      <c r="E114" s="50"/>
      <c r="F114" s="27"/>
      <c r="G114" s="51"/>
      <c r="H114" s="49"/>
      <c r="I114" s="50"/>
      <c r="J114" s="50"/>
      <c r="K114" s="48"/>
      <c r="L114" s="48"/>
      <c r="M114" s="48"/>
      <c r="N114" s="48"/>
      <c r="O114" s="48"/>
      <c r="P114" s="48"/>
      <c r="Q114" s="48"/>
      <c r="R114" s="48"/>
      <c r="S114" s="48"/>
      <c r="T114" s="48"/>
    </row>
    <row r="115" spans="1:20" ht="32.1" customHeight="1" x14ac:dyDescent="0.3">
      <c r="A115" s="24"/>
      <c r="B115" s="25"/>
      <c r="C115" s="26"/>
      <c r="D115" s="49"/>
      <c r="E115" s="50"/>
      <c r="F115" s="27"/>
      <c r="G115" s="51"/>
      <c r="H115" s="49"/>
      <c r="I115" s="50"/>
      <c r="J115" s="50"/>
      <c r="K115" s="48"/>
      <c r="L115" s="48"/>
      <c r="M115" s="48"/>
      <c r="N115" s="48"/>
      <c r="O115" s="48"/>
      <c r="P115" s="48"/>
      <c r="Q115" s="48"/>
      <c r="R115" s="48"/>
      <c r="S115" s="48"/>
      <c r="T115" s="48"/>
    </row>
    <row r="116" spans="1:20" ht="32.1" customHeight="1" x14ac:dyDescent="0.3">
      <c r="A116" s="24"/>
      <c r="B116" s="25"/>
      <c r="C116" s="26"/>
      <c r="D116" s="49"/>
      <c r="E116" s="50"/>
      <c r="F116" s="27"/>
      <c r="G116" s="51"/>
      <c r="H116" s="49"/>
      <c r="I116" s="50"/>
      <c r="J116" s="50"/>
      <c r="K116" s="48"/>
      <c r="L116" s="48"/>
      <c r="M116" s="48"/>
      <c r="N116" s="48"/>
      <c r="O116" s="48"/>
      <c r="P116" s="48"/>
      <c r="Q116" s="48"/>
      <c r="R116" s="48"/>
      <c r="S116" s="48"/>
      <c r="T116" s="48"/>
    </row>
    <row r="117" spans="1:20" ht="32.1" customHeight="1" x14ac:dyDescent="0.3">
      <c r="A117" s="24"/>
      <c r="B117" s="25"/>
      <c r="C117" s="26"/>
      <c r="D117" s="49"/>
      <c r="E117" s="50"/>
      <c r="F117" s="27"/>
      <c r="G117" s="51"/>
      <c r="H117" s="49"/>
      <c r="I117" s="50"/>
      <c r="J117" s="50"/>
      <c r="K117" s="48"/>
      <c r="L117" s="48"/>
      <c r="M117" s="48"/>
      <c r="N117" s="48"/>
      <c r="O117" s="48"/>
      <c r="P117" s="48"/>
      <c r="Q117" s="48"/>
      <c r="R117" s="48"/>
      <c r="S117" s="48"/>
      <c r="T117" s="48"/>
    </row>
    <row r="118" spans="1:20" ht="32.1" customHeight="1" x14ac:dyDescent="0.3">
      <c r="A118" s="24"/>
      <c r="B118" s="25"/>
      <c r="C118" s="26"/>
      <c r="D118" s="49"/>
      <c r="E118" s="50"/>
      <c r="F118" s="27"/>
      <c r="G118" s="51"/>
      <c r="H118" s="49"/>
      <c r="I118" s="50"/>
      <c r="J118" s="50"/>
      <c r="K118" s="48"/>
      <c r="L118" s="48"/>
      <c r="M118" s="48"/>
      <c r="N118" s="48"/>
      <c r="O118" s="48"/>
      <c r="P118" s="48"/>
      <c r="Q118" s="48"/>
      <c r="R118" s="48"/>
      <c r="S118" s="48"/>
      <c r="T118" s="48"/>
    </row>
    <row r="119" spans="1:20" ht="32.1" customHeight="1" x14ac:dyDescent="0.3">
      <c r="A119" s="24"/>
      <c r="B119" s="25"/>
      <c r="C119" s="26"/>
      <c r="D119" s="49"/>
      <c r="E119" s="50"/>
      <c r="F119" s="27"/>
      <c r="G119" s="51"/>
      <c r="H119" s="49"/>
      <c r="I119" s="50"/>
      <c r="J119" s="50"/>
      <c r="K119" s="48"/>
      <c r="L119" s="48"/>
      <c r="M119" s="48"/>
      <c r="N119" s="48"/>
      <c r="O119" s="48"/>
      <c r="P119" s="48"/>
      <c r="Q119" s="48"/>
      <c r="R119" s="48"/>
      <c r="S119" s="48"/>
      <c r="T119" s="48"/>
    </row>
    <row r="120" spans="1:20" ht="32.1" customHeight="1" x14ac:dyDescent="0.3">
      <c r="A120" s="24"/>
      <c r="B120" s="25"/>
      <c r="C120" s="26"/>
      <c r="D120" s="49"/>
      <c r="E120" s="50"/>
      <c r="F120" s="27"/>
      <c r="G120" s="51"/>
      <c r="H120" s="49"/>
      <c r="I120" s="50"/>
      <c r="J120" s="50"/>
      <c r="K120" s="48"/>
      <c r="L120" s="48"/>
      <c r="M120" s="48"/>
      <c r="N120" s="48"/>
      <c r="O120" s="48"/>
      <c r="P120" s="48"/>
      <c r="Q120" s="48"/>
      <c r="R120" s="48"/>
      <c r="S120" s="48"/>
      <c r="T120" s="48"/>
    </row>
    <row r="121" spans="1:20" ht="32.1" customHeight="1" x14ac:dyDescent="0.3">
      <c r="A121" s="24"/>
      <c r="B121" s="25"/>
      <c r="C121" s="26"/>
      <c r="D121" s="49"/>
      <c r="E121" s="50"/>
      <c r="F121" s="27"/>
      <c r="G121" s="51"/>
      <c r="H121" s="49"/>
      <c r="I121" s="50"/>
      <c r="J121" s="50"/>
      <c r="K121" s="48"/>
      <c r="L121" s="48"/>
      <c r="M121" s="48"/>
      <c r="N121" s="48"/>
      <c r="O121" s="48"/>
      <c r="P121" s="48"/>
      <c r="Q121" s="48"/>
      <c r="R121" s="48"/>
      <c r="S121" s="48"/>
      <c r="T121" s="48"/>
    </row>
    <row r="122" spans="1:20" ht="32.1" customHeight="1" x14ac:dyDescent="0.3">
      <c r="A122" s="24"/>
      <c r="B122" s="25"/>
      <c r="C122" s="26"/>
      <c r="D122" s="49"/>
      <c r="E122" s="50"/>
      <c r="F122" s="27"/>
      <c r="G122" s="51"/>
      <c r="H122" s="49"/>
      <c r="I122" s="50"/>
      <c r="J122" s="50"/>
      <c r="K122" s="48"/>
      <c r="L122" s="48"/>
      <c r="M122" s="48"/>
      <c r="N122" s="48"/>
      <c r="O122" s="48"/>
      <c r="P122" s="48"/>
      <c r="Q122" s="48"/>
      <c r="R122" s="48"/>
      <c r="S122" s="48"/>
      <c r="T122" s="48"/>
    </row>
    <row r="123" spans="1:20" ht="32.1" customHeight="1" x14ac:dyDescent="0.3">
      <c r="A123" s="24"/>
      <c r="B123" s="25"/>
      <c r="C123" s="26"/>
      <c r="D123" s="49"/>
      <c r="E123" s="50"/>
      <c r="F123" s="27"/>
      <c r="G123" s="51"/>
      <c r="H123" s="49"/>
      <c r="I123" s="50"/>
      <c r="J123" s="50"/>
      <c r="K123" s="48"/>
      <c r="L123" s="48"/>
      <c r="M123" s="48"/>
      <c r="N123" s="48"/>
      <c r="O123" s="48"/>
      <c r="P123" s="48"/>
      <c r="Q123" s="48"/>
      <c r="R123" s="48"/>
      <c r="S123" s="48"/>
      <c r="T123" s="48"/>
    </row>
    <row r="124" spans="1:20" ht="32.1" customHeight="1" x14ac:dyDescent="0.3">
      <c r="A124" s="24"/>
      <c r="B124" s="25"/>
      <c r="C124" s="26"/>
      <c r="D124" s="49"/>
      <c r="E124" s="50"/>
      <c r="F124" s="27"/>
      <c r="G124" s="51"/>
      <c r="H124" s="49"/>
      <c r="I124" s="50"/>
      <c r="J124" s="50"/>
      <c r="K124" s="48"/>
      <c r="L124" s="48"/>
      <c r="M124" s="48"/>
      <c r="N124" s="48"/>
      <c r="O124" s="48"/>
      <c r="P124" s="48"/>
      <c r="Q124" s="48"/>
      <c r="R124" s="48"/>
      <c r="S124" s="48"/>
      <c r="T124" s="48"/>
    </row>
    <row r="125" spans="1:20" ht="32.1" customHeight="1" x14ac:dyDescent="0.3">
      <c r="A125" s="24"/>
      <c r="B125" s="25"/>
      <c r="C125" s="26"/>
      <c r="D125" s="49"/>
      <c r="E125" s="50"/>
      <c r="F125" s="27"/>
      <c r="G125" s="51"/>
      <c r="H125" s="49"/>
      <c r="I125" s="50"/>
      <c r="J125" s="50"/>
      <c r="K125" s="48"/>
      <c r="L125" s="48"/>
      <c r="M125" s="48"/>
      <c r="N125" s="48"/>
      <c r="O125" s="48"/>
      <c r="P125" s="48"/>
      <c r="Q125" s="48"/>
      <c r="R125" s="48"/>
      <c r="S125" s="48"/>
      <c r="T125" s="48"/>
    </row>
    <row r="126" spans="1:20" ht="32.1" customHeight="1" x14ac:dyDescent="0.3">
      <c r="A126" s="24"/>
      <c r="B126" s="25"/>
      <c r="C126" s="26"/>
      <c r="D126" s="49"/>
      <c r="E126" s="50"/>
      <c r="F126" s="27"/>
      <c r="G126" s="51"/>
      <c r="H126" s="49"/>
      <c r="I126" s="50"/>
      <c r="J126" s="50"/>
      <c r="K126" s="48"/>
      <c r="L126" s="48"/>
      <c r="M126" s="48"/>
      <c r="N126" s="48"/>
      <c r="O126" s="48"/>
      <c r="P126" s="48"/>
      <c r="Q126" s="48"/>
      <c r="R126" s="48"/>
      <c r="S126" s="48"/>
      <c r="T126" s="48"/>
    </row>
    <row r="127" spans="1:20" ht="32.1" customHeight="1" x14ac:dyDescent="0.3">
      <c r="A127" s="24"/>
      <c r="B127" s="25"/>
      <c r="C127" s="26"/>
      <c r="D127" s="49"/>
      <c r="E127" s="50"/>
      <c r="F127" s="27"/>
      <c r="G127" s="51"/>
      <c r="H127" s="49"/>
      <c r="I127" s="50"/>
      <c r="J127" s="50"/>
      <c r="K127" s="48"/>
      <c r="L127" s="48"/>
      <c r="M127" s="48"/>
      <c r="N127" s="48"/>
      <c r="O127" s="48"/>
      <c r="P127" s="48"/>
      <c r="Q127" s="48"/>
      <c r="R127" s="48"/>
      <c r="S127" s="48"/>
      <c r="T127" s="48"/>
    </row>
    <row r="128" spans="1:20" ht="32.1" customHeight="1" x14ac:dyDescent="0.3">
      <c r="A128" s="24"/>
      <c r="B128" s="25"/>
      <c r="C128" s="26"/>
      <c r="D128" s="49"/>
      <c r="E128" s="50"/>
      <c r="F128" s="27"/>
      <c r="G128" s="51"/>
      <c r="H128" s="49"/>
      <c r="I128" s="50"/>
      <c r="J128" s="50"/>
      <c r="K128" s="48"/>
      <c r="L128" s="48"/>
      <c r="M128" s="48"/>
      <c r="N128" s="48"/>
      <c r="O128" s="48"/>
      <c r="P128" s="48"/>
      <c r="Q128" s="48"/>
      <c r="R128" s="48"/>
      <c r="S128" s="48"/>
      <c r="T128" s="48"/>
    </row>
    <row r="129" spans="1:20" ht="32.1" customHeight="1" x14ac:dyDescent="0.3">
      <c r="A129" s="24"/>
      <c r="B129" s="25"/>
      <c r="C129" s="26"/>
      <c r="D129" s="49"/>
      <c r="E129" s="50"/>
      <c r="F129" s="27"/>
      <c r="G129" s="51"/>
      <c r="H129" s="49"/>
      <c r="I129" s="50"/>
      <c r="J129" s="50"/>
      <c r="K129" s="48"/>
      <c r="L129" s="48"/>
      <c r="M129" s="48"/>
      <c r="N129" s="48"/>
      <c r="O129" s="48"/>
      <c r="P129" s="48"/>
      <c r="Q129" s="48"/>
      <c r="R129" s="48"/>
      <c r="S129" s="48"/>
      <c r="T129" s="48"/>
    </row>
    <row r="130" spans="1:20" ht="32.1" customHeight="1" x14ac:dyDescent="0.3">
      <c r="A130" s="24"/>
      <c r="B130" s="25"/>
      <c r="C130" s="26"/>
      <c r="D130" s="49"/>
      <c r="E130" s="50"/>
      <c r="F130" s="27"/>
      <c r="G130" s="51"/>
      <c r="H130" s="49"/>
      <c r="I130" s="50"/>
      <c r="J130" s="50"/>
      <c r="K130" s="48"/>
      <c r="L130" s="48"/>
      <c r="M130" s="48"/>
      <c r="N130" s="48"/>
      <c r="O130" s="48"/>
      <c r="P130" s="48"/>
      <c r="Q130" s="48"/>
      <c r="R130" s="48"/>
      <c r="S130" s="48"/>
      <c r="T130" s="48"/>
    </row>
    <row r="131" spans="1:20" ht="32.1" customHeight="1" x14ac:dyDescent="0.3">
      <c r="A131" s="24"/>
      <c r="B131" s="25"/>
      <c r="C131" s="26"/>
      <c r="D131" s="49"/>
      <c r="E131" s="50"/>
      <c r="F131" s="27"/>
      <c r="G131" s="51"/>
      <c r="H131" s="49"/>
      <c r="I131" s="50"/>
      <c r="J131" s="50"/>
      <c r="K131" s="48"/>
      <c r="L131" s="48"/>
      <c r="M131" s="48"/>
      <c r="N131" s="48"/>
      <c r="O131" s="48"/>
      <c r="P131" s="48"/>
      <c r="Q131" s="48"/>
      <c r="R131" s="48"/>
      <c r="S131" s="48"/>
      <c r="T131" s="48"/>
    </row>
    <row r="132" spans="1:20" ht="32.1" customHeight="1" x14ac:dyDescent="0.3">
      <c r="A132" s="24"/>
      <c r="B132" s="25"/>
      <c r="C132" s="26"/>
      <c r="D132" s="49"/>
      <c r="E132" s="50"/>
      <c r="F132" s="27"/>
      <c r="G132" s="51"/>
      <c r="H132" s="49"/>
      <c r="I132" s="50"/>
      <c r="J132" s="50"/>
      <c r="K132" s="48"/>
      <c r="L132" s="48"/>
      <c r="M132" s="48"/>
      <c r="N132" s="48"/>
      <c r="O132" s="48"/>
      <c r="P132" s="48"/>
      <c r="Q132" s="48"/>
      <c r="R132" s="48"/>
      <c r="S132" s="48"/>
      <c r="T132" s="48"/>
    </row>
    <row r="133" spans="1:20" ht="32.1" customHeight="1" x14ac:dyDescent="0.3">
      <c r="A133" s="24"/>
      <c r="B133" s="25"/>
      <c r="C133" s="26"/>
      <c r="D133" s="49"/>
      <c r="E133" s="50"/>
      <c r="F133" s="27"/>
      <c r="G133" s="51"/>
      <c r="H133" s="49"/>
      <c r="I133" s="50"/>
      <c r="J133" s="50"/>
      <c r="K133" s="48"/>
      <c r="L133" s="48"/>
      <c r="M133" s="48"/>
      <c r="N133" s="48"/>
      <c r="O133" s="48"/>
      <c r="P133" s="48"/>
      <c r="Q133" s="48"/>
      <c r="R133" s="48"/>
      <c r="S133" s="48"/>
      <c r="T133" s="48"/>
    </row>
    <row r="134" spans="1:20" ht="32.1" customHeight="1" x14ac:dyDescent="0.3">
      <c r="A134" s="24"/>
      <c r="B134" s="25"/>
      <c r="C134" s="26"/>
      <c r="D134" s="49"/>
      <c r="E134" s="50"/>
      <c r="F134" s="27"/>
      <c r="G134" s="51"/>
      <c r="H134" s="49"/>
      <c r="I134" s="50"/>
      <c r="J134" s="50"/>
      <c r="K134" s="48"/>
      <c r="L134" s="48"/>
      <c r="M134" s="48"/>
      <c r="N134" s="48"/>
      <c r="O134" s="48"/>
      <c r="P134" s="48"/>
      <c r="Q134" s="48"/>
      <c r="R134" s="48"/>
      <c r="S134" s="48"/>
      <c r="T134" s="48"/>
    </row>
    <row r="135" spans="1:20" ht="32.1" customHeight="1" x14ac:dyDescent="0.3">
      <c r="A135" s="24"/>
      <c r="B135" s="25"/>
      <c r="C135" s="26"/>
      <c r="D135" s="49"/>
      <c r="E135" s="50"/>
      <c r="F135" s="27"/>
      <c r="G135" s="51"/>
      <c r="H135" s="49"/>
      <c r="I135" s="50"/>
      <c r="J135" s="50"/>
      <c r="K135" s="48"/>
      <c r="L135" s="48"/>
      <c r="M135" s="48"/>
      <c r="N135" s="48"/>
      <c r="O135" s="48"/>
      <c r="P135" s="48"/>
      <c r="Q135" s="48"/>
      <c r="R135" s="48"/>
      <c r="S135" s="48"/>
      <c r="T135" s="48"/>
    </row>
    <row r="136" spans="1:20" ht="32.1" customHeight="1" x14ac:dyDescent="0.3">
      <c r="A136" s="24"/>
      <c r="B136" s="25"/>
      <c r="C136" s="26"/>
      <c r="D136" s="49"/>
      <c r="E136" s="50"/>
      <c r="F136" s="27"/>
      <c r="G136" s="51"/>
      <c r="H136" s="49"/>
      <c r="I136" s="50"/>
      <c r="J136" s="50"/>
      <c r="K136" s="48"/>
      <c r="L136" s="48"/>
      <c r="M136" s="48"/>
      <c r="N136" s="48"/>
      <c r="O136" s="48"/>
      <c r="P136" s="48"/>
      <c r="Q136" s="48"/>
      <c r="R136" s="48"/>
      <c r="S136" s="48"/>
      <c r="T136" s="48"/>
    </row>
    <row r="137" spans="1:20" ht="32.1" customHeight="1" x14ac:dyDescent="0.3">
      <c r="A137" s="24"/>
      <c r="B137" s="25"/>
      <c r="C137" s="26"/>
      <c r="D137" s="49"/>
      <c r="E137" s="50"/>
      <c r="F137" s="27"/>
      <c r="G137" s="51"/>
      <c r="H137" s="49"/>
      <c r="I137" s="50"/>
      <c r="J137" s="50"/>
      <c r="K137" s="48"/>
      <c r="L137" s="48"/>
      <c r="M137" s="48"/>
      <c r="N137" s="48"/>
      <c r="O137" s="48"/>
      <c r="P137" s="48"/>
      <c r="Q137" s="48"/>
      <c r="R137" s="48"/>
      <c r="S137" s="48"/>
      <c r="T137" s="48"/>
    </row>
    <row r="138" spans="1:20" ht="32.1" customHeight="1" x14ac:dyDescent="0.3">
      <c r="A138" s="24"/>
      <c r="B138" s="25"/>
      <c r="C138" s="26"/>
      <c r="D138" s="49"/>
      <c r="E138" s="50"/>
      <c r="F138" s="27"/>
      <c r="G138" s="51"/>
      <c r="H138" s="49"/>
      <c r="I138" s="50"/>
      <c r="J138" s="50"/>
      <c r="K138" s="48"/>
      <c r="L138" s="48"/>
      <c r="M138" s="48"/>
      <c r="N138" s="48"/>
      <c r="O138" s="48"/>
      <c r="P138" s="48"/>
      <c r="Q138" s="48"/>
      <c r="R138" s="48"/>
      <c r="S138" s="48"/>
      <c r="T138" s="48"/>
    </row>
    <row r="139" spans="1:20" ht="32.1" customHeight="1" x14ac:dyDescent="0.3">
      <c r="A139" s="24"/>
      <c r="B139" s="25"/>
      <c r="C139" s="26"/>
      <c r="D139" s="49"/>
      <c r="E139" s="50"/>
      <c r="F139" s="27"/>
      <c r="G139" s="51"/>
      <c r="H139" s="49"/>
      <c r="I139" s="50"/>
      <c r="J139" s="50"/>
      <c r="K139" s="48"/>
      <c r="L139" s="48"/>
      <c r="M139" s="48"/>
      <c r="N139" s="48"/>
      <c r="O139" s="48"/>
      <c r="P139" s="48"/>
      <c r="Q139" s="48"/>
      <c r="R139" s="48"/>
      <c r="S139" s="48"/>
      <c r="T139" s="48"/>
    </row>
    <row r="140" spans="1:20" ht="32.1" customHeight="1" x14ac:dyDescent="0.3">
      <c r="A140" s="24"/>
      <c r="B140" s="25"/>
      <c r="C140" s="26"/>
      <c r="D140" s="49"/>
      <c r="E140" s="50"/>
      <c r="F140" s="27"/>
      <c r="G140" s="51"/>
      <c r="H140" s="49"/>
      <c r="I140" s="50"/>
      <c r="J140" s="50"/>
      <c r="K140" s="48"/>
      <c r="L140" s="48"/>
      <c r="M140" s="48"/>
      <c r="N140" s="48"/>
      <c r="O140" s="48"/>
      <c r="P140" s="48"/>
      <c r="Q140" s="48"/>
      <c r="R140" s="48"/>
      <c r="S140" s="48"/>
      <c r="T140" s="48"/>
    </row>
    <row r="141" spans="1:20" ht="32.1" customHeight="1" x14ac:dyDescent="0.3">
      <c r="A141" s="24"/>
      <c r="B141" s="25"/>
      <c r="C141" s="26"/>
      <c r="D141" s="49"/>
      <c r="E141" s="50"/>
      <c r="F141" s="27"/>
      <c r="G141" s="51"/>
      <c r="H141" s="49"/>
      <c r="I141" s="50"/>
      <c r="J141" s="50"/>
      <c r="K141" s="48"/>
      <c r="L141" s="48"/>
      <c r="M141" s="48"/>
      <c r="N141" s="48"/>
      <c r="O141" s="48"/>
      <c r="P141" s="48"/>
      <c r="Q141" s="48"/>
      <c r="R141" s="48"/>
      <c r="S141" s="48"/>
      <c r="T141" s="48"/>
    </row>
    <row r="142" spans="1:20" ht="32.1" customHeight="1" x14ac:dyDescent="0.3">
      <c r="A142" s="24"/>
      <c r="B142" s="25"/>
      <c r="C142" s="26"/>
      <c r="D142" s="49"/>
      <c r="E142" s="50"/>
      <c r="F142" s="27"/>
      <c r="G142" s="51"/>
      <c r="H142" s="49"/>
      <c r="I142" s="50"/>
      <c r="J142" s="50"/>
      <c r="K142" s="48"/>
      <c r="L142" s="48"/>
      <c r="M142" s="48"/>
      <c r="N142" s="48"/>
      <c r="O142" s="48"/>
      <c r="P142" s="48"/>
      <c r="Q142" s="48"/>
      <c r="R142" s="48"/>
      <c r="S142" s="48"/>
      <c r="T142" s="48"/>
    </row>
    <row r="143" spans="1:20" ht="32.1" customHeight="1" x14ac:dyDescent="0.3">
      <c r="A143" s="24"/>
      <c r="B143" s="25"/>
      <c r="C143" s="26"/>
      <c r="D143" s="49"/>
      <c r="E143" s="50"/>
      <c r="F143" s="27"/>
      <c r="G143" s="51"/>
      <c r="H143" s="49"/>
      <c r="I143" s="50"/>
      <c r="J143" s="50"/>
      <c r="K143" s="48"/>
      <c r="L143" s="48"/>
      <c r="M143" s="48"/>
      <c r="N143" s="48"/>
      <c r="O143" s="48"/>
      <c r="P143" s="48"/>
      <c r="Q143" s="48"/>
      <c r="R143" s="48"/>
      <c r="S143" s="48"/>
      <c r="T143" s="48"/>
    </row>
    <row r="144" spans="1:20" ht="32.1" customHeight="1" x14ac:dyDescent="0.3">
      <c r="A144" s="24"/>
      <c r="B144" s="25"/>
      <c r="C144" s="26"/>
      <c r="D144" s="49"/>
      <c r="E144" s="50"/>
      <c r="F144" s="27"/>
      <c r="G144" s="51"/>
      <c r="H144" s="49"/>
      <c r="I144" s="50"/>
      <c r="J144" s="50"/>
      <c r="K144" s="48"/>
      <c r="L144" s="48"/>
      <c r="M144" s="48"/>
      <c r="N144" s="48"/>
      <c r="O144" s="48"/>
      <c r="P144" s="48"/>
      <c r="Q144" s="48"/>
      <c r="R144" s="48"/>
      <c r="S144" s="48"/>
      <c r="T144" s="48"/>
    </row>
    <row r="145" spans="1:20" ht="32.1" customHeight="1" x14ac:dyDescent="0.3">
      <c r="A145" s="24"/>
      <c r="B145" s="25"/>
      <c r="C145" s="26"/>
      <c r="D145" s="49"/>
      <c r="E145" s="50"/>
      <c r="F145" s="27"/>
      <c r="G145" s="51"/>
      <c r="H145" s="49"/>
      <c r="I145" s="50"/>
      <c r="J145" s="50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1:20" ht="32.1" customHeight="1" x14ac:dyDescent="0.3">
      <c r="A146" s="24"/>
      <c r="B146" s="25"/>
      <c r="C146" s="26"/>
      <c r="D146" s="49"/>
      <c r="E146" s="50"/>
      <c r="F146" s="27"/>
      <c r="G146" s="51"/>
      <c r="H146" s="49"/>
      <c r="I146" s="50"/>
      <c r="J146" s="50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1:20" ht="32.1" customHeight="1" x14ac:dyDescent="0.3">
      <c r="A147" s="24"/>
      <c r="B147" s="25"/>
      <c r="C147" s="26"/>
      <c r="D147" s="49"/>
      <c r="E147" s="50"/>
      <c r="F147" s="27"/>
      <c r="G147" s="51"/>
      <c r="H147" s="49"/>
      <c r="I147" s="50"/>
      <c r="J147" s="50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1:20" ht="32.1" customHeight="1" x14ac:dyDescent="0.3">
      <c r="A148" s="24"/>
      <c r="B148" s="25"/>
      <c r="C148" s="26"/>
      <c r="D148" s="49"/>
      <c r="E148" s="50"/>
      <c r="F148" s="27"/>
      <c r="G148" s="51"/>
      <c r="H148" s="49"/>
      <c r="I148" s="50"/>
      <c r="J148" s="50"/>
      <c r="K148" s="48"/>
      <c r="L148" s="48"/>
      <c r="M148" s="48"/>
      <c r="N148" s="48"/>
      <c r="O148" s="48"/>
      <c r="P148" s="48"/>
      <c r="Q148" s="48"/>
      <c r="R148" s="48"/>
      <c r="S148" s="48"/>
      <c r="T148" s="48"/>
    </row>
    <row r="149" spans="1:20" ht="32.1" customHeight="1" x14ac:dyDescent="0.3">
      <c r="A149" s="24"/>
      <c r="B149" s="25"/>
      <c r="C149" s="26"/>
      <c r="D149" s="49"/>
      <c r="E149" s="50"/>
      <c r="F149" s="27"/>
      <c r="G149" s="51"/>
      <c r="H149" s="49"/>
      <c r="I149" s="50"/>
      <c r="J149" s="50"/>
      <c r="K149" s="48"/>
      <c r="L149" s="48"/>
      <c r="M149" s="48"/>
      <c r="N149" s="48"/>
      <c r="O149" s="48"/>
      <c r="P149" s="48"/>
      <c r="Q149" s="48"/>
      <c r="R149" s="48"/>
      <c r="S149" s="48"/>
      <c r="T149" s="48"/>
    </row>
    <row r="150" spans="1:20" ht="32.1" customHeight="1" x14ac:dyDescent="0.3">
      <c r="A150" s="24"/>
      <c r="B150" s="25"/>
      <c r="C150" s="26"/>
      <c r="D150" s="49"/>
      <c r="E150" s="50"/>
      <c r="F150" s="27"/>
      <c r="G150" s="51"/>
      <c r="H150" s="49"/>
      <c r="I150" s="50"/>
      <c r="J150" s="50"/>
      <c r="K150" s="48"/>
      <c r="L150" s="48"/>
      <c r="M150" s="48"/>
      <c r="N150" s="48"/>
      <c r="O150" s="48"/>
      <c r="P150" s="48"/>
      <c r="Q150" s="48"/>
      <c r="R150" s="48"/>
      <c r="S150" s="48"/>
      <c r="T150" s="48"/>
    </row>
    <row r="151" spans="1:20" ht="32.1" customHeight="1" x14ac:dyDescent="0.3">
      <c r="A151" s="24"/>
      <c r="B151" s="25"/>
      <c r="C151" s="26"/>
      <c r="D151" s="49"/>
      <c r="E151" s="50"/>
      <c r="F151" s="27"/>
      <c r="G151" s="51"/>
      <c r="H151" s="49"/>
      <c r="I151" s="50"/>
      <c r="J151" s="50"/>
      <c r="K151" s="48"/>
      <c r="L151" s="48"/>
      <c r="M151" s="48"/>
      <c r="N151" s="48"/>
      <c r="O151" s="48"/>
      <c r="P151" s="48"/>
      <c r="Q151" s="48"/>
      <c r="R151" s="48"/>
      <c r="S151" s="48"/>
      <c r="T151" s="48"/>
    </row>
    <row r="152" spans="1:20" ht="32.1" customHeight="1" x14ac:dyDescent="0.3">
      <c r="A152" s="24"/>
      <c r="B152" s="25"/>
      <c r="C152" s="26"/>
      <c r="D152" s="49"/>
      <c r="E152" s="50"/>
      <c r="F152" s="27"/>
      <c r="G152" s="51"/>
      <c r="H152" s="49"/>
      <c r="I152" s="50"/>
      <c r="J152" s="50"/>
      <c r="K152" s="48"/>
      <c r="L152" s="48"/>
      <c r="M152" s="48"/>
      <c r="N152" s="48"/>
      <c r="O152" s="48"/>
      <c r="P152" s="48"/>
      <c r="Q152" s="48"/>
      <c r="R152" s="48"/>
      <c r="S152" s="48"/>
      <c r="T152" s="48"/>
    </row>
    <row r="153" spans="1:20" ht="32.1" customHeight="1" x14ac:dyDescent="0.3">
      <c r="A153" s="24"/>
      <c r="B153" s="25"/>
      <c r="C153" s="26"/>
      <c r="D153" s="49"/>
      <c r="E153" s="50"/>
      <c r="F153" s="27"/>
      <c r="G153" s="51"/>
      <c r="H153" s="49"/>
      <c r="I153" s="50"/>
      <c r="J153" s="50"/>
      <c r="K153" s="48"/>
      <c r="L153" s="48"/>
      <c r="M153" s="48"/>
      <c r="N153" s="48"/>
      <c r="O153" s="48"/>
      <c r="P153" s="48"/>
      <c r="Q153" s="48"/>
      <c r="R153" s="48"/>
      <c r="S153" s="48"/>
      <c r="T153" s="48"/>
    </row>
    <row r="154" spans="1:20" ht="32.1" customHeight="1" x14ac:dyDescent="0.3">
      <c r="A154" s="24"/>
      <c r="B154" s="25"/>
      <c r="C154" s="26"/>
      <c r="D154" s="49"/>
      <c r="E154" s="50"/>
      <c r="F154" s="27"/>
      <c r="G154" s="51"/>
      <c r="H154" s="49"/>
      <c r="I154" s="50"/>
      <c r="J154" s="50"/>
      <c r="K154" s="48"/>
      <c r="L154" s="48"/>
      <c r="M154" s="48"/>
      <c r="N154" s="48"/>
      <c r="O154" s="48"/>
      <c r="P154" s="48"/>
      <c r="Q154" s="48"/>
      <c r="R154" s="48"/>
      <c r="S154" s="48"/>
      <c r="T154" s="48"/>
    </row>
    <row r="155" spans="1:20" ht="32.1" customHeight="1" x14ac:dyDescent="0.3">
      <c r="A155" s="24"/>
      <c r="B155" s="25"/>
      <c r="C155" s="26"/>
      <c r="D155" s="49"/>
      <c r="E155" s="50"/>
      <c r="F155" s="27"/>
      <c r="G155" s="51"/>
      <c r="H155" s="49"/>
      <c r="I155" s="50"/>
      <c r="J155" s="50"/>
      <c r="K155" s="48"/>
      <c r="L155" s="48"/>
      <c r="M155" s="48"/>
      <c r="N155" s="48"/>
      <c r="O155" s="48"/>
      <c r="P155" s="48"/>
      <c r="Q155" s="48"/>
      <c r="R155" s="48"/>
      <c r="S155" s="48"/>
      <c r="T155" s="48"/>
    </row>
    <row r="156" spans="1:20" ht="32.1" customHeight="1" x14ac:dyDescent="0.3">
      <c r="A156" s="24"/>
      <c r="B156" s="25"/>
      <c r="C156" s="26"/>
      <c r="D156" s="49"/>
      <c r="E156" s="50"/>
      <c r="F156" s="27"/>
      <c r="G156" s="51"/>
      <c r="H156" s="49"/>
      <c r="I156" s="50"/>
      <c r="J156" s="50"/>
      <c r="K156" s="48"/>
      <c r="L156" s="48"/>
      <c r="M156" s="48"/>
      <c r="N156" s="48"/>
      <c r="O156" s="48"/>
      <c r="P156" s="48"/>
      <c r="Q156" s="48"/>
      <c r="R156" s="48"/>
      <c r="S156" s="48"/>
      <c r="T156" s="48"/>
    </row>
    <row r="157" spans="1:20" ht="32.1" customHeight="1" x14ac:dyDescent="0.3">
      <c r="A157" s="24"/>
      <c r="B157" s="25"/>
      <c r="C157" s="26"/>
      <c r="D157" s="49"/>
      <c r="E157" s="50"/>
      <c r="F157" s="27"/>
      <c r="G157" s="51"/>
      <c r="H157" s="49"/>
      <c r="I157" s="50"/>
      <c r="J157" s="50"/>
      <c r="K157" s="48"/>
      <c r="L157" s="48"/>
      <c r="M157" s="48"/>
      <c r="N157" s="48"/>
      <c r="O157" s="48"/>
      <c r="P157" s="48"/>
      <c r="Q157" s="48"/>
      <c r="R157" s="48"/>
      <c r="S157" s="48"/>
      <c r="T157" s="48"/>
    </row>
    <row r="158" spans="1:20" ht="32.1" customHeight="1" x14ac:dyDescent="0.3">
      <c r="A158" s="24"/>
      <c r="B158" s="25"/>
      <c r="C158" s="26"/>
      <c r="D158" s="49"/>
      <c r="E158" s="50"/>
      <c r="F158" s="27"/>
      <c r="G158" s="51"/>
      <c r="H158" s="49"/>
      <c r="I158" s="50"/>
      <c r="J158" s="50"/>
      <c r="K158" s="48"/>
      <c r="L158" s="48"/>
      <c r="M158" s="48"/>
      <c r="N158" s="48"/>
      <c r="O158" s="48"/>
      <c r="P158" s="48"/>
      <c r="Q158" s="48"/>
      <c r="R158" s="48"/>
      <c r="S158" s="48"/>
      <c r="T158" s="48"/>
    </row>
    <row r="159" spans="1:20" ht="32.1" customHeight="1" x14ac:dyDescent="0.3">
      <c r="A159" s="24"/>
      <c r="B159" s="25"/>
      <c r="C159" s="26"/>
      <c r="D159" s="49"/>
      <c r="E159" s="50"/>
      <c r="F159" s="27"/>
      <c r="G159" s="51"/>
      <c r="H159" s="49"/>
      <c r="I159" s="50"/>
      <c r="J159" s="50"/>
      <c r="K159" s="48"/>
      <c r="L159" s="48"/>
      <c r="M159" s="48"/>
      <c r="N159" s="48"/>
      <c r="O159" s="48"/>
      <c r="P159" s="48"/>
      <c r="Q159" s="48"/>
      <c r="R159" s="48"/>
      <c r="S159" s="48"/>
      <c r="T159" s="48"/>
    </row>
    <row r="160" spans="1:20" ht="32.1" customHeight="1" x14ac:dyDescent="0.3">
      <c r="A160" s="24"/>
      <c r="B160" s="25"/>
      <c r="C160" s="26"/>
      <c r="D160" s="49"/>
      <c r="E160" s="50"/>
      <c r="F160" s="27"/>
      <c r="G160" s="51"/>
      <c r="H160" s="49"/>
      <c r="I160" s="50"/>
      <c r="J160" s="50"/>
      <c r="K160" s="48"/>
      <c r="L160" s="48"/>
      <c r="M160" s="48"/>
      <c r="N160" s="48"/>
      <c r="O160" s="48"/>
      <c r="P160" s="48"/>
      <c r="Q160" s="48"/>
      <c r="R160" s="48"/>
      <c r="S160" s="48"/>
      <c r="T160" s="48"/>
    </row>
    <row r="161" spans="1:20" ht="32.1" customHeight="1" x14ac:dyDescent="0.3">
      <c r="A161" s="24"/>
      <c r="B161" s="25"/>
      <c r="C161" s="26"/>
      <c r="D161" s="49"/>
      <c r="E161" s="50"/>
      <c r="F161" s="27"/>
      <c r="G161" s="51"/>
      <c r="H161" s="49"/>
      <c r="I161" s="50"/>
      <c r="J161" s="50"/>
      <c r="K161" s="48"/>
      <c r="L161" s="48"/>
      <c r="M161" s="48"/>
      <c r="N161" s="48"/>
      <c r="O161" s="48"/>
      <c r="P161" s="48"/>
      <c r="Q161" s="48"/>
      <c r="R161" s="48"/>
      <c r="S161" s="48"/>
      <c r="T161" s="48"/>
    </row>
    <row r="162" spans="1:20" ht="32.1" customHeight="1" x14ac:dyDescent="0.3">
      <c r="A162" s="24"/>
      <c r="B162" s="25"/>
      <c r="C162" s="26"/>
      <c r="D162" s="49"/>
      <c r="E162" s="50"/>
      <c r="F162" s="27"/>
      <c r="G162" s="51"/>
      <c r="H162" s="49"/>
      <c r="I162" s="50"/>
      <c r="J162" s="50"/>
      <c r="K162" s="48"/>
      <c r="L162" s="48"/>
      <c r="M162" s="48"/>
      <c r="N162" s="48"/>
      <c r="O162" s="48"/>
      <c r="P162" s="48"/>
      <c r="Q162" s="48"/>
      <c r="R162" s="48"/>
      <c r="S162" s="48"/>
      <c r="T162" s="48"/>
    </row>
    <row r="163" spans="1:20" ht="32.1" customHeight="1" x14ac:dyDescent="0.3">
      <c r="A163" s="24"/>
      <c r="B163" s="25"/>
      <c r="C163" s="26"/>
      <c r="D163" s="49"/>
      <c r="E163" s="50"/>
      <c r="F163" s="27"/>
      <c r="G163" s="51"/>
      <c r="H163" s="49"/>
      <c r="I163" s="50"/>
      <c r="J163" s="50"/>
      <c r="K163" s="48"/>
      <c r="L163" s="48"/>
      <c r="M163" s="48"/>
      <c r="N163" s="48"/>
      <c r="O163" s="48"/>
      <c r="P163" s="48"/>
      <c r="Q163" s="48"/>
      <c r="R163" s="48"/>
      <c r="S163" s="48"/>
      <c r="T163" s="48"/>
    </row>
    <row r="164" spans="1:20" ht="32.1" customHeight="1" x14ac:dyDescent="0.3">
      <c r="A164" s="24"/>
      <c r="B164" s="25"/>
      <c r="C164" s="26"/>
      <c r="D164" s="49"/>
      <c r="E164" s="50"/>
      <c r="F164" s="27"/>
      <c r="G164" s="51"/>
      <c r="H164" s="49"/>
      <c r="I164" s="50"/>
      <c r="J164" s="50"/>
      <c r="K164" s="48"/>
      <c r="L164" s="48"/>
      <c r="M164" s="48"/>
      <c r="N164" s="48"/>
      <c r="O164" s="48"/>
      <c r="P164" s="48"/>
      <c r="Q164" s="48"/>
      <c r="R164" s="48"/>
      <c r="S164" s="48"/>
      <c r="T164" s="48"/>
    </row>
    <row r="165" spans="1:20" ht="32.1" customHeight="1" x14ac:dyDescent="0.3">
      <c r="A165" s="24"/>
      <c r="B165" s="25"/>
      <c r="C165" s="26"/>
      <c r="D165" s="49"/>
      <c r="E165" s="50"/>
      <c r="F165" s="27"/>
      <c r="G165" s="51"/>
      <c r="H165" s="49"/>
      <c r="I165" s="50"/>
      <c r="J165" s="50"/>
      <c r="K165" s="48"/>
      <c r="L165" s="48"/>
      <c r="M165" s="48"/>
      <c r="N165" s="48"/>
      <c r="O165" s="48"/>
      <c r="P165" s="48"/>
      <c r="Q165" s="48"/>
      <c r="R165" s="48"/>
      <c r="S165" s="48"/>
      <c r="T165" s="48"/>
    </row>
    <row r="166" spans="1:20" ht="32.1" customHeight="1" x14ac:dyDescent="0.3">
      <c r="A166" s="24"/>
      <c r="B166" s="25"/>
      <c r="C166" s="26"/>
      <c r="D166" s="49"/>
      <c r="E166" s="50"/>
      <c r="F166" s="27"/>
      <c r="G166" s="51"/>
      <c r="H166" s="49"/>
      <c r="I166" s="50"/>
      <c r="J166" s="50"/>
      <c r="K166" s="48"/>
      <c r="L166" s="48"/>
      <c r="M166" s="48"/>
      <c r="N166" s="48"/>
      <c r="O166" s="48"/>
      <c r="P166" s="48"/>
      <c r="Q166" s="48"/>
      <c r="R166" s="48"/>
      <c r="S166" s="48"/>
      <c r="T166" s="48"/>
    </row>
    <row r="167" spans="1:20" ht="32.1" customHeight="1" x14ac:dyDescent="0.3">
      <c r="A167" s="24"/>
      <c r="B167" s="25"/>
      <c r="C167" s="26"/>
      <c r="D167" s="49"/>
      <c r="E167" s="50"/>
      <c r="F167" s="27"/>
      <c r="G167" s="51"/>
      <c r="H167" s="49"/>
      <c r="I167" s="50"/>
      <c r="J167" s="50"/>
      <c r="K167" s="48"/>
      <c r="L167" s="48"/>
      <c r="M167" s="48"/>
      <c r="N167" s="48"/>
      <c r="O167" s="48"/>
      <c r="P167" s="48"/>
      <c r="Q167" s="48"/>
      <c r="R167" s="48"/>
      <c r="S167" s="48"/>
      <c r="T167" s="48"/>
    </row>
    <row r="168" spans="1:20" ht="32.1" customHeight="1" x14ac:dyDescent="0.3">
      <c r="A168" s="24"/>
      <c r="B168" s="25"/>
      <c r="C168" s="26"/>
      <c r="D168" s="49"/>
      <c r="E168" s="50"/>
      <c r="F168" s="27"/>
      <c r="G168" s="51"/>
      <c r="H168" s="49"/>
      <c r="I168" s="50"/>
      <c r="J168" s="50"/>
      <c r="K168" s="48"/>
      <c r="L168" s="48"/>
      <c r="M168" s="48"/>
      <c r="N168" s="48"/>
      <c r="O168" s="48"/>
      <c r="P168" s="48"/>
      <c r="Q168" s="48"/>
      <c r="R168" s="48"/>
      <c r="S168" s="48"/>
      <c r="T168" s="48"/>
    </row>
    <row r="169" spans="1:20" ht="32.1" customHeight="1" x14ac:dyDescent="0.3">
      <c r="A169" s="24"/>
      <c r="B169" s="25"/>
      <c r="C169" s="26"/>
      <c r="D169" s="49"/>
      <c r="E169" s="50"/>
      <c r="F169" s="27"/>
      <c r="G169" s="51"/>
      <c r="H169" s="49"/>
      <c r="I169" s="50"/>
      <c r="J169" s="50"/>
      <c r="K169" s="48"/>
      <c r="L169" s="48"/>
      <c r="M169" s="48"/>
      <c r="N169" s="48"/>
      <c r="O169" s="48"/>
      <c r="P169" s="48"/>
      <c r="Q169" s="48"/>
      <c r="R169" s="48"/>
      <c r="S169" s="48"/>
      <c r="T169" s="48"/>
    </row>
    <row r="170" spans="1:20" ht="32.1" customHeight="1" x14ac:dyDescent="0.3">
      <c r="A170" s="24"/>
      <c r="B170" s="25"/>
      <c r="C170" s="26"/>
      <c r="D170" s="49"/>
      <c r="E170" s="50"/>
      <c r="F170" s="27"/>
      <c r="G170" s="51"/>
      <c r="H170" s="49"/>
      <c r="I170" s="50"/>
      <c r="J170" s="50"/>
      <c r="K170" s="48"/>
      <c r="L170" s="48"/>
      <c r="M170" s="48"/>
      <c r="N170" s="48"/>
      <c r="O170" s="48"/>
      <c r="P170" s="48"/>
      <c r="Q170" s="48"/>
      <c r="R170" s="48"/>
      <c r="S170" s="48"/>
      <c r="T170" s="48"/>
    </row>
    <row r="171" spans="1:20" ht="32.1" customHeight="1" x14ac:dyDescent="0.3">
      <c r="A171" s="24"/>
      <c r="B171" s="25"/>
      <c r="C171" s="26"/>
      <c r="D171" s="49"/>
      <c r="E171" s="50"/>
      <c r="F171" s="27"/>
      <c r="G171" s="51"/>
      <c r="H171" s="49"/>
      <c r="I171" s="50"/>
      <c r="J171" s="50"/>
      <c r="K171" s="48"/>
      <c r="L171" s="48"/>
      <c r="M171" s="48"/>
      <c r="N171" s="48"/>
      <c r="O171" s="48"/>
      <c r="P171" s="48"/>
      <c r="Q171" s="48"/>
      <c r="R171" s="48"/>
      <c r="S171" s="48"/>
      <c r="T171" s="48"/>
    </row>
    <row r="172" spans="1:20" ht="32.1" customHeight="1" x14ac:dyDescent="0.3">
      <c r="A172" s="24"/>
      <c r="B172" s="25"/>
      <c r="C172" s="26"/>
      <c r="D172" s="49"/>
      <c r="E172" s="50"/>
      <c r="F172" s="27"/>
      <c r="G172" s="51"/>
      <c r="H172" s="49"/>
      <c r="I172" s="50"/>
      <c r="J172" s="50"/>
      <c r="K172" s="48"/>
      <c r="L172" s="48"/>
      <c r="M172" s="48"/>
      <c r="N172" s="48"/>
      <c r="O172" s="48"/>
      <c r="P172" s="48"/>
      <c r="Q172" s="48"/>
      <c r="R172" s="48"/>
      <c r="S172" s="48"/>
      <c r="T172" s="48"/>
    </row>
    <row r="173" spans="1:20" ht="32.1" customHeight="1" x14ac:dyDescent="0.3">
      <c r="A173" s="24"/>
      <c r="B173" s="25"/>
      <c r="C173" s="26"/>
      <c r="D173" s="49"/>
      <c r="E173" s="50"/>
      <c r="F173" s="27"/>
      <c r="G173" s="51"/>
      <c r="H173" s="49"/>
      <c r="I173" s="50"/>
      <c r="J173" s="50"/>
      <c r="K173" s="48"/>
      <c r="L173" s="48"/>
      <c r="M173" s="48"/>
      <c r="N173" s="48"/>
      <c r="O173" s="48"/>
      <c r="P173" s="48"/>
      <c r="Q173" s="48"/>
      <c r="R173" s="48"/>
      <c r="S173" s="48"/>
      <c r="T173" s="48"/>
    </row>
    <row r="174" spans="1:20" ht="32.1" customHeight="1" x14ac:dyDescent="0.3">
      <c r="A174" s="24"/>
      <c r="B174" s="25"/>
      <c r="C174" s="26"/>
      <c r="D174" s="49"/>
      <c r="E174" s="50"/>
      <c r="F174" s="27"/>
      <c r="G174" s="51"/>
      <c r="H174" s="49"/>
      <c r="I174" s="50"/>
      <c r="J174" s="50"/>
      <c r="K174" s="48"/>
      <c r="L174" s="48"/>
      <c r="M174" s="48"/>
      <c r="N174" s="48"/>
      <c r="O174" s="48"/>
      <c r="P174" s="48"/>
      <c r="Q174" s="48"/>
      <c r="R174" s="48"/>
      <c r="S174" s="48"/>
      <c r="T174" s="48"/>
    </row>
    <row r="175" spans="1:20" ht="32.1" customHeight="1" x14ac:dyDescent="0.3">
      <c r="A175" s="24"/>
      <c r="B175" s="25"/>
      <c r="C175" s="26"/>
      <c r="D175" s="49"/>
      <c r="E175" s="50"/>
      <c r="F175" s="27"/>
      <c r="G175" s="51"/>
      <c r="H175" s="49"/>
      <c r="I175" s="50"/>
      <c r="J175" s="50"/>
      <c r="K175" s="48"/>
      <c r="L175" s="48"/>
      <c r="M175" s="48"/>
      <c r="N175" s="48"/>
      <c r="O175" s="48"/>
      <c r="P175" s="48"/>
      <c r="Q175" s="48"/>
      <c r="R175" s="48"/>
      <c r="S175" s="48"/>
      <c r="T175" s="48"/>
    </row>
    <row r="176" spans="1:20" ht="32.1" customHeight="1" x14ac:dyDescent="0.3">
      <c r="A176" s="24"/>
      <c r="B176" s="25"/>
      <c r="C176" s="26"/>
      <c r="D176" s="49"/>
      <c r="E176" s="50"/>
      <c r="F176" s="27"/>
      <c r="G176" s="51"/>
      <c r="H176" s="49"/>
      <c r="I176" s="50"/>
      <c r="J176" s="50"/>
      <c r="K176" s="48"/>
      <c r="L176" s="48"/>
      <c r="M176" s="48"/>
      <c r="N176" s="48"/>
      <c r="O176" s="48"/>
      <c r="P176" s="48"/>
      <c r="Q176" s="48"/>
      <c r="R176" s="48"/>
      <c r="S176" s="48"/>
      <c r="T176" s="48"/>
    </row>
    <row r="177" spans="1:20" ht="32.1" customHeight="1" x14ac:dyDescent="0.3">
      <c r="A177" s="24"/>
      <c r="B177" s="25"/>
      <c r="C177" s="26"/>
      <c r="D177" s="49"/>
      <c r="E177" s="50"/>
      <c r="F177" s="27"/>
      <c r="G177" s="51"/>
      <c r="H177" s="49"/>
      <c r="I177" s="50"/>
      <c r="J177" s="50"/>
      <c r="K177" s="48"/>
      <c r="L177" s="48"/>
      <c r="M177" s="48"/>
      <c r="N177" s="48"/>
      <c r="O177" s="48"/>
      <c r="P177" s="48"/>
      <c r="Q177" s="48"/>
      <c r="R177" s="48"/>
      <c r="S177" s="48"/>
      <c r="T177" s="48"/>
    </row>
    <row r="178" spans="1:20" ht="32.1" customHeight="1" x14ac:dyDescent="0.3">
      <c r="A178" s="24"/>
      <c r="B178" s="25"/>
      <c r="C178" s="26"/>
      <c r="D178" s="49"/>
      <c r="E178" s="50"/>
      <c r="F178" s="27"/>
      <c r="G178" s="51"/>
      <c r="H178" s="49"/>
      <c r="I178" s="50"/>
      <c r="J178" s="50"/>
      <c r="K178" s="48"/>
      <c r="L178" s="48"/>
      <c r="M178" s="48"/>
      <c r="N178" s="48"/>
      <c r="O178" s="48"/>
      <c r="P178" s="48"/>
      <c r="Q178" s="48"/>
      <c r="R178" s="48"/>
      <c r="S178" s="48"/>
      <c r="T178" s="48"/>
    </row>
    <row r="179" spans="1:20" ht="32.1" customHeight="1" x14ac:dyDescent="0.3">
      <c r="A179" s="24"/>
      <c r="B179" s="25"/>
      <c r="C179" s="26"/>
      <c r="D179" s="49"/>
      <c r="E179" s="50"/>
      <c r="F179" s="27"/>
      <c r="G179" s="51"/>
      <c r="H179" s="49"/>
      <c r="I179" s="50"/>
      <c r="J179" s="50"/>
      <c r="K179" s="48"/>
      <c r="L179" s="48"/>
      <c r="M179" s="48"/>
      <c r="N179" s="48"/>
      <c r="O179" s="48"/>
      <c r="P179" s="48"/>
      <c r="Q179" s="48"/>
      <c r="R179" s="48"/>
      <c r="S179" s="48"/>
      <c r="T179" s="48"/>
    </row>
    <row r="180" spans="1:20" ht="32.1" customHeight="1" x14ac:dyDescent="0.3">
      <c r="A180" s="24"/>
      <c r="B180" s="25"/>
      <c r="C180" s="26"/>
      <c r="D180" s="49"/>
      <c r="E180" s="50"/>
      <c r="F180" s="27"/>
      <c r="G180" s="51"/>
      <c r="H180" s="49"/>
      <c r="I180" s="50"/>
      <c r="J180" s="50"/>
      <c r="K180" s="48"/>
      <c r="L180" s="48"/>
      <c r="M180" s="48"/>
      <c r="N180" s="48"/>
      <c r="O180" s="48"/>
      <c r="P180" s="48"/>
      <c r="Q180" s="48"/>
      <c r="R180" s="48"/>
      <c r="S180" s="48"/>
      <c r="T180" s="48"/>
    </row>
    <row r="181" spans="1:20" ht="32.1" customHeight="1" x14ac:dyDescent="0.3">
      <c r="A181" s="24"/>
      <c r="B181" s="25"/>
      <c r="C181" s="26"/>
      <c r="D181" s="49"/>
      <c r="E181" s="50"/>
      <c r="F181" s="27"/>
      <c r="G181" s="51"/>
      <c r="H181" s="49"/>
      <c r="I181" s="50"/>
      <c r="J181" s="50"/>
      <c r="K181" s="48"/>
      <c r="L181" s="48"/>
      <c r="M181" s="48"/>
      <c r="N181" s="48"/>
      <c r="O181" s="48"/>
      <c r="P181" s="48"/>
      <c r="Q181" s="48"/>
      <c r="R181" s="48"/>
      <c r="S181" s="48"/>
      <c r="T181" s="48"/>
    </row>
    <row r="182" spans="1:20" ht="32.1" customHeight="1" x14ac:dyDescent="0.3">
      <c r="A182" s="24"/>
      <c r="B182" s="25"/>
      <c r="C182" s="26"/>
      <c r="D182" s="49"/>
      <c r="E182" s="50"/>
      <c r="F182" s="27"/>
      <c r="G182" s="51"/>
      <c r="H182" s="49"/>
      <c r="I182" s="50"/>
      <c r="J182" s="50"/>
      <c r="K182" s="48"/>
      <c r="L182" s="48"/>
      <c r="M182" s="48"/>
      <c r="N182" s="48"/>
      <c r="O182" s="48"/>
      <c r="P182" s="48"/>
      <c r="Q182" s="48"/>
      <c r="R182" s="48"/>
      <c r="S182" s="48"/>
      <c r="T182" s="48"/>
    </row>
    <row r="183" spans="1:20" ht="32.1" customHeight="1" x14ac:dyDescent="0.3">
      <c r="A183" s="24"/>
      <c r="B183" s="25"/>
      <c r="C183" s="26"/>
      <c r="D183" s="49"/>
      <c r="E183" s="50"/>
      <c r="F183" s="27"/>
      <c r="G183" s="51"/>
      <c r="H183" s="49"/>
      <c r="I183" s="50"/>
      <c r="J183" s="50"/>
      <c r="K183" s="48"/>
      <c r="L183" s="48"/>
      <c r="M183" s="48"/>
      <c r="N183" s="48"/>
      <c r="O183" s="48"/>
      <c r="P183" s="48"/>
      <c r="Q183" s="48"/>
      <c r="R183" s="48"/>
      <c r="S183" s="48"/>
      <c r="T183" s="48"/>
    </row>
    <row r="184" spans="1:20" ht="32.1" customHeight="1" x14ac:dyDescent="0.3">
      <c r="A184" s="24"/>
      <c r="B184" s="25"/>
      <c r="C184" s="26"/>
      <c r="D184" s="49"/>
      <c r="E184" s="50"/>
      <c r="F184" s="27"/>
      <c r="G184" s="51"/>
      <c r="H184" s="49"/>
      <c r="I184" s="50"/>
      <c r="J184" s="50"/>
      <c r="K184" s="48"/>
      <c r="L184" s="48"/>
      <c r="M184" s="48"/>
      <c r="N184" s="48"/>
      <c r="O184" s="48"/>
      <c r="P184" s="48"/>
      <c r="Q184" s="48"/>
      <c r="R184" s="48"/>
      <c r="S184" s="48"/>
      <c r="T184" s="48"/>
    </row>
    <row r="185" spans="1:20" ht="32.1" customHeight="1" x14ac:dyDescent="0.3">
      <c r="A185" s="24"/>
      <c r="B185" s="25"/>
      <c r="C185" s="26"/>
      <c r="D185" s="49"/>
      <c r="E185" s="50"/>
      <c r="F185" s="27"/>
      <c r="G185" s="51"/>
      <c r="H185" s="49"/>
      <c r="I185" s="50"/>
      <c r="J185" s="50"/>
      <c r="K185" s="48"/>
      <c r="L185" s="48"/>
      <c r="M185" s="48"/>
      <c r="N185" s="48"/>
      <c r="O185" s="48"/>
      <c r="P185" s="48"/>
      <c r="Q185" s="48"/>
      <c r="R185" s="48"/>
      <c r="S185" s="48"/>
      <c r="T185" s="48"/>
    </row>
    <row r="186" spans="1:20" ht="32.1" customHeight="1" x14ac:dyDescent="0.3">
      <c r="A186" s="24"/>
      <c r="B186" s="25"/>
      <c r="C186" s="26"/>
      <c r="D186" s="49"/>
      <c r="E186" s="50"/>
      <c r="F186" s="27"/>
      <c r="G186" s="51"/>
      <c r="H186" s="49"/>
      <c r="I186" s="50"/>
      <c r="J186" s="50"/>
      <c r="K186" s="48"/>
      <c r="L186" s="48"/>
      <c r="M186" s="48"/>
      <c r="N186" s="48"/>
      <c r="O186" s="48"/>
      <c r="P186" s="48"/>
      <c r="Q186" s="48"/>
      <c r="R186" s="48"/>
      <c r="S186" s="48"/>
      <c r="T186" s="48"/>
    </row>
    <row r="187" spans="1:20" ht="32.1" customHeight="1" x14ac:dyDescent="0.3">
      <c r="A187" s="24"/>
      <c r="B187" s="25"/>
      <c r="C187" s="26"/>
      <c r="D187" s="49"/>
      <c r="E187" s="50"/>
      <c r="F187" s="27"/>
      <c r="G187" s="51"/>
      <c r="H187" s="49"/>
      <c r="I187" s="50"/>
      <c r="J187" s="50"/>
      <c r="K187" s="48"/>
      <c r="L187" s="48"/>
      <c r="M187" s="48"/>
      <c r="N187" s="48"/>
      <c r="O187" s="48"/>
      <c r="P187" s="48"/>
      <c r="Q187" s="48"/>
      <c r="R187" s="48"/>
      <c r="S187" s="48"/>
      <c r="T187" s="48"/>
    </row>
    <row r="188" spans="1:20" ht="32.1" customHeight="1" x14ac:dyDescent="0.3">
      <c r="A188" s="24"/>
      <c r="B188" s="25"/>
      <c r="C188" s="26"/>
      <c r="D188" s="49"/>
      <c r="E188" s="50"/>
      <c r="F188" s="27"/>
      <c r="G188" s="51"/>
      <c r="H188" s="49"/>
      <c r="I188" s="50"/>
      <c r="J188" s="50"/>
      <c r="K188" s="48"/>
      <c r="L188" s="48"/>
      <c r="M188" s="48"/>
      <c r="N188" s="48"/>
      <c r="O188" s="48"/>
      <c r="P188" s="48"/>
      <c r="Q188" s="48"/>
      <c r="R188" s="48"/>
      <c r="S188" s="48"/>
      <c r="T188" s="48"/>
    </row>
    <row r="189" spans="1:20" ht="32.1" customHeight="1" x14ac:dyDescent="0.3">
      <c r="A189" s="24"/>
      <c r="B189" s="25"/>
      <c r="C189" s="26"/>
      <c r="D189" s="49"/>
      <c r="E189" s="50"/>
      <c r="F189" s="27"/>
      <c r="G189" s="51"/>
      <c r="H189" s="49"/>
      <c r="I189" s="50"/>
      <c r="J189" s="50"/>
      <c r="K189" s="48"/>
      <c r="L189" s="48"/>
      <c r="M189" s="48"/>
      <c r="N189" s="48"/>
      <c r="O189" s="48"/>
      <c r="P189" s="48"/>
      <c r="Q189" s="48"/>
      <c r="R189" s="48"/>
      <c r="S189" s="48"/>
      <c r="T189" s="48"/>
    </row>
    <row r="190" spans="1:20" ht="32.1" customHeight="1" x14ac:dyDescent="0.3">
      <c r="A190" s="24"/>
      <c r="B190" s="25"/>
      <c r="C190" s="26"/>
      <c r="D190" s="49"/>
      <c r="E190" s="50"/>
      <c r="F190" s="27"/>
      <c r="G190" s="51"/>
      <c r="H190" s="49"/>
      <c r="I190" s="50"/>
      <c r="J190" s="50"/>
      <c r="K190" s="48"/>
      <c r="L190" s="48"/>
      <c r="M190" s="48"/>
      <c r="N190" s="48"/>
      <c r="O190" s="48"/>
      <c r="P190" s="48"/>
      <c r="Q190" s="48"/>
      <c r="R190" s="48"/>
      <c r="S190" s="48"/>
      <c r="T190" s="48"/>
    </row>
    <row r="191" spans="1:20" ht="32.1" customHeight="1" x14ac:dyDescent="0.3">
      <c r="A191" s="24"/>
      <c r="B191" s="25"/>
      <c r="C191" s="26"/>
      <c r="D191" s="49"/>
      <c r="E191" s="50"/>
      <c r="F191" s="27"/>
      <c r="G191" s="51"/>
      <c r="H191" s="49"/>
      <c r="I191" s="50"/>
      <c r="J191" s="50"/>
      <c r="K191" s="48"/>
      <c r="L191" s="48"/>
      <c r="M191" s="48"/>
      <c r="N191" s="48"/>
      <c r="O191" s="48"/>
      <c r="P191" s="48"/>
      <c r="Q191" s="48"/>
      <c r="R191" s="48"/>
      <c r="S191" s="48"/>
      <c r="T191" s="48"/>
    </row>
    <row r="192" spans="1:20" ht="32.1" customHeight="1" x14ac:dyDescent="0.3">
      <c r="A192" s="24"/>
      <c r="B192" s="25"/>
      <c r="C192" s="26"/>
      <c r="D192" s="49"/>
      <c r="E192" s="50"/>
      <c r="F192" s="27"/>
      <c r="G192" s="51"/>
      <c r="H192" s="49"/>
      <c r="I192" s="50"/>
      <c r="J192" s="50"/>
      <c r="K192" s="48"/>
      <c r="L192" s="48"/>
      <c r="M192" s="48"/>
      <c r="N192" s="48"/>
      <c r="O192" s="48"/>
      <c r="P192" s="48"/>
      <c r="Q192" s="48"/>
      <c r="R192" s="48"/>
      <c r="S192" s="48"/>
      <c r="T192" s="48"/>
    </row>
    <row r="193" spans="1:20" ht="32.1" customHeight="1" x14ac:dyDescent="0.3">
      <c r="A193" s="24"/>
      <c r="B193" s="25"/>
      <c r="C193" s="26"/>
      <c r="D193" s="49"/>
      <c r="E193" s="50"/>
      <c r="F193" s="27"/>
      <c r="G193" s="51"/>
      <c r="H193" s="49"/>
      <c r="I193" s="50"/>
      <c r="J193" s="50"/>
      <c r="K193" s="48"/>
      <c r="L193" s="48"/>
      <c r="M193" s="48"/>
      <c r="N193" s="48"/>
      <c r="O193" s="48"/>
      <c r="P193" s="48"/>
      <c r="Q193" s="48"/>
      <c r="R193" s="48"/>
      <c r="S193" s="48"/>
      <c r="T193" s="48"/>
    </row>
    <row r="194" spans="1:20" ht="32.1" customHeight="1" x14ac:dyDescent="0.3">
      <c r="A194" s="24"/>
      <c r="B194" s="25"/>
      <c r="C194" s="26"/>
      <c r="D194" s="49"/>
      <c r="E194" s="50"/>
      <c r="F194" s="27"/>
      <c r="G194" s="51"/>
      <c r="H194" s="49"/>
      <c r="I194" s="50"/>
      <c r="J194" s="50"/>
      <c r="K194" s="48"/>
      <c r="L194" s="48"/>
      <c r="M194" s="48"/>
      <c r="N194" s="48"/>
      <c r="O194" s="48"/>
      <c r="P194" s="48"/>
      <c r="Q194" s="48"/>
      <c r="R194" s="48"/>
      <c r="S194" s="48"/>
      <c r="T194" s="48"/>
    </row>
    <row r="195" spans="1:20" ht="32.1" customHeight="1" x14ac:dyDescent="0.3">
      <c r="A195" s="24"/>
      <c r="B195" s="25"/>
      <c r="C195" s="26"/>
      <c r="D195" s="49"/>
      <c r="E195" s="50"/>
      <c r="F195" s="27"/>
      <c r="G195" s="51"/>
      <c r="H195" s="49"/>
      <c r="I195" s="50"/>
      <c r="J195" s="50"/>
      <c r="K195" s="48"/>
      <c r="L195" s="48"/>
      <c r="M195" s="48"/>
      <c r="N195" s="48"/>
      <c r="O195" s="48"/>
      <c r="P195" s="48"/>
      <c r="Q195" s="48"/>
      <c r="R195" s="48"/>
      <c r="S195" s="48"/>
      <c r="T195" s="48"/>
    </row>
    <row r="196" spans="1:20" ht="32.1" customHeight="1" x14ac:dyDescent="0.3">
      <c r="A196" s="24"/>
      <c r="B196" s="25"/>
      <c r="C196" s="26"/>
      <c r="D196" s="49"/>
      <c r="E196" s="50"/>
      <c r="F196" s="27"/>
      <c r="G196" s="51"/>
      <c r="H196" s="49"/>
      <c r="I196" s="50"/>
      <c r="J196" s="50"/>
      <c r="K196" s="48"/>
      <c r="L196" s="48"/>
      <c r="M196" s="48"/>
      <c r="N196" s="48"/>
      <c r="O196" s="48"/>
      <c r="P196" s="48"/>
      <c r="Q196" s="48"/>
      <c r="R196" s="48"/>
      <c r="S196" s="48"/>
      <c r="T196" s="48"/>
    </row>
    <row r="197" spans="1:20" ht="32.1" customHeight="1" x14ac:dyDescent="0.3">
      <c r="A197" s="24"/>
      <c r="B197" s="25"/>
      <c r="C197" s="26"/>
      <c r="D197" s="49"/>
      <c r="E197" s="50"/>
      <c r="F197" s="27"/>
      <c r="G197" s="51"/>
      <c r="H197" s="49"/>
      <c r="I197" s="50"/>
      <c r="J197" s="50"/>
      <c r="K197" s="48"/>
      <c r="L197" s="48"/>
      <c r="M197" s="48"/>
      <c r="N197" s="48"/>
      <c r="O197" s="48"/>
      <c r="P197" s="48"/>
      <c r="Q197" s="48"/>
      <c r="R197" s="48"/>
      <c r="S197" s="48"/>
      <c r="T197" s="48"/>
    </row>
    <row r="198" spans="1:20" ht="32.1" customHeight="1" x14ac:dyDescent="0.3">
      <c r="A198" s="24"/>
      <c r="B198" s="25"/>
      <c r="C198" s="26"/>
      <c r="D198" s="49"/>
      <c r="E198" s="50"/>
      <c r="F198" s="27"/>
      <c r="G198" s="51"/>
      <c r="H198" s="49"/>
      <c r="I198" s="50"/>
      <c r="J198" s="50"/>
      <c r="K198" s="48"/>
      <c r="L198" s="48"/>
      <c r="M198" s="48"/>
      <c r="N198" s="48"/>
      <c r="O198" s="48"/>
      <c r="P198" s="48"/>
      <c r="Q198" s="48"/>
      <c r="R198" s="48"/>
      <c r="S198" s="48"/>
      <c r="T198" s="48"/>
    </row>
    <row r="199" spans="1:20" ht="32.1" customHeight="1" x14ac:dyDescent="0.3">
      <c r="A199" s="24"/>
      <c r="B199" s="25"/>
      <c r="C199" s="26"/>
      <c r="D199" s="49"/>
      <c r="E199" s="50"/>
      <c r="F199" s="27"/>
      <c r="G199" s="51"/>
      <c r="H199" s="49"/>
      <c r="I199" s="50"/>
      <c r="J199" s="50"/>
      <c r="K199" s="48"/>
      <c r="L199" s="48"/>
      <c r="M199" s="48"/>
      <c r="N199" s="48"/>
      <c r="O199" s="48"/>
      <c r="P199" s="48"/>
      <c r="Q199" s="48"/>
      <c r="R199" s="48"/>
      <c r="S199" s="48"/>
      <c r="T199" s="48"/>
    </row>
    <row r="200" spans="1:20" ht="32.1" customHeight="1" x14ac:dyDescent="0.3">
      <c r="A200" s="24"/>
      <c r="B200" s="25"/>
      <c r="C200" s="26"/>
      <c r="D200" s="49"/>
      <c r="E200" s="50"/>
      <c r="F200" s="27"/>
      <c r="G200" s="51"/>
      <c r="H200" s="49"/>
      <c r="I200" s="50"/>
      <c r="J200" s="50"/>
      <c r="K200" s="48"/>
      <c r="L200" s="48"/>
      <c r="M200" s="48"/>
      <c r="N200" s="48"/>
      <c r="O200" s="48"/>
      <c r="P200" s="48"/>
      <c r="Q200" s="48"/>
      <c r="R200" s="48"/>
      <c r="S200" s="48"/>
      <c r="T200" s="48"/>
    </row>
  </sheetData>
  <autoFilter ref="A2:T91" xr:uid="{EEBE1458-DF1D-4FB5-9297-A5B925199BF9}"/>
  <sortState xmlns:xlrd2="http://schemas.microsoft.com/office/spreadsheetml/2017/richdata2" ref="A3:T91">
    <sortCondition ref="A3:A91"/>
    <sortCondition ref="B3:B91"/>
    <sortCondition ref="D3:D91"/>
    <sortCondition ref="E3:E91"/>
  </sortState>
  <mergeCells count="6">
    <mergeCell ref="S1:T1"/>
    <mergeCell ref="A1:J1"/>
    <mergeCell ref="K1:L1"/>
    <mergeCell ref="M1:N1"/>
    <mergeCell ref="O1:P1"/>
    <mergeCell ref="Q1:R1"/>
  </mergeCells>
  <pageMargins left="0.31496062992125984" right="0.31496062992125984" top="0.74803149606299213" bottom="0.55118110236220474" header="0.31496062992125984" footer="0.31496062992125984"/>
  <pageSetup paperSize="9" scale="68" fitToHeight="0" orientation="landscape" r:id="rId1"/>
  <headerFooter>
    <oddHeader>&amp;L&amp;F</oddHeader>
    <oddFooter>&amp;C&amp;P/&amp;N&amp;R&amp;"-,Gras"&amp;A</oddFooter>
  </headerFooter>
  <rowBreaks count="5" manualBreakCount="5">
    <brk id="20" max="19" man="1"/>
    <brk id="31" max="19" man="1"/>
    <brk id="49" max="19" man="1"/>
    <brk id="60" max="19" man="1"/>
    <brk id="80" max="19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FD0FD899C8984BB95D3DEC180206B1" ma:contentTypeVersion="17" ma:contentTypeDescription="Crée un document." ma:contentTypeScope="" ma:versionID="756ab780a0b9449f9c5325d2db7b98c8">
  <xsd:schema xmlns:xsd="http://www.w3.org/2001/XMLSchema" xmlns:xs="http://www.w3.org/2001/XMLSchema" xmlns:p="http://schemas.microsoft.com/office/2006/metadata/properties" xmlns:ns2="e506e38e-cf5b-40da-9cdd-7c2ad1aeac16" xmlns:ns3="755ff6d7-312e-46ed-8a06-bba51b2b9950" targetNamespace="http://schemas.microsoft.com/office/2006/metadata/properties" ma:root="true" ma:fieldsID="d95a475bb359cb0b3dc5f48da8dbd50c" ns2:_="" ns3:_="">
    <xsd:import namespace="e506e38e-cf5b-40da-9cdd-7c2ad1aeac16"/>
    <xsd:import namespace="755ff6d7-312e-46ed-8a06-bba51b2b99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e38e-cf5b-40da-9cdd-7c2ad1aea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a77d3c74-8735-4543-b681-6dd5c5b0c9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ff6d7-312e-46ed-8a06-bba51b2b995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234f893-bf7b-4527-ab81-57402090eac8}" ma:internalName="TaxCatchAll" ma:showField="CatchAllData" ma:web="755ff6d7-312e-46ed-8a06-bba51b2b99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06e38e-cf5b-40da-9cdd-7c2ad1aeac16">
      <Terms xmlns="http://schemas.microsoft.com/office/infopath/2007/PartnerControls"/>
    </lcf76f155ced4ddcb4097134ff3c332f>
    <TaxCatchAll xmlns="755ff6d7-312e-46ed-8a06-bba51b2b99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DD7147-61AC-490D-A65D-CC72E9140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06e38e-cf5b-40da-9cdd-7c2ad1aeac16"/>
    <ds:schemaRef ds:uri="755ff6d7-312e-46ed-8a06-bba51b2b99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DBD4FE-51D5-4D9F-BD68-93157DD2B600}">
  <ds:schemaRefs>
    <ds:schemaRef ds:uri="http://schemas.microsoft.com/office/2006/metadata/properties"/>
    <ds:schemaRef ds:uri="http://schemas.microsoft.com/office/infopath/2007/PartnerControls"/>
    <ds:schemaRef ds:uri="e506e38e-cf5b-40da-9cdd-7c2ad1aeac16"/>
    <ds:schemaRef ds:uri="755ff6d7-312e-46ed-8a06-bba51b2b9950"/>
  </ds:schemaRefs>
</ds:datastoreItem>
</file>

<file path=customXml/itemProps3.xml><?xml version="1.0" encoding="utf-8"?>
<ds:datastoreItem xmlns:ds="http://schemas.openxmlformats.org/officeDocument/2006/customXml" ds:itemID="{33F9D039-0912-4883-842D-6007F29C7D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INFO-DACS-UE-Ress-SAE</vt:lpstr>
      <vt:lpstr>INFO-AGED-UE-Ress-SAE</vt:lpstr>
      <vt:lpstr>INFO-RAPP-UE-Ress-SAE</vt:lpstr>
      <vt:lpstr>INFO--Epreuves</vt:lpstr>
      <vt:lpstr>'INFO-AGED-UE-Ress-SAE'!Print_Area</vt:lpstr>
      <vt:lpstr>'INFO-DACS-UE-Ress-SAE'!Print_Area</vt:lpstr>
      <vt:lpstr>'INFO--Epreuves'!Print_Area</vt:lpstr>
      <vt:lpstr>'INFO-RAPP-UE-Ress-SAE'!Print_Area</vt:lpstr>
      <vt:lpstr>'INFO-AGED-UE-Ress-SAE'!Print_Titles</vt:lpstr>
      <vt:lpstr>'INFO-DACS-UE-Ress-SAE'!Print_Titles</vt:lpstr>
      <vt:lpstr>'INFO--Epreuves'!Print_Titles</vt:lpstr>
      <vt:lpstr>'INFO-RAPP-UE-Ress-SAE'!Print_Titles</vt:lpstr>
    </vt:vector>
  </TitlesOfParts>
  <Manager/>
  <Company>IUT Paul Sabatier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Nathalie Rosa</dc:creator>
  <cp:keywords/>
  <dc:description/>
  <cp:lastModifiedBy>Nicolas Leymat</cp:lastModifiedBy>
  <cp:revision/>
  <dcterms:created xsi:type="dcterms:W3CDTF">2023-06-15T07:30:15Z</dcterms:created>
  <dcterms:modified xsi:type="dcterms:W3CDTF">2023-10-27T08:10:08Z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0x0101007CFD0FD899C8984BB95D3DEC180206B1</vt:lpwstr>
  </property>
  <property fmtid="{D5CDD505-2E9C-101B-9397-08002B2CF9AE}" pid="3" name="MediaServiceImageTags">
    <vt:lpwstr/>
  </property>
</Properties>
</file>