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TUM\3. Semester\ASP\Projekt\ASP-Peano\Ausarbeitung\"/>
    </mc:Choice>
  </mc:AlternateContent>
  <xr:revisionPtr revIDLastSave="0" documentId="13_ncr:1_{2A014FFA-C445-4E06-9DB3-7F0F1F7FC228}" xr6:coauthVersionLast="45" xr6:coauthVersionMax="45" xr10:uidLastSave="{00000000-0000-0000-0000-000000000000}"/>
  <bookViews>
    <workbookView xWindow="-120" yWindow="-120" windowWidth="29040" windowHeight="16440" tabRatio="500" activeTab="9" xr2:uid="{00000000-000D-0000-FFFF-FFFF00000000}"/>
  </bookViews>
  <sheets>
    <sheet name="Grad 1" sheetId="1" r:id="rId1"/>
    <sheet name="Grad 2" sheetId="2" r:id="rId2"/>
    <sheet name="Grad 3" sheetId="3" r:id="rId3"/>
    <sheet name="Grad 4" sheetId="4" r:id="rId4"/>
    <sheet name="Grad 5" sheetId="5" r:id="rId5"/>
    <sheet name="Grad 6" sheetId="6" r:id="rId6"/>
    <sheet name="Grad 7" sheetId="7" r:id="rId7"/>
    <sheet name="Grad 8" sheetId="8" r:id="rId8"/>
    <sheet name="Grad 9" sheetId="9" r:id="rId9"/>
    <sheet name="Zusammenfassung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6" i="10" l="1"/>
  <c r="AD7" i="10"/>
  <c r="AD8" i="10"/>
  <c r="AD9" i="10"/>
  <c r="AD10" i="10"/>
  <c r="AD11" i="10"/>
  <c r="AD12" i="10"/>
  <c r="AD13" i="10"/>
  <c r="AD5" i="10"/>
  <c r="AC6" i="10"/>
  <c r="AC7" i="10"/>
  <c r="AC8" i="10"/>
  <c r="AC9" i="10"/>
  <c r="AC10" i="10"/>
  <c r="AC11" i="10"/>
  <c r="AC12" i="10"/>
  <c r="AC13" i="10"/>
  <c r="AC5" i="10"/>
  <c r="Q6" i="9"/>
  <c r="P6" i="9"/>
  <c r="O6" i="9"/>
  <c r="N6" i="9"/>
  <c r="M6" i="9"/>
  <c r="L6" i="9"/>
  <c r="Q5" i="9"/>
  <c r="P5" i="9"/>
  <c r="O5" i="9"/>
  <c r="N5" i="9"/>
  <c r="M5" i="9"/>
  <c r="L5" i="9"/>
  <c r="Z4" i="9"/>
  <c r="H13" i="10" s="1"/>
  <c r="Y4" i="9"/>
  <c r="G13" i="10" s="1"/>
  <c r="Q4" i="9"/>
  <c r="F13" i="10" s="1"/>
  <c r="P4" i="9"/>
  <c r="E13" i="10" s="1"/>
  <c r="O4" i="9"/>
  <c r="D13" i="10" s="1"/>
  <c r="N4" i="9"/>
  <c r="C13" i="10" s="1"/>
  <c r="M4" i="9"/>
  <c r="B13" i="10" s="1"/>
  <c r="L4" i="9"/>
  <c r="Q6" i="8"/>
  <c r="P6" i="8"/>
  <c r="O6" i="8"/>
  <c r="N6" i="8"/>
  <c r="M6" i="8"/>
  <c r="L6" i="8"/>
  <c r="Q5" i="8"/>
  <c r="P5" i="8"/>
  <c r="O5" i="8"/>
  <c r="N5" i="8"/>
  <c r="M5" i="8"/>
  <c r="L5" i="8"/>
  <c r="Z4" i="8"/>
  <c r="H12" i="10" s="1"/>
  <c r="Y4" i="8"/>
  <c r="G12" i="10" s="1"/>
  <c r="Q4" i="8"/>
  <c r="F12" i="10" s="1"/>
  <c r="P4" i="8"/>
  <c r="E12" i="10" s="1"/>
  <c r="O4" i="8"/>
  <c r="D12" i="10" s="1"/>
  <c r="N4" i="8"/>
  <c r="C12" i="10" s="1"/>
  <c r="M4" i="8"/>
  <c r="B12" i="10" s="1"/>
  <c r="L4" i="8"/>
  <c r="Q6" i="7"/>
  <c r="P6" i="7"/>
  <c r="O6" i="7"/>
  <c r="N6" i="7"/>
  <c r="M6" i="7"/>
  <c r="L6" i="7"/>
  <c r="Q5" i="7"/>
  <c r="P5" i="7"/>
  <c r="O5" i="7"/>
  <c r="N5" i="7"/>
  <c r="M5" i="7"/>
  <c r="L5" i="7"/>
  <c r="Z4" i="7"/>
  <c r="H11" i="10" s="1"/>
  <c r="Y4" i="7"/>
  <c r="G11" i="10" s="1"/>
  <c r="Q4" i="7"/>
  <c r="F11" i="10" s="1"/>
  <c r="P4" i="7"/>
  <c r="E11" i="10" s="1"/>
  <c r="O4" i="7"/>
  <c r="D11" i="10" s="1"/>
  <c r="N4" i="7"/>
  <c r="C11" i="10" s="1"/>
  <c r="M4" i="7"/>
  <c r="B11" i="10" s="1"/>
  <c r="L4" i="7"/>
  <c r="Q6" i="6"/>
  <c r="P6" i="6"/>
  <c r="O6" i="6"/>
  <c r="N6" i="6"/>
  <c r="M6" i="6"/>
  <c r="L6" i="6"/>
  <c r="Q5" i="6"/>
  <c r="P5" i="6"/>
  <c r="O5" i="6"/>
  <c r="N5" i="6"/>
  <c r="M5" i="6"/>
  <c r="L5" i="6"/>
  <c r="Z4" i="6"/>
  <c r="H10" i="10" s="1"/>
  <c r="Y4" i="6"/>
  <c r="G10" i="10" s="1"/>
  <c r="Q4" i="6"/>
  <c r="F10" i="10" s="1"/>
  <c r="P4" i="6"/>
  <c r="E10" i="10" s="1"/>
  <c r="O4" i="6"/>
  <c r="D10" i="10" s="1"/>
  <c r="N4" i="6"/>
  <c r="C10" i="10" s="1"/>
  <c r="M4" i="6"/>
  <c r="B10" i="10" s="1"/>
  <c r="L4" i="6"/>
  <c r="Q6" i="5"/>
  <c r="P6" i="5"/>
  <c r="O6" i="5"/>
  <c r="N6" i="5"/>
  <c r="M6" i="5"/>
  <c r="L6" i="5"/>
  <c r="Q5" i="5"/>
  <c r="P5" i="5"/>
  <c r="O5" i="5"/>
  <c r="N5" i="5"/>
  <c r="M5" i="5"/>
  <c r="L5" i="5"/>
  <c r="Z4" i="5"/>
  <c r="H9" i="10" s="1"/>
  <c r="Y4" i="5"/>
  <c r="G9" i="10" s="1"/>
  <c r="Q4" i="5"/>
  <c r="F9" i="10" s="1"/>
  <c r="P4" i="5"/>
  <c r="E9" i="10" s="1"/>
  <c r="O4" i="5"/>
  <c r="D9" i="10" s="1"/>
  <c r="N4" i="5"/>
  <c r="C9" i="10" s="1"/>
  <c r="M4" i="5"/>
  <c r="B9" i="10" s="1"/>
  <c r="L4" i="5"/>
  <c r="Q6" i="4"/>
  <c r="P6" i="4"/>
  <c r="O6" i="4"/>
  <c r="N6" i="4"/>
  <c r="M6" i="4"/>
  <c r="L6" i="4"/>
  <c r="Q5" i="4"/>
  <c r="P5" i="4"/>
  <c r="O5" i="4"/>
  <c r="N5" i="4"/>
  <c r="M5" i="4"/>
  <c r="L5" i="4"/>
  <c r="Z4" i="4"/>
  <c r="H8" i="10" s="1"/>
  <c r="Y4" i="4"/>
  <c r="G8" i="10" s="1"/>
  <c r="Q4" i="4"/>
  <c r="F8" i="10" s="1"/>
  <c r="P4" i="4"/>
  <c r="E8" i="10" s="1"/>
  <c r="O4" i="4"/>
  <c r="D8" i="10" s="1"/>
  <c r="N4" i="4"/>
  <c r="C8" i="10" s="1"/>
  <c r="M4" i="4"/>
  <c r="B8" i="10" s="1"/>
  <c r="L4" i="4"/>
  <c r="Q6" i="3"/>
  <c r="P6" i="3"/>
  <c r="O6" i="3"/>
  <c r="N6" i="3"/>
  <c r="M6" i="3"/>
  <c r="L6" i="3"/>
  <c r="Q5" i="3"/>
  <c r="P5" i="3"/>
  <c r="O5" i="3"/>
  <c r="N5" i="3"/>
  <c r="M5" i="3"/>
  <c r="L5" i="3"/>
  <c r="Z4" i="3"/>
  <c r="H7" i="10" s="1"/>
  <c r="Y4" i="3"/>
  <c r="G7" i="10" s="1"/>
  <c r="Q4" i="3"/>
  <c r="F7" i="10" s="1"/>
  <c r="P4" i="3"/>
  <c r="E7" i="10" s="1"/>
  <c r="O4" i="3"/>
  <c r="D7" i="10" s="1"/>
  <c r="N4" i="3"/>
  <c r="C7" i="10" s="1"/>
  <c r="M4" i="3"/>
  <c r="B7" i="10" s="1"/>
  <c r="L4" i="3"/>
  <c r="Q6" i="2"/>
  <c r="P6" i="2"/>
  <c r="O6" i="2"/>
  <c r="N6" i="2"/>
  <c r="M6" i="2"/>
  <c r="L6" i="2"/>
  <c r="Q5" i="2"/>
  <c r="P5" i="2"/>
  <c r="O5" i="2"/>
  <c r="N5" i="2"/>
  <c r="M5" i="2"/>
  <c r="L5" i="2"/>
  <c r="Z4" i="2"/>
  <c r="H6" i="10" s="1"/>
  <c r="Y4" i="2"/>
  <c r="G6" i="10" s="1"/>
  <c r="Q4" i="2"/>
  <c r="F6" i="10" s="1"/>
  <c r="P4" i="2"/>
  <c r="E6" i="10" s="1"/>
  <c r="O4" i="2"/>
  <c r="D6" i="10" s="1"/>
  <c r="N4" i="2"/>
  <c r="C6" i="10" s="1"/>
  <c r="M4" i="2"/>
  <c r="B6" i="10" s="1"/>
  <c r="L4" i="2"/>
  <c r="Q6" i="1"/>
  <c r="P6" i="1"/>
  <c r="O6" i="1"/>
  <c r="N6" i="1"/>
  <c r="M6" i="1"/>
  <c r="L6" i="1"/>
  <c r="Q5" i="1"/>
  <c r="P5" i="1"/>
  <c r="O5" i="1"/>
  <c r="N5" i="1"/>
  <c r="M5" i="1"/>
  <c r="L5" i="1"/>
  <c r="Z4" i="1"/>
  <c r="H5" i="10" s="1"/>
  <c r="Y4" i="1"/>
  <c r="G5" i="10" s="1"/>
  <c r="Q4" i="1"/>
  <c r="F5" i="10" s="1"/>
  <c r="P4" i="1"/>
  <c r="E5" i="10" s="1"/>
  <c r="O4" i="1"/>
  <c r="D5" i="10" s="1"/>
  <c r="N4" i="1"/>
  <c r="C5" i="10" s="1"/>
  <c r="M4" i="1"/>
  <c r="B5" i="10" s="1"/>
  <c r="L4" i="1"/>
  <c r="D21" i="10" l="1"/>
  <c r="N6" i="10"/>
  <c r="U6" i="10"/>
  <c r="S5" i="10"/>
  <c r="L5" i="10"/>
  <c r="T7" i="10"/>
  <c r="C22" i="10"/>
  <c r="Y7" i="10"/>
  <c r="Z7" i="10" s="1"/>
  <c r="M7" i="10"/>
  <c r="Y9" i="10"/>
  <c r="M9" i="10"/>
  <c r="T9" i="10"/>
  <c r="C24" i="10"/>
  <c r="Y11" i="10"/>
  <c r="Z11" i="10" s="1"/>
  <c r="M11" i="10"/>
  <c r="C26" i="10"/>
  <c r="T11" i="10"/>
  <c r="N5" i="10"/>
  <c r="U5" i="10"/>
  <c r="U7" i="10"/>
  <c r="D22" i="10"/>
  <c r="N7" i="10"/>
  <c r="N9" i="10"/>
  <c r="U9" i="10"/>
  <c r="D24" i="10"/>
  <c r="N11" i="10"/>
  <c r="D26" i="10"/>
  <c r="U11" i="10"/>
  <c r="N13" i="10"/>
  <c r="U13" i="10"/>
  <c r="T5" i="10"/>
  <c r="Y5" i="10"/>
  <c r="M5" i="10"/>
  <c r="O5" i="10"/>
  <c r="V5" i="10"/>
  <c r="K6" i="10"/>
  <c r="R6" i="10"/>
  <c r="V7" i="10"/>
  <c r="E22" i="10"/>
  <c r="O7" i="10"/>
  <c r="R8" i="10"/>
  <c r="K8" i="10"/>
  <c r="V9" i="10"/>
  <c r="E24" i="10"/>
  <c r="O9" i="10"/>
  <c r="K10" i="10"/>
  <c r="R10" i="10"/>
  <c r="O11" i="10"/>
  <c r="E26" i="10"/>
  <c r="V11" i="10"/>
  <c r="K12" i="10"/>
  <c r="R12" i="10"/>
  <c r="O13" i="10"/>
  <c r="V13" i="10"/>
  <c r="D23" i="10"/>
  <c r="N8" i="10"/>
  <c r="U8" i="10"/>
  <c r="L7" i="10"/>
  <c r="S7" i="10"/>
  <c r="B22" i="10"/>
  <c r="Z5" i="10"/>
  <c r="B21" i="10"/>
  <c r="L6" i="10"/>
  <c r="S6" i="10"/>
  <c r="S8" i="10"/>
  <c r="B23" i="10"/>
  <c r="L8" i="10"/>
  <c r="Z9" i="10"/>
  <c r="S10" i="10"/>
  <c r="B25" i="10"/>
  <c r="L10" i="10"/>
  <c r="L12" i="10"/>
  <c r="B27" i="10"/>
  <c r="S12" i="10"/>
  <c r="C21" i="10"/>
  <c r="Y6" i="10"/>
  <c r="Z6" i="10" s="1"/>
  <c r="M6" i="10"/>
  <c r="T6" i="10"/>
  <c r="C23" i="10"/>
  <c r="Y8" i="10"/>
  <c r="Z8" i="10" s="1"/>
  <c r="M8" i="10"/>
  <c r="T8" i="10"/>
  <c r="T10" i="10"/>
  <c r="C25" i="10"/>
  <c r="Y10" i="10"/>
  <c r="M10" i="10"/>
  <c r="Y12" i="10"/>
  <c r="M12" i="10"/>
  <c r="C27" i="10"/>
  <c r="T12" i="10"/>
  <c r="D27" i="10"/>
  <c r="U12" i="10"/>
  <c r="N12" i="10"/>
  <c r="R5" i="10"/>
  <c r="K5" i="10"/>
  <c r="E21" i="10"/>
  <c r="O6" i="10"/>
  <c r="V6" i="10"/>
  <c r="K7" i="10"/>
  <c r="R7" i="10"/>
  <c r="E23" i="10"/>
  <c r="O8" i="10"/>
  <c r="V8" i="10"/>
  <c r="K9" i="10"/>
  <c r="R9" i="10"/>
  <c r="E25" i="10"/>
  <c r="O10" i="10"/>
  <c r="V10" i="10"/>
  <c r="R11" i="10"/>
  <c r="K11" i="10"/>
  <c r="E27" i="10"/>
  <c r="V12" i="10"/>
  <c r="O12" i="10"/>
  <c r="R13" i="10"/>
  <c r="K13" i="10"/>
  <c r="U10" i="10"/>
  <c r="D25" i="10"/>
  <c r="N10" i="10"/>
  <c r="L9" i="10"/>
  <c r="S9" i="10"/>
  <c r="B24" i="10"/>
  <c r="Z10" i="10"/>
  <c r="L11" i="10"/>
  <c r="B26" i="10"/>
  <c r="S11" i="10"/>
  <c r="Z12" i="10"/>
  <c r="S13" i="10"/>
  <c r="L13" i="10"/>
  <c r="T13" i="10"/>
  <c r="Y13" i="10"/>
  <c r="Z13" i="10" s="1"/>
  <c r="M13" i="10"/>
</calcChain>
</file>

<file path=xl/sharedStrings.xml><?xml version="1.0" encoding="utf-8"?>
<sst xmlns="http://schemas.openxmlformats.org/spreadsheetml/2006/main" count="329" uniqueCount="38">
  <si>
    <t>ZEIT ( in Nanosekunden)</t>
  </si>
  <si>
    <t>Implementierung</t>
  </si>
  <si>
    <t>Assembly vor Optimierung</t>
  </si>
  <si>
    <t>Assembly</t>
  </si>
  <si>
    <t>Assembly SIMD</t>
  </si>
  <si>
    <t>Iterativ In-Place C</t>
  </si>
  <si>
    <t>Iterativ Out-Of Place C</t>
  </si>
  <si>
    <t>Rekursiv</t>
  </si>
  <si>
    <t>Vor Opt</t>
  </si>
  <si>
    <t>In-Place</t>
  </si>
  <si>
    <t>Out-Of-Place</t>
  </si>
  <si>
    <t>Iterativ Mo</t>
  </si>
  <si>
    <t>Rekursiv Mo</t>
  </si>
  <si>
    <t>Iterativ</t>
  </si>
  <si>
    <t>Durchsschnitt</t>
  </si>
  <si>
    <t>Durchschnitt</t>
  </si>
  <si>
    <t>Max</t>
  </si>
  <si>
    <t>Min</t>
  </si>
  <si>
    <t>Specs:</t>
  </si>
  <si>
    <t>Intel© Core™ i7-7700K CPU @ 4.20GHz × 4</t>
  </si>
  <si>
    <t>16 GB Ram</t>
  </si>
  <si>
    <t>Linux Mint 20, 64 Bit</t>
  </si>
  <si>
    <t>Linux Kernel 5.4.0-26-generic</t>
  </si>
  <si>
    <t>Kompiliert mit GCC 9.3.0 mit Option -03</t>
  </si>
  <si>
    <t>ZEIT ( in Sekunden)</t>
  </si>
  <si>
    <t>Mo Iterativ</t>
  </si>
  <si>
    <t>Mo Rekursiv</t>
  </si>
  <si>
    <t>Iterativ Dir</t>
  </si>
  <si>
    <t>Grad 1</t>
  </si>
  <si>
    <t>Grad 2</t>
  </si>
  <si>
    <t>Grad 3</t>
  </si>
  <si>
    <t>Grad 4</t>
  </si>
  <si>
    <t>Grad 5</t>
  </si>
  <si>
    <t>Grad 6</t>
  </si>
  <si>
    <t>Grad 7</t>
  </si>
  <si>
    <t>Grad 8</t>
  </si>
  <si>
    <t>Grad 9</t>
  </si>
  <si>
    <t>Rekursiv 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</si>
</sst>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"/>
    <numFmt numFmtId="165" formatCode="0.000000"/>
    <numFmt numFmtId="166" formatCode="_(* #,##0.00_);_(* \(#,##0.00\);_(* \-??_);_(@_)"/>
    <numFmt numFmtId="167" formatCode="_(* #,##0_);_(* \(#,##0\);_(* \-??_);_(@_)"/>
    <numFmt numFmtId="168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3">
    <xf numFmtId="0" fontId="0" fillId="0" borderId="0"/>
    <xf numFmtId="166" fontId="2" fillId="0" borderId="0" applyBorder="0" applyProtection="0"/>
    <xf numFmtId="9" fontId="2" fillId="0" borderId="0" applyBorder="0" applyProtection="0"/>
  </cellStyleXfs>
  <cellXfs count="31">
    <xf numFmtId="0" fontId="0" fillId="0" borderId="0" xfId="0"/>
    <xf numFmtId="164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0" xfId="0" applyNumberFormat="1"/>
    <xf numFmtId="0" fontId="1" fillId="0" borderId="0" xfId="0" applyFont="1"/>
    <xf numFmtId="3" fontId="0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/>
    <xf numFmtId="165" fontId="0" fillId="0" borderId="0" xfId="0" applyNumberFormat="1" applyFont="1"/>
    <xf numFmtId="0" fontId="0" fillId="0" borderId="1" xfId="0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167" fontId="2" fillId="0" borderId="5" xfId="1" applyNumberFormat="1" applyFont="1" applyBorder="1" applyAlignment="1" applyProtection="1"/>
    <xf numFmtId="167" fontId="2" fillId="0" borderId="6" xfId="1" applyNumberFormat="1" applyFont="1" applyBorder="1" applyAlignment="1" applyProtection="1"/>
    <xf numFmtId="167" fontId="2" fillId="0" borderId="0" xfId="1" applyNumberFormat="1" applyFont="1" applyBorder="1" applyAlignment="1" applyProtection="1"/>
    <xf numFmtId="168" fontId="2" fillId="0" borderId="5" xfId="2" applyNumberFormat="1" applyBorder="1" applyAlignment="1" applyProtection="1"/>
    <xf numFmtId="167" fontId="2" fillId="0" borderId="5" xfId="1" applyNumberFormat="1" applyBorder="1" applyProtection="1"/>
    <xf numFmtId="168" fontId="2" fillId="0" borderId="4" xfId="2" applyNumberFormat="1" applyBorder="1" applyAlignment="1" applyProtection="1"/>
    <xf numFmtId="167" fontId="2" fillId="0" borderId="7" xfId="1" applyNumberFormat="1" applyFont="1" applyBorder="1" applyAlignment="1" applyProtection="1"/>
    <xf numFmtId="167" fontId="2" fillId="0" borderId="1" xfId="1" applyNumberFormat="1" applyFont="1" applyBorder="1" applyAlignment="1" applyProtection="1"/>
    <xf numFmtId="168" fontId="2" fillId="0" borderId="7" xfId="2" applyNumberFormat="1" applyBorder="1" applyAlignment="1" applyProtection="1"/>
    <xf numFmtId="167" fontId="2" fillId="0" borderId="7" xfId="1" applyNumberFormat="1" applyBorder="1" applyProtection="1"/>
    <xf numFmtId="167" fontId="0" fillId="0" borderId="0" xfId="0" applyNumberFormat="1"/>
    <xf numFmtId="167" fontId="2" fillId="0" borderId="8" xfId="1" applyNumberFormat="1" applyFont="1" applyBorder="1" applyAlignment="1" applyProtection="1"/>
    <xf numFmtId="0" fontId="0" fillId="0" borderId="2" xfId="0" applyFont="1" applyFill="1" applyBorder="1"/>
    <xf numFmtId="9" fontId="2" fillId="0" borderId="8" xfId="2" applyBorder="1" applyProtection="1"/>
    <xf numFmtId="9" fontId="2" fillId="0" borderId="5" xfId="2" applyBorder="1" applyProtection="1"/>
    <xf numFmtId="9" fontId="2" fillId="0" borderId="7" xfId="2" applyBorder="1" applyProtection="1"/>
  </cellXfs>
  <cellStyles count="3">
    <cellStyle name="Komma" xfId="1" builtinId="3"/>
    <cellStyle name="Prozent" xfId="2" builtinId="5"/>
    <cellStyle name="Standard" xfId="0" builtinId="0"/>
  </cellStyles>
  <dxfs count="11">
    <dxf>
      <font>
        <color rgb="FF00FF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FF00"/>
      </font>
      <fill>
        <patternFill patternType="none">
          <bgColor auto="1"/>
        </patternFill>
      </fill>
    </dxf>
    <dxf>
      <font>
        <color rgb="FF00FF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00FF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00FF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00FF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Performanz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Zusammenfassung!$B$20</c:f>
              <c:strCache>
                <c:ptCount val="1"/>
                <c:pt idx="0">
                  <c:v>Assembly SIMD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Zusammenfassung!$B$23:$B$25</c:f>
              <c:numCache>
                <c:formatCode>_(* #,##0_);_(* \(#,##0\);_(* \-??_);_(@_)</c:formatCode>
                <c:ptCount val="3"/>
                <c:pt idx="0">
                  <c:v>207927.45</c:v>
                </c:pt>
                <c:pt idx="1">
                  <c:v>1852378.45</c:v>
                </c:pt>
                <c:pt idx="2">
                  <c:v>5997884.7999999998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C-4A20-A9D9-D0BC9E49A565}"/>
            </c:ext>
          </c:extLst>
        </c:ser>
        <c:ser>
          <c:idx val="1"/>
          <c:order val="1"/>
          <c:tx>
            <c:strRef>
              <c:f>Zusammenfassung!$C$20</c:f>
              <c:strCache>
                <c:ptCount val="1"/>
                <c:pt idx="0">
                  <c:v>In-Place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Zusammenfassung!$C$23:$C$25</c:f>
              <c:numCache>
                <c:formatCode>_(* #,##0_);_(* \(#,##0\);_(* \-??_);_(@_)</c:formatCode>
                <c:ptCount val="3"/>
                <c:pt idx="0">
                  <c:v>221833.05</c:v>
                </c:pt>
                <c:pt idx="1">
                  <c:v>2074699.9</c:v>
                </c:pt>
                <c:pt idx="2">
                  <c:v>6308944.3499999996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C-4A20-A9D9-D0BC9E49A565}"/>
            </c:ext>
          </c:extLst>
        </c:ser>
        <c:ser>
          <c:idx val="2"/>
          <c:order val="2"/>
          <c:tx>
            <c:strRef>
              <c:f>Zusammenfassung!$D$20</c:f>
              <c:strCache>
                <c:ptCount val="1"/>
                <c:pt idx="0">
                  <c:v>Out-Of-Place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Zusammenfassung!$D$23:$D$25</c:f>
              <c:numCache>
                <c:formatCode>_(* #,##0_);_(* \(#,##0\);_(* \-??_);_(@_)</c:formatCode>
                <c:ptCount val="3"/>
                <c:pt idx="0">
                  <c:v>252268.05</c:v>
                </c:pt>
                <c:pt idx="1">
                  <c:v>2107929.7999999998</c:v>
                </c:pt>
                <c:pt idx="2">
                  <c:v>6692878.8499999996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C-4A20-A9D9-D0BC9E49A565}"/>
            </c:ext>
          </c:extLst>
        </c:ser>
        <c:ser>
          <c:idx val="3"/>
          <c:order val="3"/>
          <c:tx>
            <c:strRef>
              <c:f>Zusammenfassung!$E$20</c:f>
              <c:strCache>
                <c:ptCount val="1"/>
                <c:pt idx="0">
                  <c:v>Rekursiv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Zusammenfassung!$E$23:$E$25</c:f>
              <c:numCache>
                <c:formatCode>_(* #,##0_);_(* \(#,##0\);_(* \-??_);_(@_)</c:formatCode>
                <c:ptCount val="3"/>
                <c:pt idx="0">
                  <c:v>212634.7</c:v>
                </c:pt>
                <c:pt idx="1">
                  <c:v>1965193.05</c:v>
                </c:pt>
                <c:pt idx="2">
                  <c:v>6039483.0499999998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C-4A20-A9D9-D0BC9E49A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66261"/>
        <c:axId val="25950466"/>
      </c:barChart>
      <c:catAx>
        <c:axId val="464662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5950466"/>
        <c:crosses val="autoZero"/>
        <c:auto val="1"/>
        <c:lblAlgn val="ctr"/>
        <c:lblOffset val="100"/>
        <c:noMultiLvlLbl val="0"/>
      </c:catAx>
      <c:valAx>
        <c:axId val="25950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de-DE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strike="noStrike" spc="-1">
                    <a:solidFill>
                      <a:srgbClr val="595959"/>
                    </a:solidFill>
                    <a:latin typeface="Calibri"/>
                  </a:rPr>
                  <a:t>Nanosekunden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_);_(* \(#,##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646626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Zusammenfassung!$B$20</c:f>
              <c:strCache>
                <c:ptCount val="1"/>
                <c:pt idx="0">
                  <c:v>Assembly SIMD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Zusammenfassung!$B$25:$B$27</c:f>
              <c:numCache>
                <c:formatCode>_(* #,##0_);_(* \(#,##0\);_(* \-??_);_(@_)</c:formatCode>
                <c:ptCount val="3"/>
                <c:pt idx="0">
                  <c:v>5997884.7999999998</c:v>
                </c:pt>
                <c:pt idx="1">
                  <c:v>32001060.100000001</c:v>
                </c:pt>
                <c:pt idx="2">
                  <c:v>264060050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5-4A45-84FE-758810239F58}"/>
            </c:ext>
          </c:extLst>
        </c:ser>
        <c:ser>
          <c:idx val="1"/>
          <c:order val="1"/>
          <c:tx>
            <c:strRef>
              <c:f>Zusammenfassung!$C$20</c:f>
              <c:strCache>
                <c:ptCount val="1"/>
                <c:pt idx="0">
                  <c:v>In-Place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Zusammenfassung!$C$25:$C$27</c:f>
              <c:numCache>
                <c:formatCode>_(* #,##0_);_(* \(#,##0\);_(* \-??_);_(@_)</c:formatCode>
                <c:ptCount val="3"/>
                <c:pt idx="0">
                  <c:v>6308944.3499999996</c:v>
                </c:pt>
                <c:pt idx="1">
                  <c:v>35985537.649999999</c:v>
                </c:pt>
                <c:pt idx="2">
                  <c:v>276779550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5-4A45-84FE-758810239F58}"/>
            </c:ext>
          </c:extLst>
        </c:ser>
        <c:ser>
          <c:idx val="2"/>
          <c:order val="2"/>
          <c:tx>
            <c:strRef>
              <c:f>Zusammenfassung!$D$20</c:f>
              <c:strCache>
                <c:ptCount val="1"/>
                <c:pt idx="0">
                  <c:v>Out-Of-Place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Zusammenfassung!$D$25:$D$27</c:f>
              <c:numCache>
                <c:formatCode>_(* #,##0_);_(* \(#,##0\);_(* \-??_);_(@_)</c:formatCode>
                <c:ptCount val="3"/>
                <c:pt idx="0">
                  <c:v>6692878.8499999996</c:v>
                </c:pt>
                <c:pt idx="1">
                  <c:v>42620818.299999997</c:v>
                </c:pt>
                <c:pt idx="2">
                  <c:v>303332699.99999994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5-4A45-84FE-758810239F58}"/>
            </c:ext>
          </c:extLst>
        </c:ser>
        <c:ser>
          <c:idx val="3"/>
          <c:order val="3"/>
          <c:tx>
            <c:strRef>
              <c:f>Zusammenfassung!$E$20</c:f>
              <c:strCache>
                <c:ptCount val="1"/>
                <c:pt idx="0">
                  <c:v>Rekursiv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Zusammenfassung!$E$25:$E$27</c:f>
              <c:numCache>
                <c:formatCode>_(* #,##0_);_(* \(#,##0\);_(* \-??_);_(@_)</c:formatCode>
                <c:ptCount val="3"/>
                <c:pt idx="0">
                  <c:v>6039483.0499999998</c:v>
                </c:pt>
                <c:pt idx="1">
                  <c:v>32756551.050000001</c:v>
                </c:pt>
                <c:pt idx="2">
                  <c:v>260258349.99999997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5-4A45-84FE-75881023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3692"/>
        <c:axId val="88077931"/>
      </c:barChart>
      <c:catAx>
        <c:axId val="289936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8077931"/>
        <c:crosses val="autoZero"/>
        <c:auto val="1"/>
        <c:lblAlgn val="ctr"/>
        <c:lblOffset val="100"/>
        <c:noMultiLvlLbl val="0"/>
      </c:catAx>
      <c:valAx>
        <c:axId val="880779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de-DE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strike="noStrike" spc="-1">
                    <a:solidFill>
                      <a:srgbClr val="595959"/>
                    </a:solidFill>
                    <a:latin typeface="Calibri"/>
                  </a:rPr>
                  <a:t>Nanosekunden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_);_(* \(#,##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99369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1040400</xdr:colOff>
      <xdr:row>18</xdr:row>
      <xdr:rowOff>2880</xdr:rowOff>
    </xdr:from>
    <xdr:to>
      <xdr:col>12</xdr:col>
      <xdr:colOff>506490</xdr:colOff>
      <xdr:row>32</xdr:row>
      <xdr:rowOff>29520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360</xdr:colOff>
      <xdr:row>32</xdr:row>
      <xdr:rowOff>10800</xdr:rowOff>
    </xdr:from>
    <xdr:to>
      <xdr:col>12</xdr:col>
      <xdr:colOff>506850</xdr:colOff>
      <xdr:row>47</xdr:row>
      <xdr:rowOff>79200</xdr:rowOff>
    </xdr:to>
    <xdr:graphicFrame macro="">
      <xdr:nvGraphicFramePr>
        <xdr:cNvPr id="3" name="Diagramm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"/>
  <sheetViews>
    <sheetView topLeftCell="N1" zoomScaleNormal="100" workbookViewId="0">
      <selection activeCell="X32" sqref="X32"/>
    </sheetView>
  </sheetViews>
  <sheetFormatPr baseColWidth="10" defaultColWidth="10.5703125" defaultRowHeight="15" x14ac:dyDescent="0.25"/>
  <cols>
    <col min="2" max="2" width="39.42578125" customWidth="1"/>
    <col min="3" max="3" width="23.140625" style="3" customWidth="1"/>
    <col min="4" max="4" width="9.140625" style="3" customWidth="1"/>
    <col min="5" max="6" width="15.42578125" style="3" customWidth="1"/>
    <col min="7" max="7" width="19.28515625" style="3" customWidth="1"/>
    <col min="8" max="8" width="10.5703125" style="3"/>
    <col min="9" max="10" width="9.140625" customWidth="1"/>
    <col min="11" max="11" width="14" customWidth="1"/>
    <col min="12" max="13" width="9.140625" style="3" customWidth="1"/>
    <col min="14" max="14" width="13.5703125" style="3" customWidth="1"/>
    <col min="15" max="15" width="7.7109375" style="3" customWidth="1"/>
    <col min="16" max="16" width="9.140625" style="3" customWidth="1"/>
    <col min="17" max="17" width="8.85546875" style="3" customWidth="1"/>
  </cols>
  <sheetData>
    <row r="1" spans="2:28" x14ac:dyDescent="0.25">
      <c r="C1" s="2" t="s">
        <v>0</v>
      </c>
      <c r="D1" s="2"/>
      <c r="E1" s="2"/>
      <c r="F1" s="2"/>
      <c r="G1" s="2"/>
    </row>
    <row r="3" spans="2:28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3" t="s">
        <v>6</v>
      </c>
      <c r="H3" s="5" t="s">
        <v>7</v>
      </c>
      <c r="K3" s="4"/>
      <c r="L3" s="5" t="s">
        <v>8</v>
      </c>
      <c r="M3" s="3" t="s">
        <v>3</v>
      </c>
      <c r="N3" s="3" t="s">
        <v>4</v>
      </c>
      <c r="O3" s="3" t="s">
        <v>9</v>
      </c>
      <c r="P3" s="3" t="s">
        <v>10</v>
      </c>
      <c r="Q3" s="3" t="s">
        <v>7</v>
      </c>
      <c r="R3" s="4"/>
      <c r="T3" s="3"/>
      <c r="U3" s="3" t="s">
        <v>11</v>
      </c>
      <c r="V3" s="3" t="s">
        <v>12</v>
      </c>
      <c r="W3" s="3"/>
      <c r="Y3" s="3" t="s">
        <v>13</v>
      </c>
      <c r="Z3" s="3" t="s">
        <v>7</v>
      </c>
    </row>
    <row r="4" spans="2:28" x14ac:dyDescent="0.25">
      <c r="K4" s="4" t="s">
        <v>14</v>
      </c>
      <c r="L4" s="3">
        <f t="shared" ref="L4:Q4" si="0">AVERAGE(C:C)</f>
        <v>925</v>
      </c>
      <c r="M4" s="3">
        <f t="shared" si="0"/>
        <v>874.1</v>
      </c>
      <c r="N4" s="3">
        <f t="shared" si="0"/>
        <v>828.9</v>
      </c>
      <c r="O4" s="3">
        <f t="shared" si="0"/>
        <v>1930.65</v>
      </c>
      <c r="P4" s="3">
        <f t="shared" si="0"/>
        <v>2358.4499999999998</v>
      </c>
      <c r="Q4" s="3">
        <f t="shared" si="0"/>
        <v>2298.85</v>
      </c>
      <c r="T4" s="3"/>
      <c r="U4" s="3"/>
      <c r="V4" s="3"/>
      <c r="W4" s="3"/>
      <c r="X4" t="s">
        <v>15</v>
      </c>
      <c r="Y4" s="3">
        <f>AVERAGE(U:U)</f>
        <v>586.6</v>
      </c>
      <c r="Z4" s="3">
        <f>AVERAGE(V:V)</f>
        <v>781.4</v>
      </c>
    </row>
    <row r="5" spans="2:28" x14ac:dyDescent="0.25">
      <c r="B5">
        <v>1</v>
      </c>
      <c r="C5" s="3">
        <v>1025</v>
      </c>
      <c r="D5" s="3">
        <v>920</v>
      </c>
      <c r="E5" s="3">
        <v>942</v>
      </c>
      <c r="F5" s="3">
        <v>1905</v>
      </c>
      <c r="G5" s="3">
        <v>2222</v>
      </c>
      <c r="H5" s="3">
        <v>2212</v>
      </c>
      <c r="K5" t="s">
        <v>16</v>
      </c>
      <c r="L5" s="3">
        <f t="shared" ref="L5:Q5" si="1">MAX(C:C)</f>
        <v>1211</v>
      </c>
      <c r="M5" s="3">
        <f t="shared" si="1"/>
        <v>970</v>
      </c>
      <c r="N5" s="3">
        <f t="shared" si="1"/>
        <v>957</v>
      </c>
      <c r="O5" s="3">
        <f t="shared" si="1"/>
        <v>2460</v>
      </c>
      <c r="P5" s="3">
        <f t="shared" si="1"/>
        <v>2871</v>
      </c>
      <c r="Q5" s="3">
        <f t="shared" si="1"/>
        <v>2876</v>
      </c>
      <c r="T5">
        <v>1</v>
      </c>
      <c r="U5" s="3">
        <v>494</v>
      </c>
      <c r="V5" s="3">
        <v>639</v>
      </c>
      <c r="W5" s="3"/>
      <c r="AA5" s="3"/>
      <c r="AB5" s="3"/>
    </row>
    <row r="6" spans="2:28" x14ac:dyDescent="0.25">
      <c r="B6">
        <v>2</v>
      </c>
      <c r="C6" s="3">
        <v>842</v>
      </c>
      <c r="D6" s="3">
        <v>813</v>
      </c>
      <c r="E6" s="3">
        <v>778</v>
      </c>
      <c r="F6" s="3">
        <v>1680</v>
      </c>
      <c r="G6" s="3">
        <v>2716</v>
      </c>
      <c r="H6" s="3">
        <v>2876</v>
      </c>
      <c r="K6" t="s">
        <v>17</v>
      </c>
      <c r="L6" s="3">
        <f t="shared" ref="L6:Q6" si="2">MIN(C:C)</f>
        <v>740</v>
      </c>
      <c r="M6" s="3">
        <f t="shared" si="2"/>
        <v>758</v>
      </c>
      <c r="N6" s="3">
        <f t="shared" si="2"/>
        <v>720</v>
      </c>
      <c r="O6" s="3">
        <f t="shared" si="2"/>
        <v>1652</v>
      </c>
      <c r="P6" s="3">
        <f t="shared" si="2"/>
        <v>1932</v>
      </c>
      <c r="Q6" s="3">
        <f t="shared" si="2"/>
        <v>1904</v>
      </c>
      <c r="T6">
        <v>2</v>
      </c>
      <c r="U6" s="3">
        <v>627</v>
      </c>
      <c r="V6" s="3">
        <v>764</v>
      </c>
      <c r="W6" s="3"/>
      <c r="AA6" s="3"/>
      <c r="AB6" s="3"/>
    </row>
    <row r="7" spans="2:28" x14ac:dyDescent="0.25">
      <c r="B7">
        <v>3</v>
      </c>
      <c r="C7" s="3">
        <v>1078</v>
      </c>
      <c r="D7" s="3">
        <v>807</v>
      </c>
      <c r="E7" s="3">
        <v>796</v>
      </c>
      <c r="F7" s="3">
        <v>1733</v>
      </c>
      <c r="G7" s="3">
        <v>2150</v>
      </c>
      <c r="H7" s="3">
        <v>1975</v>
      </c>
      <c r="T7">
        <v>3</v>
      </c>
      <c r="U7" s="3">
        <v>909</v>
      </c>
      <c r="V7" s="3">
        <v>733</v>
      </c>
      <c r="W7" s="3"/>
      <c r="AA7" s="3"/>
      <c r="AB7" s="3"/>
    </row>
    <row r="8" spans="2:28" x14ac:dyDescent="0.25">
      <c r="B8">
        <v>4</v>
      </c>
      <c r="C8" s="3">
        <v>1053</v>
      </c>
      <c r="D8" s="3">
        <v>829</v>
      </c>
      <c r="E8" s="3">
        <v>888</v>
      </c>
      <c r="F8" s="3">
        <v>2460</v>
      </c>
      <c r="G8" s="3">
        <v>2246</v>
      </c>
      <c r="H8" s="3">
        <v>2132</v>
      </c>
      <c r="T8">
        <v>4</v>
      </c>
      <c r="U8" s="3">
        <v>537</v>
      </c>
      <c r="V8" s="3">
        <v>734</v>
      </c>
      <c r="W8" s="3"/>
      <c r="AA8" s="3"/>
      <c r="AB8" s="3"/>
    </row>
    <row r="9" spans="2:28" x14ac:dyDescent="0.25">
      <c r="B9">
        <v>5</v>
      </c>
      <c r="C9" s="3">
        <v>754</v>
      </c>
      <c r="D9" s="3">
        <v>895</v>
      </c>
      <c r="E9" s="3">
        <v>738</v>
      </c>
      <c r="F9" s="3">
        <v>1872</v>
      </c>
      <c r="G9" s="3">
        <v>2492</v>
      </c>
      <c r="H9" s="3">
        <v>2100</v>
      </c>
      <c r="T9">
        <v>5</v>
      </c>
      <c r="U9" s="3">
        <v>492</v>
      </c>
      <c r="V9" s="3">
        <v>924</v>
      </c>
      <c r="W9" s="3"/>
      <c r="AA9" s="3"/>
      <c r="AB9" s="3"/>
    </row>
    <row r="10" spans="2:28" x14ac:dyDescent="0.25">
      <c r="B10">
        <v>6</v>
      </c>
      <c r="C10" s="3">
        <v>782</v>
      </c>
      <c r="D10" s="3">
        <v>936</v>
      </c>
      <c r="E10" s="3">
        <v>720</v>
      </c>
      <c r="F10" s="3">
        <v>1691</v>
      </c>
      <c r="G10" s="3">
        <v>2095</v>
      </c>
      <c r="H10" s="3">
        <v>2656</v>
      </c>
      <c r="T10">
        <v>6</v>
      </c>
      <c r="U10" s="3">
        <v>867</v>
      </c>
      <c r="V10" s="3">
        <v>999</v>
      </c>
      <c r="W10" s="3"/>
      <c r="AA10" s="3"/>
      <c r="AB10" s="3"/>
    </row>
    <row r="11" spans="2:28" x14ac:dyDescent="0.25">
      <c r="B11">
        <v>7</v>
      </c>
      <c r="C11" s="3">
        <v>1010</v>
      </c>
      <c r="D11" s="3">
        <v>822</v>
      </c>
      <c r="E11" s="3">
        <v>814</v>
      </c>
      <c r="F11" s="3">
        <v>2158</v>
      </c>
      <c r="G11" s="3">
        <v>2871</v>
      </c>
      <c r="H11" s="3">
        <v>2434</v>
      </c>
      <c r="T11">
        <v>7</v>
      </c>
      <c r="U11" s="3">
        <v>482</v>
      </c>
      <c r="V11" s="3">
        <v>798</v>
      </c>
      <c r="W11" s="3"/>
      <c r="AA11" s="3"/>
      <c r="AB11" s="3"/>
    </row>
    <row r="12" spans="2:28" x14ac:dyDescent="0.25">
      <c r="B12">
        <v>8</v>
      </c>
      <c r="C12" s="3">
        <v>975</v>
      </c>
      <c r="D12" s="3">
        <v>834</v>
      </c>
      <c r="E12" s="3">
        <v>802</v>
      </c>
      <c r="F12" s="3">
        <v>2087</v>
      </c>
      <c r="G12" s="3">
        <v>2662</v>
      </c>
      <c r="H12" s="3">
        <v>2025</v>
      </c>
      <c r="T12">
        <v>8</v>
      </c>
      <c r="U12" s="3">
        <v>523</v>
      </c>
      <c r="V12" s="3">
        <v>771</v>
      </c>
      <c r="W12" s="3"/>
      <c r="AA12" s="3"/>
      <c r="AB12" s="3"/>
    </row>
    <row r="13" spans="2:28" x14ac:dyDescent="0.25">
      <c r="B13">
        <v>9</v>
      </c>
      <c r="C13" s="3">
        <v>822</v>
      </c>
      <c r="D13" s="3">
        <v>758</v>
      </c>
      <c r="E13" s="3">
        <v>794</v>
      </c>
      <c r="F13" s="3">
        <v>1957</v>
      </c>
      <c r="G13" s="3">
        <v>2082</v>
      </c>
      <c r="H13" s="3">
        <v>1904</v>
      </c>
      <c r="T13">
        <v>9</v>
      </c>
      <c r="U13" s="3">
        <v>655</v>
      </c>
      <c r="V13" s="3">
        <v>847</v>
      </c>
      <c r="W13" s="3"/>
      <c r="AA13" s="3"/>
      <c r="AB13" s="3"/>
    </row>
    <row r="14" spans="2:28" x14ac:dyDescent="0.25">
      <c r="B14">
        <v>10</v>
      </c>
      <c r="C14" s="3">
        <v>1121</v>
      </c>
      <c r="D14" s="3">
        <v>877</v>
      </c>
      <c r="E14" s="3">
        <v>904</v>
      </c>
      <c r="F14" s="3">
        <v>2207</v>
      </c>
      <c r="G14" s="3">
        <v>2095</v>
      </c>
      <c r="H14" s="3">
        <v>2136</v>
      </c>
      <c r="T14">
        <v>10</v>
      </c>
      <c r="U14" s="3">
        <v>566</v>
      </c>
      <c r="V14" s="3">
        <v>865</v>
      </c>
      <c r="W14" s="3"/>
      <c r="AA14" s="3"/>
      <c r="AB14" s="3"/>
    </row>
    <row r="15" spans="2:28" x14ac:dyDescent="0.25">
      <c r="B15">
        <v>11</v>
      </c>
      <c r="C15" s="3">
        <v>1211</v>
      </c>
      <c r="D15" s="3">
        <v>923</v>
      </c>
      <c r="E15" s="3">
        <v>744</v>
      </c>
      <c r="F15" s="3">
        <v>1708</v>
      </c>
      <c r="G15" s="3">
        <v>2297</v>
      </c>
      <c r="H15" s="3">
        <v>2571</v>
      </c>
      <c r="T15">
        <v>11</v>
      </c>
      <c r="U15" s="3">
        <v>597</v>
      </c>
      <c r="V15" s="3">
        <v>706</v>
      </c>
      <c r="W15" s="3"/>
      <c r="AA15" s="3"/>
      <c r="AB15" s="3"/>
    </row>
    <row r="16" spans="2:28" x14ac:dyDescent="0.25">
      <c r="B16">
        <v>12</v>
      </c>
      <c r="C16" s="3">
        <v>774</v>
      </c>
      <c r="D16" s="3">
        <v>958</v>
      </c>
      <c r="E16" s="3">
        <v>809</v>
      </c>
      <c r="F16" s="3">
        <v>1881</v>
      </c>
      <c r="G16" s="3">
        <v>1961</v>
      </c>
      <c r="H16" s="3">
        <v>2153</v>
      </c>
      <c r="T16">
        <v>12</v>
      </c>
      <c r="U16" s="3">
        <v>451</v>
      </c>
      <c r="V16" s="3">
        <v>572</v>
      </c>
      <c r="W16" s="3"/>
      <c r="AA16" s="3"/>
      <c r="AB16" s="3"/>
    </row>
    <row r="17" spans="2:28" x14ac:dyDescent="0.25">
      <c r="B17">
        <v>13</v>
      </c>
      <c r="C17" s="3">
        <v>1107</v>
      </c>
      <c r="D17" s="3">
        <v>882</v>
      </c>
      <c r="E17" s="3">
        <v>824</v>
      </c>
      <c r="F17" s="3">
        <v>1737</v>
      </c>
      <c r="G17" s="3">
        <v>2870</v>
      </c>
      <c r="H17" s="3">
        <v>2354</v>
      </c>
      <c r="T17">
        <v>13</v>
      </c>
      <c r="U17" s="3">
        <v>663</v>
      </c>
      <c r="V17" s="3">
        <v>900</v>
      </c>
      <c r="W17" s="3"/>
      <c r="AA17" s="3"/>
      <c r="AB17" s="3"/>
    </row>
    <row r="18" spans="2:28" x14ac:dyDescent="0.25">
      <c r="B18">
        <v>14</v>
      </c>
      <c r="C18" s="3">
        <v>1052</v>
      </c>
      <c r="D18" s="3">
        <v>858</v>
      </c>
      <c r="E18" s="3">
        <v>957</v>
      </c>
      <c r="F18" s="3">
        <v>1713</v>
      </c>
      <c r="G18" s="3">
        <v>2570</v>
      </c>
      <c r="H18" s="3">
        <v>2252</v>
      </c>
      <c r="T18">
        <v>14</v>
      </c>
      <c r="U18" s="3">
        <v>492</v>
      </c>
      <c r="V18" s="3">
        <v>741</v>
      </c>
      <c r="W18" s="3"/>
      <c r="AA18" s="3"/>
      <c r="AB18" s="3"/>
    </row>
    <row r="19" spans="2:28" x14ac:dyDescent="0.25">
      <c r="B19">
        <v>15</v>
      </c>
      <c r="C19" s="3">
        <v>1034</v>
      </c>
      <c r="D19" s="3">
        <v>836</v>
      </c>
      <c r="E19" s="3">
        <v>826</v>
      </c>
      <c r="F19" s="3">
        <v>2220</v>
      </c>
      <c r="G19" s="3">
        <v>2167</v>
      </c>
      <c r="H19" s="3">
        <v>1940</v>
      </c>
      <c r="T19">
        <v>15</v>
      </c>
      <c r="U19" s="3">
        <v>506</v>
      </c>
      <c r="V19" s="3">
        <v>987</v>
      </c>
      <c r="W19" s="3"/>
      <c r="AA19" s="3"/>
      <c r="AB19" s="3"/>
    </row>
    <row r="20" spans="2:28" x14ac:dyDescent="0.25">
      <c r="B20">
        <v>16</v>
      </c>
      <c r="C20" s="3">
        <v>828</v>
      </c>
      <c r="D20" s="3">
        <v>826</v>
      </c>
      <c r="E20" s="3">
        <v>749</v>
      </c>
      <c r="F20" s="3">
        <v>1652</v>
      </c>
      <c r="G20" s="3">
        <v>2245</v>
      </c>
      <c r="H20" s="3">
        <v>2166</v>
      </c>
      <c r="T20">
        <v>16</v>
      </c>
      <c r="U20" s="3">
        <v>444</v>
      </c>
      <c r="V20" s="3">
        <v>749</v>
      </c>
      <c r="W20" s="3"/>
      <c r="AA20" s="3"/>
      <c r="AB20" s="3"/>
    </row>
    <row r="21" spans="2:28" x14ac:dyDescent="0.25">
      <c r="B21">
        <v>17</v>
      </c>
      <c r="C21" s="3">
        <v>755</v>
      </c>
      <c r="D21" s="3">
        <v>887</v>
      </c>
      <c r="E21" s="3">
        <v>851</v>
      </c>
      <c r="F21" s="3">
        <v>2413</v>
      </c>
      <c r="G21" s="3">
        <v>2497</v>
      </c>
      <c r="H21" s="3">
        <v>2801</v>
      </c>
      <c r="T21">
        <v>17</v>
      </c>
      <c r="U21" s="3">
        <v>792</v>
      </c>
      <c r="V21" s="3">
        <v>770</v>
      </c>
      <c r="W21" s="3"/>
      <c r="AA21" s="3"/>
      <c r="AB21" s="3"/>
    </row>
    <row r="22" spans="2:28" x14ac:dyDescent="0.25">
      <c r="B22">
        <v>18</v>
      </c>
      <c r="C22" s="3">
        <v>755</v>
      </c>
      <c r="D22" s="3">
        <v>929</v>
      </c>
      <c r="E22" s="3">
        <v>845</v>
      </c>
      <c r="F22" s="3">
        <v>1678</v>
      </c>
      <c r="G22" s="3">
        <v>2588</v>
      </c>
      <c r="H22" s="3">
        <v>2465</v>
      </c>
      <c r="T22">
        <v>18</v>
      </c>
      <c r="U22" s="3">
        <v>642</v>
      </c>
      <c r="V22" s="3">
        <v>751</v>
      </c>
      <c r="W22" s="3"/>
      <c r="AA22" s="3"/>
      <c r="AB22" s="3"/>
    </row>
    <row r="23" spans="2:28" x14ac:dyDescent="0.25">
      <c r="B23">
        <v>19</v>
      </c>
      <c r="C23" s="3">
        <v>740</v>
      </c>
      <c r="D23" s="3">
        <v>970</v>
      </c>
      <c r="E23" s="3">
        <v>948</v>
      </c>
      <c r="F23" s="3">
        <v>2062</v>
      </c>
      <c r="G23" s="3">
        <v>2411</v>
      </c>
      <c r="H23" s="3">
        <v>2037</v>
      </c>
      <c r="T23">
        <v>19</v>
      </c>
      <c r="U23" s="3">
        <v>500</v>
      </c>
      <c r="V23" s="3">
        <v>792</v>
      </c>
      <c r="W23" s="3"/>
      <c r="AA23" s="3"/>
      <c r="AB23" s="3"/>
    </row>
    <row r="24" spans="2:28" x14ac:dyDescent="0.25">
      <c r="B24">
        <v>20</v>
      </c>
      <c r="C24" s="3">
        <v>782</v>
      </c>
      <c r="D24" s="3">
        <v>922</v>
      </c>
      <c r="E24" s="3">
        <v>849</v>
      </c>
      <c r="F24" s="3">
        <v>1799</v>
      </c>
      <c r="G24" s="3">
        <v>1932</v>
      </c>
      <c r="H24" s="3">
        <v>2788</v>
      </c>
      <c r="T24">
        <v>20</v>
      </c>
      <c r="U24" s="3">
        <v>493</v>
      </c>
      <c r="V24" s="3">
        <v>586</v>
      </c>
      <c r="W24" s="3"/>
      <c r="AA24" s="3"/>
      <c r="AB24" s="3"/>
    </row>
    <row r="27" spans="2:28" ht="20.85" customHeight="1" x14ac:dyDescent="0.25"/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AD31"/>
  <sheetViews>
    <sheetView tabSelected="1" topLeftCell="K1" zoomScale="130" zoomScaleNormal="130" workbookViewId="0">
      <selection activeCell="R17" sqref="R17"/>
    </sheetView>
  </sheetViews>
  <sheetFormatPr baseColWidth="10" defaultColWidth="10.5703125" defaultRowHeight="15" x14ac:dyDescent="0.25"/>
  <cols>
    <col min="2" max="2" width="15.42578125" customWidth="1"/>
    <col min="3" max="6" width="15.5703125" customWidth="1"/>
    <col min="7" max="7" width="15.7109375" customWidth="1"/>
    <col min="8" max="8" width="13.85546875" bestFit="1" customWidth="1"/>
    <col min="11" max="11" width="15.7109375" customWidth="1"/>
    <col min="12" max="12" width="15.140625" customWidth="1"/>
    <col min="13" max="13" width="8.5703125" customWidth="1"/>
    <col min="14" max="14" width="12.5703125" customWidth="1"/>
    <col min="15" max="15" width="8.85546875" customWidth="1"/>
    <col min="18" max="18" width="9.85546875" customWidth="1"/>
    <col min="19" max="19" width="15.7109375" customWidth="1"/>
    <col min="20" max="20" width="8.5703125" customWidth="1"/>
    <col min="21" max="21" width="12.5703125" customWidth="1"/>
    <col min="22" max="22" width="8.85546875" customWidth="1"/>
    <col min="25" max="25" width="15.7109375" customWidth="1"/>
    <col min="26" max="26" width="11.28515625" customWidth="1"/>
    <col min="29" max="29" width="16.5703125" bestFit="1" customWidth="1"/>
    <col min="30" max="30" width="11.85546875" bestFit="1" customWidth="1"/>
  </cols>
  <sheetData>
    <row r="4" spans="1:30" x14ac:dyDescent="0.25">
      <c r="A4" s="10"/>
      <c r="B4" s="11" t="s">
        <v>3</v>
      </c>
      <c r="C4" s="11" t="s">
        <v>4</v>
      </c>
      <c r="D4" s="11" t="s">
        <v>9</v>
      </c>
      <c r="E4" s="11" t="s">
        <v>10</v>
      </c>
      <c r="F4" s="11" t="s">
        <v>7</v>
      </c>
      <c r="G4" s="11" t="s">
        <v>25</v>
      </c>
      <c r="H4" s="12" t="s">
        <v>26</v>
      </c>
      <c r="J4" s="10"/>
      <c r="K4" s="11" t="s">
        <v>3</v>
      </c>
      <c r="L4" s="11" t="s">
        <v>4</v>
      </c>
      <c r="M4" s="11" t="s">
        <v>9</v>
      </c>
      <c r="N4" s="11" t="s">
        <v>10</v>
      </c>
      <c r="O4" s="11" t="s">
        <v>7</v>
      </c>
      <c r="Q4" s="10"/>
      <c r="R4" s="11" t="s">
        <v>3</v>
      </c>
      <c r="S4" s="11" t="s">
        <v>4</v>
      </c>
      <c r="T4" s="11" t="s">
        <v>9</v>
      </c>
      <c r="U4" s="11" t="s">
        <v>10</v>
      </c>
      <c r="V4" s="11" t="s">
        <v>7</v>
      </c>
      <c r="X4" s="10"/>
      <c r="Y4" s="11" t="s">
        <v>27</v>
      </c>
      <c r="Z4" s="11" t="s">
        <v>11</v>
      </c>
      <c r="AA4" s="13"/>
      <c r="AB4" s="14"/>
      <c r="AC4" s="11" t="s">
        <v>37</v>
      </c>
      <c r="AD4" s="27" t="s">
        <v>12</v>
      </c>
    </row>
    <row r="5" spans="1:30" s="17" customFormat="1" ht="12.75" x14ac:dyDescent="0.2">
      <c r="A5" s="15" t="s">
        <v>28</v>
      </c>
      <c r="B5" s="15">
        <f>'Grad 1'!M4</f>
        <v>874.1</v>
      </c>
      <c r="C5" s="15">
        <f>'Grad 1'!N4</f>
        <v>828.9</v>
      </c>
      <c r="D5" s="15">
        <f>'Grad 1'!O4</f>
        <v>1930.65</v>
      </c>
      <c r="E5" s="15">
        <f>'Grad 1'!P4</f>
        <v>2358.4499999999998</v>
      </c>
      <c r="F5" s="15">
        <f>'Grad 1'!Q4</f>
        <v>2298.85</v>
      </c>
      <c r="G5" s="15">
        <f>'Grad 1'!Y4</f>
        <v>586.6</v>
      </c>
      <c r="H5" s="16">
        <f>'Grad 1'!Z4</f>
        <v>781.4</v>
      </c>
      <c r="J5" s="15" t="s">
        <v>28</v>
      </c>
      <c r="K5" s="15">
        <f t="shared" ref="K5:K13" si="0">B5</f>
        <v>874.1</v>
      </c>
      <c r="L5" s="18">
        <f t="shared" ref="L5:L13" si="1">C5/B5- 1</f>
        <v>-5.171033062578656E-2</v>
      </c>
      <c r="M5" s="18">
        <f t="shared" ref="M5:M13" si="2">D5/B5 - 1</f>
        <v>1.2087289783777599</v>
      </c>
      <c r="N5" s="18">
        <f t="shared" ref="N5:N13" si="3">E5/B5 - 1</f>
        <v>1.6981466651412878</v>
      </c>
      <c r="O5" s="18">
        <f t="shared" ref="O5:O13" si="4">F5/B5 - 1</f>
        <v>1.6299622468825077</v>
      </c>
      <c r="Q5" s="15" t="s">
        <v>28</v>
      </c>
      <c r="R5" s="18">
        <f t="shared" ref="R5:R13" si="5">B5/C5 - 1</f>
        <v>5.4530100132706094E-2</v>
      </c>
      <c r="S5" s="19">
        <f t="shared" ref="S5:S13" si="6">C5</f>
        <v>828.9</v>
      </c>
      <c r="T5" s="18">
        <f t="shared" ref="T5:T13" si="7">D5/C5 - 1</f>
        <v>1.329171190734709</v>
      </c>
      <c r="U5" s="18">
        <f t="shared" ref="U5:U13" si="8">E5/C5 - 1</f>
        <v>1.8452768729641691</v>
      </c>
      <c r="V5" s="18">
        <f t="shared" ref="V5:V13" si="9">F5/C5 - 1</f>
        <v>1.7733743515502471</v>
      </c>
      <c r="X5" s="15" t="s">
        <v>28</v>
      </c>
      <c r="Y5" s="15">
        <f t="shared" ref="Y5:Y13" si="10">D5</f>
        <v>1930.65</v>
      </c>
      <c r="Z5" s="18">
        <f t="shared" ref="Z5:Z13" si="11">G5/Y5 -1</f>
        <v>-0.69616450418252918</v>
      </c>
      <c r="AA5" s="20"/>
      <c r="AB5" s="26" t="s">
        <v>28</v>
      </c>
      <c r="AC5" s="19">
        <f>F5</f>
        <v>2298.85</v>
      </c>
      <c r="AD5" s="28">
        <f>H5/AC5 - 1</f>
        <v>-0.66009091502272876</v>
      </c>
    </row>
    <row r="6" spans="1:30" s="17" customFormat="1" ht="12.75" x14ac:dyDescent="0.2">
      <c r="A6" s="15" t="s">
        <v>29</v>
      </c>
      <c r="B6" s="15">
        <f>'Grad 2'!M4</f>
        <v>4562.95</v>
      </c>
      <c r="C6" s="15">
        <f>'Grad 2'!N4</f>
        <v>3545.7</v>
      </c>
      <c r="D6" s="15">
        <f>'Grad 2'!O4</f>
        <v>5958.45</v>
      </c>
      <c r="E6" s="15">
        <f>'Grad 2'!P4</f>
        <v>7131.25</v>
      </c>
      <c r="F6" s="15">
        <f>'Grad 2'!Q4</f>
        <v>5449.6</v>
      </c>
      <c r="G6" s="15">
        <f>'Grad 2'!Y4</f>
        <v>3874.95</v>
      </c>
      <c r="H6" s="16">
        <f>'Grad 2'!Z4</f>
        <v>4946.8500000000004</v>
      </c>
      <c r="J6" s="15" t="s">
        <v>29</v>
      </c>
      <c r="K6" s="15">
        <f t="shared" si="0"/>
        <v>4562.95</v>
      </c>
      <c r="L6" s="18">
        <f t="shared" si="1"/>
        <v>-0.22293691581104336</v>
      </c>
      <c r="M6" s="18">
        <f t="shared" si="2"/>
        <v>0.30583284936280264</v>
      </c>
      <c r="N6" s="18">
        <f t="shared" si="3"/>
        <v>0.56285955357827722</v>
      </c>
      <c r="O6" s="18">
        <f t="shared" si="4"/>
        <v>0.19431508125226027</v>
      </c>
      <c r="Q6" s="15" t="s">
        <v>29</v>
      </c>
      <c r="R6" s="18">
        <f t="shared" si="5"/>
        <v>0.28689680458019584</v>
      </c>
      <c r="S6" s="19">
        <f t="shared" si="6"/>
        <v>3545.7</v>
      </c>
      <c r="T6" s="18">
        <f t="shared" si="7"/>
        <v>0.68047212116084266</v>
      </c>
      <c r="U6" s="18">
        <f t="shared" si="8"/>
        <v>1.0112389655075162</v>
      </c>
      <c r="V6" s="18">
        <f t="shared" si="9"/>
        <v>0.53696026172547051</v>
      </c>
      <c r="X6" s="15" t="s">
        <v>29</v>
      </c>
      <c r="Y6" s="15">
        <f t="shared" si="10"/>
        <v>5958.45</v>
      </c>
      <c r="Z6" s="18">
        <f t="shared" si="11"/>
        <v>-0.34967147496412654</v>
      </c>
      <c r="AA6" s="20"/>
      <c r="AB6" s="15" t="s">
        <v>29</v>
      </c>
      <c r="AC6" s="19">
        <f t="shared" ref="AC6:AC13" si="12">F6</f>
        <v>5449.6</v>
      </c>
      <c r="AD6" s="29">
        <f t="shared" ref="AD6:AD13" si="13">H6/AC6 - 1</f>
        <v>-9.2254477392836209E-2</v>
      </c>
    </row>
    <row r="7" spans="1:30" s="17" customFormat="1" ht="12.75" x14ac:dyDescent="0.2">
      <c r="A7" s="15" t="s">
        <v>30</v>
      </c>
      <c r="B7" s="15">
        <f>'Grad 3'!M4</f>
        <v>21693.7</v>
      </c>
      <c r="C7" s="15">
        <f>'Grad 3'!N4</f>
        <v>19267.05</v>
      </c>
      <c r="D7" s="15">
        <f>'Grad 3'!O4</f>
        <v>22095.599999999999</v>
      </c>
      <c r="E7" s="15">
        <f>'Grad 3'!P4</f>
        <v>29450.1</v>
      </c>
      <c r="F7" s="15">
        <f>'Grad 3'!Q4</f>
        <v>20101.400000000001</v>
      </c>
      <c r="G7" s="15">
        <f>'Grad 3'!Y4</f>
        <v>26691.3</v>
      </c>
      <c r="H7" s="16">
        <f>'Grad 3'!Z4</f>
        <v>27573.55</v>
      </c>
      <c r="J7" s="15" t="s">
        <v>30</v>
      </c>
      <c r="K7" s="15">
        <f t="shared" si="0"/>
        <v>21693.7</v>
      </c>
      <c r="L7" s="18">
        <f t="shared" si="1"/>
        <v>-0.11185966432650962</v>
      </c>
      <c r="M7" s="18">
        <f t="shared" si="2"/>
        <v>1.8526115876959626E-2</v>
      </c>
      <c r="N7" s="18">
        <f t="shared" si="3"/>
        <v>0.35754159041565048</v>
      </c>
      <c r="O7" s="18">
        <f t="shared" si="4"/>
        <v>-7.3399189626481398E-2</v>
      </c>
      <c r="Q7" s="15" t="s">
        <v>30</v>
      </c>
      <c r="R7" s="18">
        <f t="shared" si="5"/>
        <v>0.12594818615200576</v>
      </c>
      <c r="S7" s="19">
        <f t="shared" si="6"/>
        <v>19267.05</v>
      </c>
      <c r="T7" s="18">
        <f t="shared" si="7"/>
        <v>0.14680763272011021</v>
      </c>
      <c r="U7" s="18">
        <f t="shared" si="8"/>
        <v>0.52852149135441073</v>
      </c>
      <c r="V7" s="18">
        <f t="shared" si="9"/>
        <v>4.3304501727041922E-2</v>
      </c>
      <c r="X7" s="15" t="s">
        <v>30</v>
      </c>
      <c r="Y7" s="15">
        <f t="shared" si="10"/>
        <v>22095.599999999999</v>
      </c>
      <c r="Z7" s="18">
        <f t="shared" si="11"/>
        <v>0.20799163634388762</v>
      </c>
      <c r="AA7" s="20"/>
      <c r="AB7" s="15" t="s">
        <v>30</v>
      </c>
      <c r="AC7" s="19">
        <f t="shared" si="12"/>
        <v>20101.400000000001</v>
      </c>
      <c r="AD7" s="29">
        <f t="shared" si="13"/>
        <v>0.37172286507407426</v>
      </c>
    </row>
    <row r="8" spans="1:30" s="17" customFormat="1" ht="12.75" x14ac:dyDescent="0.2">
      <c r="A8" s="15" t="s">
        <v>31</v>
      </c>
      <c r="B8" s="15">
        <f>'Grad 4'!M4</f>
        <v>210197.7</v>
      </c>
      <c r="C8" s="15">
        <f>'Grad 4'!N4</f>
        <v>207927.45</v>
      </c>
      <c r="D8" s="15">
        <f>'Grad 4'!O4</f>
        <v>221833.05</v>
      </c>
      <c r="E8" s="15">
        <f>'Grad 4'!P4</f>
        <v>252268.05</v>
      </c>
      <c r="F8" s="15">
        <f>'Grad 4'!Q4</f>
        <v>212634.7</v>
      </c>
      <c r="G8" s="15">
        <f>'Grad 4'!Y4</f>
        <v>275507.75</v>
      </c>
      <c r="H8" s="16">
        <f>'Grad 4'!Z4</f>
        <v>285127</v>
      </c>
      <c r="J8" s="15" t="s">
        <v>31</v>
      </c>
      <c r="K8" s="15">
        <f t="shared" si="0"/>
        <v>210197.7</v>
      </c>
      <c r="L8" s="18">
        <f t="shared" si="1"/>
        <v>-1.0800546342800144E-2</v>
      </c>
      <c r="M8" s="18">
        <f t="shared" si="2"/>
        <v>5.5354316436383444E-2</v>
      </c>
      <c r="N8" s="18">
        <f t="shared" si="3"/>
        <v>0.20014657629460264</v>
      </c>
      <c r="O8" s="18">
        <f t="shared" si="4"/>
        <v>1.1593847125824785E-2</v>
      </c>
      <c r="Q8" s="15" t="s">
        <v>31</v>
      </c>
      <c r="R8" s="18">
        <f t="shared" si="5"/>
        <v>1.0918471803506469E-2</v>
      </c>
      <c r="S8" s="19">
        <f t="shared" si="6"/>
        <v>207927.45</v>
      </c>
      <c r="T8" s="18">
        <f t="shared" si="7"/>
        <v>6.687717278310279E-2</v>
      </c>
      <c r="U8" s="18">
        <f t="shared" si="8"/>
        <v>0.21325034284794997</v>
      </c>
      <c r="V8" s="18">
        <f t="shared" si="9"/>
        <v>2.2638906022268923E-2</v>
      </c>
      <c r="X8" s="15" t="s">
        <v>31</v>
      </c>
      <c r="Y8" s="15">
        <f t="shared" si="10"/>
        <v>221833.05</v>
      </c>
      <c r="Z8" s="18">
        <f t="shared" si="11"/>
        <v>0.24195988830338866</v>
      </c>
      <c r="AA8" s="20"/>
      <c r="AB8" s="15" t="s">
        <v>31</v>
      </c>
      <c r="AC8" s="19">
        <f t="shared" si="12"/>
        <v>212634.7</v>
      </c>
      <c r="AD8" s="29">
        <f t="shared" si="13"/>
        <v>0.34092412950473272</v>
      </c>
    </row>
    <row r="9" spans="1:30" s="17" customFormat="1" ht="12.75" x14ac:dyDescent="0.2">
      <c r="A9" s="15" t="s">
        <v>32</v>
      </c>
      <c r="B9" s="15">
        <f>'Grad 5'!M4</f>
        <v>1829848.5</v>
      </c>
      <c r="C9" s="15">
        <f>'Grad 5'!N4</f>
        <v>1852378.45</v>
      </c>
      <c r="D9" s="15">
        <f>'Grad 5'!O4</f>
        <v>2074699.9</v>
      </c>
      <c r="E9" s="15">
        <f>'Grad 5'!P4</f>
        <v>2107929.7999999998</v>
      </c>
      <c r="F9" s="15">
        <f>'Grad 5'!Q4</f>
        <v>1965193.05</v>
      </c>
      <c r="G9" s="15">
        <f>'Grad 5'!Y4</f>
        <v>2629310.75</v>
      </c>
      <c r="H9" s="16">
        <f>'Grad 5'!Z4</f>
        <v>2705278.35</v>
      </c>
      <c r="J9" s="15" t="s">
        <v>32</v>
      </c>
      <c r="K9" s="15">
        <f t="shared" si="0"/>
        <v>1829848.5</v>
      </c>
      <c r="L9" s="18">
        <f t="shared" si="1"/>
        <v>1.231246739825731E-2</v>
      </c>
      <c r="M9" s="18">
        <f t="shared" si="2"/>
        <v>0.13380965691968494</v>
      </c>
      <c r="N9" s="18">
        <f t="shared" si="3"/>
        <v>0.15196957562333702</v>
      </c>
      <c r="O9" s="18">
        <f t="shared" si="4"/>
        <v>7.3964893814979726E-2</v>
      </c>
      <c r="Q9" s="15" t="s">
        <v>32</v>
      </c>
      <c r="R9" s="18">
        <f t="shared" si="5"/>
        <v>-1.2162714374052475E-2</v>
      </c>
      <c r="S9" s="19">
        <f t="shared" si="6"/>
        <v>1852378.45</v>
      </c>
      <c r="T9" s="18">
        <f t="shared" si="7"/>
        <v>0.12001945390802837</v>
      </c>
      <c r="U9" s="18">
        <f t="shared" si="8"/>
        <v>0.13795849870743204</v>
      </c>
      <c r="V9" s="18">
        <f t="shared" si="9"/>
        <v>6.0902565563748734E-2</v>
      </c>
      <c r="X9" s="15" t="s">
        <v>32</v>
      </c>
      <c r="Y9" s="15">
        <f t="shared" si="10"/>
        <v>2074699.9</v>
      </c>
      <c r="Z9" s="18">
        <f t="shared" si="11"/>
        <v>0.26732099905147733</v>
      </c>
      <c r="AA9" s="20"/>
      <c r="AB9" s="15" t="s">
        <v>32</v>
      </c>
      <c r="AC9" s="19">
        <f t="shared" si="12"/>
        <v>1965193.05</v>
      </c>
      <c r="AD9" s="29">
        <f t="shared" si="13"/>
        <v>0.37659674198420356</v>
      </c>
    </row>
    <row r="10" spans="1:30" s="17" customFormat="1" ht="12.75" x14ac:dyDescent="0.2">
      <c r="A10" s="15" t="s">
        <v>33</v>
      </c>
      <c r="B10" s="15">
        <f>'Grad 6'!M4</f>
        <v>5807594.9500000002</v>
      </c>
      <c r="C10" s="15">
        <f>'Grad 6'!N4</f>
        <v>5997884.7999999998</v>
      </c>
      <c r="D10" s="15">
        <f>'Grad 6'!O4</f>
        <v>6308944.3499999996</v>
      </c>
      <c r="E10" s="15">
        <f>'Grad 6'!P4</f>
        <v>6692878.8499999996</v>
      </c>
      <c r="F10" s="15">
        <f>'Grad 6'!Q4</f>
        <v>6039483.0499999998</v>
      </c>
      <c r="G10" s="15">
        <f>'Grad 6'!Y4</f>
        <v>7187741</v>
      </c>
      <c r="H10" s="16">
        <f>'Grad 6'!Z4</f>
        <v>6955311.4500000002</v>
      </c>
      <c r="J10" s="15" t="s">
        <v>33</v>
      </c>
      <c r="K10" s="15">
        <f t="shared" si="0"/>
        <v>5807594.9500000002</v>
      </c>
      <c r="L10" s="18">
        <f t="shared" si="1"/>
        <v>3.2765689005222365E-2</v>
      </c>
      <c r="M10" s="18">
        <f t="shared" si="2"/>
        <v>8.632650939267017E-2</v>
      </c>
      <c r="N10" s="18">
        <f t="shared" si="3"/>
        <v>0.15243554476883747</v>
      </c>
      <c r="O10" s="18">
        <f t="shared" si="4"/>
        <v>3.9928421661018065E-2</v>
      </c>
      <c r="Q10" s="15" t="s">
        <v>33</v>
      </c>
      <c r="R10" s="18">
        <f t="shared" si="5"/>
        <v>-3.1726159528772446E-2</v>
      </c>
      <c r="S10" s="19">
        <f t="shared" si="6"/>
        <v>5997884.7999999998</v>
      </c>
      <c r="T10" s="18">
        <f t="shared" si="7"/>
        <v>5.1861541255343813E-2</v>
      </c>
      <c r="U10" s="18">
        <f t="shared" si="8"/>
        <v>0.11587319082887348</v>
      </c>
      <c r="V10" s="18">
        <f t="shared" si="9"/>
        <v>6.9354866568960283E-3</v>
      </c>
      <c r="X10" s="15" t="s">
        <v>33</v>
      </c>
      <c r="Y10" s="15">
        <f t="shared" si="10"/>
        <v>6308944.3499999996</v>
      </c>
      <c r="Z10" s="18">
        <f t="shared" si="11"/>
        <v>0.13929377107281038</v>
      </c>
      <c r="AA10" s="20"/>
      <c r="AB10" s="15" t="s">
        <v>33</v>
      </c>
      <c r="AC10" s="19">
        <f t="shared" si="12"/>
        <v>6039483.0499999998</v>
      </c>
      <c r="AD10" s="29">
        <f t="shared" si="13"/>
        <v>0.15164019708607346</v>
      </c>
    </row>
    <row r="11" spans="1:30" s="17" customFormat="1" ht="12.75" x14ac:dyDescent="0.2">
      <c r="A11" s="15" t="s">
        <v>34</v>
      </c>
      <c r="B11" s="15">
        <f>'Grad 7'!M4</f>
        <v>31801408.399999999</v>
      </c>
      <c r="C11" s="15">
        <f>'Grad 7'!N4</f>
        <v>32001060.100000001</v>
      </c>
      <c r="D11" s="15">
        <f>'Grad 7'!O4</f>
        <v>35985537.649999999</v>
      </c>
      <c r="E11" s="15">
        <f>'Grad 7'!P4</f>
        <v>42620818.299999997</v>
      </c>
      <c r="F11" s="15">
        <f>'Grad 7'!Q4</f>
        <v>32756551.050000001</v>
      </c>
      <c r="G11" s="15">
        <f>'Grad 7'!Y4</f>
        <v>43316616.5</v>
      </c>
      <c r="H11" s="16">
        <f>'Grad 7'!Z4</f>
        <v>43866760.850000001</v>
      </c>
      <c r="J11" s="15" t="s">
        <v>34</v>
      </c>
      <c r="K11" s="15">
        <f t="shared" si="0"/>
        <v>31801408.399999999</v>
      </c>
      <c r="L11" s="18">
        <f t="shared" si="1"/>
        <v>6.2780772942119256E-3</v>
      </c>
      <c r="M11" s="18">
        <f t="shared" si="2"/>
        <v>0.13157056434016301</v>
      </c>
      <c r="N11" s="18">
        <f t="shared" si="3"/>
        <v>0.34021794770573743</v>
      </c>
      <c r="O11" s="18">
        <f t="shared" si="4"/>
        <v>3.0034602178185432E-2</v>
      </c>
      <c r="Q11" s="15" t="s">
        <v>34</v>
      </c>
      <c r="R11" s="18">
        <f t="shared" si="5"/>
        <v>-6.2389089416448051E-3</v>
      </c>
      <c r="S11" s="19">
        <f t="shared" si="6"/>
        <v>32001060.100000001</v>
      </c>
      <c r="T11" s="18">
        <f t="shared" si="7"/>
        <v>0.12451079862819903</v>
      </c>
      <c r="U11" s="18">
        <f t="shared" si="8"/>
        <v>0.3318564499680432</v>
      </c>
      <c r="V11" s="18">
        <f t="shared" si="9"/>
        <v>2.3608310088452322E-2</v>
      </c>
      <c r="X11" s="15" t="s">
        <v>34</v>
      </c>
      <c r="Y11" s="15">
        <f t="shared" si="10"/>
        <v>35985537.649999999</v>
      </c>
      <c r="Z11" s="18">
        <f t="shared" si="11"/>
        <v>0.20372292117191693</v>
      </c>
      <c r="AA11" s="20"/>
      <c r="AB11" s="15" t="s">
        <v>34</v>
      </c>
      <c r="AC11" s="19">
        <f t="shared" si="12"/>
        <v>32756551.050000001</v>
      </c>
      <c r="AD11" s="29">
        <f t="shared" si="13"/>
        <v>0.33917520141364221</v>
      </c>
    </row>
    <row r="12" spans="1:30" s="17" customFormat="1" ht="12.75" x14ac:dyDescent="0.2">
      <c r="A12" s="15" t="s">
        <v>35</v>
      </c>
      <c r="B12" s="15">
        <f>'Grad 8'!M4* 1000000000</f>
        <v>274381650.00000006</v>
      </c>
      <c r="C12" s="15">
        <f>'Grad 8'!N4* 1000000000</f>
        <v>264060050</v>
      </c>
      <c r="D12" s="15">
        <f>'Grad 8'!O4* 1000000000</f>
        <v>276779550</v>
      </c>
      <c r="E12" s="15">
        <f>'Grad 8'!P4 * 1000000000</f>
        <v>303332699.99999994</v>
      </c>
      <c r="F12" s="15">
        <f>'Grad 8'!Q4* 1000000000</f>
        <v>260258349.99999997</v>
      </c>
      <c r="G12" s="15">
        <f>'Grad 8'!Y4 * 1000000000</f>
        <v>356389249.99999994</v>
      </c>
      <c r="H12" s="16">
        <f>'Grad 8'!Z4 * 1000000000</f>
        <v>359488500</v>
      </c>
      <c r="J12" s="15" t="s">
        <v>35</v>
      </c>
      <c r="K12" s="15">
        <f t="shared" si="0"/>
        <v>274381650.00000006</v>
      </c>
      <c r="L12" s="18">
        <f t="shared" si="1"/>
        <v>-3.7617675963389163E-2</v>
      </c>
      <c r="M12" s="18">
        <f t="shared" si="2"/>
        <v>8.7392870478033569E-3</v>
      </c>
      <c r="N12" s="18">
        <f t="shared" si="3"/>
        <v>0.10551379802548699</v>
      </c>
      <c r="O12" s="18">
        <f t="shared" si="4"/>
        <v>-5.147319436266995E-2</v>
      </c>
      <c r="Q12" s="15" t="s">
        <v>35</v>
      </c>
      <c r="R12" s="18">
        <f t="shared" si="5"/>
        <v>3.9088078639688328E-2</v>
      </c>
      <c r="S12" s="19">
        <f t="shared" si="6"/>
        <v>264060050</v>
      </c>
      <c r="T12" s="18">
        <f t="shared" si="7"/>
        <v>4.8168967626871284E-2</v>
      </c>
      <c r="U12" s="18">
        <f t="shared" si="8"/>
        <v>0.14872620829996785</v>
      </c>
      <c r="V12" s="18">
        <f t="shared" si="9"/>
        <v>-1.4397103992065508E-2</v>
      </c>
      <c r="X12" s="15" t="s">
        <v>35</v>
      </c>
      <c r="Y12" s="15">
        <f t="shared" si="10"/>
        <v>276779550</v>
      </c>
      <c r="Z12" s="18">
        <f t="shared" si="11"/>
        <v>0.28762854770159119</v>
      </c>
      <c r="AA12" s="20"/>
      <c r="AB12" s="15" t="s">
        <v>35</v>
      </c>
      <c r="AC12" s="19">
        <f t="shared" si="12"/>
        <v>260258349.99999997</v>
      </c>
      <c r="AD12" s="29">
        <f t="shared" si="13"/>
        <v>0.38127556714318689</v>
      </c>
    </row>
    <row r="13" spans="1:30" s="17" customFormat="1" ht="12.75" x14ac:dyDescent="0.2">
      <c r="A13" s="21" t="s">
        <v>36</v>
      </c>
      <c r="B13" s="21">
        <f>'Grad 9'!M4* 1000000000</f>
        <v>2405585400</v>
      </c>
      <c r="C13" s="21">
        <f>'Grad 9'!N4* 1000000000</f>
        <v>2339423499.9999995</v>
      </c>
      <c r="D13" s="21">
        <f>'Grad 9'!O4* 1000000000</f>
        <v>2385874750</v>
      </c>
      <c r="E13" s="21">
        <f>'Grad 9'!P4* 1000000000</f>
        <v>2615152700.0000005</v>
      </c>
      <c r="F13" s="21">
        <f>'Grad 9'!Q4* 1000000000</f>
        <v>2298011249.9999995</v>
      </c>
      <c r="G13" s="21">
        <f>'Grad 9'!Y4 * 1000000000</f>
        <v>3184574300.0000005</v>
      </c>
      <c r="H13" s="22">
        <f>'Grad 9'!Z4 * 1000000000</f>
        <v>3195183750</v>
      </c>
      <c r="J13" s="21" t="s">
        <v>36</v>
      </c>
      <c r="K13" s="21">
        <f t="shared" si="0"/>
        <v>2405585400</v>
      </c>
      <c r="L13" s="23">
        <f t="shared" si="1"/>
        <v>-2.7503450927163331E-2</v>
      </c>
      <c r="M13" s="23">
        <f t="shared" si="2"/>
        <v>-8.1937020402601535E-3</v>
      </c>
      <c r="N13" s="23">
        <f t="shared" si="3"/>
        <v>8.7116965375662936E-2</v>
      </c>
      <c r="O13" s="23">
        <f t="shared" si="4"/>
        <v>-4.4718491390910664E-2</v>
      </c>
      <c r="Q13" s="21" t="s">
        <v>36</v>
      </c>
      <c r="R13" s="23">
        <f t="shared" si="5"/>
        <v>2.8281283829114434E-2</v>
      </c>
      <c r="S13" s="24">
        <f t="shared" si="6"/>
        <v>2339423499.9999995</v>
      </c>
      <c r="T13" s="23">
        <f t="shared" si="7"/>
        <v>1.9855853375842614E-2</v>
      </c>
      <c r="U13" s="23">
        <f t="shared" si="8"/>
        <v>0.11786202882889785</v>
      </c>
      <c r="V13" s="23">
        <f t="shared" si="9"/>
        <v>-1.7701903909232319E-2</v>
      </c>
      <c r="X13" s="21" t="s">
        <v>36</v>
      </c>
      <c r="Y13" s="21">
        <f t="shared" si="10"/>
        <v>2385874750</v>
      </c>
      <c r="Z13" s="23">
        <f t="shared" si="11"/>
        <v>0.33476172628089573</v>
      </c>
      <c r="AA13" s="20"/>
      <c r="AB13" s="21" t="s">
        <v>36</v>
      </c>
      <c r="AC13" s="24">
        <f t="shared" si="12"/>
        <v>2298011249.9999995</v>
      </c>
      <c r="AD13" s="30">
        <f t="shared" si="13"/>
        <v>0.390412579572881</v>
      </c>
    </row>
    <row r="20" spans="1:5" x14ac:dyDescent="0.25">
      <c r="A20" s="17"/>
      <c r="B20" s="14" t="s">
        <v>4</v>
      </c>
      <c r="C20" s="14" t="s">
        <v>9</v>
      </c>
      <c r="D20" s="14" t="s">
        <v>10</v>
      </c>
      <c r="E20" s="14" t="s">
        <v>7</v>
      </c>
    </row>
    <row r="21" spans="1:5" x14ac:dyDescent="0.25">
      <c r="A21" s="17" t="s">
        <v>29</v>
      </c>
      <c r="B21" s="17">
        <f t="shared" ref="B21:E27" si="14">C6</f>
        <v>3545.7</v>
      </c>
      <c r="C21" s="17">
        <f t="shared" si="14"/>
        <v>5958.45</v>
      </c>
      <c r="D21" s="17">
        <f t="shared" si="14"/>
        <v>7131.25</v>
      </c>
      <c r="E21" s="17">
        <f t="shared" si="14"/>
        <v>5449.6</v>
      </c>
    </row>
    <row r="22" spans="1:5" x14ac:dyDescent="0.25">
      <c r="A22" s="17" t="s">
        <v>30</v>
      </c>
      <c r="B22" s="17">
        <f t="shared" si="14"/>
        <v>19267.05</v>
      </c>
      <c r="C22" s="17">
        <f t="shared" si="14"/>
        <v>22095.599999999999</v>
      </c>
      <c r="D22" s="17">
        <f t="shared" si="14"/>
        <v>29450.1</v>
      </c>
      <c r="E22" s="17">
        <f t="shared" si="14"/>
        <v>20101.400000000001</v>
      </c>
    </row>
    <row r="23" spans="1:5" x14ac:dyDescent="0.25">
      <c r="A23" s="17" t="s">
        <v>31</v>
      </c>
      <c r="B23" s="25">
        <f t="shared" si="14"/>
        <v>207927.45</v>
      </c>
      <c r="C23" s="25">
        <f t="shared" si="14"/>
        <v>221833.05</v>
      </c>
      <c r="D23" s="25">
        <f t="shared" si="14"/>
        <v>252268.05</v>
      </c>
      <c r="E23" s="25">
        <f t="shared" si="14"/>
        <v>212634.7</v>
      </c>
    </row>
    <row r="24" spans="1:5" x14ac:dyDescent="0.25">
      <c r="A24" s="17" t="s">
        <v>32</v>
      </c>
      <c r="B24" s="25">
        <f t="shared" si="14"/>
        <v>1852378.45</v>
      </c>
      <c r="C24" s="25">
        <f t="shared" si="14"/>
        <v>2074699.9</v>
      </c>
      <c r="D24" s="25">
        <f t="shared" si="14"/>
        <v>2107929.7999999998</v>
      </c>
      <c r="E24" s="25">
        <f t="shared" si="14"/>
        <v>1965193.05</v>
      </c>
    </row>
    <row r="25" spans="1:5" x14ac:dyDescent="0.25">
      <c r="A25" s="17" t="s">
        <v>33</v>
      </c>
      <c r="B25" s="25">
        <f t="shared" si="14"/>
        <v>5997884.7999999998</v>
      </c>
      <c r="C25" s="25">
        <f t="shared" si="14"/>
        <v>6308944.3499999996</v>
      </c>
      <c r="D25" s="25">
        <f t="shared" si="14"/>
        <v>6692878.8499999996</v>
      </c>
      <c r="E25" s="25">
        <f t="shared" si="14"/>
        <v>6039483.0499999998</v>
      </c>
    </row>
    <row r="26" spans="1:5" x14ac:dyDescent="0.25">
      <c r="A26" s="17" t="s">
        <v>34</v>
      </c>
      <c r="B26" s="25">
        <f t="shared" si="14"/>
        <v>32001060.100000001</v>
      </c>
      <c r="C26" s="25">
        <f t="shared" si="14"/>
        <v>35985537.649999999</v>
      </c>
      <c r="D26" s="25">
        <f t="shared" si="14"/>
        <v>42620818.299999997</v>
      </c>
      <c r="E26" s="25">
        <f t="shared" si="14"/>
        <v>32756551.050000001</v>
      </c>
    </row>
    <row r="27" spans="1:5" x14ac:dyDescent="0.25">
      <c r="A27" s="17" t="s">
        <v>35</v>
      </c>
      <c r="B27" s="25">
        <f t="shared" si="14"/>
        <v>264060050</v>
      </c>
      <c r="C27" s="25">
        <f t="shared" si="14"/>
        <v>276779550</v>
      </c>
      <c r="D27" s="25">
        <f t="shared" si="14"/>
        <v>303332699.99999994</v>
      </c>
      <c r="E27" s="25">
        <f t="shared" si="14"/>
        <v>260258349.99999997</v>
      </c>
    </row>
    <row r="29" spans="1:5" x14ac:dyDescent="0.25">
      <c r="A29" s="17"/>
    </row>
    <row r="30" spans="1:5" x14ac:dyDescent="0.25">
      <c r="A30" s="17"/>
    </row>
    <row r="31" spans="1:5" x14ac:dyDescent="0.25">
      <c r="A31" s="17"/>
    </row>
  </sheetData>
  <conditionalFormatting sqref="L5:O13 R5:R13 T5:V13 Z5:AA13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AD5:AD13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6"/>
  <sheetViews>
    <sheetView topLeftCell="T1" zoomScaleNormal="100" workbookViewId="0">
      <selection activeCell="X29" sqref="X29"/>
    </sheetView>
  </sheetViews>
  <sheetFormatPr baseColWidth="10" defaultColWidth="10.5703125" defaultRowHeight="15" x14ac:dyDescent="0.25"/>
  <cols>
    <col min="2" max="2" width="36.28515625" customWidth="1"/>
    <col min="3" max="3" width="23.140625" style="3" customWidth="1"/>
    <col min="5" max="5" width="13.5703125" customWidth="1"/>
    <col min="6" max="6" width="10.5703125" style="3"/>
    <col min="8" max="8" width="10.5703125" style="3"/>
    <col min="9" max="9" width="23.42578125" customWidth="1"/>
    <col min="10" max="13" width="10.5703125" style="3"/>
    <col min="14" max="14" width="13.5703125" style="3" customWidth="1"/>
    <col min="15" max="15" width="10.5703125" style="3"/>
    <col min="16" max="16" width="11.42578125" style="3" customWidth="1"/>
    <col min="17" max="17" width="10.5703125" style="3"/>
  </cols>
  <sheetData>
    <row r="1" spans="2:26" x14ac:dyDescent="0.25">
      <c r="C1" s="2" t="s">
        <v>0</v>
      </c>
      <c r="D1" s="2"/>
      <c r="E1" s="2"/>
      <c r="F1" s="2"/>
      <c r="G1" s="2"/>
    </row>
    <row r="3" spans="2:26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t="s">
        <v>6</v>
      </c>
      <c r="H3" s="5" t="s">
        <v>7</v>
      </c>
      <c r="K3" s="4"/>
      <c r="L3" s="5" t="s">
        <v>8</v>
      </c>
      <c r="M3" s="3" t="s">
        <v>3</v>
      </c>
      <c r="N3" s="3" t="s">
        <v>4</v>
      </c>
      <c r="O3" s="3" t="s">
        <v>9</v>
      </c>
      <c r="P3" s="3" t="s">
        <v>10</v>
      </c>
      <c r="Q3" s="3" t="s">
        <v>7</v>
      </c>
      <c r="R3" s="4"/>
      <c r="T3" s="3"/>
      <c r="U3" s="3" t="s">
        <v>11</v>
      </c>
      <c r="V3" s="3" t="s">
        <v>12</v>
      </c>
      <c r="W3" s="3"/>
      <c r="Y3" s="3" t="s">
        <v>13</v>
      </c>
      <c r="Z3" s="3" t="s">
        <v>7</v>
      </c>
    </row>
    <row r="4" spans="2:26" x14ac:dyDescent="0.25">
      <c r="I4" s="4"/>
      <c r="K4" s="4" t="s">
        <v>14</v>
      </c>
      <c r="L4" s="3">
        <f t="shared" ref="L4:Q4" si="0">AVERAGE(C:C)</f>
        <v>5412.5</v>
      </c>
      <c r="M4" s="3">
        <f t="shared" si="0"/>
        <v>4562.95</v>
      </c>
      <c r="N4" s="3">
        <f t="shared" si="0"/>
        <v>3545.7</v>
      </c>
      <c r="O4" s="3">
        <f t="shared" si="0"/>
        <v>5958.45</v>
      </c>
      <c r="P4" s="3">
        <f t="shared" si="0"/>
        <v>7131.25</v>
      </c>
      <c r="Q4" s="3">
        <f t="shared" si="0"/>
        <v>5449.6</v>
      </c>
      <c r="T4" s="3"/>
      <c r="U4" s="3"/>
      <c r="V4" s="3"/>
      <c r="W4" s="3"/>
      <c r="X4" t="s">
        <v>15</v>
      </c>
      <c r="Y4" s="3">
        <f>AVERAGE(U:U)</f>
        <v>3874.95</v>
      </c>
      <c r="Z4" s="3">
        <f>AVERAGE(V:V)</f>
        <v>4946.8500000000004</v>
      </c>
    </row>
    <row r="5" spans="2:26" x14ac:dyDescent="0.25">
      <c r="B5">
        <v>1</v>
      </c>
      <c r="C5" s="3">
        <v>6042</v>
      </c>
      <c r="D5">
        <v>4197</v>
      </c>
      <c r="E5">
        <v>3629</v>
      </c>
      <c r="F5" s="3">
        <v>5923</v>
      </c>
      <c r="G5">
        <v>6776</v>
      </c>
      <c r="H5" s="3">
        <v>4762</v>
      </c>
      <c r="K5" s="3" t="s">
        <v>16</v>
      </c>
      <c r="L5" s="3">
        <f t="shared" ref="L5:Q5" si="1">MAX(C:C)</f>
        <v>6472</v>
      </c>
      <c r="M5" s="3">
        <f t="shared" si="1"/>
        <v>5524</v>
      </c>
      <c r="N5" s="3">
        <f t="shared" si="1"/>
        <v>3687</v>
      </c>
      <c r="O5" s="3">
        <f t="shared" si="1"/>
        <v>7432</v>
      </c>
      <c r="P5" s="3">
        <f t="shared" si="1"/>
        <v>8595</v>
      </c>
      <c r="Q5" s="3">
        <f t="shared" si="1"/>
        <v>6733</v>
      </c>
      <c r="T5">
        <v>1</v>
      </c>
      <c r="U5" s="3">
        <v>4606</v>
      </c>
      <c r="V5" s="3">
        <v>5618</v>
      </c>
      <c r="W5" s="3"/>
    </row>
    <row r="6" spans="2:26" x14ac:dyDescent="0.25">
      <c r="B6">
        <v>2</v>
      </c>
      <c r="C6" s="3">
        <v>6040</v>
      </c>
      <c r="D6">
        <v>4678</v>
      </c>
      <c r="E6">
        <v>3610</v>
      </c>
      <c r="F6" s="3">
        <v>5096</v>
      </c>
      <c r="G6">
        <v>6829</v>
      </c>
      <c r="H6" s="3">
        <v>5200</v>
      </c>
      <c r="K6" s="3" t="s">
        <v>17</v>
      </c>
      <c r="L6" s="3">
        <f t="shared" ref="L6:Q6" si="2">MIN(C:C)</f>
        <v>4319</v>
      </c>
      <c r="M6" s="3">
        <f t="shared" si="2"/>
        <v>4007</v>
      </c>
      <c r="N6" s="3">
        <f t="shared" si="2"/>
        <v>3320</v>
      </c>
      <c r="O6" s="3">
        <f t="shared" si="2"/>
        <v>5096</v>
      </c>
      <c r="P6" s="3">
        <f t="shared" si="2"/>
        <v>6203</v>
      </c>
      <c r="Q6" s="3">
        <f t="shared" si="2"/>
        <v>4588</v>
      </c>
      <c r="T6">
        <v>2</v>
      </c>
      <c r="U6" s="3">
        <v>4511</v>
      </c>
      <c r="V6" s="3">
        <v>4072</v>
      </c>
      <c r="W6" s="3"/>
    </row>
    <row r="7" spans="2:26" x14ac:dyDescent="0.25">
      <c r="B7">
        <v>3</v>
      </c>
      <c r="C7" s="3">
        <v>5207</v>
      </c>
      <c r="D7">
        <v>5388</v>
      </c>
      <c r="E7">
        <v>3428</v>
      </c>
      <c r="F7" s="3">
        <v>5751</v>
      </c>
      <c r="G7">
        <v>8532</v>
      </c>
      <c r="H7" s="3">
        <v>4588</v>
      </c>
      <c r="T7">
        <v>3</v>
      </c>
      <c r="U7" s="3">
        <v>3546</v>
      </c>
      <c r="V7" s="3">
        <v>5656</v>
      </c>
      <c r="W7" s="3"/>
    </row>
    <row r="8" spans="2:26" x14ac:dyDescent="0.25">
      <c r="B8">
        <v>4</v>
      </c>
      <c r="C8" s="3">
        <v>4710</v>
      </c>
      <c r="D8">
        <v>5524</v>
      </c>
      <c r="E8">
        <v>3492</v>
      </c>
      <c r="F8" s="3">
        <v>5847</v>
      </c>
      <c r="G8">
        <v>6550</v>
      </c>
      <c r="H8" s="3">
        <v>4938</v>
      </c>
      <c r="T8">
        <v>4</v>
      </c>
      <c r="U8" s="3">
        <v>3951</v>
      </c>
      <c r="V8" s="3">
        <v>5924</v>
      </c>
      <c r="W8" s="3"/>
    </row>
    <row r="9" spans="2:26" x14ac:dyDescent="0.25">
      <c r="B9">
        <v>5</v>
      </c>
      <c r="C9" s="3">
        <v>5941</v>
      </c>
      <c r="D9">
        <v>4302</v>
      </c>
      <c r="E9">
        <v>3550</v>
      </c>
      <c r="F9" s="3">
        <v>6375</v>
      </c>
      <c r="G9">
        <v>6484</v>
      </c>
      <c r="H9" s="3">
        <v>4623</v>
      </c>
      <c r="T9">
        <v>5</v>
      </c>
      <c r="U9" s="3">
        <v>3960</v>
      </c>
      <c r="V9" s="3">
        <v>3983</v>
      </c>
      <c r="W9" s="3"/>
    </row>
    <row r="10" spans="2:26" x14ac:dyDescent="0.25">
      <c r="B10">
        <v>6</v>
      </c>
      <c r="C10" s="3">
        <v>4579</v>
      </c>
      <c r="D10">
        <v>4672</v>
      </c>
      <c r="E10">
        <v>3687</v>
      </c>
      <c r="F10" s="3">
        <v>7242</v>
      </c>
      <c r="G10">
        <v>7146</v>
      </c>
      <c r="H10" s="3">
        <v>4984</v>
      </c>
      <c r="T10">
        <v>6</v>
      </c>
      <c r="U10" s="3">
        <v>4561</v>
      </c>
      <c r="V10" s="3">
        <v>5472</v>
      </c>
      <c r="W10" s="3"/>
    </row>
    <row r="11" spans="2:26" x14ac:dyDescent="0.25">
      <c r="B11">
        <v>7</v>
      </c>
      <c r="C11" s="3">
        <v>4838</v>
      </c>
      <c r="D11">
        <v>4247</v>
      </c>
      <c r="E11">
        <v>3558</v>
      </c>
      <c r="F11" s="3">
        <v>5488</v>
      </c>
      <c r="G11">
        <v>8279</v>
      </c>
      <c r="H11" s="3">
        <v>6116</v>
      </c>
      <c r="T11">
        <v>7</v>
      </c>
      <c r="U11" s="3">
        <v>3694</v>
      </c>
      <c r="V11" s="3">
        <v>4199</v>
      </c>
      <c r="W11" s="3"/>
    </row>
    <row r="12" spans="2:26" x14ac:dyDescent="0.25">
      <c r="B12">
        <v>8</v>
      </c>
      <c r="C12" s="3">
        <v>6004</v>
      </c>
      <c r="D12">
        <v>5358</v>
      </c>
      <c r="E12">
        <v>3614</v>
      </c>
      <c r="F12" s="3">
        <v>5320</v>
      </c>
      <c r="G12">
        <v>8458</v>
      </c>
      <c r="H12" s="3">
        <v>5191</v>
      </c>
      <c r="T12">
        <v>8</v>
      </c>
      <c r="U12" s="3">
        <v>3963</v>
      </c>
      <c r="V12" s="3">
        <v>5781</v>
      </c>
      <c r="W12" s="3"/>
    </row>
    <row r="13" spans="2:26" x14ac:dyDescent="0.25">
      <c r="B13">
        <v>9</v>
      </c>
      <c r="C13" s="3">
        <v>4797</v>
      </c>
      <c r="D13">
        <v>5101</v>
      </c>
      <c r="E13">
        <v>3638</v>
      </c>
      <c r="F13" s="3">
        <v>6160</v>
      </c>
      <c r="G13">
        <v>6687</v>
      </c>
      <c r="H13" s="3">
        <v>6733</v>
      </c>
      <c r="T13">
        <v>9</v>
      </c>
      <c r="U13" s="3">
        <v>3725</v>
      </c>
      <c r="V13" s="3">
        <v>4308</v>
      </c>
      <c r="W13" s="3"/>
    </row>
    <row r="14" spans="2:26" x14ac:dyDescent="0.25">
      <c r="B14">
        <v>10</v>
      </c>
      <c r="C14" s="3">
        <v>5278</v>
      </c>
      <c r="D14">
        <v>4053</v>
      </c>
      <c r="E14">
        <v>3452</v>
      </c>
      <c r="F14" s="3">
        <v>5896</v>
      </c>
      <c r="G14">
        <v>8136</v>
      </c>
      <c r="H14" s="3">
        <v>5225</v>
      </c>
      <c r="T14">
        <v>10</v>
      </c>
      <c r="U14" s="3">
        <v>3663</v>
      </c>
      <c r="V14" s="3">
        <v>4065</v>
      </c>
      <c r="W14" s="3"/>
    </row>
    <row r="15" spans="2:26" x14ac:dyDescent="0.25">
      <c r="B15">
        <v>11</v>
      </c>
      <c r="C15" s="3">
        <v>5193</v>
      </c>
      <c r="D15">
        <v>4046</v>
      </c>
      <c r="E15">
        <v>3576</v>
      </c>
      <c r="F15" s="3">
        <v>5382</v>
      </c>
      <c r="G15">
        <v>6929</v>
      </c>
      <c r="H15" s="3">
        <v>4652</v>
      </c>
      <c r="T15">
        <v>11</v>
      </c>
      <c r="U15" s="3">
        <v>3838</v>
      </c>
      <c r="V15" s="3">
        <v>5774</v>
      </c>
      <c r="W15" s="3"/>
    </row>
    <row r="16" spans="2:26" x14ac:dyDescent="0.25">
      <c r="B16">
        <v>12</v>
      </c>
      <c r="C16" s="3">
        <v>4319</v>
      </c>
      <c r="D16">
        <v>4330</v>
      </c>
      <c r="E16">
        <v>3588</v>
      </c>
      <c r="F16" s="3">
        <v>5154</v>
      </c>
      <c r="G16">
        <v>8595</v>
      </c>
      <c r="H16" s="3">
        <v>6359</v>
      </c>
      <c r="T16">
        <v>12</v>
      </c>
      <c r="U16" s="3">
        <v>4023</v>
      </c>
      <c r="V16" s="3">
        <v>5400</v>
      </c>
      <c r="W16" s="3"/>
    </row>
    <row r="17" spans="2:23" x14ac:dyDescent="0.25">
      <c r="B17">
        <v>13</v>
      </c>
      <c r="C17" s="3">
        <v>6446</v>
      </c>
      <c r="D17">
        <v>4301</v>
      </c>
      <c r="E17">
        <v>3424</v>
      </c>
      <c r="F17" s="3">
        <v>7432</v>
      </c>
      <c r="G17">
        <v>6493</v>
      </c>
      <c r="H17" s="3">
        <v>6350</v>
      </c>
      <c r="T17">
        <v>13</v>
      </c>
      <c r="U17" s="3">
        <v>3687</v>
      </c>
      <c r="V17" s="3">
        <v>5168</v>
      </c>
      <c r="W17" s="3"/>
    </row>
    <row r="18" spans="2:23" x14ac:dyDescent="0.25">
      <c r="B18">
        <v>14</v>
      </c>
      <c r="C18" s="3">
        <v>6269</v>
      </c>
      <c r="D18">
        <v>5310</v>
      </c>
      <c r="E18">
        <v>3591</v>
      </c>
      <c r="F18" s="3">
        <v>5909</v>
      </c>
      <c r="G18">
        <v>6891</v>
      </c>
      <c r="H18" s="3">
        <v>5967</v>
      </c>
      <c r="T18">
        <v>14</v>
      </c>
      <c r="U18" s="3">
        <v>3597</v>
      </c>
      <c r="V18" s="3">
        <v>3776</v>
      </c>
      <c r="W18" s="3"/>
    </row>
    <row r="19" spans="2:23" x14ac:dyDescent="0.25">
      <c r="B19">
        <v>15</v>
      </c>
      <c r="C19" s="3">
        <v>6148</v>
      </c>
      <c r="D19">
        <v>4196</v>
      </c>
      <c r="E19">
        <v>3536</v>
      </c>
      <c r="F19" s="3">
        <v>5110</v>
      </c>
      <c r="G19">
        <v>6669</v>
      </c>
      <c r="H19" s="3">
        <v>4982</v>
      </c>
      <c r="T19">
        <v>15</v>
      </c>
      <c r="U19" s="3">
        <v>3671</v>
      </c>
      <c r="V19" s="3">
        <v>5791</v>
      </c>
      <c r="W19" s="3"/>
    </row>
    <row r="20" spans="2:23" x14ac:dyDescent="0.25">
      <c r="B20">
        <v>16</v>
      </c>
      <c r="C20" s="3">
        <v>4496</v>
      </c>
      <c r="D20">
        <v>4007</v>
      </c>
      <c r="E20">
        <v>3562</v>
      </c>
      <c r="F20" s="3">
        <v>7151</v>
      </c>
      <c r="G20">
        <v>6269</v>
      </c>
      <c r="H20" s="3">
        <v>4900</v>
      </c>
      <c r="T20">
        <v>16</v>
      </c>
      <c r="U20" s="3">
        <v>3822</v>
      </c>
      <c r="V20" s="3">
        <v>5486</v>
      </c>
      <c r="W20" s="3"/>
    </row>
    <row r="21" spans="2:23" x14ac:dyDescent="0.25">
      <c r="B21">
        <v>17</v>
      </c>
      <c r="C21" s="3">
        <v>5753</v>
      </c>
      <c r="D21">
        <v>4226</v>
      </c>
      <c r="E21">
        <v>3320</v>
      </c>
      <c r="F21" s="3">
        <v>6208</v>
      </c>
      <c r="G21">
        <v>6448</v>
      </c>
      <c r="H21" s="3">
        <v>6166</v>
      </c>
      <c r="T21">
        <v>17</v>
      </c>
      <c r="U21" s="3">
        <v>3549</v>
      </c>
      <c r="V21" s="3">
        <v>5534</v>
      </c>
      <c r="W21" s="3"/>
    </row>
    <row r="22" spans="2:23" x14ac:dyDescent="0.25">
      <c r="B22">
        <v>18</v>
      </c>
      <c r="C22" s="3">
        <v>6472</v>
      </c>
      <c r="D22">
        <v>4329</v>
      </c>
      <c r="E22">
        <v>3538</v>
      </c>
      <c r="F22" s="3">
        <v>5621</v>
      </c>
      <c r="G22">
        <v>6203</v>
      </c>
      <c r="H22" s="3">
        <v>6615</v>
      </c>
      <c r="T22">
        <v>18</v>
      </c>
      <c r="U22" s="3">
        <v>3858</v>
      </c>
      <c r="V22" s="3">
        <v>5390</v>
      </c>
      <c r="W22" s="3"/>
    </row>
    <row r="23" spans="2:23" x14ac:dyDescent="0.25">
      <c r="B23">
        <v>19</v>
      </c>
      <c r="C23" s="3">
        <v>4786</v>
      </c>
      <c r="D23">
        <v>4986</v>
      </c>
      <c r="E23">
        <v>3626</v>
      </c>
      <c r="F23" s="3">
        <v>5999</v>
      </c>
      <c r="G23">
        <v>6655</v>
      </c>
      <c r="H23" s="3">
        <v>4783</v>
      </c>
      <c r="T23">
        <v>19</v>
      </c>
      <c r="U23" s="3">
        <v>3695</v>
      </c>
      <c r="V23" s="3">
        <v>3744</v>
      </c>
      <c r="W23" s="3"/>
    </row>
    <row r="24" spans="2:23" x14ac:dyDescent="0.25">
      <c r="B24">
        <v>20</v>
      </c>
      <c r="C24" s="3">
        <v>4932</v>
      </c>
      <c r="D24">
        <v>4008</v>
      </c>
      <c r="E24">
        <v>3495</v>
      </c>
      <c r="F24" s="3">
        <v>6105</v>
      </c>
      <c r="G24">
        <v>7596</v>
      </c>
      <c r="H24" s="3">
        <v>5858</v>
      </c>
      <c r="T24">
        <v>20</v>
      </c>
      <c r="U24" s="3">
        <v>3579</v>
      </c>
      <c r="V24" s="3">
        <v>3796</v>
      </c>
      <c r="W24" s="3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6"/>
  <sheetViews>
    <sheetView topLeftCell="S1" zoomScaleNormal="100" workbookViewId="0">
      <selection activeCell="X27" sqref="X27"/>
    </sheetView>
  </sheetViews>
  <sheetFormatPr baseColWidth="10" defaultColWidth="10.5703125" defaultRowHeight="15" x14ac:dyDescent="0.25"/>
  <cols>
    <col min="2" max="2" width="36.28515625" customWidth="1"/>
    <col min="3" max="3" width="23.140625" style="3" customWidth="1"/>
    <col min="4" max="4" width="10.5703125" style="3"/>
    <col min="5" max="5" width="13.5703125" customWidth="1"/>
    <col min="6" max="8" width="10.5703125" style="3"/>
    <col min="9" max="9" width="23.42578125" customWidth="1"/>
    <col min="10" max="10" width="10.5703125" style="3"/>
    <col min="11" max="11" width="7.28515625" style="3" customWidth="1"/>
    <col min="12" max="13" width="10.5703125" style="3"/>
    <col min="14" max="14" width="13.5703125" style="3" customWidth="1"/>
    <col min="15" max="15" width="9.140625" style="3" customWidth="1"/>
    <col min="16" max="16" width="8.140625" style="3" customWidth="1"/>
  </cols>
  <sheetData>
    <row r="1" spans="2:26" x14ac:dyDescent="0.25">
      <c r="C1" s="2" t="s">
        <v>0</v>
      </c>
      <c r="D1" s="2"/>
      <c r="E1" s="2"/>
      <c r="F1" s="2"/>
      <c r="G1" s="2"/>
    </row>
    <row r="3" spans="2:26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3" t="s">
        <v>6</v>
      </c>
      <c r="H3" s="5" t="s">
        <v>7</v>
      </c>
      <c r="K3" s="4"/>
      <c r="L3" s="5" t="s">
        <v>8</v>
      </c>
      <c r="M3" s="3" t="s">
        <v>3</v>
      </c>
      <c r="N3" s="3" t="s">
        <v>4</v>
      </c>
      <c r="O3" s="3" t="s">
        <v>9</v>
      </c>
      <c r="P3" s="3" t="s">
        <v>10</v>
      </c>
      <c r="Q3" s="3" t="s">
        <v>7</v>
      </c>
      <c r="R3" s="4"/>
      <c r="T3" s="3"/>
      <c r="U3" s="3" t="s">
        <v>11</v>
      </c>
      <c r="V3" s="3" t="s">
        <v>12</v>
      </c>
      <c r="W3" s="3"/>
      <c r="Y3" s="3" t="s">
        <v>13</v>
      </c>
      <c r="Z3" s="3" t="s">
        <v>7</v>
      </c>
    </row>
    <row r="4" spans="2:26" x14ac:dyDescent="0.25">
      <c r="I4" s="4"/>
      <c r="K4" s="4" t="s">
        <v>14</v>
      </c>
      <c r="L4" s="3">
        <f t="shared" ref="L4:Q4" si="0">AVERAGE(C:C)</f>
        <v>26906.35</v>
      </c>
      <c r="M4" s="3">
        <f t="shared" si="0"/>
        <v>21693.7</v>
      </c>
      <c r="N4" s="3">
        <f t="shared" si="0"/>
        <v>19267.05</v>
      </c>
      <c r="O4" s="3">
        <f t="shared" si="0"/>
        <v>22095.599999999999</v>
      </c>
      <c r="P4" s="3">
        <f t="shared" si="0"/>
        <v>29450.1</v>
      </c>
      <c r="Q4" s="3">
        <f t="shared" si="0"/>
        <v>20101.400000000001</v>
      </c>
      <c r="T4" s="3"/>
      <c r="U4" s="3"/>
      <c r="V4" s="3"/>
      <c r="W4" s="3"/>
      <c r="X4" t="s">
        <v>15</v>
      </c>
      <c r="Y4" s="3">
        <f>AVERAGE(U:U)</f>
        <v>26691.3</v>
      </c>
      <c r="Z4" s="3">
        <f>AVERAGE(V:V)</f>
        <v>27573.55</v>
      </c>
    </row>
    <row r="5" spans="2:26" x14ac:dyDescent="0.25">
      <c r="B5">
        <v>1</v>
      </c>
      <c r="C5" s="3">
        <v>23246</v>
      </c>
      <c r="D5" s="3">
        <v>21760</v>
      </c>
      <c r="E5">
        <v>19384</v>
      </c>
      <c r="F5" s="3">
        <v>19314</v>
      </c>
      <c r="G5" s="3">
        <v>24668</v>
      </c>
      <c r="H5" s="3">
        <v>17666</v>
      </c>
      <c r="K5" s="3" t="s">
        <v>16</v>
      </c>
      <c r="L5" s="3">
        <f t="shared" ref="L5:Q5" si="1">MAX(C:C)</f>
        <v>34126</v>
      </c>
      <c r="M5" s="3">
        <f t="shared" si="1"/>
        <v>22910</v>
      </c>
      <c r="N5" s="3">
        <f t="shared" si="1"/>
        <v>19946</v>
      </c>
      <c r="O5" s="3">
        <f t="shared" si="1"/>
        <v>26404</v>
      </c>
      <c r="P5" s="3">
        <f t="shared" si="1"/>
        <v>35794</v>
      </c>
      <c r="Q5" s="3">
        <f t="shared" si="1"/>
        <v>24849</v>
      </c>
      <c r="T5">
        <v>1</v>
      </c>
      <c r="U5" s="3">
        <v>25168</v>
      </c>
      <c r="V5" s="3">
        <v>25672</v>
      </c>
      <c r="W5" s="3"/>
    </row>
    <row r="6" spans="2:26" x14ac:dyDescent="0.25">
      <c r="B6">
        <v>2</v>
      </c>
      <c r="C6" s="3">
        <v>23860</v>
      </c>
      <c r="D6" s="3">
        <v>21854</v>
      </c>
      <c r="E6">
        <v>19017</v>
      </c>
      <c r="F6" s="3">
        <v>23459</v>
      </c>
      <c r="G6" s="3">
        <v>30940</v>
      </c>
      <c r="H6" s="3">
        <v>24009</v>
      </c>
      <c r="K6" s="3" t="s">
        <v>17</v>
      </c>
      <c r="L6" s="3">
        <f t="shared" ref="L6:Q6" si="2">MIN(C:C)</f>
        <v>22399</v>
      </c>
      <c r="M6" s="3">
        <f t="shared" si="2"/>
        <v>20897</v>
      </c>
      <c r="N6" s="3">
        <f t="shared" si="2"/>
        <v>18564</v>
      </c>
      <c r="O6" s="3">
        <f t="shared" si="2"/>
        <v>18616</v>
      </c>
      <c r="P6" s="3">
        <f t="shared" si="2"/>
        <v>24668</v>
      </c>
      <c r="Q6" s="3">
        <f t="shared" si="2"/>
        <v>17084</v>
      </c>
      <c r="T6">
        <v>2</v>
      </c>
      <c r="U6" s="3">
        <v>25028</v>
      </c>
      <c r="V6" s="3">
        <v>26073</v>
      </c>
      <c r="W6" s="3"/>
    </row>
    <row r="7" spans="2:26" x14ac:dyDescent="0.25">
      <c r="B7">
        <v>3</v>
      </c>
      <c r="C7" s="3">
        <v>22399</v>
      </c>
      <c r="D7" s="3">
        <v>21154</v>
      </c>
      <c r="E7">
        <v>19007</v>
      </c>
      <c r="F7" s="3">
        <v>19184</v>
      </c>
      <c r="G7" s="3">
        <v>31697</v>
      </c>
      <c r="H7" s="3">
        <v>17963</v>
      </c>
      <c r="T7">
        <v>3</v>
      </c>
      <c r="U7" s="3">
        <v>25445</v>
      </c>
      <c r="V7" s="3">
        <v>26137</v>
      </c>
      <c r="W7" s="3"/>
    </row>
    <row r="8" spans="2:26" x14ac:dyDescent="0.25">
      <c r="B8">
        <v>4</v>
      </c>
      <c r="C8" s="3">
        <v>33207</v>
      </c>
      <c r="D8" s="3">
        <v>21265</v>
      </c>
      <c r="E8">
        <v>18588</v>
      </c>
      <c r="F8" s="3">
        <v>24137</v>
      </c>
      <c r="G8" s="3">
        <v>26608</v>
      </c>
      <c r="H8" s="3">
        <v>17084</v>
      </c>
      <c r="T8">
        <v>4</v>
      </c>
      <c r="U8" s="3">
        <v>24986</v>
      </c>
      <c r="V8" s="3">
        <v>25128</v>
      </c>
      <c r="W8" s="3"/>
    </row>
    <row r="9" spans="2:26" x14ac:dyDescent="0.25">
      <c r="B9">
        <v>5</v>
      </c>
      <c r="C9" s="3">
        <v>22835</v>
      </c>
      <c r="D9" s="3">
        <v>21174</v>
      </c>
      <c r="E9">
        <v>19894</v>
      </c>
      <c r="F9" s="3">
        <v>23487</v>
      </c>
      <c r="G9" s="3">
        <v>35212</v>
      </c>
      <c r="H9" s="3">
        <v>23953</v>
      </c>
      <c r="T9">
        <v>5</v>
      </c>
      <c r="U9" s="3">
        <v>26314</v>
      </c>
      <c r="V9" s="3">
        <v>25442</v>
      </c>
      <c r="W9" s="3"/>
    </row>
    <row r="10" spans="2:26" x14ac:dyDescent="0.25">
      <c r="B10">
        <v>6</v>
      </c>
      <c r="C10" s="3">
        <v>32542</v>
      </c>
      <c r="D10" s="3">
        <v>21860</v>
      </c>
      <c r="E10">
        <v>19637</v>
      </c>
      <c r="F10" s="3">
        <v>19659</v>
      </c>
      <c r="G10" s="3">
        <v>33609</v>
      </c>
      <c r="H10" s="3">
        <v>21839</v>
      </c>
      <c r="T10">
        <v>6</v>
      </c>
      <c r="U10" s="3">
        <v>34163</v>
      </c>
      <c r="V10" s="3">
        <v>36776</v>
      </c>
      <c r="W10" s="3"/>
    </row>
    <row r="11" spans="2:26" x14ac:dyDescent="0.25">
      <c r="B11">
        <v>7</v>
      </c>
      <c r="C11" s="3">
        <v>32308</v>
      </c>
      <c r="D11" s="3">
        <v>21583</v>
      </c>
      <c r="E11">
        <v>19348</v>
      </c>
      <c r="F11" s="3">
        <v>24683</v>
      </c>
      <c r="G11" s="3">
        <v>25171</v>
      </c>
      <c r="H11" s="3">
        <v>17225</v>
      </c>
      <c r="T11">
        <v>7</v>
      </c>
      <c r="U11" s="3">
        <v>35142</v>
      </c>
      <c r="V11" s="3">
        <v>34396</v>
      </c>
      <c r="W11" s="3"/>
    </row>
    <row r="12" spans="2:26" x14ac:dyDescent="0.25">
      <c r="B12">
        <v>8</v>
      </c>
      <c r="C12" s="3">
        <v>23001</v>
      </c>
      <c r="D12" s="3">
        <v>22910</v>
      </c>
      <c r="E12">
        <v>19251</v>
      </c>
      <c r="F12" s="3">
        <v>22082</v>
      </c>
      <c r="G12" s="3">
        <v>25988</v>
      </c>
      <c r="H12" s="3">
        <v>22471</v>
      </c>
      <c r="T12">
        <v>8</v>
      </c>
      <c r="U12" s="3">
        <v>25243</v>
      </c>
      <c r="V12" s="3">
        <v>25491</v>
      </c>
      <c r="W12" s="3"/>
    </row>
    <row r="13" spans="2:26" x14ac:dyDescent="0.25">
      <c r="B13">
        <v>9</v>
      </c>
      <c r="C13" s="3">
        <v>22901</v>
      </c>
      <c r="D13" s="3">
        <v>22367</v>
      </c>
      <c r="E13">
        <v>18958</v>
      </c>
      <c r="F13" s="3">
        <v>25679</v>
      </c>
      <c r="G13" s="3">
        <v>25329</v>
      </c>
      <c r="H13" s="3">
        <v>18651</v>
      </c>
      <c r="T13">
        <v>9</v>
      </c>
      <c r="U13" s="3">
        <v>27879</v>
      </c>
      <c r="V13" s="3">
        <v>25429</v>
      </c>
      <c r="W13" s="3"/>
    </row>
    <row r="14" spans="2:26" x14ac:dyDescent="0.25">
      <c r="B14">
        <v>10</v>
      </c>
      <c r="C14" s="3">
        <v>30736</v>
      </c>
      <c r="D14" s="3">
        <v>21539</v>
      </c>
      <c r="E14">
        <v>18645</v>
      </c>
      <c r="F14" s="3">
        <v>24954</v>
      </c>
      <c r="G14" s="3">
        <v>24753</v>
      </c>
      <c r="H14" s="3">
        <v>24849</v>
      </c>
      <c r="T14">
        <v>10</v>
      </c>
      <c r="U14" s="3">
        <v>25836</v>
      </c>
      <c r="V14" s="3">
        <v>25456</v>
      </c>
      <c r="W14" s="3"/>
    </row>
    <row r="15" spans="2:26" x14ac:dyDescent="0.25">
      <c r="B15">
        <v>11</v>
      </c>
      <c r="C15" s="3">
        <v>34126</v>
      </c>
      <c r="D15" s="3">
        <v>21810</v>
      </c>
      <c r="E15">
        <v>18757</v>
      </c>
      <c r="F15" s="3">
        <v>19575</v>
      </c>
      <c r="G15" s="3">
        <v>35794</v>
      </c>
      <c r="H15" s="3">
        <v>24092</v>
      </c>
      <c r="T15">
        <v>11</v>
      </c>
      <c r="U15" s="3">
        <v>24851</v>
      </c>
      <c r="V15" s="3">
        <v>26136</v>
      </c>
      <c r="W15" s="3"/>
    </row>
    <row r="16" spans="2:26" x14ac:dyDescent="0.25">
      <c r="B16">
        <v>12</v>
      </c>
      <c r="C16" s="3">
        <v>23261</v>
      </c>
      <c r="D16" s="3">
        <v>22650</v>
      </c>
      <c r="E16">
        <v>19105</v>
      </c>
      <c r="F16" s="3">
        <v>26325</v>
      </c>
      <c r="G16" s="3">
        <v>35494</v>
      </c>
      <c r="H16" s="3">
        <v>24331</v>
      </c>
      <c r="T16">
        <v>12</v>
      </c>
      <c r="U16" s="3">
        <v>32990</v>
      </c>
      <c r="V16" s="3">
        <v>38016</v>
      </c>
      <c r="W16" s="3"/>
    </row>
    <row r="17" spans="2:23" x14ac:dyDescent="0.25">
      <c r="B17">
        <v>13</v>
      </c>
      <c r="C17" s="3">
        <v>32492</v>
      </c>
      <c r="D17" s="3">
        <v>21359</v>
      </c>
      <c r="E17">
        <v>19134</v>
      </c>
      <c r="F17" s="3">
        <v>20154</v>
      </c>
      <c r="G17" s="3">
        <v>33103</v>
      </c>
      <c r="H17" s="3">
        <v>18332</v>
      </c>
      <c r="T17">
        <v>13</v>
      </c>
      <c r="U17" s="3">
        <v>25224</v>
      </c>
      <c r="V17" s="3">
        <v>24870</v>
      </c>
      <c r="W17" s="3"/>
    </row>
    <row r="18" spans="2:23" x14ac:dyDescent="0.25">
      <c r="B18">
        <v>14</v>
      </c>
      <c r="C18" s="3">
        <v>23412</v>
      </c>
      <c r="D18" s="3">
        <v>21136</v>
      </c>
      <c r="E18">
        <v>19771</v>
      </c>
      <c r="F18" s="3">
        <v>20054</v>
      </c>
      <c r="G18" s="3">
        <v>25716</v>
      </c>
      <c r="H18" s="3">
        <v>17575</v>
      </c>
      <c r="T18">
        <v>14</v>
      </c>
      <c r="U18" s="3">
        <v>25399</v>
      </c>
      <c r="V18" s="3">
        <v>25251</v>
      </c>
      <c r="W18" s="3"/>
    </row>
    <row r="19" spans="2:23" x14ac:dyDescent="0.25">
      <c r="B19">
        <v>15</v>
      </c>
      <c r="C19" s="3">
        <v>32939</v>
      </c>
      <c r="D19" s="3">
        <v>21239</v>
      </c>
      <c r="E19">
        <v>19884</v>
      </c>
      <c r="F19" s="3">
        <v>26404</v>
      </c>
      <c r="G19" s="3">
        <v>26229</v>
      </c>
      <c r="H19" s="3">
        <v>18359</v>
      </c>
      <c r="T19">
        <v>15</v>
      </c>
      <c r="U19" s="3">
        <v>24929</v>
      </c>
      <c r="V19" s="3">
        <v>25566</v>
      </c>
      <c r="W19" s="3"/>
    </row>
    <row r="20" spans="2:23" x14ac:dyDescent="0.25">
      <c r="B20">
        <v>16</v>
      </c>
      <c r="C20" s="3">
        <v>23479</v>
      </c>
      <c r="D20" s="3">
        <v>21702</v>
      </c>
      <c r="E20">
        <v>19637</v>
      </c>
      <c r="F20" s="3">
        <v>26268</v>
      </c>
      <c r="G20" s="3">
        <v>27817</v>
      </c>
      <c r="H20" s="3">
        <v>21720</v>
      </c>
      <c r="T20">
        <v>16</v>
      </c>
      <c r="U20" s="3">
        <v>24821</v>
      </c>
      <c r="V20" s="3">
        <v>32814</v>
      </c>
      <c r="W20" s="3"/>
    </row>
    <row r="21" spans="2:23" x14ac:dyDescent="0.25">
      <c r="B21">
        <v>17</v>
      </c>
      <c r="C21" s="3">
        <v>22470</v>
      </c>
      <c r="D21" s="3">
        <v>22466</v>
      </c>
      <c r="E21">
        <v>18564</v>
      </c>
      <c r="F21" s="3">
        <v>18616</v>
      </c>
      <c r="G21" s="3">
        <v>33425</v>
      </c>
      <c r="H21" s="3">
        <v>17223</v>
      </c>
      <c r="T21">
        <v>17</v>
      </c>
      <c r="U21" s="3">
        <v>24750</v>
      </c>
      <c r="V21" s="3">
        <v>25624</v>
      </c>
      <c r="W21" s="3"/>
    </row>
    <row r="22" spans="2:23" x14ac:dyDescent="0.25">
      <c r="B22">
        <v>18</v>
      </c>
      <c r="C22" s="3">
        <v>23098</v>
      </c>
      <c r="D22" s="3">
        <v>21250</v>
      </c>
      <c r="E22">
        <v>19599</v>
      </c>
      <c r="F22" s="3">
        <v>19103</v>
      </c>
      <c r="G22" s="3">
        <v>34593</v>
      </c>
      <c r="H22" s="3">
        <v>17759</v>
      </c>
      <c r="T22">
        <v>18</v>
      </c>
      <c r="U22" s="3">
        <v>25218</v>
      </c>
      <c r="V22" s="3">
        <v>25374</v>
      </c>
      <c r="W22" s="3"/>
    </row>
    <row r="23" spans="2:23" x14ac:dyDescent="0.25">
      <c r="B23">
        <v>19</v>
      </c>
      <c r="C23" s="3">
        <v>23691</v>
      </c>
      <c r="D23" s="3">
        <v>21899</v>
      </c>
      <c r="E23">
        <v>19215</v>
      </c>
      <c r="F23" s="3">
        <v>19388</v>
      </c>
      <c r="G23" s="3">
        <v>27283</v>
      </c>
      <c r="H23" s="3">
        <v>18564</v>
      </c>
      <c r="T23">
        <v>19</v>
      </c>
      <c r="U23" s="3">
        <v>25136</v>
      </c>
      <c r="V23" s="3">
        <v>25241</v>
      </c>
      <c r="W23" s="3"/>
    </row>
    <row r="24" spans="2:23" x14ac:dyDescent="0.25">
      <c r="B24">
        <v>20</v>
      </c>
      <c r="C24" s="3">
        <v>32124</v>
      </c>
      <c r="D24" s="3">
        <v>20897</v>
      </c>
      <c r="E24">
        <v>19946</v>
      </c>
      <c r="F24" s="3">
        <v>19387</v>
      </c>
      <c r="G24" s="3">
        <v>25573</v>
      </c>
      <c r="H24" s="3">
        <v>18363</v>
      </c>
      <c r="T24">
        <v>20</v>
      </c>
      <c r="U24" s="3">
        <v>25304</v>
      </c>
      <c r="V24" s="3">
        <v>26579</v>
      </c>
      <c r="W24" s="3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6"/>
  <sheetViews>
    <sheetView topLeftCell="N1" zoomScaleNormal="100" workbookViewId="0">
      <selection activeCell="U30" sqref="U30"/>
    </sheetView>
  </sheetViews>
  <sheetFormatPr baseColWidth="10" defaultColWidth="10.5703125" defaultRowHeight="15" x14ac:dyDescent="0.25"/>
  <cols>
    <col min="2" max="2" width="36.28515625" customWidth="1"/>
    <col min="3" max="3" width="23.140625" style="3" customWidth="1"/>
    <col min="4" max="4" width="9.28515625" style="3" customWidth="1"/>
    <col min="5" max="5" width="13.5703125" style="3" customWidth="1"/>
    <col min="6" max="8" width="10.5703125" style="3"/>
    <col min="9" max="9" width="23.42578125" customWidth="1"/>
    <col min="10" max="13" width="10.5703125" style="3"/>
    <col min="14" max="14" width="13.5703125" style="3" customWidth="1"/>
    <col min="15" max="15" width="10.5703125" style="3"/>
    <col min="16" max="16" width="11.42578125" style="3" customWidth="1"/>
    <col min="17" max="17" width="10.5703125" style="3"/>
    <col min="21" max="21" width="10.5703125" style="3"/>
  </cols>
  <sheetData>
    <row r="1" spans="2:26" x14ac:dyDescent="0.25">
      <c r="C1" s="2" t="s">
        <v>0</v>
      </c>
      <c r="D1" s="2"/>
      <c r="E1" s="2"/>
      <c r="F1" s="2"/>
      <c r="G1" s="2"/>
    </row>
    <row r="3" spans="2:26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3" t="s">
        <v>6</v>
      </c>
      <c r="H3" s="5" t="s">
        <v>7</v>
      </c>
      <c r="K3" s="4"/>
      <c r="L3" s="5" t="s">
        <v>8</v>
      </c>
      <c r="M3" s="3" t="s">
        <v>3</v>
      </c>
      <c r="N3" s="3" t="s">
        <v>4</v>
      </c>
      <c r="O3" s="3" t="s">
        <v>9</v>
      </c>
      <c r="P3" s="3" t="s">
        <v>10</v>
      </c>
      <c r="Q3" s="3" t="s">
        <v>7</v>
      </c>
      <c r="R3" s="4"/>
      <c r="T3" s="3"/>
      <c r="U3" s="3" t="s">
        <v>11</v>
      </c>
      <c r="V3" s="3" t="s">
        <v>12</v>
      </c>
      <c r="W3" s="3"/>
      <c r="Y3" s="3" t="s">
        <v>13</v>
      </c>
      <c r="Z3" s="3" t="s">
        <v>7</v>
      </c>
    </row>
    <row r="4" spans="2:26" x14ac:dyDescent="0.25">
      <c r="I4" s="4"/>
      <c r="K4" s="4" t="s">
        <v>14</v>
      </c>
      <c r="L4" s="3">
        <f t="shared" ref="L4:Q4" si="0">AVERAGE(C:C)</f>
        <v>232306.45</v>
      </c>
      <c r="M4" s="3">
        <f t="shared" si="0"/>
        <v>210197.7</v>
      </c>
      <c r="N4" s="3">
        <f t="shared" si="0"/>
        <v>207927.45</v>
      </c>
      <c r="O4" s="3">
        <f t="shared" si="0"/>
        <v>221833.05</v>
      </c>
      <c r="P4" s="3">
        <f t="shared" si="0"/>
        <v>252268.05</v>
      </c>
      <c r="Q4" s="3">
        <f t="shared" si="0"/>
        <v>212634.7</v>
      </c>
      <c r="T4" s="3"/>
      <c r="V4" s="3"/>
      <c r="W4" s="3"/>
      <c r="X4" t="s">
        <v>15</v>
      </c>
      <c r="Y4" s="3">
        <f>AVERAGE(U:U)</f>
        <v>275507.75</v>
      </c>
      <c r="Z4" s="3">
        <f>AVERAGE(V:V)</f>
        <v>285127</v>
      </c>
    </row>
    <row r="5" spans="2:26" x14ac:dyDescent="0.25">
      <c r="B5">
        <v>1</v>
      </c>
      <c r="C5" s="3">
        <v>253653</v>
      </c>
      <c r="D5" s="3">
        <v>202296</v>
      </c>
      <c r="E5" s="3">
        <v>200088</v>
      </c>
      <c r="F5" s="3">
        <v>283232</v>
      </c>
      <c r="G5" s="3">
        <v>250027</v>
      </c>
      <c r="H5" s="3">
        <v>212884</v>
      </c>
      <c r="K5" s="3" t="s">
        <v>16</v>
      </c>
      <c r="L5" s="3">
        <f t="shared" ref="L5:Q5" si="1">MAX(C:C)</f>
        <v>267750</v>
      </c>
      <c r="M5" s="3">
        <f t="shared" si="1"/>
        <v>228527</v>
      </c>
      <c r="N5" s="3">
        <f t="shared" si="1"/>
        <v>219748</v>
      </c>
      <c r="O5" s="3">
        <f t="shared" si="1"/>
        <v>283232</v>
      </c>
      <c r="P5" s="3">
        <f t="shared" si="1"/>
        <v>287083</v>
      </c>
      <c r="Q5" s="3">
        <f t="shared" si="1"/>
        <v>256089</v>
      </c>
      <c r="T5">
        <v>1</v>
      </c>
      <c r="U5" s="3">
        <v>276557</v>
      </c>
      <c r="V5" s="3">
        <v>286883</v>
      </c>
      <c r="W5" s="3"/>
    </row>
    <row r="6" spans="2:26" x14ac:dyDescent="0.25">
      <c r="B6">
        <v>2</v>
      </c>
      <c r="C6" s="3">
        <v>211409</v>
      </c>
      <c r="D6" s="3">
        <v>209003</v>
      </c>
      <c r="E6" s="3">
        <v>219748</v>
      </c>
      <c r="F6" s="3">
        <v>210963</v>
      </c>
      <c r="G6" s="3">
        <v>250285</v>
      </c>
      <c r="H6" s="3">
        <v>196309</v>
      </c>
      <c r="K6" s="3" t="s">
        <v>17</v>
      </c>
      <c r="L6" s="3">
        <f t="shared" ref="L6:Q6" si="2">MIN(C:C)</f>
        <v>211244</v>
      </c>
      <c r="M6" s="3">
        <f t="shared" si="2"/>
        <v>200012</v>
      </c>
      <c r="N6" s="3">
        <f t="shared" si="2"/>
        <v>199677</v>
      </c>
      <c r="O6" s="3">
        <f t="shared" si="2"/>
        <v>207175</v>
      </c>
      <c r="P6" s="3">
        <f t="shared" si="2"/>
        <v>234029</v>
      </c>
      <c r="Q6" s="3">
        <f t="shared" si="2"/>
        <v>195870</v>
      </c>
      <c r="T6">
        <v>2</v>
      </c>
      <c r="U6" s="3">
        <v>276469</v>
      </c>
      <c r="V6" s="3">
        <v>279654</v>
      </c>
      <c r="W6" s="3"/>
    </row>
    <row r="7" spans="2:26" x14ac:dyDescent="0.25">
      <c r="B7">
        <v>3</v>
      </c>
      <c r="C7" s="3">
        <v>239412</v>
      </c>
      <c r="D7" s="3">
        <v>221849</v>
      </c>
      <c r="E7" s="3">
        <v>209272</v>
      </c>
      <c r="F7" s="3">
        <v>233220</v>
      </c>
      <c r="G7" s="3">
        <v>255294</v>
      </c>
      <c r="H7" s="3">
        <v>197958</v>
      </c>
      <c r="T7">
        <v>3</v>
      </c>
      <c r="U7" s="3">
        <v>274706</v>
      </c>
      <c r="V7" s="3">
        <v>287724</v>
      </c>
      <c r="W7" s="3"/>
    </row>
    <row r="8" spans="2:26" x14ac:dyDescent="0.25">
      <c r="B8">
        <v>4</v>
      </c>
      <c r="C8" s="3">
        <v>242185</v>
      </c>
      <c r="D8" s="3">
        <v>200713</v>
      </c>
      <c r="E8" s="3">
        <v>209027</v>
      </c>
      <c r="F8" s="3">
        <v>252404</v>
      </c>
      <c r="G8" s="3">
        <v>256800</v>
      </c>
      <c r="H8" s="3">
        <v>198966</v>
      </c>
      <c r="T8">
        <v>4</v>
      </c>
      <c r="U8" s="3">
        <v>276652</v>
      </c>
      <c r="V8" s="3">
        <v>283166</v>
      </c>
      <c r="W8" s="3"/>
    </row>
    <row r="9" spans="2:26" x14ac:dyDescent="0.25">
      <c r="B9">
        <v>5</v>
      </c>
      <c r="C9" s="3">
        <v>254063</v>
      </c>
      <c r="D9" s="3">
        <v>212541</v>
      </c>
      <c r="E9" s="3">
        <v>209087</v>
      </c>
      <c r="F9" s="3">
        <v>228405</v>
      </c>
      <c r="G9" s="3">
        <v>287083</v>
      </c>
      <c r="H9" s="3">
        <v>252842</v>
      </c>
      <c r="T9">
        <v>5</v>
      </c>
      <c r="U9" s="3">
        <v>332966</v>
      </c>
      <c r="V9" s="3">
        <v>294808</v>
      </c>
      <c r="W9" s="3"/>
    </row>
    <row r="10" spans="2:26" x14ac:dyDescent="0.25">
      <c r="B10">
        <v>6</v>
      </c>
      <c r="C10" s="3">
        <v>267750</v>
      </c>
      <c r="D10" s="3">
        <v>200854</v>
      </c>
      <c r="E10" s="3">
        <v>210218</v>
      </c>
      <c r="F10" s="3">
        <v>218186</v>
      </c>
      <c r="G10" s="3">
        <v>243886</v>
      </c>
      <c r="H10" s="3">
        <v>218432</v>
      </c>
      <c r="T10">
        <v>6</v>
      </c>
      <c r="U10" s="3">
        <v>276835</v>
      </c>
      <c r="V10" s="3">
        <v>303102</v>
      </c>
      <c r="W10" s="3"/>
    </row>
    <row r="11" spans="2:26" x14ac:dyDescent="0.25">
      <c r="B11">
        <v>7</v>
      </c>
      <c r="C11" s="3">
        <v>213434</v>
      </c>
      <c r="D11" s="3">
        <v>202047</v>
      </c>
      <c r="E11" s="3">
        <v>209732</v>
      </c>
      <c r="F11" s="3">
        <v>208647</v>
      </c>
      <c r="G11" s="3">
        <v>234029</v>
      </c>
      <c r="H11" s="3">
        <v>212686</v>
      </c>
      <c r="T11">
        <v>7</v>
      </c>
      <c r="U11" s="3">
        <v>277100</v>
      </c>
      <c r="V11" s="3">
        <v>280732</v>
      </c>
      <c r="W11" s="3"/>
    </row>
    <row r="12" spans="2:26" x14ac:dyDescent="0.25">
      <c r="B12">
        <v>8</v>
      </c>
      <c r="C12" s="3">
        <v>251425</v>
      </c>
      <c r="D12" s="3">
        <v>221590</v>
      </c>
      <c r="E12" s="3">
        <v>210286</v>
      </c>
      <c r="F12" s="3">
        <v>209981</v>
      </c>
      <c r="G12" s="3">
        <v>247170</v>
      </c>
      <c r="H12" s="3">
        <v>196603</v>
      </c>
      <c r="T12">
        <v>8</v>
      </c>
      <c r="U12" s="3">
        <v>184103</v>
      </c>
      <c r="V12" s="3">
        <v>278977</v>
      </c>
      <c r="W12" s="3"/>
    </row>
    <row r="13" spans="2:26" x14ac:dyDescent="0.25">
      <c r="B13">
        <v>9</v>
      </c>
      <c r="C13" s="3">
        <v>230739</v>
      </c>
      <c r="D13" s="3">
        <v>228527</v>
      </c>
      <c r="E13" s="3">
        <v>202991</v>
      </c>
      <c r="F13" s="3">
        <v>262263</v>
      </c>
      <c r="G13" s="3">
        <v>270945</v>
      </c>
      <c r="H13" s="3">
        <v>241622</v>
      </c>
      <c r="T13">
        <v>9</v>
      </c>
      <c r="U13" s="3">
        <v>278601</v>
      </c>
      <c r="V13" s="3">
        <v>297035</v>
      </c>
      <c r="W13" s="3"/>
    </row>
    <row r="14" spans="2:26" x14ac:dyDescent="0.25">
      <c r="B14">
        <v>10</v>
      </c>
      <c r="C14" s="3">
        <v>236259</v>
      </c>
      <c r="D14" s="3">
        <v>217818</v>
      </c>
      <c r="E14" s="3">
        <v>208340</v>
      </c>
      <c r="F14" s="3">
        <v>219168</v>
      </c>
      <c r="G14" s="3">
        <v>244015</v>
      </c>
      <c r="H14" s="3">
        <v>256089</v>
      </c>
      <c r="T14">
        <v>10</v>
      </c>
      <c r="U14" s="3">
        <v>277631</v>
      </c>
      <c r="V14" s="3">
        <v>285492</v>
      </c>
      <c r="W14" s="3"/>
    </row>
    <row r="15" spans="2:26" x14ac:dyDescent="0.25">
      <c r="B15">
        <v>11</v>
      </c>
      <c r="C15" s="3">
        <v>225461</v>
      </c>
      <c r="D15" s="3">
        <v>202886</v>
      </c>
      <c r="E15" s="3">
        <v>202145</v>
      </c>
      <c r="F15" s="3">
        <v>215979</v>
      </c>
      <c r="G15" s="3">
        <v>234704</v>
      </c>
      <c r="H15" s="3">
        <v>198036</v>
      </c>
      <c r="T15">
        <v>11</v>
      </c>
      <c r="U15" s="3">
        <v>276155</v>
      </c>
      <c r="V15" s="3">
        <v>280570</v>
      </c>
      <c r="W15" s="3"/>
    </row>
    <row r="16" spans="2:26" x14ac:dyDescent="0.25">
      <c r="B16">
        <v>12</v>
      </c>
      <c r="C16" s="3">
        <v>237666</v>
      </c>
      <c r="D16" s="3">
        <v>202632</v>
      </c>
      <c r="E16" s="3">
        <v>202753</v>
      </c>
      <c r="F16" s="3">
        <v>208900</v>
      </c>
      <c r="G16" s="3">
        <v>275874</v>
      </c>
      <c r="H16" s="3">
        <v>204603</v>
      </c>
      <c r="T16">
        <v>12</v>
      </c>
      <c r="U16" s="3">
        <v>276566</v>
      </c>
      <c r="V16" s="3">
        <v>284625</v>
      </c>
      <c r="W16" s="3"/>
    </row>
    <row r="17" spans="2:23" x14ac:dyDescent="0.25">
      <c r="B17">
        <v>13</v>
      </c>
      <c r="C17" s="3">
        <v>212087</v>
      </c>
      <c r="D17" s="3">
        <v>207485</v>
      </c>
      <c r="E17" s="3">
        <v>212640</v>
      </c>
      <c r="F17" s="3">
        <v>215822</v>
      </c>
      <c r="G17" s="3">
        <v>242003</v>
      </c>
      <c r="H17" s="3">
        <v>198402</v>
      </c>
      <c r="T17">
        <v>13</v>
      </c>
      <c r="U17" s="3">
        <v>285535</v>
      </c>
      <c r="V17" s="3">
        <v>275664</v>
      </c>
      <c r="W17" s="3"/>
    </row>
    <row r="18" spans="2:23" x14ac:dyDescent="0.25">
      <c r="B18">
        <v>14</v>
      </c>
      <c r="C18" s="3">
        <v>211244</v>
      </c>
      <c r="D18" s="3">
        <v>217258</v>
      </c>
      <c r="E18" s="3">
        <v>217914</v>
      </c>
      <c r="F18" s="3">
        <v>209179</v>
      </c>
      <c r="G18" s="3">
        <v>252112</v>
      </c>
      <c r="H18" s="3">
        <v>238965</v>
      </c>
      <c r="T18">
        <v>14</v>
      </c>
      <c r="U18" s="3">
        <v>276804</v>
      </c>
      <c r="V18" s="3">
        <v>279333</v>
      </c>
      <c r="W18" s="3"/>
    </row>
    <row r="19" spans="2:23" x14ac:dyDescent="0.25">
      <c r="B19">
        <v>15</v>
      </c>
      <c r="C19" s="3">
        <v>213523</v>
      </c>
      <c r="D19" s="3">
        <v>202331</v>
      </c>
      <c r="E19" s="3">
        <v>212076</v>
      </c>
      <c r="F19" s="3">
        <v>208616</v>
      </c>
      <c r="G19" s="3">
        <v>244208</v>
      </c>
      <c r="H19" s="3">
        <v>195870</v>
      </c>
      <c r="T19">
        <v>15</v>
      </c>
      <c r="U19" s="3">
        <v>277477</v>
      </c>
      <c r="V19" s="3">
        <v>301200</v>
      </c>
      <c r="W19" s="3"/>
    </row>
    <row r="20" spans="2:23" x14ac:dyDescent="0.25">
      <c r="B20">
        <v>16</v>
      </c>
      <c r="C20" s="3">
        <v>232889</v>
      </c>
      <c r="D20" s="3">
        <v>210864</v>
      </c>
      <c r="E20" s="3">
        <v>199677</v>
      </c>
      <c r="F20" s="3">
        <v>209045</v>
      </c>
      <c r="G20" s="3">
        <v>251636</v>
      </c>
      <c r="H20" s="3">
        <v>196559</v>
      </c>
      <c r="T20">
        <v>16</v>
      </c>
      <c r="U20" s="3">
        <v>275745</v>
      </c>
      <c r="V20" s="3">
        <v>277411</v>
      </c>
      <c r="W20" s="3"/>
    </row>
    <row r="21" spans="2:23" x14ac:dyDescent="0.25">
      <c r="B21">
        <v>17</v>
      </c>
      <c r="C21" s="3">
        <v>222910</v>
      </c>
      <c r="D21" s="3">
        <v>224717</v>
      </c>
      <c r="E21" s="3">
        <v>200869</v>
      </c>
      <c r="F21" s="3">
        <v>207810</v>
      </c>
      <c r="G21" s="3">
        <v>255450</v>
      </c>
      <c r="H21" s="3">
        <v>197413</v>
      </c>
      <c r="T21">
        <v>17</v>
      </c>
      <c r="U21" s="3">
        <v>277627</v>
      </c>
      <c r="V21" s="3">
        <v>282904</v>
      </c>
      <c r="W21" s="3"/>
    </row>
    <row r="22" spans="2:23" x14ac:dyDescent="0.25">
      <c r="B22">
        <v>18</v>
      </c>
      <c r="C22" s="3">
        <v>222010</v>
      </c>
      <c r="D22" s="3">
        <v>200012</v>
      </c>
      <c r="E22" s="3">
        <v>207163</v>
      </c>
      <c r="F22" s="3">
        <v>207876</v>
      </c>
      <c r="G22" s="3">
        <v>239294</v>
      </c>
      <c r="H22" s="3">
        <v>211896</v>
      </c>
      <c r="T22">
        <v>18</v>
      </c>
      <c r="U22" s="3">
        <v>275974</v>
      </c>
      <c r="V22" s="3">
        <v>278672</v>
      </c>
      <c r="W22" s="3"/>
    </row>
    <row r="23" spans="2:23" x14ac:dyDescent="0.25">
      <c r="B23">
        <v>19</v>
      </c>
      <c r="C23" s="3">
        <v>234717</v>
      </c>
      <c r="D23" s="3">
        <v>207603</v>
      </c>
      <c r="E23" s="3">
        <v>204953</v>
      </c>
      <c r="F23" s="3">
        <v>207175</v>
      </c>
      <c r="G23" s="3">
        <v>269912</v>
      </c>
      <c r="H23" s="3">
        <v>212987</v>
      </c>
      <c r="T23">
        <v>19</v>
      </c>
      <c r="U23" s="3">
        <v>278449</v>
      </c>
      <c r="V23" s="3">
        <v>278430</v>
      </c>
      <c r="W23" s="3"/>
    </row>
    <row r="24" spans="2:23" x14ac:dyDescent="0.25">
      <c r="B24">
        <v>20</v>
      </c>
      <c r="C24" s="3">
        <v>233293</v>
      </c>
      <c r="D24" s="3">
        <v>210928</v>
      </c>
      <c r="E24" s="3">
        <v>209570</v>
      </c>
      <c r="F24" s="3">
        <v>219790</v>
      </c>
      <c r="G24" s="3">
        <v>240634</v>
      </c>
      <c r="H24" s="3">
        <v>213572</v>
      </c>
      <c r="T24">
        <v>20</v>
      </c>
      <c r="U24" s="3">
        <v>278203</v>
      </c>
      <c r="V24" s="3">
        <v>286158</v>
      </c>
      <c r="W24" s="3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topLeftCell="S1" zoomScaleNormal="100" workbookViewId="0">
      <selection activeCell="X28" sqref="X28"/>
    </sheetView>
  </sheetViews>
  <sheetFormatPr baseColWidth="10" defaultColWidth="10.5703125" defaultRowHeight="15" x14ac:dyDescent="0.25"/>
  <cols>
    <col min="2" max="2" width="36.28515625" customWidth="1"/>
    <col min="3" max="3" width="23.140625" style="3" customWidth="1"/>
    <col min="4" max="4" width="10.5703125" style="3"/>
    <col min="5" max="5" width="13.5703125" style="3" customWidth="1"/>
    <col min="6" max="8" width="10.5703125" style="3"/>
    <col min="9" max="9" width="23.42578125" customWidth="1"/>
    <col min="10" max="13" width="10.5703125" style="3"/>
    <col min="14" max="14" width="13.5703125" style="3" customWidth="1"/>
    <col min="15" max="15" width="10.5703125" style="3"/>
    <col min="16" max="16" width="11.42578125" style="3" customWidth="1"/>
    <col min="17" max="17" width="10.5703125" style="3"/>
  </cols>
  <sheetData>
    <row r="1" spans="2:26" x14ac:dyDescent="0.25">
      <c r="C1" s="2" t="s">
        <v>0</v>
      </c>
      <c r="D1" s="2"/>
      <c r="E1" s="2"/>
      <c r="F1" s="2"/>
      <c r="G1" s="2"/>
    </row>
    <row r="3" spans="2:26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3" t="s">
        <v>6</v>
      </c>
      <c r="H3" s="5" t="s">
        <v>7</v>
      </c>
      <c r="K3" s="4"/>
      <c r="L3" s="5" t="s">
        <v>8</v>
      </c>
      <c r="M3" s="3" t="s">
        <v>3</v>
      </c>
      <c r="N3" s="3" t="s">
        <v>4</v>
      </c>
      <c r="O3" s="3" t="s">
        <v>9</v>
      </c>
      <c r="P3" s="3" t="s">
        <v>10</v>
      </c>
      <c r="Q3" s="3" t="s">
        <v>7</v>
      </c>
      <c r="R3" s="4"/>
      <c r="T3" s="3"/>
      <c r="U3" s="3" t="s">
        <v>11</v>
      </c>
      <c r="V3" s="3" t="s">
        <v>12</v>
      </c>
      <c r="W3" s="3"/>
      <c r="Y3" s="3" t="s">
        <v>13</v>
      </c>
      <c r="Z3" s="3" t="s">
        <v>7</v>
      </c>
    </row>
    <row r="4" spans="2:26" x14ac:dyDescent="0.25">
      <c r="I4" s="4"/>
      <c r="K4" s="4" t="s">
        <v>14</v>
      </c>
      <c r="L4" s="3">
        <f t="shared" ref="L4:Q4" si="0">AVERAGE(C:C)</f>
        <v>1957289.15</v>
      </c>
      <c r="M4" s="3">
        <f t="shared" si="0"/>
        <v>1829848.5</v>
      </c>
      <c r="N4" s="3">
        <f t="shared" si="0"/>
        <v>1852378.45</v>
      </c>
      <c r="O4" s="3">
        <f t="shared" si="0"/>
        <v>2074699.9</v>
      </c>
      <c r="P4" s="3">
        <f t="shared" si="0"/>
        <v>2107929.7999999998</v>
      </c>
      <c r="Q4" s="3">
        <f t="shared" si="0"/>
        <v>1965193.05</v>
      </c>
      <c r="T4" s="3"/>
      <c r="U4" s="3"/>
      <c r="V4" s="3"/>
      <c r="W4" s="3"/>
      <c r="X4" t="s">
        <v>15</v>
      </c>
      <c r="Y4" s="3">
        <f>AVERAGE(U:U)</f>
        <v>2629310.75</v>
      </c>
      <c r="Z4" s="3">
        <f>AVERAGE(V:V)</f>
        <v>2705278.35</v>
      </c>
    </row>
    <row r="5" spans="2:26" x14ac:dyDescent="0.25">
      <c r="B5">
        <v>1</v>
      </c>
      <c r="C5" s="3">
        <v>1926455</v>
      </c>
      <c r="D5" s="3">
        <v>1835741</v>
      </c>
      <c r="E5" s="3">
        <v>1853661</v>
      </c>
      <c r="F5" s="3">
        <v>1940794</v>
      </c>
      <c r="G5" s="3">
        <v>2092754</v>
      </c>
      <c r="H5" s="3">
        <v>1927364</v>
      </c>
      <c r="K5" s="3" t="s">
        <v>16</v>
      </c>
      <c r="L5" s="3">
        <f t="shared" ref="L5:Q5" si="1">MAX(C:C)</f>
        <v>2025186</v>
      </c>
      <c r="M5" s="3">
        <f t="shared" si="1"/>
        <v>1878055</v>
      </c>
      <c r="N5" s="3">
        <f t="shared" si="1"/>
        <v>1898287</v>
      </c>
      <c r="O5" s="3">
        <f t="shared" si="1"/>
        <v>2679778</v>
      </c>
      <c r="P5" s="3">
        <f t="shared" si="1"/>
        <v>2202317</v>
      </c>
      <c r="Q5" s="3">
        <f t="shared" si="1"/>
        <v>2466896</v>
      </c>
      <c r="T5">
        <v>1</v>
      </c>
      <c r="U5" s="3">
        <v>2640892</v>
      </c>
      <c r="V5" s="3">
        <v>2768278</v>
      </c>
      <c r="W5" s="3"/>
    </row>
    <row r="6" spans="2:26" x14ac:dyDescent="0.25">
      <c r="B6">
        <v>2</v>
      </c>
      <c r="C6" s="3">
        <v>1953605</v>
      </c>
      <c r="D6" s="3">
        <v>1731226</v>
      </c>
      <c r="E6" s="3">
        <v>1843388</v>
      </c>
      <c r="F6" s="3">
        <v>1934058</v>
      </c>
      <c r="G6" s="3">
        <v>2075535</v>
      </c>
      <c r="H6" s="3">
        <v>1941544</v>
      </c>
      <c r="K6" s="3" t="s">
        <v>17</v>
      </c>
      <c r="L6" s="3">
        <f t="shared" ref="L6:Q6" si="2">MIN(C:C)</f>
        <v>1926455</v>
      </c>
      <c r="M6" s="3">
        <f t="shared" si="2"/>
        <v>1731226</v>
      </c>
      <c r="N6" s="3">
        <f t="shared" si="2"/>
        <v>1589892</v>
      </c>
      <c r="O6" s="3">
        <f t="shared" si="2"/>
        <v>1934058</v>
      </c>
      <c r="P6" s="3">
        <f t="shared" si="2"/>
        <v>2073577</v>
      </c>
      <c r="Q6" s="3">
        <f t="shared" si="2"/>
        <v>1851166</v>
      </c>
      <c r="T6">
        <v>2</v>
      </c>
      <c r="U6" s="3">
        <v>2634514</v>
      </c>
      <c r="V6" s="3">
        <v>2677845</v>
      </c>
      <c r="W6" s="3"/>
    </row>
    <row r="7" spans="2:26" x14ac:dyDescent="0.25">
      <c r="B7">
        <v>3</v>
      </c>
      <c r="C7" s="3">
        <v>1954987</v>
      </c>
      <c r="D7" s="3">
        <v>1845875</v>
      </c>
      <c r="E7" s="3">
        <v>1865259</v>
      </c>
      <c r="F7" s="3">
        <v>1947387</v>
      </c>
      <c r="G7" s="3">
        <v>2075063</v>
      </c>
      <c r="H7" s="3">
        <v>1851166</v>
      </c>
      <c r="T7">
        <v>3</v>
      </c>
      <c r="U7" s="3">
        <v>2705688</v>
      </c>
      <c r="V7" s="3">
        <v>2678118</v>
      </c>
      <c r="W7" s="3"/>
    </row>
    <row r="8" spans="2:26" x14ac:dyDescent="0.25">
      <c r="B8">
        <v>4</v>
      </c>
      <c r="C8" s="3">
        <v>1930269</v>
      </c>
      <c r="D8" s="3">
        <v>1878055</v>
      </c>
      <c r="E8" s="3">
        <v>1851925</v>
      </c>
      <c r="F8" s="3">
        <v>2679778</v>
      </c>
      <c r="G8" s="3">
        <v>2177992</v>
      </c>
      <c r="H8" s="3">
        <v>1925192</v>
      </c>
      <c r="T8">
        <v>4</v>
      </c>
      <c r="U8" s="3">
        <v>2581726</v>
      </c>
      <c r="V8" s="3">
        <v>2696859</v>
      </c>
      <c r="W8" s="3"/>
    </row>
    <row r="9" spans="2:26" x14ac:dyDescent="0.25">
      <c r="B9">
        <v>5</v>
      </c>
      <c r="C9" s="3">
        <v>1972142</v>
      </c>
      <c r="D9" s="3">
        <v>1824269</v>
      </c>
      <c r="E9" s="3">
        <v>1870988</v>
      </c>
      <c r="F9" s="3">
        <v>2022932</v>
      </c>
      <c r="G9" s="3">
        <v>2100669</v>
      </c>
      <c r="H9" s="3">
        <v>1910119</v>
      </c>
      <c r="T9">
        <v>5</v>
      </c>
      <c r="U9" s="3">
        <v>2606754</v>
      </c>
      <c r="V9" s="3">
        <v>2646291</v>
      </c>
      <c r="W9" s="3"/>
    </row>
    <row r="10" spans="2:26" x14ac:dyDescent="0.25">
      <c r="B10">
        <v>6</v>
      </c>
      <c r="C10" s="3">
        <v>1950789</v>
      </c>
      <c r="D10" s="3">
        <v>1793288</v>
      </c>
      <c r="E10" s="3">
        <v>1881891</v>
      </c>
      <c r="F10" s="3">
        <v>1998672</v>
      </c>
      <c r="G10" s="3">
        <v>2103384</v>
      </c>
      <c r="H10" s="3">
        <v>1904408</v>
      </c>
      <c r="T10">
        <v>6</v>
      </c>
      <c r="U10" s="3">
        <v>2617314</v>
      </c>
      <c r="V10" s="3">
        <v>2737677</v>
      </c>
      <c r="W10" s="3"/>
    </row>
    <row r="11" spans="2:26" x14ac:dyDescent="0.25">
      <c r="B11">
        <v>7</v>
      </c>
      <c r="C11" s="3">
        <v>1974214</v>
      </c>
      <c r="D11" s="3">
        <v>1815194</v>
      </c>
      <c r="E11" s="3">
        <v>1851077</v>
      </c>
      <c r="F11" s="3">
        <v>2405677</v>
      </c>
      <c r="G11" s="3">
        <v>2146743</v>
      </c>
      <c r="H11" s="3">
        <v>1905270</v>
      </c>
      <c r="T11">
        <v>7</v>
      </c>
      <c r="U11" s="3">
        <v>2707450</v>
      </c>
      <c r="V11" s="3">
        <v>2685838</v>
      </c>
      <c r="W11" s="3"/>
    </row>
    <row r="12" spans="2:26" x14ac:dyDescent="0.25">
      <c r="B12">
        <v>8</v>
      </c>
      <c r="C12" s="3">
        <v>1940060</v>
      </c>
      <c r="D12" s="3">
        <v>1809885</v>
      </c>
      <c r="E12" s="3">
        <v>1856405</v>
      </c>
      <c r="F12" s="3">
        <v>2036981</v>
      </c>
      <c r="G12" s="3">
        <v>2107300</v>
      </c>
      <c r="H12" s="3">
        <v>1917497</v>
      </c>
      <c r="T12">
        <v>8</v>
      </c>
      <c r="U12" s="3">
        <v>2666281</v>
      </c>
      <c r="V12" s="3">
        <v>2709536</v>
      </c>
      <c r="W12" s="3"/>
    </row>
    <row r="13" spans="2:26" x14ac:dyDescent="0.25">
      <c r="B13">
        <v>9</v>
      </c>
      <c r="C13" s="3">
        <v>1974240</v>
      </c>
      <c r="D13" s="3">
        <v>1822196</v>
      </c>
      <c r="E13" s="3">
        <v>1837772</v>
      </c>
      <c r="F13" s="3">
        <v>2519385</v>
      </c>
      <c r="G13" s="3">
        <v>2094252</v>
      </c>
      <c r="H13" s="3">
        <v>1931015</v>
      </c>
      <c r="T13">
        <v>9</v>
      </c>
      <c r="U13" s="3">
        <v>2469441</v>
      </c>
      <c r="V13" s="3">
        <v>2700174</v>
      </c>
      <c r="W13" s="3"/>
    </row>
    <row r="14" spans="2:26" x14ac:dyDescent="0.25">
      <c r="B14">
        <v>10</v>
      </c>
      <c r="C14" s="3">
        <v>1935903</v>
      </c>
      <c r="D14" s="3">
        <v>1800718</v>
      </c>
      <c r="E14" s="3">
        <v>1876056</v>
      </c>
      <c r="F14" s="3">
        <v>2011890</v>
      </c>
      <c r="G14" s="3">
        <v>2115616</v>
      </c>
      <c r="H14" s="3">
        <v>1931219</v>
      </c>
      <c r="T14">
        <v>10</v>
      </c>
      <c r="U14" s="3">
        <v>2321594</v>
      </c>
      <c r="V14" s="3">
        <v>2669135</v>
      </c>
      <c r="W14" s="3"/>
    </row>
    <row r="15" spans="2:26" x14ac:dyDescent="0.25">
      <c r="B15">
        <v>11</v>
      </c>
      <c r="C15" s="3">
        <v>2025186</v>
      </c>
      <c r="D15" s="3">
        <v>1838197</v>
      </c>
      <c r="E15" s="3">
        <v>1837469</v>
      </c>
      <c r="F15" s="3">
        <v>2002655</v>
      </c>
      <c r="G15" s="3">
        <v>2099397</v>
      </c>
      <c r="H15" s="3">
        <v>2428503</v>
      </c>
      <c r="T15">
        <v>11</v>
      </c>
      <c r="U15" s="3">
        <v>2738889</v>
      </c>
      <c r="V15" s="3">
        <v>2651273</v>
      </c>
      <c r="W15" s="3"/>
    </row>
    <row r="16" spans="2:26" x14ac:dyDescent="0.25">
      <c r="B16">
        <v>12</v>
      </c>
      <c r="C16" s="3">
        <v>1944746</v>
      </c>
      <c r="D16" s="3">
        <v>1801416</v>
      </c>
      <c r="E16" s="3">
        <v>1871181</v>
      </c>
      <c r="F16" s="3">
        <v>1985194</v>
      </c>
      <c r="G16" s="3">
        <v>2073577</v>
      </c>
      <c r="H16" s="3">
        <v>1932594</v>
      </c>
      <c r="T16">
        <v>12</v>
      </c>
      <c r="U16" s="3">
        <v>2658094</v>
      </c>
      <c r="V16" s="3">
        <v>2728190</v>
      </c>
      <c r="W16" s="3"/>
    </row>
    <row r="17" spans="2:23" x14ac:dyDescent="0.25">
      <c r="B17">
        <v>13</v>
      </c>
      <c r="C17" s="3">
        <v>1972458</v>
      </c>
      <c r="D17" s="3">
        <v>1874370</v>
      </c>
      <c r="E17" s="3">
        <v>1871592</v>
      </c>
      <c r="F17" s="3">
        <v>2002890</v>
      </c>
      <c r="G17" s="3">
        <v>2081976</v>
      </c>
      <c r="H17" s="3">
        <v>1950283</v>
      </c>
      <c r="T17">
        <v>13</v>
      </c>
      <c r="U17" s="3">
        <v>2704465</v>
      </c>
      <c r="V17" s="3">
        <v>2708502</v>
      </c>
      <c r="W17" s="3"/>
    </row>
    <row r="18" spans="2:23" x14ac:dyDescent="0.25">
      <c r="B18">
        <v>14</v>
      </c>
      <c r="C18" s="3">
        <v>1950093</v>
      </c>
      <c r="D18" s="3">
        <v>1843414</v>
      </c>
      <c r="E18" s="3">
        <v>1589892</v>
      </c>
      <c r="F18" s="3">
        <v>1972992</v>
      </c>
      <c r="G18" s="3">
        <v>2085364</v>
      </c>
      <c r="H18" s="3">
        <v>1907048</v>
      </c>
      <c r="T18">
        <v>14</v>
      </c>
      <c r="U18" s="3">
        <v>2551136</v>
      </c>
      <c r="V18" s="3">
        <v>2717257</v>
      </c>
      <c r="W18" s="3"/>
    </row>
    <row r="19" spans="2:23" x14ac:dyDescent="0.25">
      <c r="B19">
        <v>15</v>
      </c>
      <c r="C19" s="3">
        <v>1940043</v>
      </c>
      <c r="D19" s="3">
        <v>1826092</v>
      </c>
      <c r="E19" s="3">
        <v>1890419</v>
      </c>
      <c r="F19" s="3">
        <v>2021031</v>
      </c>
      <c r="G19" s="3">
        <v>2098251</v>
      </c>
      <c r="H19" s="3">
        <v>1899433</v>
      </c>
      <c r="T19">
        <v>15</v>
      </c>
      <c r="U19" s="3">
        <v>2735897</v>
      </c>
      <c r="V19" s="3">
        <v>2769798</v>
      </c>
      <c r="W19" s="3"/>
    </row>
    <row r="20" spans="2:23" x14ac:dyDescent="0.25">
      <c r="B20">
        <v>16</v>
      </c>
      <c r="C20" s="3">
        <v>1926540</v>
      </c>
      <c r="D20" s="3">
        <v>1854093</v>
      </c>
      <c r="E20" s="3">
        <v>1868636</v>
      </c>
      <c r="F20" s="3">
        <v>2106272</v>
      </c>
      <c r="G20" s="3">
        <v>2083267</v>
      </c>
      <c r="H20" s="3">
        <v>1973170</v>
      </c>
      <c r="T20">
        <v>16</v>
      </c>
      <c r="U20" s="3">
        <v>2640989</v>
      </c>
      <c r="V20" s="3">
        <v>2654399</v>
      </c>
      <c r="W20" s="3"/>
    </row>
    <row r="21" spans="2:23" x14ac:dyDescent="0.25">
      <c r="B21">
        <v>17</v>
      </c>
      <c r="C21" s="3">
        <v>1992585</v>
      </c>
      <c r="D21" s="3">
        <v>1849446</v>
      </c>
      <c r="E21" s="3">
        <v>1898287</v>
      </c>
      <c r="F21" s="3">
        <v>2048370</v>
      </c>
      <c r="G21" s="3">
        <v>2089816</v>
      </c>
      <c r="H21" s="3">
        <v>2466896</v>
      </c>
      <c r="T21">
        <v>17</v>
      </c>
      <c r="U21" s="3">
        <v>2520609</v>
      </c>
      <c r="V21" s="3">
        <v>2733362</v>
      </c>
      <c r="W21" s="3"/>
    </row>
    <row r="22" spans="2:23" x14ac:dyDescent="0.25">
      <c r="B22">
        <v>18</v>
      </c>
      <c r="C22" s="3">
        <v>1954889</v>
      </c>
      <c r="D22" s="3">
        <v>1861963</v>
      </c>
      <c r="E22" s="3">
        <v>1865815</v>
      </c>
      <c r="F22" s="3">
        <v>1985439</v>
      </c>
      <c r="G22" s="3">
        <v>2089920</v>
      </c>
      <c r="H22" s="3">
        <v>1861900</v>
      </c>
      <c r="T22">
        <v>18</v>
      </c>
      <c r="U22" s="3">
        <v>2644426</v>
      </c>
      <c r="V22" s="3">
        <v>2708909</v>
      </c>
      <c r="W22" s="3"/>
    </row>
    <row r="23" spans="2:23" x14ac:dyDescent="0.25">
      <c r="B23">
        <v>19</v>
      </c>
      <c r="C23" s="3">
        <v>1948631</v>
      </c>
      <c r="D23" s="3">
        <v>1826310</v>
      </c>
      <c r="E23" s="3">
        <v>1886161</v>
      </c>
      <c r="F23" s="3">
        <v>1937345</v>
      </c>
      <c r="G23" s="3">
        <v>2165403</v>
      </c>
      <c r="H23" s="3">
        <v>1858870</v>
      </c>
      <c r="T23">
        <v>19</v>
      </c>
      <c r="U23" s="3">
        <v>2700375</v>
      </c>
      <c r="V23" s="3">
        <v>2749607</v>
      </c>
      <c r="W23" s="3"/>
    </row>
    <row r="24" spans="2:23" x14ac:dyDescent="0.25">
      <c r="B24">
        <v>20</v>
      </c>
      <c r="C24" s="3">
        <v>1977948</v>
      </c>
      <c r="D24" s="3">
        <v>1865222</v>
      </c>
      <c r="E24" s="3">
        <v>1879695</v>
      </c>
      <c r="F24" s="3">
        <v>1934256</v>
      </c>
      <c r="G24" s="3">
        <v>2202317</v>
      </c>
      <c r="H24" s="3">
        <v>1880370</v>
      </c>
      <c r="T24">
        <v>20</v>
      </c>
      <c r="U24" s="3">
        <v>2739681</v>
      </c>
      <c r="V24" s="3">
        <v>2714519</v>
      </c>
      <c r="W24" s="3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6"/>
  <sheetViews>
    <sheetView topLeftCell="T1" zoomScaleNormal="100" workbookViewId="0">
      <selection activeCell="X34" sqref="X34"/>
    </sheetView>
  </sheetViews>
  <sheetFormatPr baseColWidth="10" defaultColWidth="10.5703125" defaultRowHeight="15" x14ac:dyDescent="0.25"/>
  <cols>
    <col min="2" max="2" width="36.28515625" customWidth="1"/>
    <col min="3" max="3" width="23.140625" style="3" customWidth="1"/>
    <col min="4" max="4" width="10.5703125" style="3"/>
    <col min="5" max="5" width="13.5703125" style="3" customWidth="1"/>
    <col min="6" max="6" width="10.5703125" style="3"/>
    <col min="7" max="7" width="21.140625" style="3" customWidth="1"/>
    <col min="8" max="8" width="10.5703125" style="3"/>
    <col min="9" max="9" width="23.42578125" customWidth="1"/>
    <col min="10" max="13" width="10.5703125" style="3"/>
    <col min="14" max="14" width="13.5703125" style="3" customWidth="1"/>
    <col min="15" max="15" width="10.5703125" style="3"/>
    <col min="16" max="16" width="11.42578125" style="3" customWidth="1"/>
    <col min="17" max="17" width="10.5703125" style="3"/>
  </cols>
  <sheetData>
    <row r="1" spans="2:26" x14ac:dyDescent="0.25">
      <c r="C1" s="2" t="s">
        <v>0</v>
      </c>
      <c r="D1" s="2"/>
      <c r="E1" s="2"/>
      <c r="F1" s="2"/>
      <c r="G1" s="2"/>
    </row>
    <row r="3" spans="2:26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3" t="s">
        <v>6</v>
      </c>
      <c r="H3" s="5" t="s">
        <v>7</v>
      </c>
      <c r="K3" s="4"/>
      <c r="L3" s="5" t="s">
        <v>8</v>
      </c>
      <c r="M3" s="3" t="s">
        <v>3</v>
      </c>
      <c r="N3" s="3" t="s">
        <v>4</v>
      </c>
      <c r="O3" s="3" t="s">
        <v>9</v>
      </c>
      <c r="P3" s="3" t="s">
        <v>10</v>
      </c>
      <c r="Q3" s="3" t="s">
        <v>7</v>
      </c>
      <c r="R3" s="4"/>
      <c r="T3" s="3"/>
      <c r="U3" s="3" t="s">
        <v>11</v>
      </c>
      <c r="V3" s="3" t="s">
        <v>12</v>
      </c>
      <c r="W3" s="3"/>
      <c r="Y3" s="3" t="s">
        <v>13</v>
      </c>
      <c r="Z3" s="3" t="s">
        <v>7</v>
      </c>
    </row>
    <row r="4" spans="2:26" x14ac:dyDescent="0.25">
      <c r="I4" s="4"/>
      <c r="K4" s="4" t="s">
        <v>14</v>
      </c>
      <c r="L4" s="3">
        <f t="shared" ref="L4:Q4" si="0">AVERAGE(C:C)</f>
        <v>6184078.5499999998</v>
      </c>
      <c r="M4" s="3">
        <f t="shared" si="0"/>
        <v>5807594.9500000002</v>
      </c>
      <c r="N4" s="3">
        <f t="shared" si="0"/>
        <v>5997884.7999999998</v>
      </c>
      <c r="O4" s="3">
        <f t="shared" si="0"/>
        <v>6308944.3499999996</v>
      </c>
      <c r="P4" s="3">
        <f t="shared" si="0"/>
        <v>6692878.8499999996</v>
      </c>
      <c r="Q4" s="3">
        <f t="shared" si="0"/>
        <v>6039483.0499999998</v>
      </c>
      <c r="T4" s="3"/>
      <c r="U4" s="3"/>
      <c r="V4" s="3"/>
      <c r="W4" s="3"/>
      <c r="X4" t="s">
        <v>15</v>
      </c>
      <c r="Y4" s="3">
        <f>AVERAGE(U:U)</f>
        <v>7187741</v>
      </c>
      <c r="Z4" s="3">
        <f>AVERAGE(V:V)</f>
        <v>6955311.4500000002</v>
      </c>
    </row>
    <row r="5" spans="2:26" x14ac:dyDescent="0.25">
      <c r="B5">
        <v>1</v>
      </c>
      <c r="C5" s="3">
        <v>6214245</v>
      </c>
      <c r="D5" s="3">
        <v>6275688</v>
      </c>
      <c r="E5" s="3">
        <v>5805348</v>
      </c>
      <c r="F5" s="3">
        <v>6754677</v>
      </c>
      <c r="G5" s="3">
        <v>6710073</v>
      </c>
      <c r="H5" s="3">
        <v>6108635</v>
      </c>
      <c r="K5" s="3" t="s">
        <v>16</v>
      </c>
      <c r="L5" s="3">
        <f t="shared" ref="L5:Q5" si="1">MAX(C:C)</f>
        <v>7703022</v>
      </c>
      <c r="M5" s="3">
        <f t="shared" si="1"/>
        <v>6477209</v>
      </c>
      <c r="N5" s="3">
        <f t="shared" si="1"/>
        <v>6151728</v>
      </c>
      <c r="O5" s="3">
        <f t="shared" si="1"/>
        <v>6754677</v>
      </c>
      <c r="P5" s="3">
        <f t="shared" si="1"/>
        <v>7622231</v>
      </c>
      <c r="Q5" s="3">
        <f t="shared" si="1"/>
        <v>6645636</v>
      </c>
      <c r="T5">
        <v>1</v>
      </c>
      <c r="U5" s="3">
        <v>7194885</v>
      </c>
      <c r="V5" s="3">
        <v>7070475</v>
      </c>
      <c r="W5" s="3"/>
    </row>
    <row r="6" spans="2:26" x14ac:dyDescent="0.25">
      <c r="B6">
        <v>2</v>
      </c>
      <c r="C6" s="3">
        <v>6759886</v>
      </c>
      <c r="D6" s="3">
        <v>5125795</v>
      </c>
      <c r="E6" s="3">
        <v>5957639</v>
      </c>
      <c r="F6" s="3">
        <v>6380460</v>
      </c>
      <c r="G6" s="3">
        <v>7622231</v>
      </c>
      <c r="H6" s="3">
        <v>5948126</v>
      </c>
      <c r="K6" s="3" t="s">
        <v>17</v>
      </c>
      <c r="L6" s="3">
        <f t="shared" ref="L6:Q6" si="2">MIN(C:C)</f>
        <v>3191727</v>
      </c>
      <c r="M6" s="3">
        <f t="shared" si="2"/>
        <v>4509792</v>
      </c>
      <c r="N6" s="3">
        <f t="shared" si="2"/>
        <v>5805348</v>
      </c>
      <c r="O6" s="3">
        <f t="shared" si="2"/>
        <v>5988733</v>
      </c>
      <c r="P6" s="3">
        <f t="shared" si="2"/>
        <v>5878680</v>
      </c>
      <c r="Q6" s="3">
        <f t="shared" si="2"/>
        <v>5805785</v>
      </c>
      <c r="T6">
        <v>2</v>
      </c>
      <c r="U6" s="3">
        <v>7164659</v>
      </c>
      <c r="V6" s="3">
        <v>7106724</v>
      </c>
      <c r="W6" s="3"/>
    </row>
    <row r="7" spans="2:26" x14ac:dyDescent="0.25">
      <c r="B7">
        <v>3</v>
      </c>
      <c r="C7" s="3">
        <v>6185513</v>
      </c>
      <c r="D7" s="3">
        <v>5616474</v>
      </c>
      <c r="E7" s="3">
        <v>6046815</v>
      </c>
      <c r="F7" s="3">
        <v>5988733</v>
      </c>
      <c r="G7" s="3">
        <v>6705826</v>
      </c>
      <c r="H7" s="3">
        <v>5993148</v>
      </c>
      <c r="T7">
        <v>3</v>
      </c>
      <c r="U7" s="3">
        <v>7109951</v>
      </c>
      <c r="V7" s="3">
        <v>6527685</v>
      </c>
      <c r="W7" s="3"/>
    </row>
    <row r="8" spans="2:26" x14ac:dyDescent="0.25">
      <c r="B8">
        <v>4</v>
      </c>
      <c r="C8" s="3">
        <v>6387585</v>
      </c>
      <c r="D8" s="3">
        <v>6362389</v>
      </c>
      <c r="E8" s="3">
        <v>6015684</v>
      </c>
      <c r="F8" s="3">
        <v>6180602</v>
      </c>
      <c r="G8" s="3">
        <v>6353040</v>
      </c>
      <c r="H8" s="3">
        <v>5892307</v>
      </c>
      <c r="T8">
        <v>4</v>
      </c>
      <c r="U8" s="3">
        <v>7341630</v>
      </c>
      <c r="V8" s="3">
        <v>7255797</v>
      </c>
      <c r="W8" s="3"/>
    </row>
    <row r="9" spans="2:26" x14ac:dyDescent="0.25">
      <c r="B9">
        <v>5</v>
      </c>
      <c r="C9" s="3">
        <v>6199649</v>
      </c>
      <c r="D9" s="3">
        <v>5948637</v>
      </c>
      <c r="E9" s="3">
        <v>6013774</v>
      </c>
      <c r="F9" s="3">
        <v>6236898</v>
      </c>
      <c r="G9" s="3">
        <v>6734549</v>
      </c>
      <c r="H9" s="3">
        <v>5805785</v>
      </c>
      <c r="T9">
        <v>5</v>
      </c>
      <c r="U9" s="3">
        <v>7266455</v>
      </c>
      <c r="V9" s="3">
        <v>7038468</v>
      </c>
      <c r="W9" s="3"/>
    </row>
    <row r="10" spans="2:26" x14ac:dyDescent="0.25">
      <c r="B10">
        <v>6</v>
      </c>
      <c r="C10" s="3">
        <v>6137949</v>
      </c>
      <c r="D10" s="3">
        <v>5580845</v>
      </c>
      <c r="E10" s="3">
        <v>5996731</v>
      </c>
      <c r="F10" s="3">
        <v>6259267</v>
      </c>
      <c r="G10" s="3">
        <v>6362976</v>
      </c>
      <c r="H10" s="3">
        <v>6645636</v>
      </c>
      <c r="T10">
        <v>6</v>
      </c>
      <c r="U10" s="3">
        <v>7335708</v>
      </c>
      <c r="V10" s="3">
        <v>7034886</v>
      </c>
      <c r="W10" s="3"/>
    </row>
    <row r="11" spans="2:26" x14ac:dyDescent="0.25">
      <c r="B11">
        <v>7</v>
      </c>
      <c r="C11" s="3">
        <v>3191727</v>
      </c>
      <c r="D11" s="3">
        <v>5562277</v>
      </c>
      <c r="E11" s="3">
        <v>6010298</v>
      </c>
      <c r="F11" s="3">
        <v>6301040</v>
      </c>
      <c r="G11" s="3">
        <v>5942171</v>
      </c>
      <c r="H11" s="3">
        <v>6104747</v>
      </c>
      <c r="T11">
        <v>7</v>
      </c>
      <c r="U11" s="3">
        <v>7105302</v>
      </c>
      <c r="V11" s="3">
        <v>6347214</v>
      </c>
      <c r="W11" s="3"/>
    </row>
    <row r="12" spans="2:26" x14ac:dyDescent="0.25">
      <c r="B12">
        <v>8</v>
      </c>
      <c r="C12" s="3">
        <v>6253939</v>
      </c>
      <c r="D12" s="3">
        <v>6328064</v>
      </c>
      <c r="E12" s="3">
        <v>5931402</v>
      </c>
      <c r="F12" s="3">
        <v>6292338</v>
      </c>
      <c r="G12" s="3">
        <v>6819419</v>
      </c>
      <c r="H12" s="3">
        <v>6039550</v>
      </c>
      <c r="T12">
        <v>8</v>
      </c>
      <c r="U12" s="3">
        <v>7238686</v>
      </c>
      <c r="V12" s="3">
        <v>6399845</v>
      </c>
      <c r="W12" s="3"/>
    </row>
    <row r="13" spans="2:26" x14ac:dyDescent="0.25">
      <c r="B13">
        <v>9</v>
      </c>
      <c r="C13" s="3">
        <v>6275126</v>
      </c>
      <c r="D13" s="3">
        <v>5559022</v>
      </c>
      <c r="E13" s="3">
        <v>5952481</v>
      </c>
      <c r="F13" s="3">
        <v>6349357</v>
      </c>
      <c r="G13" s="3">
        <v>5878680</v>
      </c>
      <c r="H13" s="3">
        <v>6089216</v>
      </c>
      <c r="T13">
        <v>9</v>
      </c>
      <c r="U13" s="3">
        <v>7041812</v>
      </c>
      <c r="V13" s="3">
        <v>7177073</v>
      </c>
      <c r="W13" s="3"/>
    </row>
    <row r="14" spans="2:26" x14ac:dyDescent="0.25">
      <c r="B14">
        <v>10</v>
      </c>
      <c r="C14" s="3">
        <v>6035172</v>
      </c>
      <c r="D14" s="3">
        <v>6412408</v>
      </c>
      <c r="E14" s="3">
        <v>5988591</v>
      </c>
      <c r="F14" s="3">
        <v>6264303</v>
      </c>
      <c r="G14" s="3">
        <v>7602068</v>
      </c>
      <c r="H14" s="3">
        <v>5918450</v>
      </c>
      <c r="T14">
        <v>10</v>
      </c>
      <c r="U14" s="3">
        <v>7142461</v>
      </c>
      <c r="V14" s="3">
        <v>6395224</v>
      </c>
      <c r="W14" s="3"/>
    </row>
    <row r="15" spans="2:26" x14ac:dyDescent="0.25">
      <c r="B15">
        <v>11</v>
      </c>
      <c r="C15" s="3">
        <v>6141028</v>
      </c>
      <c r="D15" s="3">
        <v>6389296</v>
      </c>
      <c r="E15" s="3">
        <v>6025642</v>
      </c>
      <c r="F15" s="3">
        <v>6272890</v>
      </c>
      <c r="G15" s="3">
        <v>6157660</v>
      </c>
      <c r="H15" s="3">
        <v>6140456</v>
      </c>
      <c r="T15">
        <v>11</v>
      </c>
      <c r="U15" s="3">
        <v>7092199</v>
      </c>
      <c r="V15" s="3">
        <v>7312818</v>
      </c>
      <c r="W15" s="3"/>
    </row>
    <row r="16" spans="2:26" x14ac:dyDescent="0.25">
      <c r="B16">
        <v>12</v>
      </c>
      <c r="C16" s="3">
        <v>6169942</v>
      </c>
      <c r="D16" s="3">
        <v>5621663</v>
      </c>
      <c r="E16" s="3">
        <v>6151728</v>
      </c>
      <c r="F16" s="3">
        <v>6220441</v>
      </c>
      <c r="G16" s="3">
        <v>6655889</v>
      </c>
      <c r="H16" s="3">
        <v>5911821</v>
      </c>
      <c r="T16">
        <v>12</v>
      </c>
      <c r="U16" s="3">
        <v>7602638</v>
      </c>
      <c r="V16" s="3">
        <v>5644333</v>
      </c>
      <c r="W16" s="3"/>
    </row>
    <row r="17" spans="2:23" x14ac:dyDescent="0.25">
      <c r="B17">
        <v>13</v>
      </c>
      <c r="C17" s="3">
        <v>7703022</v>
      </c>
      <c r="D17" s="3">
        <v>5614984</v>
      </c>
      <c r="E17" s="3">
        <v>5984878</v>
      </c>
      <c r="F17" s="3">
        <v>6388562</v>
      </c>
      <c r="G17" s="3">
        <v>6178571</v>
      </c>
      <c r="H17" s="3">
        <v>5941338</v>
      </c>
      <c r="T17">
        <v>13</v>
      </c>
      <c r="U17" s="3">
        <v>7150841</v>
      </c>
      <c r="V17" s="3">
        <v>7035860</v>
      </c>
      <c r="W17" s="3"/>
    </row>
    <row r="18" spans="2:23" x14ac:dyDescent="0.25">
      <c r="B18">
        <v>14</v>
      </c>
      <c r="C18" s="3">
        <v>6226240</v>
      </c>
      <c r="D18" s="3">
        <v>5599207</v>
      </c>
      <c r="E18" s="3">
        <v>6005003</v>
      </c>
      <c r="F18" s="3">
        <v>6348208</v>
      </c>
      <c r="G18" s="3">
        <v>7591341</v>
      </c>
      <c r="H18" s="3">
        <v>6056613</v>
      </c>
      <c r="T18">
        <v>14</v>
      </c>
      <c r="U18" s="3">
        <v>7162678</v>
      </c>
      <c r="V18" s="3">
        <v>7350244</v>
      </c>
      <c r="W18" s="3"/>
    </row>
    <row r="19" spans="2:23" x14ac:dyDescent="0.25">
      <c r="B19">
        <v>15</v>
      </c>
      <c r="C19" s="3">
        <v>6718558</v>
      </c>
      <c r="D19" s="3">
        <v>5762536</v>
      </c>
      <c r="E19" s="3">
        <v>5984208</v>
      </c>
      <c r="F19" s="3">
        <v>6368356</v>
      </c>
      <c r="G19" s="3">
        <v>6825300</v>
      </c>
      <c r="H19" s="3">
        <v>6014735</v>
      </c>
      <c r="T19">
        <v>15</v>
      </c>
      <c r="U19" s="3">
        <v>7149951</v>
      </c>
      <c r="V19" s="3">
        <v>7082951</v>
      </c>
      <c r="W19" s="3"/>
    </row>
    <row r="20" spans="2:23" x14ac:dyDescent="0.25">
      <c r="B20">
        <v>16</v>
      </c>
      <c r="C20" s="3">
        <v>6107086</v>
      </c>
      <c r="D20" s="3">
        <v>6477209</v>
      </c>
      <c r="E20" s="3">
        <v>6000611</v>
      </c>
      <c r="F20" s="3">
        <v>6427619</v>
      </c>
      <c r="G20" s="3">
        <v>6829694</v>
      </c>
      <c r="H20" s="3">
        <v>6030888</v>
      </c>
      <c r="T20">
        <v>16</v>
      </c>
      <c r="U20" s="3">
        <v>7084700</v>
      </c>
      <c r="V20" s="3">
        <v>7353597</v>
      </c>
      <c r="W20" s="3"/>
    </row>
    <row r="21" spans="2:23" x14ac:dyDescent="0.25">
      <c r="B21">
        <v>17</v>
      </c>
      <c r="C21" s="3">
        <v>6213998</v>
      </c>
      <c r="D21" s="3">
        <v>4509792</v>
      </c>
      <c r="E21" s="3">
        <v>6085554</v>
      </c>
      <c r="F21" s="3">
        <v>6336068</v>
      </c>
      <c r="G21" s="3">
        <v>6935972</v>
      </c>
      <c r="H21" s="3">
        <v>6163944</v>
      </c>
      <c r="T21">
        <v>17</v>
      </c>
      <c r="U21" s="3">
        <v>7139483</v>
      </c>
      <c r="V21" s="3">
        <v>7311318</v>
      </c>
      <c r="W21" s="3"/>
    </row>
    <row r="22" spans="2:23" x14ac:dyDescent="0.25">
      <c r="B22">
        <v>18</v>
      </c>
      <c r="C22" s="3">
        <v>6127450</v>
      </c>
      <c r="D22" s="3">
        <v>6420821</v>
      </c>
      <c r="E22" s="3">
        <v>6036779</v>
      </c>
      <c r="F22" s="3">
        <v>6286999</v>
      </c>
      <c r="G22" s="3">
        <v>6934872</v>
      </c>
      <c r="H22" s="3">
        <v>5982737</v>
      </c>
      <c r="T22">
        <v>18</v>
      </c>
      <c r="U22" s="3">
        <v>7123602</v>
      </c>
      <c r="V22" s="3">
        <v>7245215</v>
      </c>
      <c r="W22" s="3"/>
    </row>
    <row r="23" spans="2:23" x14ac:dyDescent="0.25">
      <c r="B23">
        <v>19</v>
      </c>
      <c r="C23" s="3">
        <v>6397618</v>
      </c>
      <c r="D23" s="3">
        <v>6291762</v>
      </c>
      <c r="E23" s="3">
        <v>6025085</v>
      </c>
      <c r="F23" s="3">
        <v>6318737</v>
      </c>
      <c r="G23" s="3">
        <v>6279431</v>
      </c>
      <c r="H23" s="3">
        <v>6033377</v>
      </c>
      <c r="T23">
        <v>19</v>
      </c>
      <c r="U23" s="3">
        <v>7082897</v>
      </c>
      <c r="V23" s="3">
        <v>7249041</v>
      </c>
      <c r="W23" s="3"/>
    </row>
    <row r="24" spans="2:23" x14ac:dyDescent="0.25">
      <c r="B24">
        <v>20</v>
      </c>
      <c r="C24" s="3">
        <v>6235838</v>
      </c>
      <c r="D24" s="3">
        <v>4693030</v>
      </c>
      <c r="E24" s="3">
        <v>5939445</v>
      </c>
      <c r="F24" s="3">
        <v>6203332</v>
      </c>
      <c r="G24" s="3">
        <v>6737814</v>
      </c>
      <c r="H24" s="3">
        <v>5968152</v>
      </c>
      <c r="T24">
        <v>20</v>
      </c>
      <c r="U24" s="3">
        <v>7224282</v>
      </c>
      <c r="V24" s="3">
        <v>7167461</v>
      </c>
      <c r="W24" s="3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6"/>
  <sheetViews>
    <sheetView topLeftCell="S1" zoomScaleNormal="100" workbookViewId="0">
      <selection activeCell="U11" sqref="U11"/>
    </sheetView>
  </sheetViews>
  <sheetFormatPr baseColWidth="10" defaultColWidth="10.5703125" defaultRowHeight="15" x14ac:dyDescent="0.25"/>
  <cols>
    <col min="2" max="2" width="36.28515625" customWidth="1"/>
    <col min="3" max="3" width="25.140625" style="3" customWidth="1"/>
    <col min="4" max="4" width="11.5703125" style="3" customWidth="1"/>
    <col min="5" max="5" width="13.5703125" style="3" customWidth="1"/>
    <col min="6" max="6" width="11.5703125" style="3" customWidth="1"/>
    <col min="7" max="7" width="21.140625" style="3" customWidth="1"/>
    <col min="8" max="8" width="11.5703125" style="3" customWidth="1"/>
    <col min="9" max="9" width="23.42578125" customWidth="1"/>
    <col min="10" max="10" width="11.5703125" style="3" customWidth="1"/>
    <col min="11" max="11" width="10.5703125" style="3"/>
    <col min="12" max="13" width="11.5703125" style="3" customWidth="1"/>
    <col min="14" max="14" width="13.5703125" style="3" customWidth="1"/>
    <col min="15" max="15" width="11.5703125" style="3" customWidth="1"/>
    <col min="16" max="16" width="11.42578125" style="3" customWidth="1"/>
    <col min="17" max="17" width="11.5703125" style="3" customWidth="1"/>
  </cols>
  <sheetData>
    <row r="1" spans="2:26" x14ac:dyDescent="0.25">
      <c r="C1" s="2" t="s">
        <v>0</v>
      </c>
      <c r="D1" s="2"/>
      <c r="E1" s="2"/>
      <c r="F1" s="2"/>
      <c r="G1" s="2"/>
    </row>
    <row r="3" spans="2:26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3" t="s">
        <v>6</v>
      </c>
      <c r="H3" s="5" t="s">
        <v>7</v>
      </c>
      <c r="K3" s="4"/>
      <c r="L3" s="5" t="s">
        <v>8</v>
      </c>
      <c r="M3" s="3" t="s">
        <v>3</v>
      </c>
      <c r="N3" s="3" t="s">
        <v>4</v>
      </c>
      <c r="O3" s="3" t="s">
        <v>9</v>
      </c>
      <c r="P3" s="3" t="s">
        <v>10</v>
      </c>
      <c r="Q3" s="3" t="s">
        <v>7</v>
      </c>
      <c r="R3" s="4"/>
      <c r="T3" s="3"/>
      <c r="U3" s="3" t="s">
        <v>11</v>
      </c>
      <c r="V3" s="3" t="s">
        <v>12</v>
      </c>
      <c r="W3" s="3"/>
      <c r="Y3" s="3" t="s">
        <v>13</v>
      </c>
      <c r="Z3" s="3" t="s">
        <v>7</v>
      </c>
    </row>
    <row r="4" spans="2:26" x14ac:dyDescent="0.25">
      <c r="I4" s="4"/>
      <c r="K4" s="4" t="s">
        <v>14</v>
      </c>
      <c r="L4" s="3">
        <f t="shared" ref="L4:Q4" si="0">AVERAGE(C:C)</f>
        <v>43330569.450000003</v>
      </c>
      <c r="M4" s="3">
        <f t="shared" si="0"/>
        <v>31801408.399999999</v>
      </c>
      <c r="N4" s="3">
        <f t="shared" si="0"/>
        <v>32001060.100000001</v>
      </c>
      <c r="O4" s="3">
        <f t="shared" si="0"/>
        <v>35985537.649999999</v>
      </c>
      <c r="P4" s="3">
        <f t="shared" si="0"/>
        <v>42620818.299999997</v>
      </c>
      <c r="Q4" s="3">
        <f t="shared" si="0"/>
        <v>32756551.050000001</v>
      </c>
      <c r="T4" s="3"/>
      <c r="U4" s="3"/>
      <c r="V4" s="3"/>
      <c r="W4" s="3"/>
      <c r="X4" t="s">
        <v>15</v>
      </c>
      <c r="Y4" s="3">
        <f>AVERAGE(U:U)</f>
        <v>43316616.5</v>
      </c>
      <c r="Z4" s="3">
        <f>AVERAGE(V:V)</f>
        <v>43866760.850000001</v>
      </c>
    </row>
    <row r="5" spans="2:26" x14ac:dyDescent="0.25">
      <c r="B5">
        <v>1</v>
      </c>
      <c r="C5" s="3">
        <v>33807491</v>
      </c>
      <c r="D5" s="3">
        <v>33454372</v>
      </c>
      <c r="E5" s="3">
        <v>31706391</v>
      </c>
      <c r="F5" s="3">
        <v>33229918</v>
      </c>
      <c r="G5" s="3">
        <v>34642067</v>
      </c>
      <c r="H5" s="3">
        <v>31529550</v>
      </c>
      <c r="K5" s="3" t="s">
        <v>16</v>
      </c>
      <c r="L5" s="3">
        <f t="shared" ref="L5:Q5" si="1">MAX(C:C)</f>
        <v>71361249</v>
      </c>
      <c r="M5" s="3">
        <f t="shared" si="1"/>
        <v>34731560</v>
      </c>
      <c r="N5" s="3">
        <f t="shared" si="1"/>
        <v>32379515</v>
      </c>
      <c r="O5" s="3">
        <f t="shared" si="1"/>
        <v>62067740</v>
      </c>
      <c r="P5" s="3">
        <f t="shared" si="1"/>
        <v>72907838</v>
      </c>
      <c r="Q5" s="3">
        <f t="shared" si="1"/>
        <v>39951739</v>
      </c>
      <c r="T5">
        <v>1</v>
      </c>
      <c r="U5" s="3">
        <v>42568012</v>
      </c>
      <c r="V5" s="3">
        <v>42813442</v>
      </c>
      <c r="W5" s="3"/>
    </row>
    <row r="6" spans="2:26" x14ac:dyDescent="0.25">
      <c r="B6">
        <v>2</v>
      </c>
      <c r="C6" s="3">
        <v>70177222</v>
      </c>
      <c r="D6" s="3">
        <v>31305287</v>
      </c>
      <c r="E6" s="3">
        <v>32244373</v>
      </c>
      <c r="F6" s="3">
        <v>33177050</v>
      </c>
      <c r="G6" s="3">
        <v>35123881</v>
      </c>
      <c r="H6" s="3">
        <v>31555103</v>
      </c>
      <c r="K6" s="3" t="s">
        <v>17</v>
      </c>
      <c r="L6" s="3">
        <f t="shared" ref="L6:Q6" si="2">MIN(C:C)</f>
        <v>30799955</v>
      </c>
      <c r="M6" s="3">
        <f t="shared" si="2"/>
        <v>30765543</v>
      </c>
      <c r="N6" s="3">
        <f t="shared" si="2"/>
        <v>31639312</v>
      </c>
      <c r="O6" s="3">
        <f t="shared" si="2"/>
        <v>32887643</v>
      </c>
      <c r="P6" s="3">
        <f t="shared" si="2"/>
        <v>34642067</v>
      </c>
      <c r="Q6" s="3">
        <f t="shared" si="2"/>
        <v>30458109</v>
      </c>
      <c r="T6">
        <v>2</v>
      </c>
      <c r="U6" s="3">
        <v>48933202</v>
      </c>
      <c r="V6" s="3">
        <v>41935179</v>
      </c>
      <c r="W6" s="3"/>
    </row>
    <row r="7" spans="2:26" x14ac:dyDescent="0.25">
      <c r="B7">
        <v>3</v>
      </c>
      <c r="C7" s="3">
        <v>33988447</v>
      </c>
      <c r="D7" s="3">
        <v>30788291</v>
      </c>
      <c r="E7" s="3">
        <v>31954570</v>
      </c>
      <c r="F7" s="3">
        <v>33568074</v>
      </c>
      <c r="G7" s="3">
        <v>38026742</v>
      </c>
      <c r="H7" s="3">
        <v>39951739</v>
      </c>
      <c r="T7">
        <v>3</v>
      </c>
      <c r="U7" s="3">
        <v>42515330</v>
      </c>
      <c r="V7" s="3">
        <v>40772222</v>
      </c>
      <c r="W7" s="3"/>
    </row>
    <row r="8" spans="2:26" x14ac:dyDescent="0.25">
      <c r="B8">
        <v>4</v>
      </c>
      <c r="C8" s="3">
        <v>65852201</v>
      </c>
      <c r="D8" s="3">
        <v>31321469</v>
      </c>
      <c r="E8" s="3">
        <v>32107877</v>
      </c>
      <c r="F8" s="3">
        <v>33492279</v>
      </c>
      <c r="G8" s="3">
        <v>35647228</v>
      </c>
      <c r="H8" s="3">
        <v>31657041</v>
      </c>
      <c r="T8">
        <v>4</v>
      </c>
      <c r="U8" s="3">
        <v>42823812</v>
      </c>
      <c r="V8" s="3">
        <v>47076652</v>
      </c>
      <c r="W8" s="3"/>
    </row>
    <row r="9" spans="2:26" x14ac:dyDescent="0.25">
      <c r="B9">
        <v>5</v>
      </c>
      <c r="C9" s="3">
        <v>33426309</v>
      </c>
      <c r="D9" s="3">
        <v>33321407</v>
      </c>
      <c r="E9" s="3">
        <v>32167543</v>
      </c>
      <c r="F9" s="3">
        <v>62067740</v>
      </c>
      <c r="G9" s="3">
        <v>35860355</v>
      </c>
      <c r="H9" s="3">
        <v>31811111</v>
      </c>
      <c r="T9">
        <v>5</v>
      </c>
      <c r="U9" s="3">
        <v>47060017</v>
      </c>
      <c r="V9" s="3">
        <v>47387994</v>
      </c>
      <c r="W9" s="3"/>
    </row>
    <row r="10" spans="2:26" x14ac:dyDescent="0.25">
      <c r="B10">
        <v>6</v>
      </c>
      <c r="C10" s="3">
        <v>57048393</v>
      </c>
      <c r="D10" s="3">
        <v>31275164</v>
      </c>
      <c r="E10" s="3">
        <v>32263310</v>
      </c>
      <c r="F10" s="3">
        <v>33215885</v>
      </c>
      <c r="G10" s="3">
        <v>37489087</v>
      </c>
      <c r="H10" s="3">
        <v>30527809</v>
      </c>
      <c r="T10">
        <v>6</v>
      </c>
      <c r="U10" s="3">
        <v>42804915</v>
      </c>
      <c r="V10" s="3">
        <v>43239213</v>
      </c>
      <c r="W10" s="3"/>
    </row>
    <row r="11" spans="2:26" x14ac:dyDescent="0.25">
      <c r="B11">
        <v>7</v>
      </c>
      <c r="C11" s="3">
        <v>33202451</v>
      </c>
      <c r="D11" s="3">
        <v>31591867</v>
      </c>
      <c r="E11" s="3">
        <v>32060732</v>
      </c>
      <c r="F11" s="3">
        <v>33535067</v>
      </c>
      <c r="G11" s="3">
        <v>35905037</v>
      </c>
      <c r="H11" s="3">
        <v>31575324</v>
      </c>
      <c r="T11">
        <v>7</v>
      </c>
      <c r="U11" s="3">
        <v>43356364</v>
      </c>
      <c r="V11" s="3">
        <v>43224504</v>
      </c>
      <c r="W11" s="3"/>
    </row>
    <row r="12" spans="2:26" x14ac:dyDescent="0.25">
      <c r="B12">
        <v>8</v>
      </c>
      <c r="C12" s="3">
        <v>56014357</v>
      </c>
      <c r="D12" s="3">
        <v>31073321</v>
      </c>
      <c r="E12" s="3">
        <v>32158009</v>
      </c>
      <c r="F12" s="3">
        <v>33450969</v>
      </c>
      <c r="G12" s="3">
        <v>35239114</v>
      </c>
      <c r="H12" s="3">
        <v>31601112</v>
      </c>
      <c r="T12">
        <v>8</v>
      </c>
      <c r="U12" s="3">
        <v>44259109</v>
      </c>
      <c r="V12" s="3">
        <v>43456050</v>
      </c>
      <c r="W12" s="3"/>
    </row>
    <row r="13" spans="2:26" x14ac:dyDescent="0.25">
      <c r="B13">
        <v>9</v>
      </c>
      <c r="C13" s="3">
        <v>71361249</v>
      </c>
      <c r="D13" s="3">
        <v>30765543</v>
      </c>
      <c r="E13" s="3">
        <v>31771890</v>
      </c>
      <c r="F13" s="3">
        <v>38256747</v>
      </c>
      <c r="G13" s="3">
        <v>38328041</v>
      </c>
      <c r="H13" s="3">
        <v>30458109</v>
      </c>
      <c r="T13">
        <v>9</v>
      </c>
      <c r="U13" s="3">
        <v>42533823</v>
      </c>
      <c r="V13" s="3">
        <v>43409866</v>
      </c>
      <c r="W13" s="3"/>
    </row>
    <row r="14" spans="2:26" x14ac:dyDescent="0.25">
      <c r="B14">
        <v>10</v>
      </c>
      <c r="C14" s="3">
        <v>33727970</v>
      </c>
      <c r="D14" s="3">
        <v>33600394</v>
      </c>
      <c r="E14" s="3">
        <v>32008536</v>
      </c>
      <c r="F14" s="3">
        <v>33472639</v>
      </c>
      <c r="G14" s="3">
        <v>34957051</v>
      </c>
      <c r="H14" s="3">
        <v>31490153</v>
      </c>
      <c r="T14">
        <v>10</v>
      </c>
      <c r="U14" s="3">
        <v>42216075</v>
      </c>
      <c r="V14" s="3">
        <v>43337914</v>
      </c>
      <c r="W14" s="3"/>
    </row>
    <row r="15" spans="2:26" x14ac:dyDescent="0.25">
      <c r="B15">
        <v>11</v>
      </c>
      <c r="C15" s="3">
        <v>36114019</v>
      </c>
      <c r="D15" s="3">
        <v>31230899</v>
      </c>
      <c r="E15" s="3">
        <v>32206150</v>
      </c>
      <c r="F15" s="3">
        <v>39959368</v>
      </c>
      <c r="G15" s="3">
        <v>35036968</v>
      </c>
      <c r="H15" s="3">
        <v>33538673</v>
      </c>
      <c r="T15">
        <v>11</v>
      </c>
      <c r="U15" s="3">
        <v>42244951</v>
      </c>
      <c r="V15" s="3">
        <v>43421806</v>
      </c>
      <c r="W15" s="3"/>
    </row>
    <row r="16" spans="2:26" x14ac:dyDescent="0.25">
      <c r="B16">
        <v>12</v>
      </c>
      <c r="C16" s="3">
        <v>35242807</v>
      </c>
      <c r="D16" s="3">
        <v>33612521</v>
      </c>
      <c r="E16" s="3">
        <v>32379515</v>
      </c>
      <c r="F16" s="3">
        <v>33397584</v>
      </c>
      <c r="G16" s="3">
        <v>34880967</v>
      </c>
      <c r="H16" s="3">
        <v>31353171</v>
      </c>
      <c r="T16">
        <v>12</v>
      </c>
      <c r="U16" s="3">
        <v>42179472</v>
      </c>
      <c r="V16" s="3">
        <v>44768093</v>
      </c>
      <c r="W16" s="3"/>
    </row>
    <row r="17" spans="2:23" x14ac:dyDescent="0.25">
      <c r="B17">
        <v>13</v>
      </c>
      <c r="C17" s="3">
        <v>33765455</v>
      </c>
      <c r="D17" s="3">
        <v>31598268</v>
      </c>
      <c r="E17" s="3">
        <v>31665158</v>
      </c>
      <c r="F17" s="3">
        <v>34142481</v>
      </c>
      <c r="G17" s="3">
        <v>35059501</v>
      </c>
      <c r="H17" s="3">
        <v>38689422</v>
      </c>
      <c r="T17">
        <v>13</v>
      </c>
      <c r="U17" s="3">
        <v>43654985</v>
      </c>
      <c r="V17" s="3">
        <v>47708840</v>
      </c>
      <c r="W17" s="3"/>
    </row>
    <row r="18" spans="2:23" x14ac:dyDescent="0.25">
      <c r="B18">
        <v>14</v>
      </c>
      <c r="C18" s="3">
        <v>33939717</v>
      </c>
      <c r="D18" s="3">
        <v>30915355</v>
      </c>
      <c r="E18" s="3">
        <v>31804666</v>
      </c>
      <c r="F18" s="3">
        <v>33332082</v>
      </c>
      <c r="G18" s="3">
        <v>72907838</v>
      </c>
      <c r="H18" s="3">
        <v>34760998</v>
      </c>
      <c r="T18">
        <v>14</v>
      </c>
      <c r="U18" s="3">
        <v>42817942</v>
      </c>
      <c r="V18" s="3">
        <v>41497031</v>
      </c>
      <c r="W18" s="3"/>
    </row>
    <row r="19" spans="2:23" x14ac:dyDescent="0.25">
      <c r="B19">
        <v>15</v>
      </c>
      <c r="C19" s="3">
        <v>33761669</v>
      </c>
      <c r="D19" s="3">
        <v>31500790</v>
      </c>
      <c r="E19" s="3">
        <v>32320594</v>
      </c>
      <c r="F19" s="3">
        <v>36272708</v>
      </c>
      <c r="G19" s="3">
        <v>72690589</v>
      </c>
      <c r="H19" s="3">
        <v>31492065</v>
      </c>
      <c r="T19">
        <v>15</v>
      </c>
      <c r="U19" s="3">
        <v>42566784</v>
      </c>
      <c r="V19" s="3">
        <v>42977259</v>
      </c>
      <c r="W19" s="3"/>
    </row>
    <row r="20" spans="2:23" x14ac:dyDescent="0.25">
      <c r="B20">
        <v>16</v>
      </c>
      <c r="C20" s="3">
        <v>33281559</v>
      </c>
      <c r="D20" s="3">
        <v>30788743</v>
      </c>
      <c r="E20" s="3">
        <v>31639312</v>
      </c>
      <c r="F20" s="3">
        <v>36407276</v>
      </c>
      <c r="G20" s="3">
        <v>35300682</v>
      </c>
      <c r="H20" s="3">
        <v>31354860</v>
      </c>
      <c r="T20">
        <v>16</v>
      </c>
      <c r="U20" s="3">
        <v>42513461</v>
      </c>
      <c r="V20" s="3">
        <v>41998349</v>
      </c>
      <c r="W20" s="3"/>
    </row>
    <row r="21" spans="2:23" x14ac:dyDescent="0.25">
      <c r="B21">
        <v>17</v>
      </c>
      <c r="C21" s="3">
        <v>35093208</v>
      </c>
      <c r="D21" s="3">
        <v>30817093</v>
      </c>
      <c r="E21" s="3">
        <v>31865999</v>
      </c>
      <c r="F21" s="3">
        <v>35613748</v>
      </c>
      <c r="G21" s="3">
        <v>36934541</v>
      </c>
      <c r="H21" s="3">
        <v>31278462</v>
      </c>
      <c r="T21">
        <v>17</v>
      </c>
      <c r="U21" s="3">
        <v>42547390</v>
      </c>
      <c r="V21" s="3">
        <v>43910404</v>
      </c>
      <c r="W21" s="3"/>
    </row>
    <row r="22" spans="2:23" x14ac:dyDescent="0.25">
      <c r="B22">
        <v>18</v>
      </c>
      <c r="C22" s="3">
        <v>39727808</v>
      </c>
      <c r="D22" s="3">
        <v>31525949</v>
      </c>
      <c r="E22" s="3">
        <v>31747248</v>
      </c>
      <c r="F22" s="3">
        <v>32887643</v>
      </c>
      <c r="G22" s="3">
        <v>60029118</v>
      </c>
      <c r="H22" s="3">
        <v>37419582</v>
      </c>
      <c r="T22">
        <v>18</v>
      </c>
      <c r="U22" s="3">
        <v>42475852</v>
      </c>
      <c r="V22" s="3">
        <v>43081784</v>
      </c>
      <c r="W22" s="3"/>
    </row>
    <row r="23" spans="2:23" x14ac:dyDescent="0.25">
      <c r="B23">
        <v>19</v>
      </c>
      <c r="C23" s="3">
        <v>66279102</v>
      </c>
      <c r="D23" s="3">
        <v>30809875</v>
      </c>
      <c r="E23" s="3">
        <v>32145200</v>
      </c>
      <c r="F23" s="3">
        <v>36229498</v>
      </c>
      <c r="G23" s="3">
        <v>71533238</v>
      </c>
      <c r="H23" s="3">
        <v>31453050</v>
      </c>
      <c r="T23">
        <v>19</v>
      </c>
      <c r="U23" s="3">
        <v>42278554</v>
      </c>
      <c r="V23" s="3">
        <v>43319682</v>
      </c>
      <c r="W23" s="3"/>
    </row>
    <row r="24" spans="2:23" x14ac:dyDescent="0.25">
      <c r="B24">
        <v>20</v>
      </c>
      <c r="C24" s="3">
        <v>30799955</v>
      </c>
      <c r="D24" s="3">
        <v>34731560</v>
      </c>
      <c r="E24" s="3">
        <v>31804129</v>
      </c>
      <c r="F24" s="3">
        <v>34001997</v>
      </c>
      <c r="G24" s="3">
        <v>36824321</v>
      </c>
      <c r="H24" s="3">
        <v>31633687</v>
      </c>
      <c r="T24">
        <v>20</v>
      </c>
      <c r="U24" s="3">
        <v>43982280</v>
      </c>
      <c r="V24" s="3">
        <v>47998933</v>
      </c>
      <c r="W24" s="3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6"/>
  <sheetViews>
    <sheetView topLeftCell="P1" zoomScaleNormal="100" workbookViewId="0">
      <selection activeCell="Z8" sqref="Z8"/>
    </sheetView>
  </sheetViews>
  <sheetFormatPr baseColWidth="10" defaultColWidth="10.5703125" defaultRowHeight="15" x14ac:dyDescent="0.25"/>
  <cols>
    <col min="2" max="2" width="36.28515625" customWidth="1"/>
    <col min="3" max="3" width="25.140625" style="6" customWidth="1"/>
    <col min="4" max="4" width="16.140625" style="7" customWidth="1"/>
    <col min="5" max="5" width="13.5703125" style="6" customWidth="1"/>
    <col min="6" max="6" width="15.42578125" style="7" customWidth="1"/>
    <col min="7" max="7" width="19.28515625" style="7" customWidth="1"/>
    <col min="8" max="8" width="10.5703125" style="6"/>
    <col min="9" max="9" width="23.42578125" customWidth="1"/>
    <col min="10" max="10" width="12.7109375" customWidth="1"/>
    <col min="11" max="11" width="11.28515625" customWidth="1"/>
    <col min="12" max="12" width="12.7109375" style="6" customWidth="1"/>
    <col min="13" max="13" width="9.85546875" style="6" customWidth="1"/>
    <col min="14" max="14" width="13.5703125" style="6" customWidth="1"/>
    <col min="15" max="15" width="10.5703125" style="6"/>
    <col min="16" max="16" width="12.5703125" style="6" customWidth="1"/>
    <col min="17" max="17" width="10.5703125" style="6"/>
    <col min="21" max="21" width="10.5703125" style="6"/>
    <col min="22" max="22" width="10.5703125" style="7"/>
    <col min="26" max="26" width="12.85546875" customWidth="1"/>
  </cols>
  <sheetData>
    <row r="1" spans="2:26" x14ac:dyDescent="0.25">
      <c r="C1" s="1" t="s">
        <v>24</v>
      </c>
      <c r="D1" s="1"/>
      <c r="E1" s="1"/>
      <c r="F1" s="1"/>
      <c r="G1" s="1"/>
    </row>
    <row r="3" spans="2:26" x14ac:dyDescent="0.25">
      <c r="B3" s="4" t="s">
        <v>1</v>
      </c>
      <c r="C3" s="8" t="s">
        <v>2</v>
      </c>
      <c r="D3" s="9" t="s">
        <v>3</v>
      </c>
      <c r="E3" s="8" t="s">
        <v>4</v>
      </c>
      <c r="F3" s="9" t="s">
        <v>5</v>
      </c>
      <c r="G3" s="7" t="s">
        <v>6</v>
      </c>
      <c r="H3" s="8" t="s">
        <v>7</v>
      </c>
      <c r="K3" s="4"/>
      <c r="L3" s="8" t="s">
        <v>8</v>
      </c>
      <c r="M3" s="6" t="s">
        <v>3</v>
      </c>
      <c r="N3" s="6" t="s">
        <v>4</v>
      </c>
      <c r="O3" s="6" t="s">
        <v>9</v>
      </c>
      <c r="P3" s="6" t="s">
        <v>10</v>
      </c>
      <c r="Q3" s="6" t="s">
        <v>7</v>
      </c>
      <c r="R3" s="4"/>
      <c r="T3" s="3"/>
      <c r="U3" s="6" t="s">
        <v>11</v>
      </c>
      <c r="V3" s="7" t="s">
        <v>12</v>
      </c>
      <c r="W3" s="3"/>
      <c r="Y3" s="3" t="s">
        <v>13</v>
      </c>
      <c r="Z3" s="3" t="s">
        <v>7</v>
      </c>
    </row>
    <row r="4" spans="2:26" x14ac:dyDescent="0.25">
      <c r="I4" s="4"/>
      <c r="J4" s="3"/>
      <c r="K4" s="4" t="s">
        <v>14</v>
      </c>
      <c r="L4" s="6">
        <f t="shared" ref="L4:Q4" si="0">AVERAGE(C:C)</f>
        <v>0.29546795000000009</v>
      </c>
      <c r="M4" s="6">
        <f t="shared" si="0"/>
        <v>0.27438165000000009</v>
      </c>
      <c r="N4" s="6">
        <f t="shared" si="0"/>
        <v>0.26406004999999999</v>
      </c>
      <c r="O4" s="6">
        <f t="shared" si="0"/>
        <v>0.27677954999999999</v>
      </c>
      <c r="P4" s="6">
        <f t="shared" si="0"/>
        <v>0.30333269999999996</v>
      </c>
      <c r="Q4" s="6">
        <f t="shared" si="0"/>
        <v>0.26025834999999997</v>
      </c>
      <c r="T4" s="3"/>
      <c r="W4" s="3"/>
      <c r="X4" t="s">
        <v>15</v>
      </c>
      <c r="Y4" s="6">
        <f>AVERAGE(U:U)</f>
        <v>0.35638924999999994</v>
      </c>
      <c r="Z4" s="6">
        <f>AVERAGE(V:V)</f>
        <v>0.35948849999999999</v>
      </c>
    </row>
    <row r="5" spans="2:26" x14ac:dyDescent="0.25">
      <c r="B5">
        <v>1</v>
      </c>
      <c r="C5" s="6">
        <v>0.29774200000000001</v>
      </c>
      <c r="D5" s="7">
        <v>0.271816</v>
      </c>
      <c r="E5" s="6">
        <v>0.26335799999999998</v>
      </c>
      <c r="F5" s="7">
        <v>0.26880900000000002</v>
      </c>
      <c r="G5" s="7">
        <v>0.294929</v>
      </c>
      <c r="H5" s="6">
        <v>0.25777899999999998</v>
      </c>
      <c r="J5" s="3"/>
      <c r="K5" t="s">
        <v>16</v>
      </c>
      <c r="L5" s="6">
        <f t="shared" ref="L5:Q5" si="1">MAX(C:C)</f>
        <v>0.31608599999999998</v>
      </c>
      <c r="M5" s="6">
        <f t="shared" si="1"/>
        <v>0.28510099999999999</v>
      </c>
      <c r="N5" s="6">
        <f t="shared" si="1"/>
        <v>0.282725</v>
      </c>
      <c r="O5" s="6">
        <f t="shared" si="1"/>
        <v>0.31168099999999999</v>
      </c>
      <c r="P5" s="6">
        <f t="shared" si="1"/>
        <v>0.33500999999999997</v>
      </c>
      <c r="Q5" s="6">
        <f t="shared" si="1"/>
        <v>0.28921799999999998</v>
      </c>
      <c r="T5">
        <v>1</v>
      </c>
      <c r="U5" s="6">
        <v>0.36149700000000001</v>
      </c>
      <c r="V5" s="7">
        <v>0.35948000000000002</v>
      </c>
      <c r="W5" s="3"/>
    </row>
    <row r="6" spans="2:26" x14ac:dyDescent="0.25">
      <c r="B6">
        <v>2</v>
      </c>
      <c r="C6" s="6">
        <v>0.291126</v>
      </c>
      <c r="D6" s="7">
        <v>0.27305600000000002</v>
      </c>
      <c r="E6" s="6">
        <v>0.26250400000000002</v>
      </c>
      <c r="F6" s="7">
        <v>0.26964700000000003</v>
      </c>
      <c r="G6" s="7">
        <v>0.29736099999999999</v>
      </c>
      <c r="H6" s="6">
        <v>0.25753199999999998</v>
      </c>
      <c r="J6" s="3"/>
      <c r="K6" t="s">
        <v>17</v>
      </c>
      <c r="L6" s="6">
        <f t="shared" ref="L6:Q6" si="2">MIN(C:C)</f>
        <v>0.29046699999999998</v>
      </c>
      <c r="M6" s="6">
        <f t="shared" si="2"/>
        <v>0.27082499999999998</v>
      </c>
      <c r="N6" s="6">
        <f t="shared" si="2"/>
        <v>0.26205299999999998</v>
      </c>
      <c r="O6" s="6">
        <f t="shared" si="2"/>
        <v>0.26841500000000001</v>
      </c>
      <c r="P6" s="6">
        <f t="shared" si="2"/>
        <v>0.294929</v>
      </c>
      <c r="Q6" s="6">
        <f t="shared" si="2"/>
        <v>0.25628299999999998</v>
      </c>
      <c r="T6">
        <v>2</v>
      </c>
      <c r="U6" s="6">
        <v>0.35649999999999998</v>
      </c>
      <c r="V6" s="7">
        <v>0.38502799999999998</v>
      </c>
      <c r="W6" s="3"/>
    </row>
    <row r="7" spans="2:26" x14ac:dyDescent="0.25">
      <c r="B7">
        <v>3</v>
      </c>
      <c r="C7" s="6">
        <v>0.29127700000000001</v>
      </c>
      <c r="D7" s="7">
        <v>0.27448400000000001</v>
      </c>
      <c r="E7" s="6">
        <v>0.26230100000000001</v>
      </c>
      <c r="F7" s="7">
        <v>0.26841500000000001</v>
      </c>
      <c r="G7" s="7">
        <v>0.33500999999999997</v>
      </c>
      <c r="H7" s="6">
        <v>0.26172000000000001</v>
      </c>
      <c r="T7">
        <v>3</v>
      </c>
      <c r="U7" s="6">
        <v>0.35672700000000002</v>
      </c>
      <c r="V7" s="7">
        <v>0.35705399999999998</v>
      </c>
      <c r="W7" s="3"/>
    </row>
    <row r="8" spans="2:26" x14ac:dyDescent="0.25">
      <c r="B8">
        <v>4</v>
      </c>
      <c r="C8" s="6">
        <v>0.291545</v>
      </c>
      <c r="D8" s="7">
        <v>0.27392</v>
      </c>
      <c r="E8" s="6">
        <v>0.26297599999999999</v>
      </c>
      <c r="F8" s="7">
        <v>0.27494000000000002</v>
      </c>
      <c r="G8" s="7">
        <v>0.295684</v>
      </c>
      <c r="H8" s="6">
        <v>0.26856000000000002</v>
      </c>
      <c r="T8">
        <v>4</v>
      </c>
      <c r="U8" s="6">
        <v>0.35572399999999998</v>
      </c>
      <c r="V8" s="7">
        <v>0.35694300000000001</v>
      </c>
      <c r="W8" s="3"/>
    </row>
    <row r="9" spans="2:26" x14ac:dyDescent="0.25">
      <c r="B9">
        <v>5</v>
      </c>
      <c r="C9" s="6">
        <v>0.29046699999999998</v>
      </c>
      <c r="D9" s="7">
        <v>0.27082499999999998</v>
      </c>
      <c r="E9" s="6">
        <v>0.26327699999999998</v>
      </c>
      <c r="F9" s="7">
        <v>0.26999800000000002</v>
      </c>
      <c r="G9" s="7">
        <v>0.33350200000000002</v>
      </c>
      <c r="H9" s="6">
        <v>0.26016299999999998</v>
      </c>
      <c r="T9">
        <v>5</v>
      </c>
      <c r="U9" s="6">
        <v>0.35570499999999999</v>
      </c>
      <c r="V9" s="7">
        <v>0.35619200000000001</v>
      </c>
      <c r="W9" s="3"/>
    </row>
    <row r="10" spans="2:26" x14ac:dyDescent="0.25">
      <c r="B10">
        <v>6</v>
      </c>
      <c r="C10" s="6">
        <v>0.29132599999999997</v>
      </c>
      <c r="D10" s="7">
        <v>0.27207199999999998</v>
      </c>
      <c r="E10" s="6">
        <v>0.26281700000000002</v>
      </c>
      <c r="F10" s="7">
        <v>0.30235400000000001</v>
      </c>
      <c r="G10" s="7">
        <v>0.29694399999999999</v>
      </c>
      <c r="H10" s="6">
        <v>0.25630199999999997</v>
      </c>
      <c r="T10">
        <v>6</v>
      </c>
      <c r="U10" s="6">
        <v>0.35617500000000002</v>
      </c>
      <c r="V10" s="7">
        <v>0.35748999999999997</v>
      </c>
      <c r="W10" s="3"/>
    </row>
    <row r="11" spans="2:26" x14ac:dyDescent="0.25">
      <c r="B11">
        <v>7</v>
      </c>
      <c r="C11" s="6">
        <v>0.31608599999999998</v>
      </c>
      <c r="D11" s="7">
        <v>0.27741900000000003</v>
      </c>
      <c r="E11" s="6">
        <v>0.26253100000000001</v>
      </c>
      <c r="F11" s="7">
        <v>0.26869300000000002</v>
      </c>
      <c r="G11" s="7">
        <v>0.29569699999999999</v>
      </c>
      <c r="H11" s="6">
        <v>0.25630399999999998</v>
      </c>
      <c r="T11">
        <v>7</v>
      </c>
      <c r="U11" s="6">
        <v>0.355439</v>
      </c>
      <c r="V11" s="7">
        <v>0.35811799999999999</v>
      </c>
      <c r="W11" s="3"/>
    </row>
    <row r="12" spans="2:26" x14ac:dyDescent="0.25">
      <c r="B12">
        <v>8</v>
      </c>
      <c r="C12" s="8">
        <v>0.31606299999999998</v>
      </c>
      <c r="D12" s="7">
        <v>0.27379399999999998</v>
      </c>
      <c r="E12" s="6">
        <v>0.262214</v>
      </c>
      <c r="F12" s="7">
        <v>0.27590399999999998</v>
      </c>
      <c r="G12" s="7">
        <v>0.295711</v>
      </c>
      <c r="H12" s="6">
        <v>0.25646200000000002</v>
      </c>
      <c r="T12">
        <v>8</v>
      </c>
      <c r="U12" s="6">
        <v>0.35812300000000002</v>
      </c>
      <c r="V12" s="7">
        <v>0.35717500000000002</v>
      </c>
      <c r="W12" s="3"/>
    </row>
    <row r="13" spans="2:26" x14ac:dyDescent="0.25">
      <c r="B13">
        <v>9</v>
      </c>
      <c r="C13" s="6">
        <v>0.29311399999999999</v>
      </c>
      <c r="D13" s="7">
        <v>0.27954099999999998</v>
      </c>
      <c r="E13" s="6">
        <v>0.26328299999999999</v>
      </c>
      <c r="F13" s="7">
        <v>0.27410200000000001</v>
      </c>
      <c r="G13" s="7">
        <v>0.29648999999999998</v>
      </c>
      <c r="H13" s="6">
        <v>0.25769599999999998</v>
      </c>
      <c r="T13">
        <v>9</v>
      </c>
      <c r="U13" s="6">
        <v>0.35642699999999999</v>
      </c>
      <c r="V13" s="7">
        <v>0.36250700000000002</v>
      </c>
      <c r="W13" s="3"/>
    </row>
    <row r="14" spans="2:26" x14ac:dyDescent="0.25">
      <c r="B14">
        <v>10</v>
      </c>
      <c r="C14" s="6">
        <v>0.29055500000000001</v>
      </c>
      <c r="D14" s="7">
        <v>0.27199000000000001</v>
      </c>
      <c r="E14" s="6">
        <v>0.26247799999999999</v>
      </c>
      <c r="F14" s="7">
        <v>0.275449</v>
      </c>
      <c r="G14" s="7">
        <v>0.29594500000000001</v>
      </c>
      <c r="H14" s="6">
        <v>0.25712200000000002</v>
      </c>
      <c r="T14">
        <v>10</v>
      </c>
      <c r="U14" s="6">
        <v>0.35633199999999998</v>
      </c>
      <c r="V14" s="7">
        <v>0.356485</v>
      </c>
      <c r="W14" s="3"/>
    </row>
    <row r="15" spans="2:26" x14ac:dyDescent="0.25">
      <c r="B15">
        <v>11</v>
      </c>
      <c r="C15" s="6">
        <v>0.29691499999999998</v>
      </c>
      <c r="D15" s="7">
        <v>0.27242899999999998</v>
      </c>
      <c r="E15" s="6">
        <v>0.26238600000000001</v>
      </c>
      <c r="F15" s="7">
        <v>0.297122</v>
      </c>
      <c r="G15" s="7">
        <v>0.29587400000000003</v>
      </c>
      <c r="H15" s="6">
        <v>0.26247999999999999</v>
      </c>
      <c r="T15">
        <v>11</v>
      </c>
      <c r="U15" s="6">
        <v>0.35570499999999999</v>
      </c>
      <c r="V15" s="7">
        <v>0.35714000000000001</v>
      </c>
      <c r="W15" s="3"/>
    </row>
    <row r="16" spans="2:26" x14ac:dyDescent="0.25">
      <c r="B16">
        <v>12</v>
      </c>
      <c r="C16" s="6">
        <v>0.29182999999999998</v>
      </c>
      <c r="D16" s="7">
        <v>0.27172400000000002</v>
      </c>
      <c r="E16" s="6">
        <v>0.266372</v>
      </c>
      <c r="F16" s="7">
        <v>0.27050200000000002</v>
      </c>
      <c r="G16" s="7">
        <v>0.30155399999999999</v>
      </c>
      <c r="H16" s="6">
        <v>0.25774799999999998</v>
      </c>
      <c r="T16">
        <v>12</v>
      </c>
      <c r="U16" s="6">
        <v>0.35510999999999998</v>
      </c>
      <c r="V16" s="7">
        <v>0.35721199999999997</v>
      </c>
      <c r="W16" s="3"/>
    </row>
    <row r="17" spans="2:23" x14ac:dyDescent="0.25">
      <c r="B17">
        <v>13</v>
      </c>
      <c r="C17" s="6">
        <v>0.29164299999999999</v>
      </c>
      <c r="D17" s="7">
        <v>0.27417999999999998</v>
      </c>
      <c r="E17" s="6">
        <v>0.262799</v>
      </c>
      <c r="F17" s="7">
        <v>0.26940700000000001</v>
      </c>
      <c r="G17" s="7">
        <v>0.29684199999999999</v>
      </c>
      <c r="H17" s="6">
        <v>0.25825399999999998</v>
      </c>
      <c r="T17">
        <v>13</v>
      </c>
      <c r="U17" s="6">
        <v>0.35546800000000001</v>
      </c>
      <c r="V17" s="7">
        <v>0.36202899999999999</v>
      </c>
      <c r="W17" s="3"/>
    </row>
    <row r="18" spans="2:23" x14ac:dyDescent="0.25">
      <c r="B18">
        <v>14</v>
      </c>
      <c r="C18" s="6">
        <v>0.29804900000000001</v>
      </c>
      <c r="D18" s="7">
        <v>0.276034</v>
      </c>
      <c r="E18" s="6">
        <v>0.26340200000000003</v>
      </c>
      <c r="F18" s="7">
        <v>0.26940700000000001</v>
      </c>
      <c r="G18" s="7">
        <v>0.29596499999999998</v>
      </c>
      <c r="H18" s="6">
        <v>0.25804300000000002</v>
      </c>
      <c r="T18">
        <v>14</v>
      </c>
      <c r="U18" s="6">
        <v>0.356209</v>
      </c>
      <c r="V18" s="7">
        <v>0.35631000000000002</v>
      </c>
      <c r="W18" s="3"/>
    </row>
    <row r="19" spans="2:23" x14ac:dyDescent="0.25">
      <c r="B19">
        <v>15</v>
      </c>
      <c r="C19" s="6">
        <v>0.29181400000000002</v>
      </c>
      <c r="D19" s="7">
        <v>0.272953</v>
      </c>
      <c r="E19" s="6">
        <v>0.26285700000000001</v>
      </c>
      <c r="F19" s="7">
        <v>0.31168099999999999</v>
      </c>
      <c r="G19" s="7">
        <v>0.29705700000000002</v>
      </c>
      <c r="H19" s="6">
        <v>0.25628299999999998</v>
      </c>
      <c r="T19">
        <v>15</v>
      </c>
      <c r="U19" s="6">
        <v>0.35594700000000001</v>
      </c>
      <c r="V19" s="7">
        <v>0.35722100000000001</v>
      </c>
      <c r="W19" s="3"/>
    </row>
    <row r="20" spans="2:23" x14ac:dyDescent="0.25">
      <c r="B20">
        <v>16</v>
      </c>
      <c r="C20" s="6">
        <v>0.29141899999999998</v>
      </c>
      <c r="D20" s="7">
        <v>0.27185500000000001</v>
      </c>
      <c r="E20" s="6">
        <v>0.26325799999999999</v>
      </c>
      <c r="F20" s="7">
        <v>0.27261299999999999</v>
      </c>
      <c r="G20" s="7">
        <v>0.29603400000000002</v>
      </c>
      <c r="H20" s="6">
        <v>0.25640000000000002</v>
      </c>
      <c r="T20">
        <v>16</v>
      </c>
      <c r="U20" s="6">
        <v>0.35553699999999999</v>
      </c>
      <c r="V20" s="7">
        <v>0.35697899999999999</v>
      </c>
      <c r="W20" s="3"/>
    </row>
    <row r="21" spans="2:23" x14ac:dyDescent="0.25">
      <c r="B21">
        <v>17</v>
      </c>
      <c r="C21" s="6">
        <v>0.29199700000000001</v>
      </c>
      <c r="D21" s="7">
        <v>0.27260499999999999</v>
      </c>
      <c r="E21" s="6">
        <v>0.26205299999999998</v>
      </c>
      <c r="F21" s="7">
        <v>0.27794799999999997</v>
      </c>
      <c r="G21" s="7">
        <v>0.29621599999999998</v>
      </c>
      <c r="H21" s="6">
        <v>0.26242399999999999</v>
      </c>
      <c r="T21">
        <v>17</v>
      </c>
      <c r="U21" s="6">
        <v>0.35820999999999997</v>
      </c>
      <c r="V21" s="7">
        <v>0.36015399999999997</v>
      </c>
      <c r="W21" s="3"/>
    </row>
    <row r="22" spans="2:23" x14ac:dyDescent="0.25">
      <c r="B22">
        <v>18</v>
      </c>
      <c r="C22" s="6">
        <v>0.291794</v>
      </c>
      <c r="D22" s="7">
        <v>0.27810699999999999</v>
      </c>
      <c r="E22" s="6">
        <v>0.26310299999999998</v>
      </c>
      <c r="F22" s="7">
        <v>0.280339</v>
      </c>
      <c r="G22" s="7">
        <v>0.330679</v>
      </c>
      <c r="H22" s="6">
        <v>0.25687599999999999</v>
      </c>
      <c r="T22">
        <v>18</v>
      </c>
      <c r="U22" s="6">
        <v>0.35500799999999999</v>
      </c>
      <c r="V22" s="7">
        <v>0.35793399999999997</v>
      </c>
      <c r="W22" s="3"/>
    </row>
    <row r="23" spans="2:23" x14ac:dyDescent="0.25">
      <c r="B23">
        <v>19</v>
      </c>
      <c r="C23" s="6">
        <v>0.29522399999999999</v>
      </c>
      <c r="D23" s="7">
        <v>0.27372800000000003</v>
      </c>
      <c r="E23" s="6">
        <v>0.282725</v>
      </c>
      <c r="F23" s="7">
        <v>0.26892700000000003</v>
      </c>
      <c r="G23" s="7">
        <v>0.32211899999999999</v>
      </c>
      <c r="H23" s="6">
        <v>0.28921799999999998</v>
      </c>
      <c r="T23">
        <v>19</v>
      </c>
      <c r="U23" s="6">
        <v>0.35610000000000003</v>
      </c>
      <c r="V23" s="7">
        <v>0.356823</v>
      </c>
      <c r="W23" s="3"/>
    </row>
    <row r="24" spans="2:23" x14ac:dyDescent="0.25">
      <c r="B24">
        <v>20</v>
      </c>
      <c r="C24" s="6">
        <v>0.299373</v>
      </c>
      <c r="D24" s="7">
        <v>0.28510099999999999</v>
      </c>
      <c r="E24" s="6">
        <v>0.26450699999999999</v>
      </c>
      <c r="F24" s="7">
        <v>0.26933400000000002</v>
      </c>
      <c r="G24" s="7">
        <v>0.297041</v>
      </c>
      <c r="H24" s="6">
        <v>0.257801</v>
      </c>
      <c r="T24">
        <v>20</v>
      </c>
      <c r="U24" s="6">
        <v>0.35584199999999999</v>
      </c>
      <c r="V24" s="7">
        <v>0.36149599999999998</v>
      </c>
      <c r="W24" s="3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46"/>
  <sheetViews>
    <sheetView topLeftCell="T1" zoomScaleNormal="100" workbookViewId="0">
      <selection activeCell="Y6" sqref="Y6"/>
    </sheetView>
  </sheetViews>
  <sheetFormatPr baseColWidth="10" defaultColWidth="10.5703125" defaultRowHeight="15" x14ac:dyDescent="0.25"/>
  <cols>
    <col min="2" max="2" width="39.42578125" customWidth="1"/>
    <col min="3" max="3" width="23.140625" style="6" customWidth="1"/>
    <col min="4" max="4" width="10.42578125" style="7" customWidth="1"/>
    <col min="5" max="5" width="13.5703125" customWidth="1"/>
    <col min="6" max="6" width="13.7109375" style="7" customWidth="1"/>
    <col min="7" max="8" width="10.5703125" style="7"/>
    <col min="9" max="9" width="23.42578125" customWidth="1"/>
    <col min="10" max="10" width="12.85546875" customWidth="1"/>
    <col min="11" max="11" width="13.42578125" customWidth="1"/>
    <col min="12" max="12" width="12.7109375" style="6" customWidth="1"/>
    <col min="13" max="13" width="15" style="3" customWidth="1"/>
    <col min="14" max="14" width="13.5703125" style="6" customWidth="1"/>
    <col min="15" max="15" width="11.85546875" style="3" customWidth="1"/>
    <col min="16" max="16" width="12.5703125" style="3" customWidth="1"/>
    <col min="17" max="17" width="9.85546875" style="3" customWidth="1"/>
    <col min="21" max="21" width="10.5703125" style="6"/>
    <col min="22" max="22" width="10.5703125" style="7"/>
    <col min="25" max="25" width="12" customWidth="1"/>
  </cols>
  <sheetData>
    <row r="1" spans="2:26" x14ac:dyDescent="0.25">
      <c r="C1" s="1" t="s">
        <v>24</v>
      </c>
      <c r="D1" s="1"/>
      <c r="E1" s="1"/>
      <c r="F1" s="1"/>
      <c r="G1" s="1"/>
    </row>
    <row r="3" spans="2:26" x14ac:dyDescent="0.25">
      <c r="B3" s="4" t="s">
        <v>1</v>
      </c>
      <c r="C3" s="8" t="s">
        <v>2</v>
      </c>
      <c r="D3" s="9" t="s">
        <v>3</v>
      </c>
      <c r="E3" s="5" t="s">
        <v>4</v>
      </c>
      <c r="F3" s="9" t="s">
        <v>5</v>
      </c>
      <c r="G3" s="7" t="s">
        <v>6</v>
      </c>
      <c r="H3" s="9" t="s">
        <v>7</v>
      </c>
      <c r="K3" s="4"/>
      <c r="L3" s="8" t="s">
        <v>8</v>
      </c>
      <c r="M3" s="3" t="s">
        <v>3</v>
      </c>
      <c r="N3" s="6" t="s">
        <v>4</v>
      </c>
      <c r="O3" s="3" t="s">
        <v>9</v>
      </c>
      <c r="P3" s="3" t="s">
        <v>10</v>
      </c>
      <c r="Q3" s="3" t="s">
        <v>7</v>
      </c>
      <c r="R3" s="4"/>
      <c r="T3" s="3"/>
      <c r="U3" s="6" t="s">
        <v>11</v>
      </c>
      <c r="V3" s="7" t="s">
        <v>12</v>
      </c>
      <c r="W3" s="3"/>
      <c r="Y3" s="3" t="s">
        <v>13</v>
      </c>
      <c r="Z3" s="3" t="s">
        <v>7</v>
      </c>
    </row>
    <row r="4" spans="2:26" x14ac:dyDescent="0.25">
      <c r="I4" s="4"/>
      <c r="J4" s="3"/>
      <c r="K4" s="4" t="s">
        <v>14</v>
      </c>
      <c r="L4" s="6">
        <f t="shared" ref="L4:Q4" si="0">AVERAGE(C:C)</f>
        <v>2.8162803500000004</v>
      </c>
      <c r="M4" s="6">
        <f t="shared" si="0"/>
        <v>2.4055854000000001</v>
      </c>
      <c r="N4" s="6">
        <f t="shared" si="0"/>
        <v>2.3394234999999997</v>
      </c>
      <c r="O4" s="6">
        <f t="shared" si="0"/>
        <v>2.3858747500000002</v>
      </c>
      <c r="P4" s="6">
        <f t="shared" si="0"/>
        <v>2.6151527000000003</v>
      </c>
      <c r="Q4" s="6">
        <f t="shared" si="0"/>
        <v>2.2980112499999996</v>
      </c>
      <c r="T4" s="3"/>
      <c r="W4" s="3"/>
      <c r="X4" t="s">
        <v>15</v>
      </c>
      <c r="Y4" s="6">
        <f>AVERAGE(U:U)</f>
        <v>3.1845743000000004</v>
      </c>
      <c r="Z4" s="6">
        <f>AVERAGE(V:V)</f>
        <v>3.19518375</v>
      </c>
    </row>
    <row r="5" spans="2:26" x14ac:dyDescent="0.25">
      <c r="B5">
        <v>1</v>
      </c>
      <c r="C5" s="6">
        <v>2.9742950000000001</v>
      </c>
      <c r="D5" s="7">
        <v>2.4026830000000001</v>
      </c>
      <c r="E5">
        <v>2.3404069999999999</v>
      </c>
      <c r="F5" s="7">
        <v>2.369132</v>
      </c>
      <c r="G5" s="7">
        <v>2.6104259999999999</v>
      </c>
      <c r="H5" s="7">
        <v>2.2973520000000001</v>
      </c>
      <c r="J5" s="3"/>
      <c r="K5" t="s">
        <v>16</v>
      </c>
      <c r="L5" s="6">
        <f t="shared" ref="L5:Q5" si="1">MAX(C:C)</f>
        <v>2.9931770000000002</v>
      </c>
      <c r="M5" s="6">
        <f t="shared" si="1"/>
        <v>2.4261710000000001</v>
      </c>
      <c r="N5" s="6">
        <f t="shared" si="1"/>
        <v>2.3715820000000001</v>
      </c>
      <c r="O5" s="6">
        <f t="shared" si="1"/>
        <v>2.4171870000000002</v>
      </c>
      <c r="P5" s="6">
        <f t="shared" si="1"/>
        <v>2.6273879999999998</v>
      </c>
      <c r="Q5" s="6">
        <f t="shared" si="1"/>
        <v>2.3214329999999999</v>
      </c>
      <c r="T5">
        <v>1</v>
      </c>
      <c r="U5" s="6">
        <v>3.1820400000000002</v>
      </c>
      <c r="V5" s="7">
        <v>3.1844389999999998</v>
      </c>
      <c r="W5" s="3"/>
    </row>
    <row r="6" spans="2:26" x14ac:dyDescent="0.25">
      <c r="B6">
        <v>2</v>
      </c>
      <c r="C6" s="6">
        <v>2.9691160000000001</v>
      </c>
      <c r="D6" s="7">
        <v>2.3971290000000001</v>
      </c>
      <c r="E6">
        <v>2.3353510000000002</v>
      </c>
      <c r="F6" s="7">
        <v>2.4166949999999998</v>
      </c>
      <c r="G6" s="7">
        <v>2.6140889999999999</v>
      </c>
      <c r="H6" s="7">
        <v>2.2991440000000001</v>
      </c>
      <c r="J6" s="3"/>
      <c r="K6" t="s">
        <v>17</v>
      </c>
      <c r="L6" s="6">
        <f t="shared" ref="L6:Q6" si="2">MIN(C:C)</f>
        <v>2.6676630000000001</v>
      </c>
      <c r="M6" s="6">
        <f t="shared" si="2"/>
        <v>2.3969749999999999</v>
      </c>
      <c r="N6" s="6">
        <f t="shared" si="2"/>
        <v>2.331026</v>
      </c>
      <c r="O6" s="6">
        <f t="shared" si="2"/>
        <v>2.369132</v>
      </c>
      <c r="P6" s="6">
        <f t="shared" si="2"/>
        <v>2.6033930000000001</v>
      </c>
      <c r="Q6" s="6">
        <f t="shared" si="2"/>
        <v>2.287747</v>
      </c>
      <c r="T6">
        <v>2</v>
      </c>
      <c r="U6" s="6">
        <v>3.174277</v>
      </c>
      <c r="V6" s="7">
        <v>3.18309</v>
      </c>
      <c r="W6" s="3"/>
    </row>
    <row r="7" spans="2:26" x14ac:dyDescent="0.25">
      <c r="B7">
        <v>3</v>
      </c>
      <c r="C7" s="6">
        <v>2.8153619999999999</v>
      </c>
      <c r="D7" s="7">
        <v>2.4084479999999999</v>
      </c>
      <c r="E7">
        <v>2.3346230000000001</v>
      </c>
      <c r="F7" s="7">
        <v>2.3814039999999999</v>
      </c>
      <c r="G7" s="7">
        <v>2.6121919999999998</v>
      </c>
      <c r="H7" s="7">
        <v>2.297256</v>
      </c>
      <c r="T7">
        <v>3</v>
      </c>
      <c r="U7" s="6">
        <v>3.1893579999999999</v>
      </c>
      <c r="V7" s="7">
        <v>3.21746</v>
      </c>
      <c r="W7" s="3"/>
    </row>
    <row r="8" spans="2:26" x14ac:dyDescent="0.25">
      <c r="B8">
        <v>4</v>
      </c>
      <c r="C8" s="6">
        <v>2.6697389999999999</v>
      </c>
      <c r="D8" s="7">
        <v>2.4038620000000002</v>
      </c>
      <c r="E8">
        <v>2.3715820000000001</v>
      </c>
      <c r="F8" s="7">
        <v>2.3831950000000002</v>
      </c>
      <c r="G8" s="7">
        <v>2.6130019999999998</v>
      </c>
      <c r="H8" s="7">
        <v>2.2942360000000002</v>
      </c>
      <c r="T8">
        <v>4</v>
      </c>
      <c r="U8" s="6">
        <v>3.1849379999999998</v>
      </c>
      <c r="V8" s="7">
        <v>3.2145899999999998</v>
      </c>
      <c r="W8" s="3"/>
    </row>
    <row r="9" spans="2:26" x14ac:dyDescent="0.25">
      <c r="B9">
        <v>5</v>
      </c>
      <c r="C9" s="6">
        <v>2.834714</v>
      </c>
      <c r="D9" s="7">
        <v>2.3990909999999999</v>
      </c>
      <c r="E9">
        <v>2.339356</v>
      </c>
      <c r="F9" s="7">
        <v>2.3761329999999998</v>
      </c>
      <c r="G9" s="7">
        <v>2.6142310000000002</v>
      </c>
      <c r="H9" s="7">
        <v>2.2977409999999998</v>
      </c>
      <c r="T9">
        <v>5</v>
      </c>
      <c r="U9" s="6">
        <v>3.1936119999999999</v>
      </c>
      <c r="V9" s="7">
        <v>3.1919170000000001</v>
      </c>
      <c r="W9" s="3"/>
    </row>
    <row r="10" spans="2:26" x14ac:dyDescent="0.25">
      <c r="B10">
        <v>6</v>
      </c>
      <c r="C10" s="6">
        <v>2.749622</v>
      </c>
      <c r="D10" s="7">
        <v>2.402336</v>
      </c>
      <c r="E10">
        <v>2.3354750000000002</v>
      </c>
      <c r="F10" s="7">
        <v>2.3786130000000001</v>
      </c>
      <c r="G10" s="7">
        <v>2.6125859999999999</v>
      </c>
      <c r="H10" s="7">
        <v>2.2976559999999999</v>
      </c>
      <c r="T10">
        <v>6</v>
      </c>
      <c r="U10" s="6">
        <v>3.185988</v>
      </c>
      <c r="V10" s="7">
        <v>3.1833650000000002</v>
      </c>
      <c r="W10" s="3"/>
    </row>
    <row r="11" spans="2:26" x14ac:dyDescent="0.25">
      <c r="B11">
        <v>7</v>
      </c>
      <c r="C11" s="6">
        <v>2.740558</v>
      </c>
      <c r="D11" s="7">
        <v>2.4020839999999999</v>
      </c>
      <c r="E11">
        <v>2.3376139999999999</v>
      </c>
      <c r="F11" s="7">
        <v>2.3838720000000002</v>
      </c>
      <c r="G11" s="7">
        <v>2.61124</v>
      </c>
      <c r="H11" s="7">
        <v>2.2917879999999999</v>
      </c>
      <c r="T11">
        <v>7</v>
      </c>
      <c r="U11" s="6">
        <v>3.180288</v>
      </c>
      <c r="V11" s="7">
        <v>3.2237179999999999</v>
      </c>
      <c r="W11" s="3"/>
    </row>
    <row r="12" spans="2:26" x14ac:dyDescent="0.25">
      <c r="B12">
        <v>8</v>
      </c>
      <c r="C12" s="6">
        <v>2.9700859999999998</v>
      </c>
      <c r="D12" s="7">
        <v>2.4261710000000001</v>
      </c>
      <c r="E12">
        <v>2.3369239999999998</v>
      </c>
      <c r="F12" s="7">
        <v>2.3984369999999999</v>
      </c>
      <c r="G12" s="7">
        <v>2.6069640000000001</v>
      </c>
      <c r="H12" s="7">
        <v>2.2984249999999999</v>
      </c>
      <c r="T12">
        <v>8</v>
      </c>
      <c r="U12" s="6">
        <v>3.1791450000000001</v>
      </c>
      <c r="V12" s="7">
        <v>3.1870989999999999</v>
      </c>
      <c r="W12" s="3"/>
    </row>
    <row r="13" spans="2:26" x14ac:dyDescent="0.25">
      <c r="B13">
        <v>9</v>
      </c>
      <c r="C13" s="6">
        <v>2.6684580000000002</v>
      </c>
      <c r="D13" s="7">
        <v>2.4010359999999999</v>
      </c>
      <c r="E13">
        <v>2.3393440000000001</v>
      </c>
      <c r="F13" s="7">
        <v>2.3853819999999999</v>
      </c>
      <c r="G13" s="7">
        <v>2.6217109999999999</v>
      </c>
      <c r="H13" s="7">
        <v>2.3041580000000002</v>
      </c>
      <c r="T13">
        <v>9</v>
      </c>
      <c r="U13" s="6">
        <v>3.1812559999999999</v>
      </c>
      <c r="V13" s="7">
        <v>3.1846139999999998</v>
      </c>
      <c r="W13" s="3"/>
    </row>
    <row r="14" spans="2:26" x14ac:dyDescent="0.25">
      <c r="B14">
        <v>10</v>
      </c>
      <c r="C14" s="6">
        <v>2.9663110000000001</v>
      </c>
      <c r="D14" s="7">
        <v>2.403934</v>
      </c>
      <c r="E14">
        <v>2.3363749999999999</v>
      </c>
      <c r="F14" s="7">
        <v>2.3869549999999999</v>
      </c>
      <c r="G14" s="7">
        <v>2.6238079999999999</v>
      </c>
      <c r="H14" s="7">
        <v>2.291255</v>
      </c>
      <c r="T14">
        <v>10</v>
      </c>
      <c r="U14" s="6">
        <v>3.181432</v>
      </c>
      <c r="V14" s="7">
        <v>3.1840440000000001</v>
      </c>
      <c r="W14" s="3"/>
    </row>
    <row r="15" spans="2:26" x14ac:dyDescent="0.25">
      <c r="B15">
        <v>11</v>
      </c>
      <c r="C15" s="6">
        <v>2.7643209999999998</v>
      </c>
      <c r="D15" s="7">
        <v>2.4000910000000002</v>
      </c>
      <c r="E15">
        <v>2.3338519999999998</v>
      </c>
      <c r="F15" s="7">
        <v>2.3880780000000001</v>
      </c>
      <c r="G15" s="7">
        <v>2.6200709999999998</v>
      </c>
      <c r="H15" s="7">
        <v>2.301615</v>
      </c>
      <c r="T15">
        <v>11</v>
      </c>
      <c r="U15" s="6">
        <v>3.1808580000000002</v>
      </c>
      <c r="V15" s="7">
        <v>3.183818</v>
      </c>
      <c r="W15" s="3"/>
    </row>
    <row r="16" spans="2:26" x14ac:dyDescent="0.25">
      <c r="B16">
        <v>12</v>
      </c>
      <c r="C16" s="6">
        <v>2.7351160000000001</v>
      </c>
      <c r="D16" s="7">
        <v>2.4110550000000002</v>
      </c>
      <c r="E16">
        <v>2.3431600000000001</v>
      </c>
      <c r="F16" s="7">
        <v>2.3799350000000001</v>
      </c>
      <c r="G16" s="7">
        <v>2.618852</v>
      </c>
      <c r="H16" s="7">
        <v>2.2942019999999999</v>
      </c>
      <c r="T16">
        <v>12</v>
      </c>
      <c r="U16" s="6">
        <v>3.1793420000000001</v>
      </c>
      <c r="V16" s="7">
        <v>3.1918419999999998</v>
      </c>
      <c r="W16" s="3"/>
    </row>
    <row r="17" spans="2:23" x14ac:dyDescent="0.25">
      <c r="B17">
        <v>13</v>
      </c>
      <c r="C17" s="6">
        <v>2.8179810000000001</v>
      </c>
      <c r="D17" s="7">
        <v>2.3994080000000002</v>
      </c>
      <c r="E17">
        <v>2.3328679999999999</v>
      </c>
      <c r="F17" s="7">
        <v>2.373275</v>
      </c>
      <c r="G17" s="7">
        <v>2.6134919999999999</v>
      </c>
      <c r="H17" s="7">
        <v>2.302378</v>
      </c>
      <c r="T17">
        <v>13</v>
      </c>
      <c r="U17" s="6">
        <v>3.1766730000000001</v>
      </c>
      <c r="V17" s="7">
        <v>3.1889660000000002</v>
      </c>
      <c r="W17" s="3"/>
    </row>
    <row r="18" spans="2:23" x14ac:dyDescent="0.25">
      <c r="B18">
        <v>14</v>
      </c>
      <c r="C18" s="6">
        <v>2.7378239999999998</v>
      </c>
      <c r="D18" s="7">
        <v>2.3969749999999999</v>
      </c>
      <c r="E18">
        <v>2.339445</v>
      </c>
      <c r="F18" s="7">
        <v>2.3795359999999999</v>
      </c>
      <c r="G18" s="7">
        <v>2.6033930000000001</v>
      </c>
      <c r="H18" s="7">
        <v>2.3066179999999998</v>
      </c>
      <c r="T18">
        <v>14</v>
      </c>
      <c r="U18" s="6">
        <v>3.2185890000000001</v>
      </c>
      <c r="V18" s="7">
        <v>3.1880920000000001</v>
      </c>
      <c r="W18" s="3"/>
    </row>
    <row r="19" spans="2:23" x14ac:dyDescent="0.25">
      <c r="B19">
        <v>15</v>
      </c>
      <c r="C19" s="6">
        <v>2.6676630000000001</v>
      </c>
      <c r="D19" s="7">
        <v>2.4058389999999998</v>
      </c>
      <c r="E19">
        <v>2.331026</v>
      </c>
      <c r="F19" s="7">
        <v>2.3813460000000002</v>
      </c>
      <c r="G19" s="7">
        <v>2.6061290000000001</v>
      </c>
      <c r="H19" s="7">
        <v>2.2914659999999998</v>
      </c>
      <c r="T19">
        <v>15</v>
      </c>
      <c r="U19" s="6">
        <v>3.1800440000000001</v>
      </c>
      <c r="V19" s="7">
        <v>3.2078690000000001</v>
      </c>
      <c r="W19" s="3"/>
    </row>
    <row r="20" spans="2:23" x14ac:dyDescent="0.25">
      <c r="B20">
        <v>16</v>
      </c>
      <c r="C20" s="6">
        <v>2.9931770000000002</v>
      </c>
      <c r="D20" s="7">
        <v>2.414965</v>
      </c>
      <c r="E20">
        <v>2.3354029999999999</v>
      </c>
      <c r="F20" s="7">
        <v>2.4036089999999999</v>
      </c>
      <c r="G20" s="7">
        <v>2.6155889999999999</v>
      </c>
      <c r="H20" s="7">
        <v>2.2923969999999998</v>
      </c>
      <c r="T20">
        <v>16</v>
      </c>
      <c r="U20" s="6">
        <v>3.1769080000000001</v>
      </c>
      <c r="V20" s="7">
        <v>3.1881360000000001</v>
      </c>
      <c r="W20" s="3"/>
    </row>
    <row r="21" spans="2:23" x14ac:dyDescent="0.25">
      <c r="B21">
        <v>17</v>
      </c>
      <c r="C21" s="6">
        <v>2.9695490000000002</v>
      </c>
      <c r="D21" s="7">
        <v>2.4004989999999999</v>
      </c>
      <c r="E21">
        <v>2.3434979999999999</v>
      </c>
      <c r="F21" s="7">
        <v>2.4171870000000002</v>
      </c>
      <c r="G21" s="7">
        <v>2.6173790000000001</v>
      </c>
      <c r="H21" s="7">
        <v>2.3214329999999999</v>
      </c>
      <c r="T21">
        <v>17</v>
      </c>
      <c r="U21" s="6">
        <v>3.1764730000000001</v>
      </c>
      <c r="V21" s="7">
        <v>3.184291</v>
      </c>
      <c r="W21" s="3"/>
    </row>
    <row r="22" spans="2:23" x14ac:dyDescent="0.25">
      <c r="B22">
        <v>18</v>
      </c>
      <c r="C22" s="6">
        <v>2.7718500000000001</v>
      </c>
      <c r="D22" s="7">
        <v>2.4083890000000001</v>
      </c>
      <c r="E22">
        <v>2.3355869999999999</v>
      </c>
      <c r="F22" s="7">
        <v>2.3786670000000001</v>
      </c>
      <c r="G22" s="7">
        <v>2.6173790000000001</v>
      </c>
      <c r="H22" s="7">
        <v>2.297256</v>
      </c>
      <c r="T22">
        <v>18</v>
      </c>
      <c r="U22" s="6">
        <v>3.1749360000000002</v>
      </c>
      <c r="V22" s="7">
        <v>3.1856460000000002</v>
      </c>
      <c r="W22" s="3"/>
    </row>
    <row r="23" spans="2:23" x14ac:dyDescent="0.25">
      <c r="B23">
        <v>19</v>
      </c>
      <c r="C23" s="6">
        <v>2.827499</v>
      </c>
      <c r="D23" s="7">
        <v>2.418307</v>
      </c>
      <c r="E23">
        <v>2.3347389999999999</v>
      </c>
      <c r="F23" s="7">
        <v>2.3784960000000002</v>
      </c>
      <c r="G23" s="7">
        <v>2.6273879999999998</v>
      </c>
      <c r="H23" s="7">
        <v>2.287747</v>
      </c>
      <c r="T23">
        <v>19</v>
      </c>
      <c r="U23" s="6">
        <v>3.1882700000000002</v>
      </c>
      <c r="V23" s="7">
        <v>3.2378629999999999</v>
      </c>
      <c r="W23" s="3"/>
    </row>
    <row r="24" spans="2:23" x14ac:dyDescent="0.25">
      <c r="B24">
        <v>20</v>
      </c>
      <c r="C24" s="6">
        <v>2.682366</v>
      </c>
      <c r="D24" s="7">
        <v>2.4094060000000002</v>
      </c>
      <c r="E24">
        <v>2.3518409999999998</v>
      </c>
      <c r="F24" s="7">
        <v>2.377548</v>
      </c>
      <c r="G24" s="7">
        <v>2.6231330000000002</v>
      </c>
      <c r="H24" s="7">
        <v>2.2961019999999999</v>
      </c>
      <c r="T24">
        <v>20</v>
      </c>
      <c r="U24" s="6">
        <v>3.2070590000000001</v>
      </c>
      <c r="V24" s="7">
        <v>3.1928160000000001</v>
      </c>
      <c r="W24" s="3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Grad 1</vt:lpstr>
      <vt:lpstr>Grad 2</vt:lpstr>
      <vt:lpstr>Grad 3</vt:lpstr>
      <vt:lpstr>Grad 4</vt:lpstr>
      <vt:lpstr>Grad 5</vt:lpstr>
      <vt:lpstr>Grad 6</vt:lpstr>
      <vt:lpstr>Grad 7</vt:lpstr>
      <vt:lpstr>Grad 8</vt:lpstr>
      <vt:lpstr>Grad 9</vt:lpstr>
      <vt:lpstr>Zusammenfassung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Zimmermann Zimmermann</dc:creator>
  <dc:description/>
  <cp:lastModifiedBy>Thomas</cp:lastModifiedBy>
  <cp:revision>68</cp:revision>
  <dcterms:created xsi:type="dcterms:W3CDTF">2021-01-31T10:46:17Z</dcterms:created>
  <dcterms:modified xsi:type="dcterms:W3CDTF">2021-02-13T19:18:12Z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