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paddywalsh/Dropbox (Personal)/Further Study/Thesis/myfiles/AppendixB/Chapter 5 - Experiment 1 - Optimisation_Gasoil_Daily_Charts_Volatility_Study/"/>
    </mc:Choice>
  </mc:AlternateContent>
  <bookViews>
    <workbookView xWindow="0" yWindow="460" windowWidth="25600" windowHeight="14380" activeTab="2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4" i="3" l="1"/>
  <c r="Y8" i="3"/>
  <c r="Z8" i="3"/>
  <c r="AA8" i="3"/>
  <c r="AB8" i="3"/>
  <c r="AC8" i="3"/>
  <c r="AD8" i="3"/>
  <c r="Y9" i="3"/>
  <c r="Z9" i="3"/>
  <c r="AA9" i="3"/>
  <c r="AB9" i="3"/>
  <c r="AC9" i="3"/>
  <c r="AD9" i="3"/>
  <c r="Y10" i="3"/>
  <c r="Z10" i="3"/>
  <c r="AA10" i="3"/>
  <c r="AB10" i="3"/>
  <c r="AC10" i="3"/>
  <c r="AD10" i="3"/>
  <c r="Y11" i="3"/>
  <c r="Z11" i="3"/>
  <c r="AA11" i="3"/>
  <c r="AB11" i="3"/>
  <c r="AC11" i="3"/>
  <c r="AD11" i="3"/>
  <c r="Y12" i="3"/>
  <c r="Z12" i="3"/>
  <c r="AA12" i="3"/>
  <c r="AB12" i="3"/>
  <c r="AC12" i="3"/>
  <c r="AD12" i="3"/>
  <c r="Y13" i="3"/>
  <c r="Z13" i="3"/>
  <c r="AA13" i="3"/>
  <c r="AB13" i="3"/>
  <c r="AC13" i="3"/>
  <c r="AD13" i="3"/>
  <c r="Y14" i="3"/>
  <c r="Z14" i="3"/>
  <c r="AA14" i="3"/>
  <c r="AB14" i="3"/>
  <c r="AC14" i="3"/>
  <c r="AD14" i="3"/>
  <c r="Y15" i="3"/>
  <c r="Z15" i="3"/>
  <c r="AA15" i="3"/>
  <c r="AB15" i="3"/>
  <c r="AC15" i="3"/>
  <c r="AD15" i="3"/>
  <c r="Y16" i="3"/>
  <c r="Z16" i="3"/>
  <c r="AA16" i="3"/>
  <c r="AB16" i="3"/>
  <c r="AC16" i="3"/>
  <c r="AD16" i="3"/>
  <c r="Y17" i="3"/>
  <c r="Z17" i="3"/>
  <c r="AA17" i="3"/>
  <c r="AB17" i="3"/>
  <c r="AC17" i="3"/>
  <c r="AD17" i="3"/>
  <c r="Y18" i="3"/>
  <c r="Z18" i="3"/>
  <c r="AA18" i="3"/>
  <c r="AB18" i="3"/>
  <c r="AC18" i="3"/>
  <c r="AD18" i="3"/>
  <c r="Y19" i="3"/>
  <c r="Z19" i="3"/>
  <c r="AA19" i="3"/>
  <c r="AB19" i="3"/>
  <c r="AC19" i="3"/>
  <c r="AD19" i="3"/>
  <c r="Y20" i="3"/>
  <c r="Z20" i="3"/>
  <c r="AA20" i="3"/>
  <c r="AB20" i="3"/>
  <c r="AC20" i="3"/>
  <c r="AD20" i="3"/>
  <c r="Y21" i="3"/>
  <c r="Z21" i="3"/>
  <c r="AA21" i="3"/>
  <c r="AB21" i="3"/>
  <c r="AC21" i="3"/>
  <c r="AD21" i="3"/>
  <c r="Y22" i="3"/>
  <c r="Z22" i="3"/>
  <c r="AA22" i="3"/>
  <c r="AB22" i="3"/>
  <c r="AC22" i="3"/>
  <c r="AD22" i="3"/>
  <c r="Y23" i="3"/>
  <c r="Z23" i="3"/>
  <c r="AA23" i="3"/>
  <c r="AB23" i="3"/>
  <c r="AC23" i="3"/>
  <c r="AD23" i="3"/>
  <c r="Y24" i="3"/>
  <c r="AA24" i="3"/>
  <c r="AB24" i="3"/>
  <c r="AC24" i="3"/>
  <c r="AD24" i="3"/>
  <c r="Y25" i="3"/>
  <c r="Z25" i="3"/>
  <c r="AA25" i="3"/>
  <c r="AB25" i="3"/>
  <c r="AC25" i="3"/>
  <c r="AD25" i="3"/>
  <c r="Y26" i="3"/>
  <c r="Z26" i="3"/>
  <c r="AA26" i="3"/>
  <c r="AB26" i="3"/>
  <c r="AC26" i="3"/>
  <c r="AD26" i="3"/>
  <c r="Y27" i="3"/>
  <c r="Z27" i="3"/>
  <c r="AA27" i="3"/>
  <c r="AB27" i="3"/>
  <c r="AC27" i="3"/>
  <c r="AD27" i="3"/>
  <c r="Y28" i="3"/>
  <c r="Z28" i="3"/>
  <c r="AA28" i="3"/>
  <c r="AB28" i="3"/>
  <c r="AC28" i="3"/>
  <c r="AD28" i="3"/>
  <c r="Y29" i="3"/>
  <c r="Z29" i="3"/>
  <c r="AA29" i="3"/>
  <c r="AB29" i="3"/>
  <c r="AC29" i="3"/>
  <c r="AD29" i="3"/>
  <c r="Y30" i="3"/>
  <c r="Z30" i="3"/>
  <c r="AA30" i="3"/>
  <c r="AB30" i="3"/>
  <c r="AC30" i="3"/>
  <c r="AD30" i="3"/>
  <c r="Y31" i="3"/>
  <c r="Z31" i="3"/>
  <c r="AA31" i="3"/>
  <c r="AB31" i="3"/>
  <c r="AC31" i="3"/>
  <c r="AD31" i="3"/>
  <c r="Y32" i="3"/>
  <c r="Z32" i="3"/>
  <c r="AA32" i="3"/>
  <c r="AB32" i="3"/>
  <c r="AC32" i="3"/>
  <c r="AD32" i="3"/>
  <c r="Y33" i="3"/>
  <c r="Z33" i="3"/>
  <c r="AA33" i="3"/>
  <c r="AB33" i="3"/>
  <c r="AC33" i="3"/>
  <c r="AD33" i="3"/>
  <c r="AD7" i="3"/>
  <c r="AC7" i="3"/>
  <c r="AB7" i="3"/>
  <c r="AA7" i="3"/>
  <c r="Y7" i="3"/>
  <c r="Z7" i="3"/>
  <c r="AC35" i="3"/>
  <c r="AB35" i="3"/>
  <c r="AA35" i="3"/>
  <c r="Z35" i="3"/>
  <c r="Y35" i="3"/>
  <c r="S32" i="3"/>
  <c r="T32" i="3"/>
  <c r="U32" i="3"/>
  <c r="V32" i="3"/>
  <c r="W32" i="3"/>
  <c r="X32" i="3"/>
  <c r="S33" i="3"/>
  <c r="T33" i="3"/>
  <c r="U33" i="3"/>
  <c r="V33" i="3"/>
  <c r="W33" i="3"/>
  <c r="X33" i="3"/>
  <c r="S16" i="3"/>
  <c r="T16" i="3"/>
  <c r="U16" i="3"/>
  <c r="V16" i="3"/>
  <c r="W16" i="3"/>
  <c r="X16" i="3"/>
  <c r="S17" i="3"/>
  <c r="T17" i="3"/>
  <c r="U17" i="3"/>
  <c r="V17" i="3"/>
  <c r="W17" i="3"/>
  <c r="X17" i="3"/>
  <c r="S18" i="3"/>
  <c r="T18" i="3"/>
  <c r="U18" i="3"/>
  <c r="V18" i="3"/>
  <c r="W18" i="3"/>
  <c r="X18" i="3"/>
  <c r="S19" i="3"/>
  <c r="T19" i="3"/>
  <c r="U19" i="3"/>
  <c r="V19" i="3"/>
  <c r="W19" i="3"/>
  <c r="X19" i="3"/>
  <c r="S20" i="3"/>
  <c r="T20" i="3"/>
  <c r="U20" i="3"/>
  <c r="V20" i="3"/>
  <c r="W20" i="3"/>
  <c r="X20" i="3"/>
  <c r="S21" i="3"/>
  <c r="T21" i="3"/>
  <c r="U21" i="3"/>
  <c r="V21" i="3"/>
  <c r="W21" i="3"/>
  <c r="X21" i="3"/>
  <c r="S22" i="3"/>
  <c r="T22" i="3"/>
  <c r="U22" i="3"/>
  <c r="V22" i="3"/>
  <c r="W22" i="3"/>
  <c r="X22" i="3"/>
  <c r="S23" i="3"/>
  <c r="T23" i="3"/>
  <c r="U23" i="3"/>
  <c r="V23" i="3"/>
  <c r="W23" i="3"/>
  <c r="X23" i="3"/>
  <c r="S24" i="3"/>
  <c r="T24" i="3"/>
  <c r="U24" i="3"/>
  <c r="V24" i="3"/>
  <c r="W24" i="3"/>
  <c r="X24" i="3"/>
  <c r="S25" i="3"/>
  <c r="T25" i="3"/>
  <c r="U25" i="3"/>
  <c r="V25" i="3"/>
  <c r="W25" i="3"/>
  <c r="X25" i="3"/>
  <c r="S26" i="3"/>
  <c r="T26" i="3"/>
  <c r="U26" i="3"/>
  <c r="V26" i="3"/>
  <c r="W26" i="3"/>
  <c r="X26" i="3"/>
  <c r="S27" i="3"/>
  <c r="T27" i="3"/>
  <c r="U27" i="3"/>
  <c r="V27" i="3"/>
  <c r="W27" i="3"/>
  <c r="X27" i="3"/>
  <c r="S28" i="3"/>
  <c r="T28" i="3"/>
  <c r="U28" i="3"/>
  <c r="V28" i="3"/>
  <c r="W28" i="3"/>
  <c r="X28" i="3"/>
  <c r="S29" i="3"/>
  <c r="T29" i="3"/>
  <c r="U29" i="3"/>
  <c r="V29" i="3"/>
  <c r="W29" i="3"/>
  <c r="X29" i="3"/>
  <c r="S30" i="3"/>
  <c r="T30" i="3"/>
  <c r="U30" i="3"/>
  <c r="V30" i="3"/>
  <c r="W30" i="3"/>
  <c r="X30" i="3"/>
  <c r="S31" i="3"/>
  <c r="T31" i="3"/>
  <c r="U31" i="3"/>
  <c r="V31" i="3"/>
  <c r="W31" i="3"/>
  <c r="X31" i="3"/>
  <c r="S8" i="3"/>
  <c r="T8" i="3"/>
  <c r="U8" i="3"/>
  <c r="V8" i="3"/>
  <c r="W8" i="3"/>
  <c r="X8" i="3"/>
  <c r="S9" i="3"/>
  <c r="T9" i="3"/>
  <c r="U9" i="3"/>
  <c r="V9" i="3"/>
  <c r="W9" i="3"/>
  <c r="X9" i="3"/>
  <c r="S10" i="3"/>
  <c r="T10" i="3"/>
  <c r="U10" i="3"/>
  <c r="V10" i="3"/>
  <c r="W10" i="3"/>
  <c r="X10" i="3"/>
  <c r="S11" i="3"/>
  <c r="T11" i="3"/>
  <c r="U11" i="3"/>
  <c r="V11" i="3"/>
  <c r="W11" i="3"/>
  <c r="X11" i="3"/>
  <c r="S12" i="3"/>
  <c r="T12" i="3"/>
  <c r="U12" i="3"/>
  <c r="V12" i="3"/>
  <c r="W12" i="3"/>
  <c r="X12" i="3"/>
  <c r="S13" i="3"/>
  <c r="T13" i="3"/>
  <c r="U13" i="3"/>
  <c r="V13" i="3"/>
  <c r="W13" i="3"/>
  <c r="X13" i="3"/>
  <c r="S14" i="3"/>
  <c r="T14" i="3"/>
  <c r="U14" i="3"/>
  <c r="V14" i="3"/>
  <c r="W14" i="3"/>
  <c r="X14" i="3"/>
  <c r="S15" i="3"/>
  <c r="T15" i="3"/>
  <c r="U15" i="3"/>
  <c r="V15" i="3"/>
  <c r="W15" i="3"/>
  <c r="X15" i="3"/>
  <c r="X7" i="3"/>
  <c r="W7" i="3"/>
  <c r="V7" i="3"/>
  <c r="U7" i="3"/>
  <c r="T7" i="3"/>
  <c r="S7" i="3"/>
  <c r="T35" i="3"/>
  <c r="U35" i="3"/>
  <c r="V35" i="3"/>
  <c r="W35" i="3"/>
  <c r="X35" i="3"/>
  <c r="S35" i="3"/>
  <c r="AE30" i="3"/>
  <c r="AE31" i="3"/>
  <c r="AE32" i="3"/>
  <c r="AE33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7" i="3"/>
  <c r="G39" i="3"/>
  <c r="G38" i="3"/>
  <c r="G37" i="3"/>
  <c r="AD35" i="3"/>
</calcChain>
</file>

<file path=xl/sharedStrings.xml><?xml version="1.0" encoding="utf-8"?>
<sst xmlns="http://schemas.openxmlformats.org/spreadsheetml/2006/main" count="60" uniqueCount="30">
  <si>
    <t>Volatility</t>
  </si>
  <si>
    <t>Type</t>
  </si>
  <si>
    <t>Date</t>
  </si>
  <si>
    <t>Sum</t>
  </si>
  <si>
    <t>close</t>
  </si>
  <si>
    <t>Average volatility</t>
  </si>
  <si>
    <t>Avg. vol during profit</t>
  </si>
  <si>
    <t>Avg. vol during loss</t>
  </si>
  <si>
    <t>Price -5</t>
  </si>
  <si>
    <t>Price -4</t>
  </si>
  <si>
    <t>Price -3</t>
  </si>
  <si>
    <t>Price -2</t>
  </si>
  <si>
    <t>Price -1</t>
  </si>
  <si>
    <t>Price -0</t>
  </si>
  <si>
    <t>buy</t>
  </si>
  <si>
    <t>sell</t>
  </si>
  <si>
    <t>Profit 0</t>
  </si>
  <si>
    <t>Profit -1</t>
  </si>
  <si>
    <t>Profit -2</t>
  </si>
  <si>
    <t>Profit -3</t>
  </si>
  <si>
    <t>Profit -4</t>
  </si>
  <si>
    <t>Profit -5</t>
  </si>
  <si>
    <t>Avg Profit</t>
  </si>
  <si>
    <t>Closing Early</t>
  </si>
  <si>
    <t>Opening Early</t>
  </si>
  <si>
    <t>Price 1</t>
  </si>
  <si>
    <t>Price 2</t>
  </si>
  <si>
    <t>Price 3</t>
  </si>
  <si>
    <t>Price 4</t>
  </si>
  <si>
    <t>Price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</si>
</sst>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E39"/>
  <sheetViews>
    <sheetView tabSelected="1" workbookViewId="0">
      <selection activeCell="M7" sqref="M7"/>
    </sheetView>
  </sheetViews>
  <sheetFormatPr baseColWidth="10" defaultColWidth="8.83203125" defaultRowHeight="15" x14ac:dyDescent="0.2"/>
  <cols>
    <col min="4" max="4" width="10" bestFit="1" customWidth="1"/>
  </cols>
  <sheetData>
    <row r="5" spans="2:31" x14ac:dyDescent="0.2">
      <c r="S5" s="13" t="s">
        <v>23</v>
      </c>
      <c r="T5" s="14"/>
      <c r="U5" s="14"/>
      <c r="V5" s="14"/>
      <c r="W5" s="14"/>
      <c r="X5" s="15"/>
      <c r="Y5" s="13" t="s">
        <v>24</v>
      </c>
      <c r="Z5" s="14"/>
      <c r="AA5" s="14"/>
      <c r="AB5" s="14"/>
      <c r="AC5" s="14"/>
      <c r="AD5" s="15"/>
    </row>
    <row r="6" spans="2:31" x14ac:dyDescent="0.2">
      <c r="D6" s="2" t="s">
        <v>2</v>
      </c>
      <c r="E6" s="2" t="s">
        <v>1</v>
      </c>
      <c r="F6" s="2"/>
      <c r="G6" s="2" t="s">
        <v>0</v>
      </c>
      <c r="H6" s="2" t="s">
        <v>8</v>
      </c>
      <c r="I6" s="2" t="s">
        <v>9</v>
      </c>
      <c r="J6" s="2" t="s">
        <v>10</v>
      </c>
      <c r="K6" s="2" t="s">
        <v>11</v>
      </c>
      <c r="L6" s="2" t="s">
        <v>12</v>
      </c>
      <c r="M6" s="2" t="s">
        <v>13</v>
      </c>
      <c r="N6" s="2" t="s">
        <v>25</v>
      </c>
      <c r="O6" s="2" t="s">
        <v>26</v>
      </c>
      <c r="P6" s="2" t="s">
        <v>27</v>
      </c>
      <c r="Q6" s="2" t="s">
        <v>28</v>
      </c>
      <c r="R6" s="2" t="s">
        <v>29</v>
      </c>
      <c r="S6" s="4" t="s">
        <v>16</v>
      </c>
      <c r="T6" s="5" t="s">
        <v>17</v>
      </c>
      <c r="U6" s="5" t="s">
        <v>18</v>
      </c>
      <c r="V6" s="5" t="s">
        <v>19</v>
      </c>
      <c r="W6" s="5" t="s">
        <v>20</v>
      </c>
      <c r="X6" s="6" t="s">
        <v>21</v>
      </c>
      <c r="Y6" s="4" t="s">
        <v>16</v>
      </c>
      <c r="Z6" s="5" t="s">
        <v>17</v>
      </c>
      <c r="AA6" s="5" t="s">
        <v>18</v>
      </c>
      <c r="AB6" s="5" t="s">
        <v>19</v>
      </c>
      <c r="AC6" s="5" t="s">
        <v>20</v>
      </c>
      <c r="AD6" s="6" t="s">
        <v>21</v>
      </c>
      <c r="AE6" s="2" t="s">
        <v>3</v>
      </c>
    </row>
    <row r="7" spans="2:31" x14ac:dyDescent="0.2">
      <c r="B7">
        <v>1</v>
      </c>
      <c r="D7" s="1">
        <v>40508</v>
      </c>
      <c r="E7" t="s">
        <v>14</v>
      </c>
      <c r="G7">
        <v>5.867629108955328E-2</v>
      </c>
      <c r="H7">
        <v>3.5639412997903561E-2</v>
      </c>
      <c r="I7">
        <v>2.0964360587002098E-2</v>
      </c>
      <c r="J7">
        <v>6.2893081761006293E-3</v>
      </c>
      <c r="K7">
        <v>0</v>
      </c>
      <c r="L7">
        <v>5.3109713487071976E-2</v>
      </c>
      <c r="M7">
        <v>5.3109713487071976E-2</v>
      </c>
      <c r="S7" s="7">
        <f>IF($E7="buy",$M8-$M7,$M7-$M8)</f>
        <v>0.62124388539482878</v>
      </c>
      <c r="T7" s="8">
        <f>IF($E7="buy",$L8-$M7,$M7-$L8)</f>
        <v>0.61914744933612864</v>
      </c>
      <c r="U7" s="8">
        <f>IF($E7="buy",$K8-$M7,$M7-$K8)</f>
        <v>0.62543675751222927</v>
      </c>
      <c r="V7" s="8">
        <f>IF($E7="buy",$J8-$M7,$M7-$J8)</f>
        <v>0.54157931516422086</v>
      </c>
      <c r="W7" s="8">
        <f>IF($E7="buy",$I8-$M7,$M7-$I8)</f>
        <v>0.5108315863032844</v>
      </c>
      <c r="X7" s="9">
        <f>IF($E7="buy",$H8-$M7,$M7-$H8)</f>
        <v>0.54507337526205457</v>
      </c>
      <c r="Y7" s="7">
        <f>IF($E7="buy",$M8-$M7,$M7-$M8)</f>
        <v>0.62124388539482878</v>
      </c>
      <c r="Z7" s="8">
        <f>IF($E7="buy",$M8-$L7,$L7-$M8)</f>
        <v>0.62124388539482878</v>
      </c>
      <c r="AA7" s="8">
        <f>IF($E7="buy",$M8-$K7,$K7-$M8)</f>
        <v>0.67435359888190072</v>
      </c>
      <c r="AB7" s="8">
        <f>IF($E7="buy",$M8-$J7,$J7-$M8)</f>
        <v>0.66806429070580009</v>
      </c>
      <c r="AC7" s="8">
        <f>IF($E7="buy",$M8-$I7,$I7-$M8)</f>
        <v>0.65338923829489859</v>
      </c>
      <c r="AD7" s="9">
        <f>IF($E7="buy",$M8-$H7,$H7-$M8)</f>
        <v>0.6387141858839972</v>
      </c>
      <c r="AE7">
        <f>S7</f>
        <v>0.62124388539482878</v>
      </c>
    </row>
    <row r="8" spans="2:31" x14ac:dyDescent="0.2">
      <c r="B8">
        <v>2</v>
      </c>
      <c r="D8" s="1">
        <v>40693</v>
      </c>
      <c r="E8" t="s">
        <v>15</v>
      </c>
      <c r="G8">
        <v>9.1665640518030611E-2</v>
      </c>
      <c r="H8">
        <v>0.59818308874912651</v>
      </c>
      <c r="I8">
        <v>0.56394129979035634</v>
      </c>
      <c r="J8">
        <v>0.59468902865129281</v>
      </c>
      <c r="K8">
        <v>0.67854647099930121</v>
      </c>
      <c r="L8">
        <v>0.67225716282320058</v>
      </c>
      <c r="M8">
        <v>0.67435359888190072</v>
      </c>
      <c r="S8" s="7">
        <f>IF($E8="buy",$M9-$M8,$M8-$M9)</f>
        <v>5.1013277428371695E-2</v>
      </c>
      <c r="T8" s="8">
        <f>IF($E8="buy",$L9-$M8,$M8-$L9)</f>
        <v>6.7784765897973442E-2</v>
      </c>
      <c r="U8" s="8">
        <f>IF($E8="buy",$K9-$M8,$M8-$K9)</f>
        <v>6.4989517819706411E-2</v>
      </c>
      <c r="V8" s="8">
        <f>IF($E8="buy",$J9-$M8,$M8-$J9)</f>
        <v>0.14395527603074765</v>
      </c>
      <c r="W8" s="8">
        <f>IF($E8="buy",$I9-$M8,$M8-$I9)</f>
        <v>0.19077568134171902</v>
      </c>
      <c r="X8" s="9">
        <f>IF($E8="buy",$H9-$M8,$M8-$H9)</f>
        <v>0.2096436058700209</v>
      </c>
      <c r="Y8" s="7">
        <f>IF($E8="buy",$M9-$M8,$M8-$M9)</f>
        <v>5.1013277428371695E-2</v>
      </c>
      <c r="Z8" s="8">
        <f>IF($E8="buy",$M9-$L8,$L8-$M9)</f>
        <v>4.891684136967156E-2</v>
      </c>
      <c r="AA8" s="8">
        <f>IF($E8="buy",$M9-$K8,$K8-$M9)</f>
        <v>5.5206149545772187E-2</v>
      </c>
      <c r="AB8" s="8">
        <f>IF($E8="buy",$M9-$J8,$J8-$M9)</f>
        <v>-2.8651292802236217E-2</v>
      </c>
      <c r="AC8" s="8">
        <f>IF($E8="buy",$M9-$I8,$I8-$M9)</f>
        <v>-5.939902166317268E-2</v>
      </c>
      <c r="AD8" s="9">
        <f>IF($E8="buy",$M9-$H8,$H8-$M9)</f>
        <v>-2.515723270440251E-2</v>
      </c>
      <c r="AE8">
        <f>SUM(S$7:S8)</f>
        <v>0.67225716282320047</v>
      </c>
    </row>
    <row r="9" spans="2:31" x14ac:dyDescent="0.2">
      <c r="B9">
        <v>3</v>
      </c>
      <c r="D9" s="1">
        <v>40728</v>
      </c>
      <c r="E9" t="s">
        <v>14</v>
      </c>
      <c r="G9">
        <v>8.0083630516767687E-2</v>
      </c>
      <c r="H9">
        <v>0.46470999301187982</v>
      </c>
      <c r="I9">
        <v>0.4835779175401817</v>
      </c>
      <c r="J9">
        <v>0.53039832285115307</v>
      </c>
      <c r="K9">
        <v>0.60936408106219431</v>
      </c>
      <c r="L9">
        <v>0.60656883298392728</v>
      </c>
      <c r="M9">
        <v>0.62334032145352902</v>
      </c>
      <c r="S9" s="7">
        <f>IF($E9="buy",$M10-$M9,$M9-$M10)</f>
        <v>0.13696715583508035</v>
      </c>
      <c r="T9" s="8">
        <f>IF($E9="buy",$L10-$M9,$M9-$L10)</f>
        <v>0.11949685534591192</v>
      </c>
      <c r="U9" s="8">
        <f>IF($E9="buy",$K10-$M9,$M9-$K10)</f>
        <v>0.14675052410901468</v>
      </c>
      <c r="V9" s="8">
        <f>IF($E9="buy",$J10-$M9,$M9-$J10)</f>
        <v>0.12089447938504538</v>
      </c>
      <c r="W9" s="8">
        <f>IF($E9="buy",$I10-$M9,$M9-$I10)</f>
        <v>0.14116002795248073</v>
      </c>
      <c r="X9" s="9">
        <f>IF($E9="buy",$H10-$M9,$M9-$H10)</f>
        <v>0.10621942697414388</v>
      </c>
      <c r="Y9" s="7">
        <f>IF($E9="buy",$M10-$M9,$M9-$M10)</f>
        <v>0.13696715583508035</v>
      </c>
      <c r="Z9" s="8">
        <f>IF($E9="buy",$M10-$L9,$L9-$M10)</f>
        <v>0.15373864430468209</v>
      </c>
      <c r="AA9" s="8">
        <f>IF($E9="buy",$M10-$K9,$K9-$M10)</f>
        <v>0.15094339622641506</v>
      </c>
      <c r="AB9" s="8">
        <f>IF($E9="buy",$M10-$J9,$J9-$M10)</f>
        <v>0.2299091544374563</v>
      </c>
      <c r="AC9" s="8">
        <f>IF($E9="buy",$M10-$I9,$I9-$M10)</f>
        <v>0.27672955974842767</v>
      </c>
      <c r="AD9" s="9">
        <f>IF($E9="buy",$M10-$H9,$H9-$M10)</f>
        <v>0.29559748427672955</v>
      </c>
      <c r="AE9">
        <f>SUM(S$7:S9)</f>
        <v>0.80922431865828082</v>
      </c>
    </row>
    <row r="10" spans="2:31" x14ac:dyDescent="0.2">
      <c r="B10">
        <v>4</v>
      </c>
      <c r="D10" s="1">
        <v>40744</v>
      </c>
      <c r="E10" t="s">
        <v>15</v>
      </c>
      <c r="G10">
        <v>5.2945841301664721E-2</v>
      </c>
      <c r="H10">
        <v>0.72955974842767291</v>
      </c>
      <c r="I10">
        <v>0.76450034940600975</v>
      </c>
      <c r="J10">
        <v>0.74423480083857441</v>
      </c>
      <c r="K10">
        <v>0.7700908455625437</v>
      </c>
      <c r="L10">
        <v>0.74283717679944095</v>
      </c>
      <c r="M10">
        <v>0.76030747728860937</v>
      </c>
      <c r="S10" s="7">
        <f>IF($E10="buy",$M11-$M10,$M10-$M11)</f>
        <v>0.30677847658979734</v>
      </c>
      <c r="T10" s="8">
        <f>IF($E10="buy",$L11-$M10,$M10-$L11)</f>
        <v>0.19776380153738649</v>
      </c>
      <c r="U10" s="8">
        <f>IF($E10="buy",$K11-$M10,$M10-$K11)</f>
        <v>0.18099231306778474</v>
      </c>
      <c r="V10" s="8">
        <f>IF($E10="buy",$J11-$M10,$M10-$J11)</f>
        <v>6.7784765897973442E-2</v>
      </c>
      <c r="W10" s="8">
        <f>IF($E10="buy",$I11-$M10,$M10-$I11)</f>
        <v>3.3542976939203384E-2</v>
      </c>
      <c r="X10" s="9">
        <f>IF($E10="buy",$H11-$M10,$M10-$H11)</f>
        <v>9.0845562543675484E-3</v>
      </c>
      <c r="Y10" s="7">
        <f>IF($E10="buy",$M11-$M10,$M10-$M11)</f>
        <v>0.30677847658979734</v>
      </c>
      <c r="Z10" s="8">
        <f>IF($E10="buy",$M11-$L10,$L10-$M11)</f>
        <v>0.28930817610062892</v>
      </c>
      <c r="AA10" s="8">
        <f>IF($E10="buy",$M11-$K10,$K10-$M11)</f>
        <v>0.31656184486373168</v>
      </c>
      <c r="AB10" s="8">
        <f>IF($E10="buy",$M11-$J10,$J10-$M11)</f>
        <v>0.29070580013976238</v>
      </c>
      <c r="AC10" s="8">
        <f>IF($E10="buy",$M11-$I10,$I10-$M11)</f>
        <v>0.31097134870719773</v>
      </c>
      <c r="AD10" s="9">
        <f>IF($E10="buy",$M11-$H10,$H10-$M11)</f>
        <v>0.27603074772886088</v>
      </c>
      <c r="AE10">
        <f>SUM(S$7:S10)</f>
        <v>1.1160027952480782</v>
      </c>
    </row>
    <row r="11" spans="2:31" x14ac:dyDescent="0.2">
      <c r="B11">
        <v>5</v>
      </c>
      <c r="D11" s="1">
        <v>40764</v>
      </c>
      <c r="E11" t="s">
        <v>14</v>
      </c>
      <c r="G11">
        <v>6.7489244729982689E-2</v>
      </c>
      <c r="H11">
        <v>0.75122292103424182</v>
      </c>
      <c r="I11">
        <v>0.72676450034940598</v>
      </c>
      <c r="J11">
        <v>0.69252271139063593</v>
      </c>
      <c r="K11">
        <v>0.57931516422082463</v>
      </c>
      <c r="L11">
        <v>0.56254367575122288</v>
      </c>
      <c r="M11">
        <v>0.45352900069881202</v>
      </c>
      <c r="S11" s="7">
        <f>IF($E11="buy",$M12-$M11,$M11-$M12)</f>
        <v>0.28511530398322854</v>
      </c>
      <c r="T11" s="8">
        <f>IF($E11="buy",$L12-$M11,$M11-$L12)</f>
        <v>0.28092243186582805</v>
      </c>
      <c r="U11" s="8">
        <f>IF($E11="buy",$K12-$M11,$M11-$K12)</f>
        <v>0.24388539482879107</v>
      </c>
      <c r="V11" s="8">
        <f>IF($E11="buy",$J12-$M11,$M11-$J12)</f>
        <v>0.22152341020265548</v>
      </c>
      <c r="W11" s="8">
        <f>IF($E11="buy",$I12-$M11,$M11-$I12)</f>
        <v>0.20824598183088744</v>
      </c>
      <c r="X11" s="9">
        <f>IF($E11="buy",$H12-$M11,$M11-$H12)</f>
        <v>0.19007686932215234</v>
      </c>
      <c r="Y11" s="7">
        <f>IF($E11="buy",$M12-$M11,$M11-$M12)</f>
        <v>0.28511530398322854</v>
      </c>
      <c r="Z11" s="8">
        <f>IF($E11="buy",$M12-$L11,$L11-$M12)</f>
        <v>0.17610062893081768</v>
      </c>
      <c r="AA11" s="8">
        <f>IF($E11="buy",$M12-$K11,$K11-$M12)</f>
        <v>0.15932914046121593</v>
      </c>
      <c r="AB11" s="8">
        <f>IF($E11="buy",$M12-$J11,$J11-$M12)</f>
        <v>4.6121593291404639E-2</v>
      </c>
      <c r="AC11" s="8">
        <f>IF($E11="buy",$M12-$I11,$I11-$M12)</f>
        <v>1.187980433263458E-2</v>
      </c>
      <c r="AD11" s="9">
        <f>IF($E11="buy",$M12-$H11,$H11-$M12)</f>
        <v>-1.2578616352201255E-2</v>
      </c>
      <c r="AE11">
        <f>SUM(S$7:S11)</f>
        <v>1.4011180992313068</v>
      </c>
    </row>
    <row r="12" spans="2:31" x14ac:dyDescent="0.2">
      <c r="B12">
        <v>6</v>
      </c>
      <c r="D12" s="1">
        <v>40787</v>
      </c>
      <c r="E12" t="s">
        <v>15</v>
      </c>
      <c r="G12">
        <v>6.7435726227046813E-2</v>
      </c>
      <c r="H12">
        <v>0.64360587002096437</v>
      </c>
      <c r="I12">
        <v>0.66177498252969946</v>
      </c>
      <c r="J12">
        <v>0.6750524109014675</v>
      </c>
      <c r="K12">
        <v>0.69741439552760309</v>
      </c>
      <c r="L12">
        <v>0.73445143256464007</v>
      </c>
      <c r="M12">
        <v>0.73864430468204056</v>
      </c>
      <c r="S12" s="7">
        <f>IF($E12="buy",$M13-$M12,$M12-$M13)</f>
        <v>0.17959468902865128</v>
      </c>
      <c r="T12" s="8">
        <f>IF($E12="buy",$L13-$M12,$M12-$L13)</f>
        <v>0.21453529000698812</v>
      </c>
      <c r="U12" s="8">
        <f>IF($E12="buy",$K13-$M12,$M12-$K13)</f>
        <v>0.21523410202655491</v>
      </c>
      <c r="V12" s="8">
        <f>IF($E12="buy",$J13-$M12,$M12-$J13)</f>
        <v>0.17819706498951782</v>
      </c>
      <c r="W12" s="8">
        <f>IF($E12="buy",$I13-$M12,$M12-$I13)</f>
        <v>0.13766596785464713</v>
      </c>
      <c r="X12" s="9">
        <f>IF($E12="buy",$H13-$M12,$M12-$H13)</f>
        <v>8.8749126484975571E-2</v>
      </c>
      <c r="Y12" s="7">
        <f>IF($E12="buy",$M13-$M12,$M12-$M13)</f>
        <v>0.17959468902865128</v>
      </c>
      <c r="Z12" s="8">
        <f>IF($E12="buy",$M13-$L12,$L12-$M13)</f>
        <v>0.17540181691125079</v>
      </c>
      <c r="AA12" s="8">
        <f>IF($E12="buy",$M13-$K12,$K12-$M13)</f>
        <v>0.13836477987421381</v>
      </c>
      <c r="AB12" s="8">
        <f>IF($E12="buy",$M13-$J12,$J12-$M13)</f>
        <v>0.11600279524807822</v>
      </c>
      <c r="AC12" s="8">
        <f>IF($E12="buy",$M13-$I12,$I12-$M13)</f>
        <v>0.10272536687631018</v>
      </c>
      <c r="AD12" s="9">
        <f>IF($E12="buy",$M13-$H12,$H12-$M13)</f>
        <v>8.4556254367575079E-2</v>
      </c>
      <c r="AE12">
        <f>SUM(S$7:S12)</f>
        <v>1.5807127882599581</v>
      </c>
    </row>
    <row r="13" spans="2:31" x14ac:dyDescent="0.2">
      <c r="B13">
        <v>7</v>
      </c>
      <c r="D13" s="1">
        <v>40814</v>
      </c>
      <c r="E13" t="s">
        <v>14</v>
      </c>
      <c r="G13">
        <v>7.0745020599787045E-2</v>
      </c>
      <c r="H13">
        <v>0.64989517819706499</v>
      </c>
      <c r="I13">
        <v>0.60097833682739343</v>
      </c>
      <c r="J13">
        <v>0.56044723969252275</v>
      </c>
      <c r="K13">
        <v>0.52341020265548566</v>
      </c>
      <c r="L13">
        <v>0.52410901467505244</v>
      </c>
      <c r="M13">
        <v>0.55904961565338929</v>
      </c>
      <c r="S13" s="7">
        <f>IF($E13="buy",$M14-$M13,$M13-$M14)</f>
        <v>0.10412299091544375</v>
      </c>
      <c r="T13" s="8">
        <f>IF($E13="buy",$L14-$M13,$M13-$L14)</f>
        <v>0.14465408805031443</v>
      </c>
      <c r="U13" s="8">
        <f>IF($E13="buy",$K14-$M13,$M13-$K14)</f>
        <v>7.1977638015373824E-2</v>
      </c>
      <c r="V13" s="8">
        <f>IF($E13="buy",$J14-$M13,$M13-$J14)</f>
        <v>3.0048916841369677E-2</v>
      </c>
      <c r="W13" s="8">
        <f>IF($E13="buy",$I14-$M13,$M13-$I14)</f>
        <v>2.3060796645702264E-2</v>
      </c>
      <c r="X13" s="9">
        <f>IF($E13="buy",$H14-$M13,$M13-$H14)</f>
        <v>2.6554856743535971E-2</v>
      </c>
      <c r="Y13" s="7">
        <f>IF($E13="buy",$M14-$M13,$M13-$M14)</f>
        <v>0.10412299091544375</v>
      </c>
      <c r="Z13" s="8">
        <f>IF($E13="buy",$M14-$L13,$L13-$M14)</f>
        <v>0.13906359189378059</v>
      </c>
      <c r="AA13" s="8">
        <f>IF($E13="buy",$M14-$K13,$K13-$M14)</f>
        <v>0.13976240391334738</v>
      </c>
      <c r="AB13" s="8">
        <f>IF($E13="buy",$M14-$J13,$J13-$M14)</f>
        <v>0.10272536687631029</v>
      </c>
      <c r="AC13" s="8">
        <f>IF($E13="buy",$M14-$I13,$I13-$M14)</f>
        <v>6.2194269741439601E-2</v>
      </c>
      <c r="AD13" s="9">
        <f>IF($E13="buy",$M14-$H13,$H13-$M14)</f>
        <v>1.3277428371768041E-2</v>
      </c>
      <c r="AE13">
        <f>SUM(S$7:S13)</f>
        <v>1.6848357791754018</v>
      </c>
    </row>
    <row r="14" spans="2:31" x14ac:dyDescent="0.2">
      <c r="B14">
        <v>8</v>
      </c>
      <c r="D14" s="1">
        <v>40834</v>
      </c>
      <c r="E14" t="s">
        <v>15</v>
      </c>
      <c r="G14">
        <v>5.7759379711034807E-2</v>
      </c>
      <c r="H14">
        <v>0.58560447239692526</v>
      </c>
      <c r="I14">
        <v>0.58211041229909155</v>
      </c>
      <c r="J14">
        <v>0.58909853249475896</v>
      </c>
      <c r="K14">
        <v>0.63102725366876311</v>
      </c>
      <c r="L14">
        <v>0.70370370370370372</v>
      </c>
      <c r="M14">
        <v>0.66317260656883303</v>
      </c>
      <c r="S14" s="7">
        <f>IF($E14="buy",$M15-$M14,$M14-$M15)</f>
        <v>-0.15094339622641506</v>
      </c>
      <c r="T14" s="8">
        <f>IF($E14="buy",$L15-$M14,$M14-$L15)</f>
        <v>-0.1495457721872816</v>
      </c>
      <c r="U14" s="8">
        <f>IF($E14="buy",$K15-$M14,$M14-$K15)</f>
        <v>-0.15793151642208236</v>
      </c>
      <c r="V14" s="8">
        <f>IF($E14="buy",$J15-$M14,$M14-$J15)</f>
        <v>-0.11390635918937797</v>
      </c>
      <c r="W14" s="8">
        <f>IF($E14="buy",$I15-$M14,$M14-$I15)</f>
        <v>-0.13417190775681331</v>
      </c>
      <c r="X14" s="9">
        <f>IF($E14="buy",$H15-$M14,$M14-$H15)</f>
        <v>-0.12159329140461206</v>
      </c>
      <c r="Y14" s="7">
        <f>IF($E14="buy",$M15-$M14,$M14-$M15)</f>
        <v>-0.15094339622641506</v>
      </c>
      <c r="Z14" s="8">
        <f>IF($E14="buy",$M15-$L14,$L14-$M15)</f>
        <v>-0.11041229909154437</v>
      </c>
      <c r="AA14" s="8">
        <f>IF($E14="buy",$M15-$K14,$K14-$M15)</f>
        <v>-0.18308874912648498</v>
      </c>
      <c r="AB14" s="8">
        <f>IF($E14="buy",$M15-$J14,$J14-$M15)</f>
        <v>-0.22501747030048913</v>
      </c>
      <c r="AC14" s="8">
        <f>IF($E14="buy",$M15-$I14,$I14-$M15)</f>
        <v>-0.23200559049615654</v>
      </c>
      <c r="AD14" s="9">
        <f>IF($E14="buy",$M15-$H14,$H14-$M15)</f>
        <v>-0.22851153039832284</v>
      </c>
      <c r="AE14">
        <f>SUM(S$7:S14)</f>
        <v>1.5338923829489868</v>
      </c>
    </row>
    <row r="15" spans="2:31" x14ac:dyDescent="0.2">
      <c r="B15">
        <v>9</v>
      </c>
      <c r="D15" s="1">
        <v>40863</v>
      </c>
      <c r="E15" t="s">
        <v>14</v>
      </c>
      <c r="G15">
        <v>4.3734366115222981E-2</v>
      </c>
      <c r="H15">
        <v>0.78476589797344509</v>
      </c>
      <c r="I15">
        <v>0.79734451432564635</v>
      </c>
      <c r="J15">
        <v>0.777078965758211</v>
      </c>
      <c r="K15">
        <v>0.8211041229909154</v>
      </c>
      <c r="L15">
        <v>0.81271837875611463</v>
      </c>
      <c r="M15">
        <v>0.81411600279524809</v>
      </c>
      <c r="S15" s="7">
        <f>IF($E15="buy",$M16-$M15,$M15-$M16)</f>
        <v>-0.21733053808525504</v>
      </c>
      <c r="T15" s="8">
        <f>IF($E15="buy",$L16-$M15,$M15-$L16)</f>
        <v>-0.22222222222222221</v>
      </c>
      <c r="U15" s="8">
        <f>IF($E15="buy",$K16-$M15,$M15-$K16)</f>
        <v>-0.21802935010482183</v>
      </c>
      <c r="V15" s="8">
        <f>IF($E15="buy",$J16-$M15,$M15-$J16)</f>
        <v>-0.23829489867225717</v>
      </c>
      <c r="W15" s="8">
        <f>IF($E15="buy",$I16-$M15,$M15-$I16)</f>
        <v>-0.3067784765897974</v>
      </c>
      <c r="X15" s="9">
        <f>IF($E15="buy",$H16-$M15,$M15-$H16)</f>
        <v>-0.30887491264849753</v>
      </c>
      <c r="Y15" s="7">
        <f>IF($E15="buy",$M16-$M15,$M15-$M16)</f>
        <v>-0.21733053808525504</v>
      </c>
      <c r="Z15" s="8">
        <f>IF($E15="buy",$M16-$L15,$L15-$M16)</f>
        <v>-0.21593291404612158</v>
      </c>
      <c r="AA15" s="8">
        <f>IF($E15="buy",$M16-$K15,$K15-$M16)</f>
        <v>-0.22431865828092235</v>
      </c>
      <c r="AB15" s="8">
        <f>IF($E15="buy",$M16-$J15,$J15-$M16)</f>
        <v>-0.18029350104821795</v>
      </c>
      <c r="AC15" s="8">
        <f>IF($E15="buy",$M16-$I15,$I15-$M16)</f>
        <v>-0.2005590496156533</v>
      </c>
      <c r="AD15" s="9">
        <f>IF($E15="buy",$M16-$H15,$H15-$M16)</f>
        <v>-0.18798043326345204</v>
      </c>
      <c r="AE15">
        <f>SUM(S$7:S15)</f>
        <v>1.3165618448637317</v>
      </c>
    </row>
    <row r="16" spans="2:31" x14ac:dyDescent="0.2">
      <c r="B16">
        <v>10</v>
      </c>
      <c r="D16" s="1">
        <v>40904</v>
      </c>
      <c r="E16" t="s">
        <v>15</v>
      </c>
      <c r="G16">
        <v>6.379307206944683E-2</v>
      </c>
      <c r="H16">
        <v>0.50524109014675056</v>
      </c>
      <c r="I16">
        <v>0.5073375262054507</v>
      </c>
      <c r="J16">
        <v>0.57582110412299092</v>
      </c>
      <c r="K16">
        <v>0.59608665269042627</v>
      </c>
      <c r="L16">
        <v>0.59189378057302588</v>
      </c>
      <c r="M16">
        <v>0.59678546470999305</v>
      </c>
      <c r="S16" s="7">
        <f>IF($E16="buy",$M17-$M16,$M16-$M17)</f>
        <v>-9.6436058700209548E-2</v>
      </c>
      <c r="T16" s="8">
        <f>IF($E16="buy",$L17-$M16,$M16-$L17)</f>
        <v>-9.783368273934312E-2</v>
      </c>
      <c r="U16" s="8">
        <f>IF($E16="buy",$K17-$M16,$M16-$K17)</f>
        <v>-9.2941998602375953E-2</v>
      </c>
      <c r="V16" s="8">
        <f>IF($E16="buy",$J17-$M16,$M16-$J17)</f>
        <v>-9.8532494758909794E-2</v>
      </c>
      <c r="W16" s="8">
        <f>IF($E16="buy",$I17-$M16,$M16-$I17)</f>
        <v>-8.874912648497546E-2</v>
      </c>
      <c r="X16" s="9">
        <f>IF($E16="buy",$H17-$M16,$M16-$H17)</f>
        <v>-7.8965758211041237E-2</v>
      </c>
      <c r="Y16" s="7">
        <f>IF($E16="buy",$M17-$M16,$M16-$M17)</f>
        <v>-9.6436058700209548E-2</v>
      </c>
      <c r="Z16" s="8">
        <f>IF($E16="buy",$M17-$L16,$L16-$M17)</f>
        <v>-0.10132774283717672</v>
      </c>
      <c r="AA16" s="8">
        <f>IF($E16="buy",$M17-$K16,$K16-$M17)</f>
        <v>-9.7134870719776334E-2</v>
      </c>
      <c r="AB16" s="8">
        <f>IF($E16="buy",$M17-$J16,$J16-$M17)</f>
        <v>-0.11740041928721168</v>
      </c>
      <c r="AC16" s="8">
        <f>IF($E16="buy",$M17-$I16,$I16-$M17)</f>
        <v>-0.18588399720475191</v>
      </c>
      <c r="AD16" s="9">
        <f>IF($E16="buy",$M17-$H16,$H16-$M17)</f>
        <v>-0.18798043326345204</v>
      </c>
      <c r="AE16">
        <f>SUM(S$7:S16)</f>
        <v>1.2201257861635222</v>
      </c>
    </row>
    <row r="17" spans="2:31" x14ac:dyDescent="0.2">
      <c r="B17">
        <v>11</v>
      </c>
      <c r="D17" s="1">
        <v>40941</v>
      </c>
      <c r="E17" t="s">
        <v>14</v>
      </c>
      <c r="G17">
        <v>3.3171469405247879E-2</v>
      </c>
      <c r="H17">
        <v>0.67575122292103429</v>
      </c>
      <c r="I17">
        <v>0.68553459119496851</v>
      </c>
      <c r="J17">
        <v>0.69531795946890285</v>
      </c>
      <c r="K17">
        <v>0.689727463312369</v>
      </c>
      <c r="L17">
        <v>0.69461914744933617</v>
      </c>
      <c r="M17">
        <v>0.6932215234102026</v>
      </c>
      <c r="S17" s="7">
        <f>IF($E17="buy",$M18-$M17,$M17-$M18)</f>
        <v>-4.8916841369670561E-3</v>
      </c>
      <c r="T17" s="8">
        <f>IF($E17="buy",$L18-$M17,$M17-$L18)</f>
        <v>-6.9881201956673022E-3</v>
      </c>
      <c r="U17" s="8">
        <f>IF($E17="buy",$K18-$M17,$M17-$K18)</f>
        <v>8.8050314465408897E-2</v>
      </c>
      <c r="V17" s="8">
        <f>IF($E17="buy",$J18-$M17,$M17-$J18)</f>
        <v>0.14185883997204762</v>
      </c>
      <c r="W17" s="8">
        <f>IF($E17="buy",$I18-$M17,$M17-$I18)</f>
        <v>0.16142557651991618</v>
      </c>
      <c r="X17" s="9">
        <f>IF($E17="buy",$H18-$M17,$M17-$H18)</f>
        <v>0.16072676450034951</v>
      </c>
      <c r="Y17" s="7">
        <f>IF($E17="buy",$M18-$M17,$M17-$M18)</f>
        <v>-4.8916841369670561E-3</v>
      </c>
      <c r="Z17" s="8">
        <f>IF($E17="buy",$M18-$L17,$L17-$M18)</f>
        <v>-6.2893081761006275E-3</v>
      </c>
      <c r="AA17" s="8">
        <f>IF($E17="buy",$M18-$K17,$K17-$M18)</f>
        <v>-1.3976240391334604E-3</v>
      </c>
      <c r="AB17" s="8">
        <f>IF($E17="buy",$M18-$J17,$J17-$M18)</f>
        <v>-6.9881201956673022E-3</v>
      </c>
      <c r="AC17" s="8">
        <f>IF($E17="buy",$M18-$I17,$I17-$M18)</f>
        <v>2.7952480782670319E-3</v>
      </c>
      <c r="AD17" s="9">
        <f>IF($E17="buy",$M18-$H17,$H17-$M18)</f>
        <v>1.2578616352201255E-2</v>
      </c>
      <c r="AE17">
        <f>SUM(S$7:S17)</f>
        <v>1.2152341020265551</v>
      </c>
    </row>
    <row r="18" spans="2:31" x14ac:dyDescent="0.2">
      <c r="B18">
        <v>12</v>
      </c>
      <c r="D18" s="1">
        <v>41037</v>
      </c>
      <c r="E18" t="s">
        <v>15</v>
      </c>
      <c r="G18">
        <v>5.8723305669025137E-2</v>
      </c>
      <c r="H18">
        <v>0.85394828791055211</v>
      </c>
      <c r="I18">
        <v>0.85464709993011878</v>
      </c>
      <c r="J18">
        <v>0.83508036338225022</v>
      </c>
      <c r="K18">
        <v>0.7812718378756115</v>
      </c>
      <c r="L18">
        <v>0.6862334032145353</v>
      </c>
      <c r="M18">
        <v>0.68832983927323554</v>
      </c>
      <c r="S18" s="7">
        <f>IF($E18="buy",$M19-$M18,$M18-$M19)</f>
        <v>0.11879804332634525</v>
      </c>
      <c r="T18" s="8">
        <f>IF($E18="buy",$L19-$M18,$M18-$L19)</f>
        <v>0.14325646401118108</v>
      </c>
      <c r="U18" s="8">
        <f>IF($E18="buy",$K19-$M18,$M18-$K19)</f>
        <v>0.11180992313067795</v>
      </c>
      <c r="V18" s="8">
        <f>IF($E18="buy",$J19-$M18,$M18-$J19)</f>
        <v>0.10621942697414399</v>
      </c>
      <c r="W18" s="8">
        <f>IF($E18="buy",$I19-$M18,$M18-$I19)</f>
        <v>0.12578616352201266</v>
      </c>
      <c r="X18" s="9">
        <f>IF($E18="buy",$H19-$M18,$M18-$H19)</f>
        <v>0.14814814814814814</v>
      </c>
      <c r="Y18" s="7">
        <f>IF($E18="buy",$M19-$M18,$M18-$M19)</f>
        <v>0.11879804332634525</v>
      </c>
      <c r="Z18" s="8">
        <f>IF($E18="buy",$M19-$L18,$L18-$M19)</f>
        <v>0.116701607267645</v>
      </c>
      <c r="AA18" s="8">
        <f>IF($E18="buy",$M19-$K18,$K18-$M19)</f>
        <v>0.2117400419287212</v>
      </c>
      <c r="AB18" s="8">
        <f>IF($E18="buy",$M19-$J18,$J18-$M19)</f>
        <v>0.26554856743535993</v>
      </c>
      <c r="AC18" s="8">
        <f>IF($E18="buy",$M19-$I18,$I18-$M19)</f>
        <v>0.28511530398322849</v>
      </c>
      <c r="AD18" s="9">
        <f>IF($E18="buy",$M19-$H18,$H18-$M19)</f>
        <v>0.28441649196366181</v>
      </c>
      <c r="AE18">
        <f>SUM(S$7:S18)</f>
        <v>1.3340321453529005</v>
      </c>
    </row>
    <row r="19" spans="2:31" x14ac:dyDescent="0.2">
      <c r="B19">
        <v>13</v>
      </c>
      <c r="D19" s="1">
        <v>41123</v>
      </c>
      <c r="E19" t="s">
        <v>14</v>
      </c>
      <c r="G19">
        <v>4.8757807727307478E-2</v>
      </c>
      <c r="H19">
        <v>0.5401816911250874</v>
      </c>
      <c r="I19">
        <v>0.56254367575122288</v>
      </c>
      <c r="J19">
        <v>0.58211041229909155</v>
      </c>
      <c r="K19">
        <v>0.5765199161425576</v>
      </c>
      <c r="L19">
        <v>0.54507337526205446</v>
      </c>
      <c r="M19">
        <v>0.5695317959468903</v>
      </c>
      <c r="S19" s="7">
        <f>IF($E19="buy",$M20-$M19,$M19-$M20)</f>
        <v>9.3640810621942738E-2</v>
      </c>
      <c r="T19" s="8">
        <f>IF($E19="buy",$L20-$M19,$M19-$L20)</f>
        <v>0.12508735150244588</v>
      </c>
      <c r="U19" s="8">
        <f>IF($E19="buy",$K20-$M19,$M19-$K20)</f>
        <v>0.14185883997204751</v>
      </c>
      <c r="V19" s="8">
        <f>IF($E19="buy",$J20-$M19,$M19-$J20)</f>
        <v>0.17400419287211744</v>
      </c>
      <c r="W19" s="8">
        <f>IF($E19="buy",$I20-$M19,$M19-$I20)</f>
        <v>0.15164220824598185</v>
      </c>
      <c r="X19" s="9">
        <f>IF($E19="buy",$H20-$M19,$M19-$H20)</f>
        <v>0.13976240391334727</v>
      </c>
      <c r="Y19" s="7">
        <f>IF($E19="buy",$M20-$M19,$M19-$M20)</f>
        <v>9.3640810621942738E-2</v>
      </c>
      <c r="Z19" s="8">
        <f>IF($E19="buy",$M20-$L19,$L19-$M20)</f>
        <v>0.11809923130677857</v>
      </c>
      <c r="AA19" s="8">
        <f>IF($E19="buy",$M20-$K19,$K19-$M20)</f>
        <v>8.6652690426275436E-2</v>
      </c>
      <c r="AB19" s="8">
        <f>IF($E19="buy",$M20-$J19,$J19-$M20)</f>
        <v>8.1062194269741483E-2</v>
      </c>
      <c r="AC19" s="8">
        <f>IF($E19="buy",$M20-$I19,$I19-$M20)</f>
        <v>0.10062893081761015</v>
      </c>
      <c r="AD19" s="9">
        <f>IF($E19="buy",$M20-$H19,$H19-$M20)</f>
        <v>0.12299091544374563</v>
      </c>
      <c r="AE19">
        <f>SUM(S$7:S19)</f>
        <v>1.4276729559748431</v>
      </c>
    </row>
    <row r="20" spans="2:31" x14ac:dyDescent="0.2">
      <c r="B20">
        <v>14</v>
      </c>
      <c r="D20" s="1">
        <v>41215</v>
      </c>
      <c r="E20" t="s">
        <v>15</v>
      </c>
      <c r="G20">
        <v>6.8062523810250547E-2</v>
      </c>
      <c r="H20">
        <v>0.70929419986023756</v>
      </c>
      <c r="I20">
        <v>0.72117400419287214</v>
      </c>
      <c r="J20">
        <v>0.74353598881900773</v>
      </c>
      <c r="K20">
        <v>0.71139063591893781</v>
      </c>
      <c r="L20">
        <v>0.69461914744933617</v>
      </c>
      <c r="M20">
        <v>0.66317260656883303</v>
      </c>
      <c r="S20" s="7">
        <f>IF($E20="buy",$M21-$M20,$M20-$M21)</f>
        <v>0.20684835779175409</v>
      </c>
      <c r="T20" s="8">
        <f>IF($E20="buy",$L21-$M20,$M20-$L21)</f>
        <v>0.1844863731656185</v>
      </c>
      <c r="U20" s="8">
        <f>IF($E20="buy",$K21-$M20,$M20-$K21)</f>
        <v>0.20754716981132082</v>
      </c>
      <c r="V20" s="8">
        <f>IF($E20="buy",$J21-$M20,$M20-$J21)</f>
        <v>0.22431865828092246</v>
      </c>
      <c r="W20" s="8">
        <f>IF($E20="buy",$I21-$M20,$M20-$I21)</f>
        <v>0.21243885394828799</v>
      </c>
      <c r="X20" s="9">
        <f>IF($E20="buy",$H21-$M20,$M20-$H21)</f>
        <v>0.24109014675052415</v>
      </c>
      <c r="Y20" s="7">
        <f>IF($E20="buy",$M21-$M20,$M20-$M21)</f>
        <v>0.20684835779175409</v>
      </c>
      <c r="Z20" s="8">
        <f>IF($E20="buy",$M21-$L20,$L20-$M21)</f>
        <v>0.23829489867225723</v>
      </c>
      <c r="AA20" s="8">
        <f>IF($E20="buy",$M21-$K20,$K20-$M21)</f>
        <v>0.25506638714185886</v>
      </c>
      <c r="AB20" s="8">
        <f>IF($E20="buy",$M21-$J20,$J20-$M21)</f>
        <v>0.28721174004192879</v>
      </c>
      <c r="AC20" s="8">
        <f>IF($E20="buy",$M21-$I20,$I20-$M21)</f>
        <v>0.2648497554157932</v>
      </c>
      <c r="AD20" s="9">
        <f>IF($E20="buy",$M21-$H20,$H20-$M21)</f>
        <v>0.25296995108315862</v>
      </c>
      <c r="AE20">
        <f>SUM(S$7:S20)</f>
        <v>1.6345213137665973</v>
      </c>
    </row>
    <row r="21" spans="2:31" x14ac:dyDescent="0.2">
      <c r="B21">
        <v>15</v>
      </c>
      <c r="D21" s="1">
        <v>41436</v>
      </c>
      <c r="E21" t="s">
        <v>14</v>
      </c>
      <c r="G21">
        <v>5.1479073705096377E-2</v>
      </c>
      <c r="H21">
        <v>0.42208245981830889</v>
      </c>
      <c r="I21">
        <v>0.45073375262054505</v>
      </c>
      <c r="J21">
        <v>0.43885394828791058</v>
      </c>
      <c r="K21">
        <v>0.45562543675751221</v>
      </c>
      <c r="L21">
        <v>0.47868623340321453</v>
      </c>
      <c r="M21">
        <v>0.45632424877707894</v>
      </c>
      <c r="S21" s="7">
        <f>IF($E21="buy",$M22-$M21,$M21-$M22)</f>
        <v>0.19776380153738643</v>
      </c>
      <c r="T21" s="8">
        <f>IF($E21="buy",$L22-$M21,$M21-$L22)</f>
        <v>0.19077568134171913</v>
      </c>
      <c r="U21" s="8">
        <f>IF($E21="buy",$K22-$M21,$M21-$K22)</f>
        <v>0.21174004192872115</v>
      </c>
      <c r="V21" s="8">
        <f>IF($E21="buy",$J22-$M21,$M21-$J22)</f>
        <v>0.16771488469601675</v>
      </c>
      <c r="W21" s="8">
        <f>IF($E21="buy",$I22-$M21,$M21-$I22)</f>
        <v>0.18658280922431864</v>
      </c>
      <c r="X21" s="9">
        <f>IF($E21="buy",$H22-$M21,$M21-$H22)</f>
        <v>0.16422082459818316</v>
      </c>
      <c r="Y21" s="7">
        <f>IF($E21="buy",$M22-$M21,$M21-$M22)</f>
        <v>0.19776380153738643</v>
      </c>
      <c r="Z21" s="8">
        <f>IF($E21="buy",$M22-$L21,$L21-$M22)</f>
        <v>0.17540181691125084</v>
      </c>
      <c r="AA21" s="8">
        <f>IF($E21="buy",$M22-$K21,$K21-$M22)</f>
        <v>0.19846261355695316</v>
      </c>
      <c r="AB21" s="8">
        <f>IF($E21="buy",$M22-$J21,$J21-$M22)</f>
        <v>0.2152341020265548</v>
      </c>
      <c r="AC21" s="8">
        <f>IF($E21="buy",$M22-$I21,$I21-$M22)</f>
        <v>0.20335429769392033</v>
      </c>
      <c r="AD21" s="9">
        <f>IF($E21="buy",$M22-$H21,$H21-$M22)</f>
        <v>0.23200559049615649</v>
      </c>
      <c r="AE21">
        <f>SUM(S$7:S21)</f>
        <v>1.8322851153039836</v>
      </c>
    </row>
    <row r="22" spans="2:31" x14ac:dyDescent="0.2">
      <c r="B22">
        <v>16</v>
      </c>
      <c r="D22" s="1">
        <v>41562</v>
      </c>
      <c r="E22" t="s">
        <v>15</v>
      </c>
      <c r="G22">
        <v>4.3068645693429795E-2</v>
      </c>
      <c r="H22">
        <v>0.6205450733752621</v>
      </c>
      <c r="I22">
        <v>0.64290705800139758</v>
      </c>
      <c r="J22">
        <v>0.6240391334730957</v>
      </c>
      <c r="K22">
        <v>0.66806429070580009</v>
      </c>
      <c r="L22">
        <v>0.64709993011879807</v>
      </c>
      <c r="M22">
        <v>0.65408805031446537</v>
      </c>
      <c r="S22" s="7">
        <f>IF($E22="buy",$M23-$M22,$M22-$M23)</f>
        <v>0.13347309573724664</v>
      </c>
      <c r="T22" s="8">
        <f>IF($E22="buy",$L23-$M22,$M22-$L23)</f>
        <v>0.10831586303284413</v>
      </c>
      <c r="U22" s="8">
        <f>IF($E22="buy",$K23-$M22,$M22-$K23)</f>
        <v>0.11250873515024451</v>
      </c>
      <c r="V22" s="8">
        <f>IF($E22="buy",$J23-$M22,$M22-$J23)</f>
        <v>0.14884696016771481</v>
      </c>
      <c r="W22" s="8">
        <f>IF($E22="buy",$I23-$M22,$M22-$I23)</f>
        <v>0.116701607267645</v>
      </c>
      <c r="X22" s="9">
        <f>IF($E22="buy",$H23-$M22,$M22-$H23)</f>
        <v>0.1132075471698113</v>
      </c>
      <c r="Y22" s="7">
        <f>IF($E22="buy",$M23-$M22,$M22-$M23)</f>
        <v>0.13347309573724664</v>
      </c>
      <c r="Z22" s="8">
        <f>IF($E22="buy",$M23-$L22,$L22-$M23)</f>
        <v>0.12648497554157934</v>
      </c>
      <c r="AA22" s="8">
        <f>IF($E22="buy",$M23-$K22,$K22-$M23)</f>
        <v>0.14744933612858135</v>
      </c>
      <c r="AB22" s="8">
        <f>IF($E22="buy",$M23-$J22,$J22-$M23)</f>
        <v>0.10342417889587696</v>
      </c>
      <c r="AC22" s="8">
        <f>IF($E22="buy",$M23-$I22,$I22-$M23)</f>
        <v>0.12229210342417884</v>
      </c>
      <c r="AD22" s="9">
        <f>IF($E22="buy",$M23-$H22,$H22-$M23)</f>
        <v>9.9930118798043366E-2</v>
      </c>
      <c r="AE22">
        <f>SUM(S$7:S22)</f>
        <v>1.9657582110412304</v>
      </c>
    </row>
    <row r="23" spans="2:31" x14ac:dyDescent="0.2">
      <c r="B23">
        <v>17</v>
      </c>
      <c r="D23" s="1">
        <v>41591</v>
      </c>
      <c r="E23" t="s">
        <v>14</v>
      </c>
      <c r="G23">
        <v>5.098460595573704E-2</v>
      </c>
      <c r="H23">
        <v>0.54088050314465408</v>
      </c>
      <c r="I23">
        <v>0.53738644304682037</v>
      </c>
      <c r="J23">
        <v>0.50524109014675056</v>
      </c>
      <c r="K23">
        <v>0.54157931516422086</v>
      </c>
      <c r="L23">
        <v>0.54577218728162125</v>
      </c>
      <c r="M23">
        <v>0.52061495457721874</v>
      </c>
      <c r="S23" s="7">
        <f>IF($E23="buy",$M24-$M23,$M23-$M24)</f>
        <v>0.13696715583508035</v>
      </c>
      <c r="T23" s="8">
        <f>IF($E23="buy",$L24-$M23,$M23-$L24)</f>
        <v>9.923130677847658E-2</v>
      </c>
      <c r="U23" s="8">
        <f>IF($E23="buy",$K24-$M23,$M23-$K24)</f>
        <v>0.11180992313067784</v>
      </c>
      <c r="V23" s="8">
        <f>IF($E23="buy",$J24-$M23,$M23-$J24)</f>
        <v>6.0796645702306029E-2</v>
      </c>
      <c r="W23" s="8">
        <f>IF($E23="buy",$I24-$M23,$M23-$I24)</f>
        <v>3.9133473095737226E-2</v>
      </c>
      <c r="X23" s="9">
        <f>IF($E23="buy",$H24-$M23,$M23-$H24)</f>
        <v>4.2627533193570932E-2</v>
      </c>
      <c r="Y23" s="7">
        <f>IF($E23="buy",$M24-$M23,$M23-$M24)</f>
        <v>0.13696715583508035</v>
      </c>
      <c r="Z23" s="8">
        <f>IF($E23="buy",$M24-$L23,$L23-$M24)</f>
        <v>0.11180992313067784</v>
      </c>
      <c r="AA23" s="8">
        <f>IF($E23="buy",$M24-$K23,$K23-$M24)</f>
        <v>0.11600279524807822</v>
      </c>
      <c r="AB23" s="8">
        <f>IF($E23="buy",$M24-$J23,$J23-$M24)</f>
        <v>0.15234102026554852</v>
      </c>
      <c r="AC23" s="8">
        <f>IF($E23="buy",$M24-$I23,$I23-$M24)</f>
        <v>0.12019566736547871</v>
      </c>
      <c r="AD23" s="9">
        <f>IF($E23="buy",$M24-$H23,$H23-$M24)</f>
        <v>0.116701607267645</v>
      </c>
      <c r="AE23">
        <f>SUM(S$7:S23)</f>
        <v>2.1027253668763106</v>
      </c>
    </row>
    <row r="24" spans="2:31" x14ac:dyDescent="0.2">
      <c r="B24">
        <v>18</v>
      </c>
      <c r="D24" s="1">
        <v>41604</v>
      </c>
      <c r="E24" t="s">
        <v>15</v>
      </c>
      <c r="G24">
        <v>3.9433586449116723E-2</v>
      </c>
      <c r="H24">
        <v>0.56324248777078967</v>
      </c>
      <c r="I24">
        <v>0.55974842767295596</v>
      </c>
      <c r="J24">
        <v>0.58141160027952477</v>
      </c>
      <c r="K24">
        <v>0.63242487770789657</v>
      </c>
      <c r="L24">
        <v>0.61984626135569532</v>
      </c>
      <c r="M24">
        <v>0.65758211041229908</v>
      </c>
      <c r="S24" s="7">
        <f>IF($E24="buy",$M25-$M24,$M24-$M25)</f>
        <v>1.6072676450034962E-2</v>
      </c>
      <c r="T24" s="8">
        <f>IF($E24="buy",$L25-$M24,$M24-$L25)</f>
        <v>3.3542976939203384E-2</v>
      </c>
      <c r="U24" s="8">
        <f>IF($E24="buy",$K25-$M24,$M24-$K25)</f>
        <v>6.7085953878406657E-2</v>
      </c>
      <c r="V24" s="8">
        <f>IF($E24="buy",$J25-$M24,$M24-$J25)</f>
        <v>4.4723969252271178E-2</v>
      </c>
      <c r="W24" s="8">
        <f>IF($E24="buy",$I25-$M24,$M24-$I25)</f>
        <v>4.0531097134870686E-2</v>
      </c>
      <c r="X24" s="9">
        <f>IF($E24="buy",$H25-$M24,$M24-$H25)</f>
        <v>5.2410901467505266E-2</v>
      </c>
      <c r="Y24" s="7">
        <f>IF($E24="buy",$M25-$M24,$M24-$M25)</f>
        <v>1.6072676450034962E-2</v>
      </c>
      <c r="Z24" s="8">
        <f>IF($E24="buy",$M25-$L24,$L24-$M25)</f>
        <v>-2.1663172606568804E-2</v>
      </c>
      <c r="AA24" s="8">
        <f>IF($E24="buy",$M25-$K24,$K24-$M25)</f>
        <v>-9.0845562543675484E-3</v>
      </c>
      <c r="AB24" s="8">
        <f>IF($E24="buy",$M25-$J24,$J24-$M25)</f>
        <v>-6.0097833682739354E-2</v>
      </c>
      <c r="AC24" s="8">
        <f>IF($E24="buy",$M25-$I24,$I24-$M25)</f>
        <v>-8.1761006289308158E-2</v>
      </c>
      <c r="AD24" s="9">
        <f>IF($E24="buy",$M25-$H24,$H24-$M25)</f>
        <v>-7.8266946191474451E-2</v>
      </c>
      <c r="AE24">
        <f>SUM(S$7:S24)</f>
        <v>2.1187980433263456</v>
      </c>
    </row>
    <row r="25" spans="2:31" x14ac:dyDescent="0.2">
      <c r="B25">
        <v>19</v>
      </c>
      <c r="D25" s="1">
        <v>41628</v>
      </c>
      <c r="E25" t="s">
        <v>14</v>
      </c>
      <c r="G25">
        <v>3.5233900535620213E-2</v>
      </c>
      <c r="H25">
        <v>0.60517120894479381</v>
      </c>
      <c r="I25">
        <v>0.6170510132774284</v>
      </c>
      <c r="J25">
        <v>0.6128581411600279</v>
      </c>
      <c r="K25">
        <v>0.59049615653389242</v>
      </c>
      <c r="L25">
        <v>0.6240391334730957</v>
      </c>
      <c r="M25">
        <v>0.64150943396226412</v>
      </c>
      <c r="S25" s="7">
        <f>IF($E25="buy",$M26-$M25,$M25-$M26)</f>
        <v>-2.8651292802236217E-2</v>
      </c>
      <c r="T25" s="8">
        <f>IF($E25="buy",$L26-$M25,$M25-$L26)</f>
        <v>-3.7735849056603765E-2</v>
      </c>
      <c r="U25" s="8">
        <f>IF($E25="buy",$K26-$M25,$M25-$K26)</f>
        <v>-3.843466107617044E-2</v>
      </c>
      <c r="V25" s="8">
        <f>IF($E25="buy",$J26-$M25,$M25-$J26)</f>
        <v>-5.1013277428371695E-2</v>
      </c>
      <c r="W25" s="8">
        <f>IF($E25="buy",$I26-$M25,$M25-$I26)</f>
        <v>-6.6387141858839982E-2</v>
      </c>
      <c r="X25" s="9">
        <f>IF($E25="buy",$H26-$M25,$M25-$H26)</f>
        <v>-5.9399021663172569E-2</v>
      </c>
      <c r="Y25" s="7">
        <f>IF($E25="buy",$M26-$M25,$M25-$M26)</f>
        <v>-2.8651292802236217E-2</v>
      </c>
      <c r="Z25" s="8">
        <f>IF($E25="buy",$M26-$L25,$L25-$M26)</f>
        <v>-1.1180992313067795E-2</v>
      </c>
      <c r="AA25" s="8">
        <f>IF($E25="buy",$M26-$K25,$K25-$M26)</f>
        <v>2.2361984626135478E-2</v>
      </c>
      <c r="AB25" s="8">
        <f>IF($E25="buy",$M26-$J25,$J25-$M26)</f>
        <v>0</v>
      </c>
      <c r="AC25" s="8">
        <f>IF($E25="buy",$M26-$I25,$I25-$M26)</f>
        <v>-4.1928721174004924E-3</v>
      </c>
      <c r="AD25" s="9">
        <f>IF($E25="buy",$M26-$H25,$H25-$M26)</f>
        <v>7.686932215234088E-3</v>
      </c>
      <c r="AE25">
        <f>SUM(S$7:S25)</f>
        <v>2.0901467505241094</v>
      </c>
    </row>
    <row r="26" spans="2:31" x14ac:dyDescent="0.2">
      <c r="B26">
        <v>20</v>
      </c>
      <c r="D26" s="1">
        <v>41666</v>
      </c>
      <c r="E26" t="s">
        <v>15</v>
      </c>
      <c r="G26">
        <v>4.0007709124033806E-2</v>
      </c>
      <c r="H26">
        <v>0.58211041229909155</v>
      </c>
      <c r="I26">
        <v>0.57512229210342414</v>
      </c>
      <c r="J26">
        <v>0.59049615653389242</v>
      </c>
      <c r="K26">
        <v>0.60307477288609368</v>
      </c>
      <c r="L26">
        <v>0.60377358490566035</v>
      </c>
      <c r="M26">
        <v>0.6128581411600279</v>
      </c>
      <c r="S26" s="7">
        <f>IF($E26="buy",$M27-$M26,$M26-$M27)</f>
        <v>4.2627533193570932E-2</v>
      </c>
      <c r="T26" s="8">
        <f>IF($E26="buy",$L27-$M26,$M26-$L27)</f>
        <v>5.1712089447938481E-2</v>
      </c>
      <c r="U26" s="8">
        <f>IF($E26="buy",$K27-$M26,$M26-$K27)</f>
        <v>1.5373864430468176E-2</v>
      </c>
      <c r="V26" s="8">
        <f>IF($E26="buy",$J27-$M26,$M26-$J27)</f>
        <v>-3.3542976939203384E-2</v>
      </c>
      <c r="W26" s="8">
        <f>IF($E26="buy",$I27-$M26,$M26-$I27)</f>
        <v>-2.0964360587002129E-2</v>
      </c>
      <c r="X26" s="9">
        <f>IF($E26="buy",$H27-$M26,$M26-$H27)</f>
        <v>1.6771488469601636E-2</v>
      </c>
      <c r="Y26" s="7">
        <f>IF($E26="buy",$M27-$M26,$M26-$M27)</f>
        <v>4.2627533193570932E-2</v>
      </c>
      <c r="Z26" s="8">
        <f>IF($E26="buy",$M27-$L26,$L26-$M27)</f>
        <v>3.3542976939203384E-2</v>
      </c>
      <c r="AA26" s="8">
        <f>IF($E26="buy",$M27-$K26,$K26-$M27)</f>
        <v>3.2844164919636709E-2</v>
      </c>
      <c r="AB26" s="8">
        <f>IF($E26="buy",$M27-$J26,$J26-$M27)</f>
        <v>2.0265548567435454E-2</v>
      </c>
      <c r="AC26" s="8">
        <f>IF($E26="buy",$M27-$I26,$I26-$M27)</f>
        <v>4.8916841369671671E-3</v>
      </c>
      <c r="AD26" s="9">
        <f>IF($E26="buy",$M27-$H26,$H26-$M27)</f>
        <v>1.187980433263458E-2</v>
      </c>
      <c r="AE26">
        <f>SUM(S$7:S26)</f>
        <v>2.1327742837176804</v>
      </c>
    </row>
    <row r="27" spans="2:31" x14ac:dyDescent="0.2">
      <c r="B27">
        <v>21</v>
      </c>
      <c r="D27" s="1">
        <v>41705</v>
      </c>
      <c r="E27" t="s">
        <v>14</v>
      </c>
      <c r="G27">
        <v>4.0118715330353931E-2</v>
      </c>
      <c r="H27">
        <v>0.59608665269042627</v>
      </c>
      <c r="I27">
        <v>0.63382250174703003</v>
      </c>
      <c r="J27">
        <v>0.64640111809923129</v>
      </c>
      <c r="K27">
        <v>0.59748427672955973</v>
      </c>
      <c r="L27">
        <v>0.56114605171208942</v>
      </c>
      <c r="M27">
        <v>0.57023060796645697</v>
      </c>
      <c r="S27" s="7">
        <f>IF($E27="buy",$M28-$M27,$M27-$M28)</f>
        <v>-5.1712089447938481E-2</v>
      </c>
      <c r="T27" s="8">
        <f>IF($E27="buy",$L28-$M27,$M27-$L28)</f>
        <v>-5.3808525506638616E-2</v>
      </c>
      <c r="U27" s="8">
        <f>IF($E27="buy",$K28-$M27,$M27-$K28)</f>
        <v>-8.3857442348008349E-2</v>
      </c>
      <c r="V27" s="8">
        <f>IF($E27="buy",$J28-$M27,$M27-$J28)</f>
        <v>-6.9881201956673578E-2</v>
      </c>
      <c r="W27" s="8">
        <f>IF($E27="buy",$I28-$M27,$M27-$I28)</f>
        <v>-2.8651292802236106E-2</v>
      </c>
      <c r="X27" s="9">
        <f>IF($E27="buy",$H28-$M27,$M27-$H28)</f>
        <v>-1.6771488469601636E-2</v>
      </c>
      <c r="Y27" s="7">
        <f>IF($E27="buy",$M28-$M27,$M27-$M28)</f>
        <v>-5.1712089447938481E-2</v>
      </c>
      <c r="Z27" s="8">
        <f>IF($E27="buy",$M28-$L27,$L27-$M28)</f>
        <v>-4.2627533193570932E-2</v>
      </c>
      <c r="AA27" s="8">
        <f>IF($E27="buy",$M28-$K27,$K27-$M28)</f>
        <v>-7.8965758211041237E-2</v>
      </c>
      <c r="AB27" s="8">
        <f>IF($E27="buy",$M28-$J27,$J27-$M28)</f>
        <v>-0.1278825995807128</v>
      </c>
      <c r="AC27" s="8">
        <f>IF($E27="buy",$M28-$I27,$I27-$M28)</f>
        <v>-0.11530398322851154</v>
      </c>
      <c r="AD27" s="9">
        <f>IF($E27="buy",$M28-$H27,$H27-$M28)</f>
        <v>-7.7568134171907777E-2</v>
      </c>
      <c r="AE27">
        <f>SUM(S$7:S27)</f>
        <v>2.0810621942697418</v>
      </c>
    </row>
    <row r="28" spans="2:31" x14ac:dyDescent="0.2">
      <c r="B28">
        <v>22</v>
      </c>
      <c r="D28" s="1">
        <v>41736</v>
      </c>
      <c r="E28" t="s">
        <v>15</v>
      </c>
      <c r="G28">
        <v>3.6821219773594829E-2</v>
      </c>
      <c r="H28">
        <v>0.55345911949685533</v>
      </c>
      <c r="I28">
        <v>0.54157931516422086</v>
      </c>
      <c r="J28">
        <v>0.50034940600978339</v>
      </c>
      <c r="K28">
        <v>0.48637316561844862</v>
      </c>
      <c r="L28">
        <v>0.51642208245981835</v>
      </c>
      <c r="M28">
        <v>0.51851851851851849</v>
      </c>
      <c r="S28" s="7">
        <f>IF($E28="buy",$M29-$M28,$M28-$M29)</f>
        <v>-3.1446540880503138E-2</v>
      </c>
      <c r="T28" s="8">
        <f>IF($E28="buy",$L29-$M28,$M28-$L29)</f>
        <v>-3.2145352900069923E-2</v>
      </c>
      <c r="U28" s="8">
        <f>IF($E28="buy",$K29-$M28,$M28-$K29)</f>
        <v>-4.0531097134870797E-2</v>
      </c>
      <c r="V28" s="8">
        <f>IF($E28="buy",$J29-$M28,$M28-$J29)</f>
        <v>-1.1180992313067795E-2</v>
      </c>
      <c r="W28" s="8">
        <f>IF($E28="buy",$I29-$M28,$M28-$I29)</f>
        <v>-1.6072676450034962E-2</v>
      </c>
      <c r="X28" s="9">
        <f>IF($E28="buy",$H29-$M28,$M28-$H29)</f>
        <v>-4.1229909154437472E-2</v>
      </c>
      <c r="Y28" s="7">
        <f>IF($E28="buy",$M29-$M28,$M28-$M29)</f>
        <v>-3.1446540880503138E-2</v>
      </c>
      <c r="Z28" s="8">
        <f>IF($E28="buy",$M29-$L28,$L28-$M29)</f>
        <v>-3.3542976939203273E-2</v>
      </c>
      <c r="AA28" s="8">
        <f>IF($E28="buy",$M29-$K28,$K28-$M29)</f>
        <v>-6.3591893780573006E-2</v>
      </c>
      <c r="AB28" s="8">
        <f>IF($E28="buy",$M29-$J28,$J28-$M29)</f>
        <v>-4.9615653389238235E-2</v>
      </c>
      <c r="AC28" s="8">
        <f>IF($E28="buy",$M29-$I28,$I28-$M29)</f>
        <v>-8.3857442348007627E-3</v>
      </c>
      <c r="AD28" s="9">
        <f>IF($E28="buy",$M29-$H28,$H28-$M29)</f>
        <v>3.4940600978337066E-3</v>
      </c>
      <c r="AE28">
        <f>SUM(S$7:S28)</f>
        <v>2.0496156533892389</v>
      </c>
    </row>
    <row r="29" spans="2:31" x14ac:dyDescent="0.2">
      <c r="B29">
        <v>23</v>
      </c>
      <c r="D29" s="1">
        <v>41771</v>
      </c>
      <c r="E29" t="s">
        <v>14</v>
      </c>
      <c r="G29">
        <v>3.3749653467438794E-2</v>
      </c>
      <c r="H29">
        <v>0.55974842767295596</v>
      </c>
      <c r="I29">
        <v>0.53459119496855345</v>
      </c>
      <c r="J29">
        <v>0.52969951083158628</v>
      </c>
      <c r="K29">
        <v>0.55904961565338929</v>
      </c>
      <c r="L29">
        <v>0.55066387141858841</v>
      </c>
      <c r="M29">
        <v>0.54996505939902163</v>
      </c>
      <c r="S29" s="7">
        <f>IF($E29="buy",$M30-$M29,$M29-$M30)</f>
        <v>-2.375960866526905E-2</v>
      </c>
      <c r="T29" s="8">
        <f>IF($E29="buy",$L30-$M29,$M29-$L30)</f>
        <v>-4.1928721174004147E-2</v>
      </c>
      <c r="U29" s="8">
        <f>IF($E29="buy",$K30-$M29,$M29-$K30)</f>
        <v>-2.375960866526905E-2</v>
      </c>
      <c r="V29" s="8">
        <f>IF($E29="buy",$J30-$M29,$M29-$J30)</f>
        <v>-5.3109713487071941E-2</v>
      </c>
      <c r="W29" s="8">
        <f>IF($E29="buy",$I30-$M29,$M29-$I30)</f>
        <v>-3.7037037037036979E-2</v>
      </c>
      <c r="X29" s="9">
        <f>IF($E29="buy",$H30-$M29,$M29-$H30)</f>
        <v>-2.9350104821802891E-2</v>
      </c>
      <c r="Y29" s="7">
        <f>IF($E29="buy",$M30-$M29,$M29-$M30)</f>
        <v>-2.375960866526905E-2</v>
      </c>
      <c r="Z29" s="8">
        <f>IF($E29="buy",$M30-$L29,$L29-$M30)</f>
        <v>-2.4458420684835835E-2</v>
      </c>
      <c r="AA29" s="8">
        <f>IF($E29="buy",$M30-$K29,$K29-$M30)</f>
        <v>-3.2844164919636709E-2</v>
      </c>
      <c r="AB29" s="8">
        <f>IF($E29="buy",$M30-$J29,$J29-$M30)</f>
        <v>-3.4940600978337066E-3</v>
      </c>
      <c r="AC29" s="8">
        <f>IF($E29="buy",$M30-$I29,$I29-$M30)</f>
        <v>-8.3857442348008737E-3</v>
      </c>
      <c r="AD29" s="9">
        <f>IF($E29="buy",$M30-$H29,$H29-$M30)</f>
        <v>-3.3542976939203384E-2</v>
      </c>
      <c r="AE29">
        <f>SUM(S$7:S29)</f>
        <v>2.02585604472397</v>
      </c>
    </row>
    <row r="30" spans="2:31" x14ac:dyDescent="0.2">
      <c r="B30">
        <v>24</v>
      </c>
      <c r="D30" s="1">
        <v>41800</v>
      </c>
      <c r="E30" t="s">
        <v>15</v>
      </c>
      <c r="G30">
        <v>2.7665311555849621E-2</v>
      </c>
      <c r="H30">
        <v>0.52061495457721874</v>
      </c>
      <c r="I30">
        <v>0.51292802236198465</v>
      </c>
      <c r="J30">
        <v>0.49685534591194969</v>
      </c>
      <c r="K30">
        <v>0.52620545073375258</v>
      </c>
      <c r="L30">
        <v>0.50803633822501748</v>
      </c>
      <c r="M30">
        <v>0.52620545073375258</v>
      </c>
      <c r="S30" s="7">
        <f>IF($E30="buy",$M31-$M30,$M30-$M31)</f>
        <v>0</v>
      </c>
      <c r="T30" s="8">
        <f>IF($E30="buy",$L31-$M30,$M30-$L31)</f>
        <v>2.0964360587002018E-2</v>
      </c>
      <c r="U30" s="8">
        <f>IF($E30="buy",$K31-$M30,$M30-$K31)</f>
        <v>1.3976240391334716E-2</v>
      </c>
      <c r="V30" s="8">
        <f>IF($E30="buy",$J31-$M30,$M30-$J31)</f>
        <v>-1.1180992313067795E-2</v>
      </c>
      <c r="W30" s="8">
        <f>IF($E30="buy",$I31-$M30,$M30-$I31)</f>
        <v>-2.375960866526905E-2</v>
      </c>
      <c r="X30" s="9">
        <f>IF($E30="buy",$H31-$M30,$M30-$H31)</f>
        <v>-3.6338225017470305E-2</v>
      </c>
      <c r="Y30" s="7">
        <f>IF($E30="buy",$M31-$M30,$M30-$M31)</f>
        <v>0</v>
      </c>
      <c r="Z30" s="8">
        <f>IF($E30="buy",$M31-$L30,$L30-$M31)</f>
        <v>-1.8169112508735097E-2</v>
      </c>
      <c r="AA30" s="8">
        <f>IF($E30="buy",$M31-$K30,$K30-$M31)</f>
        <v>0</v>
      </c>
      <c r="AB30" s="8">
        <f>IF($E30="buy",$M31-$J30,$J30-$M31)</f>
        <v>-2.9350104821802891E-2</v>
      </c>
      <c r="AC30" s="8">
        <f>IF($E30="buy",$M31-$I30,$I30-$M31)</f>
        <v>-1.327742837176793E-2</v>
      </c>
      <c r="AD30" s="9">
        <f>IF($E30="buy",$M31-$H30,$H30-$M31)</f>
        <v>-5.5904961565338418E-3</v>
      </c>
      <c r="AE30">
        <f>SUM(S$7:S30)</f>
        <v>2.02585604472397</v>
      </c>
    </row>
    <row r="31" spans="2:31" x14ac:dyDescent="0.2">
      <c r="B31">
        <v>25</v>
      </c>
      <c r="D31" s="1">
        <v>41831</v>
      </c>
      <c r="E31" t="s">
        <v>14</v>
      </c>
      <c r="G31">
        <v>3.718512516978191E-2</v>
      </c>
      <c r="H31">
        <v>0.56254367575122288</v>
      </c>
      <c r="I31">
        <v>0.54996505939902163</v>
      </c>
      <c r="J31">
        <v>0.53738644304682037</v>
      </c>
      <c r="K31">
        <v>0.51222921034241786</v>
      </c>
      <c r="L31">
        <v>0.50524109014675056</v>
      </c>
      <c r="M31">
        <v>0.52620545073375258</v>
      </c>
      <c r="S31" s="7">
        <f>IF($E31="buy",$M32-$M31,$M31-$M32)</f>
        <v>-2.7253668763102701E-2</v>
      </c>
      <c r="T31" s="8">
        <f>IF($E31="buy",$L32-$M31,$M31-$L32)</f>
        <v>-2.3060796645702264E-2</v>
      </c>
      <c r="U31" s="8">
        <f>IF($E31="buy",$K32-$M31,$M31-$K32)</f>
        <v>-1.8867924528301883E-2</v>
      </c>
      <c r="V31" s="8">
        <f>IF($E31="buy",$J32-$M31,$M31-$J32)</f>
        <v>-1.6771488469601636E-2</v>
      </c>
      <c r="W31" s="8">
        <f>IF($E31="buy",$I32-$M31,$M31-$I32)</f>
        <v>-6.9881201956667471E-4</v>
      </c>
      <c r="X31" s="9">
        <f>IF($E31="buy",$H32-$M31,$M31-$H32)</f>
        <v>-6.9881201956673022E-3</v>
      </c>
      <c r="Y31" s="7">
        <f>IF($E31="buy",$M32-$M31,$M31-$M32)</f>
        <v>-2.7253668763102701E-2</v>
      </c>
      <c r="Z31" s="8">
        <f>IF($E31="buy",$M32-$L31,$L31-$M32)</f>
        <v>-6.289308176100683E-3</v>
      </c>
      <c r="AA31" s="8">
        <f>IF($E31="buy",$M32-$K31,$K31-$M32)</f>
        <v>-1.3277428371767985E-2</v>
      </c>
      <c r="AB31" s="8">
        <f>IF($E31="buy",$M32-$J31,$J31-$M32)</f>
        <v>-3.8434661076170495E-2</v>
      </c>
      <c r="AC31" s="8">
        <f>IF($E31="buy",$M32-$I31,$I31-$M32)</f>
        <v>-5.101327742837175E-2</v>
      </c>
      <c r="AD31" s="9">
        <f>IF($E31="buy",$M32-$H31,$H31-$M32)</f>
        <v>-6.3591893780573006E-2</v>
      </c>
      <c r="AE31">
        <f>SUM(S$7:S31)</f>
        <v>1.9986023759608673</v>
      </c>
    </row>
    <row r="32" spans="2:31" x14ac:dyDescent="0.2">
      <c r="B32">
        <v>26</v>
      </c>
      <c r="D32">
        <v>41856</v>
      </c>
      <c r="E32" t="s">
        <v>15</v>
      </c>
      <c r="G32">
        <v>3.5953587442593041E-2</v>
      </c>
      <c r="H32">
        <v>0.51921733053808528</v>
      </c>
      <c r="I32">
        <v>0.5255066387141859</v>
      </c>
      <c r="J32">
        <v>0.50943396226415094</v>
      </c>
      <c r="K32">
        <v>0.5073375262054507</v>
      </c>
      <c r="L32">
        <v>0.50314465408805031</v>
      </c>
      <c r="M32">
        <v>0.49895178197064988</v>
      </c>
      <c r="S32" s="7">
        <f>IF($E32="buy",$M33-$M32,$M32-$M33)</f>
        <v>-801.75104821802938</v>
      </c>
      <c r="T32" s="8">
        <f>IF($E32="buy",$L33-$M32,$M32-$L33)</f>
        <v>0.49895178197064988</v>
      </c>
      <c r="U32" s="8">
        <f>IF($E32="buy",$K33-$M32,$M32-$K33)</f>
        <v>0.49895178197064988</v>
      </c>
      <c r="V32" s="8">
        <f>IF($E32="buy",$J33-$M32,$M32-$J33)</f>
        <v>0.49895178197064988</v>
      </c>
      <c r="W32" s="8">
        <f>IF($E32="buy",$I33-$M32,$M32-$I33)</f>
        <v>0.49895178197064988</v>
      </c>
      <c r="X32" s="9">
        <f>IF($E32="buy",$H33-$M32,$M32-$H33)</f>
        <v>0.49895178197064988</v>
      </c>
      <c r="Y32" s="7">
        <f>IF($E32="buy",$M33-$M32,$M32-$M33)</f>
        <v>-801.75104821802938</v>
      </c>
      <c r="Z32" s="8">
        <f>IF($E32="buy",$M33-$L32,$L32-$M33)</f>
        <v>-801.74685534591197</v>
      </c>
      <c r="AA32" s="8">
        <f>IF($E32="buy",$M33-$K32,$K32-$M33)</f>
        <v>-801.74266247379455</v>
      </c>
      <c r="AB32" s="8">
        <f>IF($E32="buy",$M33-$J32,$J32-$M33)</f>
        <v>-801.7405660377359</v>
      </c>
      <c r="AC32" s="8">
        <f>IF($E32="buy",$M33-$I32,$I32-$M33)</f>
        <v>-801.72449336128579</v>
      </c>
      <c r="AD32" s="9">
        <f>IF($E32="buy",$M33-$H32,$H32-$M33)</f>
        <v>-801.73078266946186</v>
      </c>
      <c r="AE32">
        <f>SUM(S$7:S32)</f>
        <v>-799.75244584206848</v>
      </c>
    </row>
    <row r="33" spans="2:31" x14ac:dyDescent="0.2">
      <c r="B33">
        <v>27</v>
      </c>
      <c r="D33">
        <v>41912</v>
      </c>
      <c r="E33" t="s">
        <v>4</v>
      </c>
      <c r="G33">
        <v>2.6057243777677975E-2</v>
      </c>
      <c r="M33">
        <v>802.25</v>
      </c>
      <c r="S33" s="10">
        <f>IF($E33="buy",$M34-$M33,$M33-$M34)</f>
        <v>802.25</v>
      </c>
      <c r="T33" s="11">
        <f>IF($E33="buy",$L34-$M33,$M33-$L34)</f>
        <v>802.25</v>
      </c>
      <c r="U33" s="11">
        <f>IF($E33="buy",$K34-$M33,$M33-$K34)</f>
        <v>802.25</v>
      </c>
      <c r="V33" s="11">
        <f>IF($E33="buy",$J34-$M33,$M33-$J34)</f>
        <v>802.25</v>
      </c>
      <c r="W33" s="11">
        <f>IF($E33="buy",$I34-$M33,$M33-$I34)</f>
        <v>802.25</v>
      </c>
      <c r="X33" s="12">
        <f>IF($E33="buy",$H34-$M33,$M33-$H34)</f>
        <v>802.25</v>
      </c>
      <c r="Y33" s="10">
        <f>IF($E33="buy",$M34-$M33,$M33-$M34)</f>
        <v>802.25</v>
      </c>
      <c r="Z33" s="11">
        <f>IF($E33="buy",$M34-$L33,$L33-$M34)</f>
        <v>0</v>
      </c>
      <c r="AA33" s="11">
        <f>IF($E33="buy",$M34-$K33,$K33-$M34)</f>
        <v>0</v>
      </c>
      <c r="AB33" s="11">
        <f>IF($E33="buy",$M34-$J33,$J33-$M34)</f>
        <v>0</v>
      </c>
      <c r="AC33" s="11">
        <f>IF($E33="buy",$M34-$I33,$I33-$M34)</f>
        <v>0</v>
      </c>
      <c r="AD33" s="12">
        <f>IF($E33="buy",$M34-$H33,$H33-$M34)</f>
        <v>0</v>
      </c>
      <c r="AE33">
        <f>SUM(S$7:S33)</f>
        <v>2.4975541579315177</v>
      </c>
    </row>
    <row r="35" spans="2:31" x14ac:dyDescent="0.2">
      <c r="M35" s="2" t="s">
        <v>22</v>
      </c>
      <c r="N35" s="2"/>
      <c r="O35" s="2"/>
      <c r="P35" s="2"/>
      <c r="Q35" s="2"/>
      <c r="R35" s="2"/>
      <c r="S35">
        <f>AVERAGE(S7:S31)</f>
        <v>7.9944095038434693E-2</v>
      </c>
      <c r="T35">
        <f t="shared" ref="T35:X35" si="0">AVERAGE(T7:T31)</f>
        <v>7.7456324248777117E-2</v>
      </c>
      <c r="U35">
        <f t="shared" si="0"/>
        <v>7.8266946191474493E-2</v>
      </c>
      <c r="V35">
        <f t="shared" si="0"/>
        <v>6.7002096436058714E-2</v>
      </c>
      <c r="W35">
        <f t="shared" si="0"/>
        <v>6.2250174703004896E-2</v>
      </c>
      <c r="X35">
        <f t="shared" si="0"/>
        <v>6.2194269741439573E-2</v>
      </c>
      <c r="Y35">
        <f>AVERAGE(Y7:Y31)</f>
        <v>7.9944095038434693E-2</v>
      </c>
      <c r="Z35">
        <f t="shared" ref="Z35:AD35" si="1">AVERAGE(Z7:Z31)</f>
        <v>7.7288609364081079E-2</v>
      </c>
      <c r="AA35">
        <f t="shared" si="1"/>
        <v>8.0055904961565366E-2</v>
      </c>
      <c r="AB35">
        <f t="shared" si="1"/>
        <v>6.8455625436757539E-2</v>
      </c>
      <c r="AC35">
        <f t="shared" si="1"/>
        <v>6.2473794549266277E-2</v>
      </c>
      <c r="AD35">
        <f t="shared" si="1"/>
        <v>6.2082459818308892E-2</v>
      </c>
    </row>
    <row r="37" spans="2:31" x14ac:dyDescent="0.2">
      <c r="B37" s="3">
        <v>1</v>
      </c>
      <c r="C37" s="3" t="s">
        <v>5</v>
      </c>
      <c r="D37" s="3"/>
      <c r="E37" s="3"/>
      <c r="F37" s="3"/>
      <c r="G37" s="3">
        <f>AVERAGE(G7:G32)</f>
        <v>5.1336325142039035E-2</v>
      </c>
    </row>
    <row r="38" spans="2:31" x14ac:dyDescent="0.2">
      <c r="B38" s="3">
        <v>2</v>
      </c>
      <c r="C38" s="3" t="s">
        <v>6</v>
      </c>
      <c r="D38" s="3"/>
      <c r="E38" s="3"/>
      <c r="F38" s="3"/>
      <c r="G38" s="3">
        <f>AVERAGE(G7:G13,G18:G24,G26)</f>
        <v>5.9303910207788663E-2</v>
      </c>
    </row>
    <row r="39" spans="2:31" x14ac:dyDescent="0.2">
      <c r="B39" s="3">
        <v>3</v>
      </c>
      <c r="C39" s="3" t="s">
        <v>7</v>
      </c>
      <c r="D39" s="3"/>
      <c r="E39" s="3"/>
      <c r="F39" s="3"/>
      <c r="G39" s="3">
        <f>AVERAGE(G14:G17,G25,G27:G29,G31)</f>
        <v>4.2396322397526907E-2</v>
      </c>
    </row>
  </sheetData>
  <mergeCells count="2">
    <mergeCell ref="S5:X5"/>
    <mergeCell ref="Y5:AD5"/>
  </mergeCells>
  <conditionalFormatting sqref="S7:X3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X3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X8 S11:X11 S14:X14 S17:X17 S26:X26 S20:X20 S29:X29 S23:X23 S33:X3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:X9 S12:X12 S15:X15 S18:X18 S27:X27 S21:X21 S30:X30 S24:X2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:X10 S19:X19 S28:X2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:X11 S20:X20 S29:X2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:X12 S21:X21 S30:X3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:X13 S22:X22 S31:X3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:X1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:X1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:X1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X1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:X2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X2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:X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:X2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:X2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:X2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X2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:X2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:X2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:X2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:X3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:X3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:AD3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:AD3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AD8 Y11:AD11 Y14:AD14 Y17:AD17 Y26:AD26 Y20:AD20 Y29:AD29 Y23:AD23 Y33:AD3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:AD9 Y12:AD12 Y15:AD15 Y18:AD18 Y27:AD27 Y21:AD21 Y30:AD30 Y24:AD2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:AD10 Y19:AD19 Y28:AD2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:AD11 Y20:AD20 Y29:AD2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2:AD12 Y21:AD21 Y30:AD3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3:AD13 Y22:AD22 Y31:AD3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6:AD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7:AD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8:AD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9:A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:AD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1:AD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2:AD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3:AD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:AD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5:AD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:AD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:AD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8:AD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9:AD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0:AD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AD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Walsh_pad</dc:creator>
  <cp:lastModifiedBy>PW</cp:lastModifiedBy>
  <dcterms:created xsi:type="dcterms:W3CDTF">2016-11-14T21:03:27Z</dcterms:created>
  <dcterms:modified xsi:type="dcterms:W3CDTF">2016-12-04T15:16:05Z</dcterms:modified>
</cp:coreProperties>
</file>