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A2E41AAC-936F-4A51-9C22-C67437D7CEF3}" xr6:coauthVersionLast="47" xr6:coauthVersionMax="47" xr10:uidLastSave="{00000000-0000-0000-0000-000000000000}"/>
  <bookViews>
    <workbookView xWindow="-120" yWindow="-120" windowWidth="21840" windowHeight="13140" tabRatio="758" firstSheet="19" activeTab="23" xr2:uid="{00000000-000D-0000-FFFF-FFFF00000000}"/>
  </bookViews>
  <sheets>
    <sheet name="RESUMEN" sheetId="26" r:id="rId1"/>
    <sheet name="LUNES 1" sheetId="1" r:id="rId2"/>
    <sheet name="MARTES 2" sheetId="2" r:id="rId3"/>
    <sheet name="MIERCOLES 3" sheetId="3" r:id="rId4"/>
    <sheet name="JUEVES 4" sheetId="4" r:id="rId5"/>
    <sheet name="VIERNES 5" sheetId="5" r:id="rId6"/>
    <sheet name="SABADO 6" sheetId="6" r:id="rId7"/>
    <sheet name="DOMINGO 7" sheetId="8" r:id="rId8"/>
    <sheet name="LUNES 8" sheetId="9" r:id="rId9"/>
    <sheet name="MARTES 9" sheetId="10" r:id="rId10"/>
    <sheet name="MIERCOLES 10" sheetId="11" r:id="rId11"/>
    <sheet name="JUEVES 11" sheetId="12" r:id="rId12"/>
    <sheet name="VIERNES 12" sheetId="13" r:id="rId13"/>
    <sheet name="SABADO 13" sheetId="15" r:id="rId14"/>
    <sheet name="DOMINGO 14" sheetId="16" r:id="rId15"/>
    <sheet name="LUNES 15" sheetId="17" r:id="rId16"/>
    <sheet name="MARTES 16" sheetId="18" r:id="rId17"/>
    <sheet name="MIERCOLES 17" sheetId="19" r:id="rId18"/>
    <sheet name="JUEVES 18" sheetId="20" r:id="rId19"/>
    <sheet name="VIERNES 19" sheetId="21" r:id="rId20"/>
    <sheet name="SABADO 20" sheetId="22" r:id="rId21"/>
    <sheet name="DOMINGO 21" sheetId="23" r:id="rId22"/>
    <sheet name="LUNES 22" sheetId="24" r:id="rId23"/>
    <sheet name="MARTES 23" sheetId="27" r:id="rId24"/>
    <sheet name="MIERCOLES 24" sheetId="28" r:id="rId25"/>
    <sheet name="JUEVES 25" sheetId="30" r:id="rId26"/>
    <sheet name="VIERNES 26" sheetId="31" r:id="rId27"/>
    <sheet name="SABADO 27" sheetId="32" r:id="rId28"/>
    <sheet name="DOMINGO 28" sheetId="34" r:id="rId29"/>
    <sheet name="LUNES 29" sheetId="35" r:id="rId30"/>
    <sheet name="MARTES 30" sheetId="36" r:id="rId31"/>
    <sheet name="MIERCOLES 31" sheetId="37" r:id="rId32"/>
  </sheets>
  <calcPr calcId="191028"/>
</workbook>
</file>

<file path=xl/calcChain.xml><?xml version="1.0" encoding="utf-8"?>
<calcChain xmlns="http://schemas.openxmlformats.org/spreadsheetml/2006/main">
  <c r="K25" i="23" l="1"/>
  <c r="K24" i="23"/>
  <c r="K23" i="23"/>
  <c r="G25" i="23"/>
  <c r="G24" i="23"/>
  <c r="G22" i="23"/>
  <c r="K39" i="22"/>
  <c r="K38" i="22"/>
  <c r="K37" i="22"/>
  <c r="K36" i="22"/>
  <c r="K35" i="22"/>
  <c r="K34" i="22"/>
  <c r="K33" i="22"/>
  <c r="K32" i="22"/>
  <c r="G31" i="22"/>
  <c r="K31" i="22"/>
  <c r="G29" i="22"/>
  <c r="K29" i="22"/>
  <c r="G36" i="21" l="1"/>
  <c r="G35" i="21"/>
  <c r="G34" i="21"/>
  <c r="K34" i="21"/>
  <c r="K31" i="21"/>
  <c r="K32" i="21"/>
  <c r="K33" i="21"/>
  <c r="K40" i="21"/>
  <c r="K41" i="21"/>
  <c r="G31" i="21"/>
  <c r="G32" i="21"/>
  <c r="G33" i="21"/>
  <c r="K42" i="21"/>
  <c r="G42" i="21"/>
  <c r="G35" i="20"/>
  <c r="K35" i="20"/>
  <c r="G41" i="20"/>
  <c r="G37" i="20"/>
  <c r="G38" i="20"/>
  <c r="G39" i="20"/>
  <c r="G40" i="20"/>
  <c r="K36" i="20"/>
  <c r="G36" i="20"/>
  <c r="G34" i="20"/>
  <c r="K34" i="20"/>
  <c r="G23" i="20"/>
  <c r="K39" i="19" l="1"/>
  <c r="K38" i="19"/>
  <c r="K37" i="19"/>
  <c r="K36" i="19"/>
  <c r="K35" i="19"/>
  <c r="K34" i="19"/>
  <c r="K33" i="19"/>
  <c r="K32" i="19"/>
  <c r="K13" i="16"/>
  <c r="K28" i="16"/>
  <c r="K27" i="16"/>
  <c r="K26" i="16"/>
  <c r="K25" i="16"/>
  <c r="K24" i="16"/>
  <c r="G28" i="16"/>
  <c r="G27" i="16"/>
  <c r="G26" i="16"/>
  <c r="G25" i="16"/>
  <c r="G29" i="16"/>
  <c r="K34" i="13" l="1"/>
  <c r="K33" i="13"/>
  <c r="K36" i="12"/>
  <c r="G35" i="12"/>
  <c r="K35" i="12"/>
  <c r="G34" i="12"/>
  <c r="K34" i="12"/>
  <c r="K35" i="11" l="1"/>
  <c r="K34" i="11"/>
  <c r="K33" i="11"/>
  <c r="K32" i="11"/>
  <c r="K31" i="11"/>
  <c r="G30" i="11"/>
  <c r="K30" i="11"/>
  <c r="G32" i="9" l="1"/>
  <c r="G34" i="9"/>
  <c r="G33" i="9"/>
  <c r="G9" i="5" l="1"/>
  <c r="G10" i="5"/>
  <c r="G11" i="5"/>
  <c r="G12" i="5"/>
  <c r="G13" i="5"/>
  <c r="K37" i="5"/>
  <c r="K38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9" i="5"/>
  <c r="G37" i="5"/>
  <c r="G38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L18" i="6"/>
  <c r="L19" i="6"/>
  <c r="L17" i="6"/>
  <c r="G46" i="6"/>
  <c r="G42" i="6"/>
  <c r="K38" i="6"/>
  <c r="G38" i="6"/>
  <c r="K35" i="6"/>
  <c r="K34" i="6"/>
  <c r="K33" i="6"/>
  <c r="K32" i="6"/>
  <c r="K31" i="6"/>
  <c r="K30" i="6"/>
  <c r="K29" i="6"/>
  <c r="G28" i="6"/>
  <c r="K28" i="6"/>
  <c r="K37" i="4" l="1"/>
  <c r="G36" i="4"/>
  <c r="K36" i="4"/>
  <c r="G35" i="4"/>
  <c r="K35" i="4"/>
  <c r="G34" i="4"/>
  <c r="K34" i="4"/>
  <c r="K36" i="3" l="1"/>
  <c r="K35" i="3"/>
  <c r="K34" i="3"/>
  <c r="K33" i="3"/>
  <c r="K32" i="3"/>
  <c r="K31" i="3" l="1"/>
  <c r="L50" i="2" l="1"/>
  <c r="M50" i="2"/>
  <c r="N50" i="2"/>
  <c r="I50" i="2"/>
  <c r="H50" i="2"/>
  <c r="K49" i="2"/>
  <c r="G49" i="2"/>
  <c r="K48" i="2"/>
  <c r="G48" i="2"/>
  <c r="K47" i="2"/>
  <c r="G47" i="2"/>
  <c r="K46" i="2"/>
  <c r="G46" i="2"/>
  <c r="K45" i="2"/>
  <c r="G45" i="2"/>
  <c r="K44" i="2"/>
  <c r="G44" i="2"/>
  <c r="K43" i="2"/>
  <c r="G43" i="2"/>
  <c r="K42" i="2"/>
  <c r="G42" i="2"/>
  <c r="K41" i="2"/>
  <c r="G41" i="2"/>
  <c r="K40" i="2"/>
  <c r="G40" i="2"/>
  <c r="K39" i="2"/>
  <c r="G39" i="2"/>
  <c r="K38" i="2"/>
  <c r="G38" i="2"/>
  <c r="K20" i="37"/>
  <c r="G20" i="37"/>
  <c r="K19" i="37"/>
  <c r="G19" i="37"/>
  <c r="K18" i="37"/>
  <c r="G18" i="37"/>
  <c r="K17" i="37"/>
  <c r="G17" i="37"/>
  <c r="K16" i="37"/>
  <c r="G16" i="37"/>
  <c r="K15" i="37"/>
  <c r="G15" i="37"/>
  <c r="K18" i="36"/>
  <c r="G18" i="36"/>
  <c r="K17" i="36"/>
  <c r="G17" i="36"/>
  <c r="K16" i="36"/>
  <c r="G16" i="36"/>
  <c r="K15" i="36"/>
  <c r="G15" i="36"/>
  <c r="K19" i="35"/>
  <c r="G19" i="35"/>
  <c r="K18" i="35"/>
  <c r="G18" i="35"/>
  <c r="K17" i="35"/>
  <c r="G17" i="35"/>
  <c r="K16" i="35"/>
  <c r="G16" i="35"/>
  <c r="K15" i="35"/>
  <c r="G15" i="35"/>
  <c r="K24" i="32"/>
  <c r="G24" i="32"/>
  <c r="K23" i="32"/>
  <c r="G23" i="32"/>
  <c r="K22" i="32"/>
  <c r="G22" i="32"/>
  <c r="K21" i="32"/>
  <c r="G21" i="32"/>
  <c r="K22" i="31"/>
  <c r="G22" i="31"/>
  <c r="K21" i="31"/>
  <c r="G21" i="31"/>
  <c r="K20" i="31"/>
  <c r="G20" i="31"/>
  <c r="K19" i="31"/>
  <c r="G19" i="31"/>
  <c r="K18" i="31"/>
  <c r="G18" i="31"/>
  <c r="G23" i="31"/>
  <c r="K23" i="31"/>
  <c r="G24" i="31"/>
  <c r="K24" i="31"/>
  <c r="G25" i="31"/>
  <c r="K25" i="31"/>
  <c r="G26" i="31"/>
  <c r="K26" i="31"/>
  <c r="G27" i="31"/>
  <c r="K27" i="31"/>
  <c r="K21" i="30"/>
  <c r="G21" i="30"/>
  <c r="K20" i="30"/>
  <c r="G20" i="30"/>
  <c r="K19" i="30"/>
  <c r="G19" i="30"/>
  <c r="K18" i="30"/>
  <c r="G18" i="30"/>
  <c r="K17" i="30"/>
  <c r="G17" i="30"/>
  <c r="K23" i="28"/>
  <c r="G23" i="28"/>
  <c r="K22" i="28"/>
  <c r="G22" i="28"/>
  <c r="K21" i="28"/>
  <c r="G21" i="28"/>
  <c r="K20" i="28"/>
  <c r="G20" i="28"/>
  <c r="K23" i="27"/>
  <c r="G23" i="27"/>
  <c r="G22" i="27"/>
  <c r="K21" i="27"/>
  <c r="G21" i="27"/>
  <c r="K20" i="27"/>
  <c r="G20" i="27"/>
  <c r="K19" i="27"/>
  <c r="G19" i="27"/>
  <c r="K22" i="24"/>
  <c r="G22" i="24"/>
  <c r="K21" i="24"/>
  <c r="G21" i="24"/>
  <c r="K20" i="24"/>
  <c r="G20" i="24"/>
  <c r="K20" i="22"/>
  <c r="G20" i="22"/>
  <c r="K19" i="22"/>
  <c r="G19" i="22"/>
  <c r="G18" i="22"/>
  <c r="G17" i="22"/>
  <c r="G16" i="22"/>
  <c r="G26" i="21"/>
  <c r="K25" i="21"/>
  <c r="G25" i="21"/>
  <c r="K24" i="21"/>
  <c r="G24" i="21"/>
  <c r="K23" i="21"/>
  <c r="G23" i="21"/>
  <c r="K25" i="20"/>
  <c r="G25" i="20"/>
  <c r="K24" i="20"/>
  <c r="K23" i="20"/>
  <c r="K22" i="20"/>
  <c r="G22" i="20"/>
  <c r="K21" i="20"/>
  <c r="G21" i="20"/>
  <c r="K17" i="19"/>
  <c r="G17" i="19"/>
  <c r="K16" i="19"/>
  <c r="G16" i="19"/>
  <c r="K15" i="19"/>
  <c r="G15" i="19"/>
  <c r="K14" i="19"/>
  <c r="G14" i="19"/>
  <c r="K29" i="18"/>
  <c r="G29" i="18"/>
  <c r="K28" i="18"/>
  <c r="G28" i="18"/>
  <c r="K27" i="18"/>
  <c r="G27" i="18"/>
  <c r="K21" i="17"/>
  <c r="G21" i="17"/>
  <c r="K20" i="17"/>
  <c r="G20" i="17"/>
  <c r="K19" i="17"/>
  <c r="G19" i="17"/>
  <c r="K19" i="15"/>
  <c r="K18" i="15"/>
  <c r="G18" i="15"/>
  <c r="K17" i="15"/>
  <c r="G16" i="15"/>
  <c r="G15" i="15"/>
  <c r="K22" i="13"/>
  <c r="G22" i="13"/>
  <c r="K21" i="13"/>
  <c r="G21" i="13"/>
  <c r="K20" i="13"/>
  <c r="G20" i="13"/>
  <c r="K19" i="13"/>
  <c r="G19" i="13"/>
  <c r="K18" i="13"/>
  <c r="G18" i="13"/>
  <c r="K17" i="13"/>
  <c r="G17" i="13"/>
  <c r="K20" i="12"/>
  <c r="G20" i="12"/>
  <c r="K19" i="12"/>
  <c r="G19" i="12"/>
  <c r="K18" i="12"/>
  <c r="G18" i="12"/>
  <c r="K17" i="12"/>
  <c r="G17" i="12"/>
  <c r="K16" i="12"/>
  <c r="G16" i="12"/>
  <c r="K15" i="12"/>
  <c r="G15" i="12"/>
  <c r="K17" i="11"/>
  <c r="K16" i="11"/>
  <c r="G16" i="11"/>
  <c r="K15" i="11"/>
  <c r="G15" i="11"/>
  <c r="K14" i="11"/>
  <c r="G14" i="11"/>
  <c r="K29" i="10"/>
  <c r="G29" i="10"/>
  <c r="K28" i="10"/>
  <c r="G28" i="10"/>
  <c r="G27" i="10"/>
  <c r="K26" i="10"/>
  <c r="G26" i="10"/>
  <c r="K25" i="10"/>
  <c r="G25" i="10"/>
  <c r="K24" i="10"/>
  <c r="G24" i="10"/>
  <c r="K15" i="9"/>
  <c r="K14" i="9"/>
  <c r="G14" i="9"/>
  <c r="K13" i="9"/>
  <c r="G13" i="9"/>
  <c r="K12" i="9"/>
  <c r="G12" i="9"/>
  <c r="K11" i="9"/>
  <c r="G11" i="9"/>
  <c r="K10" i="9"/>
  <c r="G10" i="9"/>
  <c r="K21" i="6"/>
  <c r="G21" i="6"/>
  <c r="K20" i="6"/>
  <c r="G20" i="6"/>
  <c r="G19" i="6"/>
  <c r="G18" i="6"/>
  <c r="G17" i="6"/>
  <c r="K16" i="6"/>
  <c r="G16" i="6"/>
  <c r="K21" i="4"/>
  <c r="G21" i="4"/>
  <c r="K20" i="4"/>
  <c r="G20" i="4"/>
  <c r="K19" i="4"/>
  <c r="G19" i="4"/>
  <c r="K18" i="4"/>
  <c r="G18" i="4"/>
  <c r="K17" i="4"/>
  <c r="G17" i="4"/>
  <c r="K21" i="3"/>
  <c r="G21" i="3"/>
  <c r="K20" i="3"/>
  <c r="G20" i="3"/>
  <c r="K19" i="3"/>
  <c r="G19" i="3"/>
  <c r="K18" i="3"/>
  <c r="G18" i="3"/>
  <c r="K17" i="3"/>
  <c r="G17" i="3"/>
  <c r="K16" i="3"/>
  <c r="G16" i="3"/>
  <c r="K34" i="2"/>
  <c r="G34" i="2"/>
  <c r="K33" i="2"/>
  <c r="G33" i="2"/>
  <c r="K32" i="2"/>
  <c r="G32" i="2"/>
  <c r="K31" i="2"/>
  <c r="G31" i="2"/>
  <c r="K30" i="2"/>
  <c r="G30" i="2"/>
  <c r="K23" i="36"/>
  <c r="G23" i="36"/>
  <c r="K22" i="36"/>
  <c r="G22" i="36"/>
  <c r="K21" i="36"/>
  <c r="G21" i="36"/>
  <c r="K20" i="36"/>
  <c r="G20" i="36"/>
  <c r="K19" i="36"/>
  <c r="G19" i="36"/>
  <c r="K24" i="35"/>
  <c r="G24" i="35"/>
  <c r="K23" i="35"/>
  <c r="G23" i="35"/>
  <c r="K22" i="35"/>
  <c r="G22" i="35"/>
  <c r="K21" i="35"/>
  <c r="G21" i="35"/>
  <c r="K20" i="35"/>
  <c r="G20" i="35"/>
  <c r="K25" i="32"/>
  <c r="G25" i="32"/>
  <c r="K20" i="32"/>
  <c r="G20" i="32"/>
  <c r="K19" i="32"/>
  <c r="G19" i="32"/>
  <c r="K18" i="32"/>
  <c r="G18" i="32"/>
  <c r="K17" i="32"/>
  <c r="G17" i="32"/>
  <c r="K16" i="32"/>
  <c r="G16" i="32"/>
  <c r="K29" i="31"/>
  <c r="G29" i="31"/>
  <c r="K28" i="31"/>
  <c r="G28" i="31"/>
  <c r="K17" i="31"/>
  <c r="G17" i="31"/>
  <c r="K32" i="30"/>
  <c r="G32" i="30"/>
  <c r="K31" i="30"/>
  <c r="G31" i="30"/>
  <c r="K30" i="30"/>
  <c r="G30" i="30"/>
  <c r="K29" i="30"/>
  <c r="G29" i="30"/>
  <c r="K28" i="30"/>
  <c r="G28" i="30"/>
  <c r="K27" i="30"/>
  <c r="G27" i="30"/>
  <c r="K26" i="30"/>
  <c r="G26" i="30"/>
  <c r="K25" i="30"/>
  <c r="G25" i="30"/>
  <c r="K24" i="30"/>
  <c r="G24" i="30"/>
  <c r="K17" i="28"/>
  <c r="G17" i="28"/>
  <c r="K16" i="28"/>
  <c r="G16" i="28"/>
  <c r="K15" i="28"/>
  <c r="G15" i="28"/>
  <c r="K14" i="28"/>
  <c r="G14" i="28"/>
  <c r="K18" i="24"/>
  <c r="G18" i="24"/>
  <c r="K17" i="24"/>
  <c r="G17" i="24"/>
  <c r="K16" i="24"/>
  <c r="G16" i="24"/>
  <c r="K15" i="24"/>
  <c r="G15" i="24"/>
  <c r="K14" i="24"/>
  <c r="G14" i="24"/>
  <c r="K25" i="22"/>
  <c r="G25" i="22"/>
  <c r="K24" i="22"/>
  <c r="G24" i="22"/>
  <c r="K23" i="22"/>
  <c r="G23" i="22"/>
  <c r="K22" i="22"/>
  <c r="G22" i="22"/>
  <c r="K21" i="22"/>
  <c r="G21" i="22"/>
  <c r="G15" i="22"/>
  <c r="K28" i="21"/>
  <c r="G28" i="21"/>
  <c r="K27" i="21"/>
  <c r="G27" i="21"/>
  <c r="K22" i="21"/>
  <c r="G22" i="21"/>
  <c r="K21" i="21"/>
  <c r="G21" i="21"/>
  <c r="K20" i="21"/>
  <c r="G20" i="21"/>
  <c r="K19" i="21"/>
  <c r="K31" i="20"/>
  <c r="G31" i="20"/>
  <c r="K30" i="20"/>
  <c r="G30" i="20"/>
  <c r="K29" i="20"/>
  <c r="G29" i="20"/>
  <c r="K28" i="20"/>
  <c r="G28" i="20"/>
  <c r="K27" i="20"/>
  <c r="G27" i="20"/>
  <c r="K26" i="20"/>
  <c r="G26" i="20"/>
  <c r="K23" i="19"/>
  <c r="G23" i="19"/>
  <c r="K22" i="19"/>
  <c r="G22" i="19"/>
  <c r="K21" i="19"/>
  <c r="G21" i="19"/>
  <c r="K20" i="19"/>
  <c r="G20" i="19"/>
  <c r="K19" i="19"/>
  <c r="G19" i="19"/>
  <c r="K31" i="18"/>
  <c r="G31" i="18"/>
  <c r="K30" i="18"/>
  <c r="G30" i="18"/>
  <c r="K26" i="18"/>
  <c r="G26" i="18"/>
  <c r="K25" i="18"/>
  <c r="G25" i="18"/>
  <c r="K24" i="18"/>
  <c r="G24" i="18"/>
  <c r="K23" i="18"/>
  <c r="G23" i="18"/>
  <c r="K28" i="17"/>
  <c r="G28" i="17"/>
  <c r="K27" i="17"/>
  <c r="G27" i="17"/>
  <c r="K26" i="17"/>
  <c r="G26" i="17"/>
  <c r="K25" i="17"/>
  <c r="G25" i="17"/>
  <c r="K24" i="17"/>
  <c r="G24" i="17"/>
  <c r="K23" i="17"/>
  <c r="K22" i="17"/>
  <c r="G21" i="16"/>
  <c r="K20" i="16"/>
  <c r="G19" i="16"/>
  <c r="G18" i="16"/>
  <c r="K17" i="16"/>
  <c r="G17" i="16"/>
  <c r="K16" i="16"/>
  <c r="G16" i="16"/>
  <c r="K27" i="15"/>
  <c r="K26" i="15"/>
  <c r="K25" i="15"/>
  <c r="K24" i="15"/>
  <c r="K23" i="15"/>
  <c r="K22" i="15"/>
  <c r="K29" i="13"/>
  <c r="G29" i="13"/>
  <c r="K28" i="13"/>
  <c r="G28" i="13"/>
  <c r="K27" i="13"/>
  <c r="G27" i="13"/>
  <c r="K26" i="13"/>
  <c r="G26" i="13"/>
  <c r="K25" i="13"/>
  <c r="G25" i="13"/>
  <c r="K33" i="12"/>
  <c r="G33" i="12"/>
  <c r="K32" i="12"/>
  <c r="G32" i="12"/>
  <c r="K31" i="12"/>
  <c r="G31" i="12"/>
  <c r="K30" i="12"/>
  <c r="G30" i="12"/>
  <c r="K29" i="12"/>
  <c r="G29" i="12"/>
  <c r="K28" i="12"/>
  <c r="G28" i="12"/>
  <c r="K27" i="12"/>
  <c r="G27" i="12"/>
  <c r="K26" i="12"/>
  <c r="G26" i="12"/>
  <c r="K25" i="12"/>
  <c r="G25" i="12"/>
  <c r="K30" i="10"/>
  <c r="G30" i="10"/>
  <c r="K23" i="10"/>
  <c r="G23" i="10"/>
  <c r="K22" i="10"/>
  <c r="G22" i="10"/>
  <c r="K21" i="10"/>
  <c r="G21" i="10"/>
  <c r="K20" i="10"/>
  <c r="G20" i="10"/>
  <c r="K19" i="10"/>
  <c r="K18" i="10"/>
  <c r="G18" i="10"/>
  <c r="G23" i="6"/>
  <c r="K31" i="24"/>
  <c r="G31" i="24"/>
  <c r="K30" i="24"/>
  <c r="G30" i="24"/>
  <c r="K29" i="24"/>
  <c r="G29" i="24"/>
  <c r="K28" i="24"/>
  <c r="G28" i="24"/>
  <c r="G32" i="24"/>
  <c r="K32" i="24"/>
  <c r="G27" i="24"/>
  <c r="K33" i="24"/>
  <c r="G33" i="24"/>
  <c r="K27" i="24"/>
  <c r="K26" i="24"/>
  <c r="G26" i="24"/>
  <c r="K25" i="24"/>
  <c r="G25" i="24"/>
  <c r="K36" i="2"/>
  <c r="G36" i="2"/>
  <c r="K35" i="2"/>
  <c r="G35" i="2"/>
  <c r="K29" i="2"/>
  <c r="G29" i="2"/>
  <c r="K28" i="2"/>
  <c r="G28" i="2"/>
  <c r="K27" i="2"/>
  <c r="G27" i="2"/>
  <c r="K26" i="2"/>
  <c r="G26" i="2"/>
  <c r="K32" i="1"/>
  <c r="G32" i="1"/>
  <c r="K33" i="1"/>
  <c r="G33" i="1"/>
  <c r="K31" i="1"/>
  <c r="G31" i="1"/>
  <c r="K30" i="1"/>
  <c r="G30" i="1"/>
  <c r="K29" i="1"/>
  <c r="G29" i="1"/>
  <c r="K35" i="1"/>
  <c r="G35" i="1"/>
  <c r="K34" i="1"/>
  <c r="G34" i="1"/>
  <c r="K36" i="1"/>
  <c r="G36" i="1"/>
  <c r="K28" i="1"/>
  <c r="G28" i="1"/>
  <c r="K27" i="1"/>
  <c r="G27" i="1"/>
  <c r="K26" i="1"/>
  <c r="G26" i="1"/>
  <c r="K30" i="19"/>
  <c r="K29" i="19"/>
  <c r="K19" i="18"/>
  <c r="G19" i="18"/>
  <c r="K18" i="18"/>
  <c r="G18" i="18"/>
  <c r="K17" i="18"/>
  <c r="G17" i="18"/>
  <c r="K16" i="17"/>
  <c r="G16" i="17"/>
  <c r="K24" i="13"/>
  <c r="G24" i="13"/>
  <c r="K23" i="12"/>
  <c r="G23" i="12"/>
  <c r="K22" i="12"/>
  <c r="G22" i="12"/>
  <c r="K28" i="11"/>
  <c r="G28" i="11"/>
  <c r="K27" i="11"/>
  <c r="G27" i="11"/>
  <c r="K26" i="11"/>
  <c r="G26" i="11"/>
  <c r="K25" i="11"/>
  <c r="G25" i="11"/>
  <c r="K24" i="11"/>
  <c r="G24" i="11"/>
  <c r="K23" i="11"/>
  <c r="G23" i="11"/>
  <c r="K22" i="11"/>
  <c r="G22" i="11"/>
  <c r="K21" i="11"/>
  <c r="G21" i="11"/>
  <c r="G29" i="11"/>
  <c r="K29" i="11"/>
  <c r="G37" i="11"/>
  <c r="K37" i="11"/>
  <c r="G38" i="11"/>
  <c r="K38" i="11"/>
  <c r="H39" i="11"/>
  <c r="I39" i="11"/>
  <c r="L39" i="11"/>
  <c r="M39" i="11"/>
  <c r="N39" i="11"/>
  <c r="K31" i="10"/>
  <c r="G31" i="10"/>
  <c r="K17" i="10"/>
  <c r="G17" i="10"/>
  <c r="K16" i="10"/>
  <c r="G16" i="10"/>
  <c r="K15" i="10"/>
  <c r="G15" i="10"/>
  <c r="K14" i="10"/>
  <c r="G14" i="10"/>
  <c r="G30" i="9"/>
  <c r="K29" i="9"/>
  <c r="G29" i="9"/>
  <c r="K28" i="9"/>
  <c r="G28" i="9"/>
  <c r="K27" i="9"/>
  <c r="G27" i="9"/>
  <c r="K26" i="9"/>
  <c r="G26" i="9"/>
  <c r="K25" i="9"/>
  <c r="G25" i="9"/>
  <c r="K24" i="9"/>
  <c r="G24" i="9"/>
  <c r="K23" i="9"/>
  <c r="G23" i="9"/>
  <c r="K19" i="8"/>
  <c r="K18" i="8"/>
  <c r="G17" i="8"/>
  <c r="G16" i="8"/>
  <c r="G15" i="8"/>
  <c r="K14" i="8"/>
  <c r="G14" i="8"/>
  <c r="K13" i="8"/>
  <c r="G13" i="8"/>
  <c r="K25" i="6"/>
  <c r="G25" i="6"/>
  <c r="K24" i="6"/>
  <c r="G24" i="6"/>
  <c r="K23" i="6"/>
  <c r="K22" i="6"/>
  <c r="G22" i="6"/>
  <c r="H39" i="5"/>
  <c r="I39" i="5"/>
  <c r="L39" i="5"/>
  <c r="M39" i="5"/>
  <c r="N39" i="5"/>
  <c r="K30" i="4"/>
  <c r="G30" i="4"/>
  <c r="K29" i="4"/>
  <c r="G29" i="4"/>
  <c r="K28" i="4"/>
  <c r="G28" i="4"/>
  <c r="K27" i="4"/>
  <c r="G27" i="4"/>
  <c r="K26" i="4"/>
  <c r="G26" i="4"/>
  <c r="K25" i="4"/>
  <c r="G25" i="4"/>
  <c r="K27" i="3"/>
  <c r="G27" i="3"/>
  <c r="K26" i="3"/>
  <c r="G26" i="3"/>
  <c r="K25" i="3"/>
  <c r="G25" i="3"/>
  <c r="K24" i="3"/>
  <c r="G24" i="3"/>
  <c r="K23" i="3"/>
  <c r="G23" i="3"/>
  <c r="K23" i="2"/>
  <c r="G23" i="2"/>
  <c r="K22" i="2"/>
  <c r="G22" i="2"/>
  <c r="K21" i="2"/>
  <c r="G21" i="2"/>
  <c r="K20" i="2"/>
  <c r="G20" i="2"/>
  <c r="K19" i="2"/>
  <c r="G19" i="2"/>
  <c r="K18" i="2"/>
  <c r="G18" i="2"/>
  <c r="K20" i="1"/>
  <c r="G20" i="1"/>
  <c r="K19" i="1"/>
  <c r="G19" i="1"/>
  <c r="K18" i="1"/>
  <c r="G18" i="1"/>
  <c r="K17" i="1"/>
  <c r="G17" i="1"/>
  <c r="K16" i="18"/>
  <c r="G16" i="18"/>
  <c r="K15" i="18"/>
  <c r="G15" i="18"/>
  <c r="K19" i="20"/>
  <c r="K18" i="20"/>
  <c r="K17" i="20"/>
  <c r="K16" i="20"/>
  <c r="G16" i="20"/>
  <c r="K15" i="20"/>
  <c r="G15" i="20"/>
  <c r="K27" i="22"/>
  <c r="G27" i="22"/>
  <c r="K26" i="22"/>
  <c r="G26" i="22"/>
  <c r="K26" i="37"/>
  <c r="G26" i="37"/>
  <c r="K25" i="37"/>
  <c r="G25" i="37"/>
  <c r="K28" i="35"/>
  <c r="G28" i="35"/>
  <c r="K27" i="35"/>
  <c r="G27" i="35"/>
  <c r="K20" i="34"/>
  <c r="G20" i="34"/>
  <c r="K19" i="34"/>
  <c r="G19" i="34"/>
  <c r="K18" i="34"/>
  <c r="G18" i="34"/>
  <c r="K17" i="34"/>
  <c r="G17" i="34"/>
  <c r="K31" i="32"/>
  <c r="G31" i="32"/>
  <c r="K30" i="32"/>
  <c r="G30" i="32"/>
  <c r="K29" i="32"/>
  <c r="G29" i="32"/>
  <c r="K28" i="32"/>
  <c r="G28" i="32"/>
  <c r="K31" i="31"/>
  <c r="G31" i="31"/>
  <c r="K30" i="31"/>
  <c r="G30" i="31"/>
  <c r="K16" i="31"/>
  <c r="G16" i="31"/>
  <c r="K15" i="31"/>
  <c r="G15" i="31"/>
  <c r="K22" i="30"/>
  <c r="G22" i="30"/>
  <c r="K30" i="28"/>
  <c r="G30" i="28"/>
  <c r="K29" i="28"/>
  <c r="G29" i="28"/>
  <c r="K28" i="28"/>
  <c r="G28" i="28"/>
  <c r="K27" i="28"/>
  <c r="G27" i="28"/>
  <c r="K29" i="27"/>
  <c r="G29" i="27"/>
  <c r="K28" i="27"/>
  <c r="G28" i="27"/>
  <c r="K27" i="27"/>
  <c r="G27" i="27"/>
  <c r="K26" i="27"/>
  <c r="G26" i="27"/>
  <c r="K24" i="27"/>
  <c r="G24" i="27"/>
  <c r="K18" i="27"/>
  <c r="G18" i="27"/>
  <c r="K17" i="27"/>
  <c r="G17" i="27"/>
  <c r="K16" i="27"/>
  <c r="G16" i="27"/>
  <c r="K15" i="27"/>
  <c r="G15" i="27"/>
  <c r="K28" i="23"/>
  <c r="G28" i="23"/>
  <c r="K27" i="23"/>
  <c r="G27" i="23"/>
  <c r="K26" i="23"/>
  <c r="G26" i="23"/>
  <c r="G21" i="23"/>
  <c r="G20" i="23"/>
  <c r="K19" i="23"/>
  <c r="G19" i="23"/>
  <c r="K18" i="23"/>
  <c r="K15" i="21"/>
  <c r="G15" i="21"/>
  <c r="K46" i="19"/>
  <c r="G46" i="19"/>
  <c r="K31" i="19"/>
  <c r="K28" i="19"/>
  <c r="K27" i="19"/>
  <c r="K30" i="17"/>
  <c r="G30" i="17"/>
  <c r="K29" i="17"/>
  <c r="G29" i="17"/>
  <c r="K18" i="17"/>
  <c r="G18" i="17"/>
  <c r="K17" i="17"/>
  <c r="G17" i="17"/>
  <c r="G24" i="16"/>
  <c r="K23" i="16"/>
  <c r="G23" i="16"/>
  <c r="G22" i="16"/>
  <c r="K15" i="16"/>
  <c r="G15" i="16"/>
  <c r="K31" i="15"/>
  <c r="G31" i="15"/>
  <c r="K30" i="15"/>
  <c r="G30" i="15"/>
  <c r="K29" i="15"/>
  <c r="G29" i="15"/>
  <c r="K34" i="32"/>
  <c r="G34" i="32"/>
  <c r="K33" i="32"/>
  <c r="G33" i="32"/>
  <c r="K32" i="32"/>
  <c r="G32" i="32"/>
  <c r="K27" i="32"/>
  <c r="G27" i="32"/>
  <c r="K26" i="32"/>
  <c r="G26" i="32"/>
  <c r="K15" i="32"/>
  <c r="G15" i="32"/>
  <c r="K14" i="32"/>
  <c r="G14" i="32"/>
  <c r="K13" i="32"/>
  <c r="G13" i="32"/>
  <c r="K12" i="32"/>
  <c r="G12" i="32"/>
  <c r="K11" i="32"/>
  <c r="G11" i="32"/>
  <c r="K10" i="32"/>
  <c r="G10" i="32"/>
  <c r="K9" i="32"/>
  <c r="G9" i="32"/>
  <c r="K8" i="32"/>
  <c r="G8" i="32"/>
  <c r="G19" i="28"/>
  <c r="G14" i="23"/>
  <c r="G13" i="18"/>
  <c r="G12" i="15"/>
  <c r="K9" i="3"/>
  <c r="G8" i="34"/>
  <c r="K8" i="34"/>
  <c r="G9" i="34"/>
  <c r="K9" i="34"/>
  <c r="G10" i="34"/>
  <c r="K10" i="34"/>
  <c r="G11" i="34"/>
  <c r="K11" i="34"/>
  <c r="G12" i="34"/>
  <c r="K12" i="34"/>
  <c r="G13" i="34"/>
  <c r="K13" i="34"/>
  <c r="G14" i="34"/>
  <c r="K14" i="34"/>
  <c r="G15" i="34"/>
  <c r="K15" i="34"/>
  <c r="G16" i="34"/>
  <c r="K16" i="34"/>
  <c r="K31" i="28"/>
  <c r="G31" i="28"/>
  <c r="K26" i="28"/>
  <c r="G26" i="28"/>
  <c r="K25" i="28"/>
  <c r="G25" i="28"/>
  <c r="K24" i="28"/>
  <c r="G24" i="28"/>
  <c r="K17" i="23"/>
  <c r="K16" i="23"/>
  <c r="G16" i="23"/>
  <c r="K33" i="20"/>
  <c r="G33" i="20"/>
  <c r="N32" i="37"/>
  <c r="M32" i="37"/>
  <c r="L32" i="37"/>
  <c r="I32" i="37"/>
  <c r="H32" i="37"/>
  <c r="K31" i="37"/>
  <c r="G31" i="37"/>
  <c r="K30" i="37"/>
  <c r="G30" i="37"/>
  <c r="K29" i="37"/>
  <c r="G29" i="37"/>
  <c r="K28" i="37"/>
  <c r="G28" i="37"/>
  <c r="K27" i="37"/>
  <c r="G27" i="37"/>
  <c r="K24" i="37"/>
  <c r="G24" i="37"/>
  <c r="K23" i="37"/>
  <c r="G23" i="37"/>
  <c r="K22" i="37"/>
  <c r="G22" i="37"/>
  <c r="K21" i="37"/>
  <c r="G21" i="37"/>
  <c r="K14" i="37"/>
  <c r="G14" i="37"/>
  <c r="K13" i="37"/>
  <c r="G13" i="37"/>
  <c r="K12" i="37"/>
  <c r="G12" i="37"/>
  <c r="K11" i="37"/>
  <c r="G11" i="37"/>
  <c r="K10" i="37"/>
  <c r="G10" i="37"/>
  <c r="K9" i="37"/>
  <c r="G9" i="37"/>
  <c r="K8" i="37"/>
  <c r="K32" i="37"/>
  <c r="G8" i="37"/>
  <c r="N33" i="36"/>
  <c r="M33" i="36"/>
  <c r="L33" i="36"/>
  <c r="I33" i="36"/>
  <c r="H33" i="36"/>
  <c r="K32" i="36"/>
  <c r="G32" i="36"/>
  <c r="K31" i="36"/>
  <c r="G31" i="36"/>
  <c r="K30" i="36"/>
  <c r="G30" i="36"/>
  <c r="K29" i="36"/>
  <c r="G29" i="36"/>
  <c r="K28" i="36"/>
  <c r="G28" i="36"/>
  <c r="K27" i="36"/>
  <c r="G27" i="36"/>
  <c r="K26" i="36"/>
  <c r="G26" i="36"/>
  <c r="K25" i="36"/>
  <c r="G25" i="36"/>
  <c r="K24" i="36"/>
  <c r="G24" i="36"/>
  <c r="K14" i="36"/>
  <c r="G14" i="36"/>
  <c r="K13" i="36"/>
  <c r="G13" i="36"/>
  <c r="K12" i="36"/>
  <c r="G12" i="36"/>
  <c r="K11" i="36"/>
  <c r="G11" i="36"/>
  <c r="K10" i="36"/>
  <c r="G10" i="36"/>
  <c r="K9" i="36"/>
  <c r="G9" i="36"/>
  <c r="K8" i="36"/>
  <c r="K33" i="36"/>
  <c r="G8" i="36"/>
  <c r="G13" i="35"/>
  <c r="K13" i="35"/>
  <c r="G14" i="35"/>
  <c r="K14" i="35"/>
  <c r="G25" i="35"/>
  <c r="K25" i="35"/>
  <c r="N32" i="35"/>
  <c r="M32" i="35"/>
  <c r="L32" i="35"/>
  <c r="I32" i="35"/>
  <c r="H32" i="35"/>
  <c r="K31" i="35"/>
  <c r="G31" i="35"/>
  <c r="K30" i="35"/>
  <c r="G30" i="35"/>
  <c r="K29" i="35"/>
  <c r="G29" i="35"/>
  <c r="K26" i="35"/>
  <c r="G26" i="35"/>
  <c r="K12" i="35"/>
  <c r="G12" i="35"/>
  <c r="K11" i="35"/>
  <c r="G11" i="35"/>
  <c r="K10" i="35"/>
  <c r="G10" i="35"/>
  <c r="K9" i="35"/>
  <c r="G9" i="35"/>
  <c r="K8" i="35"/>
  <c r="G8" i="35"/>
  <c r="N26" i="34"/>
  <c r="M26" i="34"/>
  <c r="L26" i="34"/>
  <c r="I26" i="34"/>
  <c r="H26" i="34"/>
  <c r="K25" i="34"/>
  <c r="G25" i="34"/>
  <c r="K24" i="34"/>
  <c r="G24" i="34"/>
  <c r="K23" i="34"/>
  <c r="G23" i="34"/>
  <c r="K22" i="34"/>
  <c r="G22" i="34"/>
  <c r="K21" i="34"/>
  <c r="G21" i="34"/>
  <c r="G32" i="37"/>
  <c r="G33" i="36"/>
  <c r="G32" i="35"/>
  <c r="K32" i="35"/>
  <c r="K26" i="34"/>
  <c r="G26" i="34"/>
  <c r="K14" i="31"/>
  <c r="G14" i="31"/>
  <c r="K13" i="31"/>
  <c r="G13" i="31"/>
  <c r="K30" i="22"/>
  <c r="G30" i="22"/>
  <c r="K18" i="21"/>
  <c r="G18" i="21"/>
  <c r="K30" i="21"/>
  <c r="G30" i="21"/>
  <c r="K29" i="21"/>
  <c r="G29" i="21"/>
  <c r="K17" i="21"/>
  <c r="G17" i="21"/>
  <c r="K21" i="18"/>
  <c r="G21" i="18"/>
  <c r="K14" i="17"/>
  <c r="G14" i="17"/>
  <c r="K12" i="16"/>
  <c r="G12" i="16"/>
  <c r="K14" i="16"/>
  <c r="G14" i="16"/>
  <c r="K21" i="15"/>
  <c r="K20" i="15"/>
  <c r="K14" i="15"/>
  <c r="G14" i="15"/>
  <c r="K31" i="13"/>
  <c r="G31" i="13"/>
  <c r="K30" i="13"/>
  <c r="G30" i="13"/>
  <c r="K23" i="13"/>
  <c r="G23" i="13"/>
  <c r="K16" i="13"/>
  <c r="G16" i="13"/>
  <c r="K15" i="13"/>
  <c r="G15" i="13"/>
  <c r="K14" i="13"/>
  <c r="G14" i="13"/>
  <c r="K13" i="13"/>
  <c r="G13" i="13"/>
  <c r="K24" i="12"/>
  <c r="G24" i="12"/>
  <c r="K21" i="12"/>
  <c r="G21" i="12"/>
  <c r="K14" i="12"/>
  <c r="G14" i="12"/>
  <c r="G35" i="9"/>
  <c r="K24" i="8"/>
  <c r="G24" i="8"/>
  <c r="K20" i="8"/>
  <c r="G20" i="8"/>
  <c r="K27" i="6"/>
  <c r="G27" i="6"/>
  <c r="K26" i="6"/>
  <c r="K15" i="6"/>
  <c r="G15" i="6"/>
  <c r="G8" i="5"/>
  <c r="K8" i="5"/>
  <c r="K33" i="4"/>
  <c r="G33" i="4"/>
  <c r="K32" i="4"/>
  <c r="G32" i="4"/>
  <c r="K31" i="4"/>
  <c r="G31" i="4"/>
  <c r="K24" i="4"/>
  <c r="G24" i="4"/>
  <c r="K30" i="3"/>
  <c r="G30" i="3"/>
  <c r="K29" i="3"/>
  <c r="G29" i="3"/>
  <c r="K25" i="1"/>
  <c r="G25" i="1"/>
  <c r="K24" i="1"/>
  <c r="G24" i="1"/>
  <c r="K23" i="1"/>
  <c r="G23" i="1"/>
  <c r="K22" i="1"/>
  <c r="G22" i="1"/>
  <c r="K32" i="20"/>
  <c r="K20" i="20"/>
  <c r="G20" i="20"/>
  <c r="K26" i="19"/>
  <c r="G26" i="19"/>
  <c r="K25" i="19"/>
  <c r="G25" i="19"/>
  <c r="K24" i="19"/>
  <c r="G24" i="19"/>
  <c r="K25" i="2"/>
  <c r="G25" i="2"/>
  <c r="K24" i="2"/>
  <c r="G24" i="2"/>
  <c r="K17" i="2"/>
  <c r="G17" i="2"/>
  <c r="K21" i="1"/>
  <c r="G21" i="1"/>
  <c r="K16" i="1"/>
  <c r="G16" i="1"/>
  <c r="K32" i="13"/>
  <c r="K8" i="8"/>
  <c r="K16" i="30"/>
  <c r="G16" i="30"/>
  <c r="K15" i="30"/>
  <c r="G15" i="30"/>
  <c r="K30" i="27"/>
  <c r="G30" i="27"/>
  <c r="K15" i="23"/>
  <c r="G15" i="23"/>
  <c r="K14" i="23"/>
  <c r="K13" i="23"/>
  <c r="G13" i="23"/>
  <c r="K12" i="23"/>
  <c r="G12" i="23"/>
  <c r="K16" i="21"/>
  <c r="G16" i="21"/>
  <c r="K18" i="19"/>
  <c r="G18" i="19"/>
  <c r="K13" i="19"/>
  <c r="G13" i="19"/>
  <c r="K12" i="19"/>
  <c r="G12" i="19"/>
  <c r="G20" i="18"/>
  <c r="G43" i="12"/>
  <c r="K43" i="12"/>
  <c r="G44" i="12"/>
  <c r="K44" i="12"/>
  <c r="H45" i="12"/>
  <c r="I45" i="12"/>
  <c r="L45" i="12"/>
  <c r="M45" i="12"/>
  <c r="N45" i="12"/>
  <c r="K20" i="11"/>
  <c r="G20" i="11"/>
  <c r="K22" i="9"/>
  <c r="G22" i="9"/>
  <c r="K21" i="9"/>
  <c r="G21" i="9"/>
  <c r="K28" i="8"/>
  <c r="G28" i="8"/>
  <c r="K25" i="8"/>
  <c r="G25" i="8"/>
  <c r="K14" i="6"/>
  <c r="G14" i="6"/>
  <c r="G23" i="4"/>
  <c r="G37" i="2"/>
  <c r="K37" i="2"/>
  <c r="K11" i="16"/>
  <c r="G11" i="16"/>
  <c r="K10" i="16"/>
  <c r="G10" i="16"/>
  <c r="K9" i="16"/>
  <c r="G9" i="16"/>
  <c r="K8" i="16"/>
  <c r="G8" i="16"/>
  <c r="G15" i="2"/>
  <c r="G12" i="10"/>
  <c r="K12" i="10"/>
  <c r="G13" i="10"/>
  <c r="K13" i="10"/>
  <c r="G20" i="9"/>
  <c r="G12" i="6"/>
  <c r="K19" i="28"/>
  <c r="K12" i="27"/>
  <c r="K29" i="23"/>
  <c r="G29" i="23"/>
  <c r="K40" i="22"/>
  <c r="G40" i="22"/>
  <c r="K28" i="22"/>
  <c r="G28" i="22"/>
  <c r="K11" i="19"/>
  <c r="G11" i="19"/>
  <c r="K19" i="11"/>
  <c r="G19" i="11"/>
  <c r="K18" i="11"/>
  <c r="G18" i="11"/>
  <c r="K13" i="11"/>
  <c r="G13" i="11"/>
  <c r="K12" i="11"/>
  <c r="G12" i="11"/>
  <c r="G31" i="9"/>
  <c r="K20" i="9"/>
  <c r="K15" i="3"/>
  <c r="G15" i="3"/>
  <c r="G8" i="30"/>
  <c r="K8" i="30"/>
  <c r="G9" i="30"/>
  <c r="K9" i="30"/>
  <c r="G10" i="30"/>
  <c r="K10" i="30"/>
  <c r="G11" i="30"/>
  <c r="K11" i="30"/>
  <c r="G12" i="30"/>
  <c r="K12" i="30"/>
  <c r="K9" i="15"/>
  <c r="G9" i="15"/>
  <c r="K8" i="15"/>
  <c r="K33" i="30"/>
  <c r="G33" i="30"/>
  <c r="K23" i="30"/>
  <c r="G23" i="30"/>
  <c r="K14" i="30"/>
  <c r="G14" i="30"/>
  <c r="K13" i="30"/>
  <c r="G13" i="30"/>
  <c r="K18" i="28"/>
  <c r="G18" i="28"/>
  <c r="K25" i="27"/>
  <c r="G25" i="27"/>
  <c r="K14" i="27"/>
  <c r="G14" i="27"/>
  <c r="K13" i="27"/>
  <c r="K14" i="21"/>
  <c r="G14" i="21"/>
  <c r="K14" i="20"/>
  <c r="G14" i="20"/>
  <c r="K31" i="17"/>
  <c r="G31" i="17"/>
  <c r="K15" i="17"/>
  <c r="G15" i="17"/>
  <c r="K28" i="15"/>
  <c r="G28" i="15"/>
  <c r="K19" i="9"/>
  <c r="G19" i="9"/>
  <c r="K13" i="6"/>
  <c r="G13" i="6"/>
  <c r="K12" i="6"/>
  <c r="K11" i="6"/>
  <c r="G11" i="6"/>
  <c r="K38" i="4"/>
  <c r="G38" i="4"/>
  <c r="K16" i="2"/>
  <c r="G16" i="2"/>
  <c r="K15" i="2"/>
  <c r="K14" i="2"/>
  <c r="G14" i="2"/>
  <c r="K13" i="2"/>
  <c r="G13" i="2"/>
  <c r="K12" i="2"/>
  <c r="G12" i="2"/>
  <c r="K9" i="12"/>
  <c r="I42" i="20"/>
  <c r="I43" i="21"/>
  <c r="I42" i="22"/>
  <c r="I31" i="23"/>
  <c r="I34" i="24"/>
  <c r="I33" i="27"/>
  <c r="I33" i="28"/>
  <c r="I35" i="30"/>
  <c r="I33" i="31"/>
  <c r="I44" i="3"/>
  <c r="I40" i="4"/>
  <c r="I38" i="6"/>
  <c r="I30" i="8"/>
  <c r="I45" i="9"/>
  <c r="I40" i="10"/>
  <c r="I39" i="13"/>
  <c r="I33" i="15"/>
  <c r="I32" i="16"/>
  <c r="I33" i="17"/>
  <c r="I34" i="18"/>
  <c r="I48" i="19"/>
  <c r="I38" i="1"/>
  <c r="I35" i="32"/>
  <c r="M42" i="20"/>
  <c r="M43" i="21"/>
  <c r="M42" i="22"/>
  <c r="M31" i="23"/>
  <c r="M34" i="24"/>
  <c r="M33" i="27"/>
  <c r="M33" i="28"/>
  <c r="M35" i="30"/>
  <c r="M33" i="31"/>
  <c r="M44" i="3"/>
  <c r="M40" i="4"/>
  <c r="M38" i="6"/>
  <c r="M30" i="8"/>
  <c r="M45" i="9"/>
  <c r="M40" i="10"/>
  <c r="M39" i="13"/>
  <c r="M33" i="15"/>
  <c r="M32" i="16"/>
  <c r="M33" i="17"/>
  <c r="M34" i="18"/>
  <c r="M48" i="19"/>
  <c r="M38" i="1"/>
  <c r="M35" i="32"/>
  <c r="K12" i="8"/>
  <c r="G12" i="8"/>
  <c r="K11" i="8"/>
  <c r="G11" i="8"/>
  <c r="K10" i="8"/>
  <c r="G10" i="8"/>
  <c r="K22" i="4"/>
  <c r="G22" i="4"/>
  <c r="K28" i="3"/>
  <c r="G28" i="3"/>
  <c r="K22" i="3"/>
  <c r="G22" i="3"/>
  <c r="G37" i="1"/>
  <c r="K37" i="1"/>
  <c r="G8" i="1"/>
  <c r="G9" i="1"/>
  <c r="G10" i="1"/>
  <c r="G11" i="1"/>
  <c r="G12" i="1"/>
  <c r="G13" i="1"/>
  <c r="G14" i="1"/>
  <c r="G15" i="1"/>
  <c r="H38" i="1"/>
  <c r="K8" i="1"/>
  <c r="K9" i="1"/>
  <c r="K10" i="1"/>
  <c r="K11" i="1"/>
  <c r="K12" i="1"/>
  <c r="K13" i="1"/>
  <c r="K14" i="1"/>
  <c r="K15" i="1"/>
  <c r="L38" i="1"/>
  <c r="N38" i="1"/>
  <c r="K12" i="31"/>
  <c r="G12" i="31"/>
  <c r="K11" i="31"/>
  <c r="G11" i="31"/>
  <c r="G8" i="27"/>
  <c r="K8" i="27"/>
  <c r="G9" i="27"/>
  <c r="K9" i="27"/>
  <c r="G10" i="27"/>
  <c r="K10" i="27"/>
  <c r="K9" i="19"/>
  <c r="G9" i="19"/>
  <c r="G8" i="18"/>
  <c r="K9" i="6"/>
  <c r="G9" i="6"/>
  <c r="G8" i="4"/>
  <c r="G9" i="4"/>
  <c r="G10" i="4"/>
  <c r="G11" i="4"/>
  <c r="G12" i="4"/>
  <c r="G13" i="4"/>
  <c r="G15" i="4"/>
  <c r="G14" i="4"/>
  <c r="G16" i="4"/>
  <c r="G39" i="4"/>
  <c r="G8" i="23"/>
  <c r="G8" i="13"/>
  <c r="G9" i="13"/>
  <c r="G10" i="13"/>
  <c r="G11" i="13"/>
  <c r="G12" i="13"/>
  <c r="G38" i="13"/>
  <c r="G11" i="28"/>
  <c r="K11" i="28"/>
  <c r="G12" i="28"/>
  <c r="K12" i="28"/>
  <c r="K8" i="23"/>
  <c r="G9" i="23"/>
  <c r="K9" i="23"/>
  <c r="G10" i="23"/>
  <c r="K10" i="23"/>
  <c r="G11" i="23"/>
  <c r="K11" i="23"/>
  <c r="G30" i="23"/>
  <c r="K30" i="23"/>
  <c r="H31" i="23"/>
  <c r="L31" i="23"/>
  <c r="N31" i="23"/>
  <c r="K14" i="22"/>
  <c r="G14" i="22"/>
  <c r="K12" i="21"/>
  <c r="G12" i="21"/>
  <c r="K11" i="21"/>
  <c r="G11" i="21"/>
  <c r="H44" i="3"/>
  <c r="H40" i="4"/>
  <c r="H38" i="6"/>
  <c r="H30" i="8"/>
  <c r="H45" i="9"/>
  <c r="H40" i="10"/>
  <c r="H39" i="13"/>
  <c r="H33" i="15"/>
  <c r="H32" i="16"/>
  <c r="H33" i="17"/>
  <c r="H34" i="18"/>
  <c r="H48" i="19"/>
  <c r="H42" i="20"/>
  <c r="H43" i="21"/>
  <c r="H42" i="22"/>
  <c r="H34" i="24"/>
  <c r="H33" i="27"/>
  <c r="H33" i="28"/>
  <c r="H35" i="30"/>
  <c r="H33" i="31"/>
  <c r="H35" i="32"/>
  <c r="L44" i="3"/>
  <c r="L40" i="4"/>
  <c r="L38" i="6"/>
  <c r="L30" i="8"/>
  <c r="L45" i="9"/>
  <c r="L40" i="10"/>
  <c r="L39" i="13"/>
  <c r="L33" i="15"/>
  <c r="L32" i="16"/>
  <c r="L33" i="17"/>
  <c r="L34" i="18"/>
  <c r="L48" i="19"/>
  <c r="L42" i="20"/>
  <c r="L43" i="21"/>
  <c r="L42" i="22"/>
  <c r="L34" i="24"/>
  <c r="L33" i="27"/>
  <c r="L33" i="28"/>
  <c r="L35" i="30"/>
  <c r="L33" i="31"/>
  <c r="L35" i="32"/>
  <c r="G8" i="2"/>
  <c r="G9" i="2"/>
  <c r="G10" i="2"/>
  <c r="G11" i="2"/>
  <c r="G13" i="3"/>
  <c r="G14" i="3"/>
  <c r="G43" i="3"/>
  <c r="G8" i="6"/>
  <c r="G10" i="6"/>
  <c r="G36" i="6"/>
  <c r="G37" i="6"/>
  <c r="G8" i="8"/>
  <c r="G9" i="8"/>
  <c r="G29" i="8"/>
  <c r="G8" i="9"/>
  <c r="G9" i="9"/>
  <c r="G16" i="9"/>
  <c r="G17" i="9"/>
  <c r="G18" i="9"/>
  <c r="G43" i="9"/>
  <c r="G44" i="9"/>
  <c r="G8" i="10"/>
  <c r="G9" i="10"/>
  <c r="G10" i="10"/>
  <c r="G11" i="10"/>
  <c r="G38" i="10"/>
  <c r="G39" i="10"/>
  <c r="G8" i="11"/>
  <c r="G9" i="11"/>
  <c r="G10" i="11"/>
  <c r="G11" i="11"/>
  <c r="G8" i="12"/>
  <c r="G9" i="12"/>
  <c r="G12" i="12"/>
  <c r="G13" i="12"/>
  <c r="G10" i="15"/>
  <c r="G11" i="15"/>
  <c r="G32" i="15"/>
  <c r="G30" i="16"/>
  <c r="G31" i="16"/>
  <c r="G8" i="17"/>
  <c r="G9" i="17"/>
  <c r="G10" i="17"/>
  <c r="G11" i="17"/>
  <c r="G12" i="17"/>
  <c r="G13" i="17"/>
  <c r="G32" i="17"/>
  <c r="G9" i="18"/>
  <c r="G10" i="18"/>
  <c r="G11" i="18"/>
  <c r="G12" i="18"/>
  <c r="G14" i="18"/>
  <c r="G22" i="18"/>
  <c r="G32" i="18"/>
  <c r="G33" i="18"/>
  <c r="G8" i="19"/>
  <c r="G10" i="19"/>
  <c r="G47" i="19"/>
  <c r="G8" i="20"/>
  <c r="G9" i="20"/>
  <c r="G10" i="20"/>
  <c r="G11" i="20"/>
  <c r="G12" i="20"/>
  <c r="G13" i="20"/>
  <c r="G8" i="21"/>
  <c r="G9" i="21"/>
  <c r="G10" i="21"/>
  <c r="G13" i="21"/>
  <c r="G8" i="22"/>
  <c r="G9" i="22"/>
  <c r="G10" i="22"/>
  <c r="G11" i="22"/>
  <c r="G12" i="22"/>
  <c r="G13" i="22"/>
  <c r="G41" i="22"/>
  <c r="G8" i="24"/>
  <c r="G9" i="24"/>
  <c r="G10" i="24"/>
  <c r="G11" i="24"/>
  <c r="G12" i="24"/>
  <c r="G13" i="24"/>
  <c r="G19" i="24"/>
  <c r="G23" i="24"/>
  <c r="G24" i="24"/>
  <c r="G11" i="27"/>
  <c r="G31" i="27"/>
  <c r="G32" i="27"/>
  <c r="G8" i="28"/>
  <c r="G9" i="28"/>
  <c r="G10" i="28"/>
  <c r="G13" i="28"/>
  <c r="G32" i="28"/>
  <c r="G34" i="30"/>
  <c r="G8" i="31"/>
  <c r="G9" i="31"/>
  <c r="G10" i="31"/>
  <c r="G32" i="31"/>
  <c r="G35" i="32"/>
  <c r="K8" i="2"/>
  <c r="K9" i="2"/>
  <c r="K10" i="2"/>
  <c r="K11" i="2"/>
  <c r="K8" i="3"/>
  <c r="K10" i="3"/>
  <c r="K11" i="3"/>
  <c r="K12" i="3"/>
  <c r="K13" i="3"/>
  <c r="K14" i="3"/>
  <c r="K42" i="3"/>
  <c r="K43" i="3"/>
  <c r="K8" i="4"/>
  <c r="K9" i="4"/>
  <c r="K10" i="4"/>
  <c r="K11" i="4"/>
  <c r="K12" i="4"/>
  <c r="K13" i="4"/>
  <c r="K14" i="4"/>
  <c r="K15" i="4"/>
  <c r="K16" i="4"/>
  <c r="K39" i="4"/>
  <c r="K8" i="6"/>
  <c r="K10" i="6"/>
  <c r="K36" i="6"/>
  <c r="K37" i="6"/>
  <c r="K9" i="8"/>
  <c r="K29" i="8"/>
  <c r="K8" i="9"/>
  <c r="K9" i="9"/>
  <c r="K16" i="9"/>
  <c r="K17" i="9"/>
  <c r="K18" i="9"/>
  <c r="K43" i="9"/>
  <c r="K44" i="9"/>
  <c r="K8" i="10"/>
  <c r="K9" i="10"/>
  <c r="K10" i="10"/>
  <c r="K11" i="10"/>
  <c r="K38" i="10"/>
  <c r="K39" i="10"/>
  <c r="K8" i="11"/>
  <c r="K9" i="11"/>
  <c r="K10" i="11"/>
  <c r="K11" i="11"/>
  <c r="K8" i="12"/>
  <c r="K10" i="12"/>
  <c r="K11" i="12"/>
  <c r="K12" i="12"/>
  <c r="K13" i="12"/>
  <c r="K8" i="13"/>
  <c r="K9" i="13"/>
  <c r="K10" i="13"/>
  <c r="K11" i="13"/>
  <c r="K12" i="13"/>
  <c r="K38" i="13"/>
  <c r="K10" i="15"/>
  <c r="K11" i="15"/>
  <c r="K12" i="15"/>
  <c r="K13" i="15"/>
  <c r="K32" i="15"/>
  <c r="K30" i="16"/>
  <c r="K31" i="16"/>
  <c r="K8" i="17"/>
  <c r="K9" i="17"/>
  <c r="K10" i="17"/>
  <c r="K11" i="17"/>
  <c r="K12" i="17"/>
  <c r="K13" i="17"/>
  <c r="K32" i="17"/>
  <c r="K8" i="18"/>
  <c r="K9" i="18"/>
  <c r="K10" i="18"/>
  <c r="K11" i="18"/>
  <c r="K12" i="18"/>
  <c r="K13" i="18"/>
  <c r="K14" i="18"/>
  <c r="K22" i="18"/>
  <c r="K32" i="18"/>
  <c r="K33" i="18"/>
  <c r="K8" i="19"/>
  <c r="K10" i="19"/>
  <c r="K47" i="19"/>
  <c r="K8" i="20"/>
  <c r="K9" i="20"/>
  <c r="K10" i="20"/>
  <c r="K11" i="20"/>
  <c r="K12" i="20"/>
  <c r="K13" i="20"/>
  <c r="K41" i="20"/>
  <c r="K8" i="21"/>
  <c r="K9" i="21"/>
  <c r="K10" i="21"/>
  <c r="K13" i="21"/>
  <c r="K8" i="22"/>
  <c r="K9" i="22"/>
  <c r="K10" i="22"/>
  <c r="K11" i="22"/>
  <c r="K12" i="22"/>
  <c r="K13" i="22"/>
  <c r="K41" i="22"/>
  <c r="K8" i="24"/>
  <c r="K9" i="24"/>
  <c r="K13" i="24"/>
  <c r="K19" i="24"/>
  <c r="K23" i="24"/>
  <c r="K24" i="24"/>
  <c r="K11" i="27"/>
  <c r="K31" i="27"/>
  <c r="K32" i="27"/>
  <c r="K8" i="28"/>
  <c r="K9" i="28"/>
  <c r="K10" i="28"/>
  <c r="K13" i="28"/>
  <c r="K32" i="28"/>
  <c r="K34" i="30"/>
  <c r="K8" i="31"/>
  <c r="K9" i="31"/>
  <c r="K10" i="31"/>
  <c r="K32" i="31"/>
  <c r="K35" i="32"/>
  <c r="N35" i="32"/>
  <c r="N33" i="31"/>
  <c r="N35" i="30"/>
  <c r="N33" i="28"/>
  <c r="N33" i="27"/>
  <c r="N34" i="24"/>
  <c r="N42" i="22"/>
  <c r="N43" i="21"/>
  <c r="N42" i="20"/>
  <c r="N48" i="19"/>
  <c r="N34" i="18"/>
  <c r="N32" i="16"/>
  <c r="N33" i="15"/>
  <c r="N39" i="13"/>
  <c r="N40" i="10"/>
  <c r="N45" i="9"/>
  <c r="N30" i="8"/>
  <c r="N38" i="6"/>
  <c r="N40" i="4"/>
  <c r="N44" i="3"/>
  <c r="N33" i="17"/>
  <c r="K34" i="24"/>
  <c r="K39" i="11"/>
  <c r="G39" i="11"/>
  <c r="K39" i="5"/>
  <c r="G39" i="5"/>
  <c r="G44" i="3"/>
  <c r="K31" i="23"/>
  <c r="G31" i="23"/>
  <c r="K33" i="17"/>
  <c r="G45" i="9"/>
  <c r="K30" i="8"/>
  <c r="K44" i="3"/>
  <c r="K33" i="31"/>
  <c r="G33" i="31"/>
  <c r="K35" i="30"/>
  <c r="G35" i="30"/>
  <c r="G33" i="28"/>
  <c r="K33" i="28"/>
  <c r="G33" i="27"/>
  <c r="K33" i="27"/>
  <c r="G42" i="22"/>
  <c r="K42" i="22"/>
  <c r="G43" i="21"/>
  <c r="K43" i="21"/>
  <c r="K42" i="20"/>
  <c r="E13" i="26"/>
  <c r="F13" i="26"/>
  <c r="K48" i="19"/>
  <c r="G48" i="19"/>
  <c r="E8" i="26"/>
  <c r="H8" i="26"/>
  <c r="F8" i="26"/>
  <c r="K34" i="18"/>
  <c r="G34" i="18"/>
  <c r="G34" i="24"/>
  <c r="G33" i="17"/>
  <c r="G32" i="16"/>
  <c r="K32" i="16"/>
  <c r="G36" i="16" s="1"/>
  <c r="G39" i="13"/>
  <c r="K33" i="15"/>
  <c r="G33" i="15"/>
  <c r="K39" i="13"/>
  <c r="G45" i="12"/>
  <c r="K45" i="12"/>
  <c r="K40" i="10"/>
  <c r="G40" i="10"/>
  <c r="K45" i="9"/>
  <c r="G30" i="8"/>
  <c r="G40" i="4"/>
  <c r="K40" i="4"/>
  <c r="G38" i="1"/>
  <c r="K38" i="1"/>
  <c r="F14" i="26"/>
  <c r="E14" i="26"/>
  <c r="G35" i="23" l="1"/>
  <c r="G42" i="20"/>
  <c r="G34" i="8"/>
  <c r="G38" i="8" s="1"/>
  <c r="K50" i="2"/>
  <c r="D13" i="26" s="1"/>
  <c r="G50" i="2"/>
  <c r="D8" i="26" s="1"/>
  <c r="D14" i="26" s="1"/>
</calcChain>
</file>

<file path=xl/sharedStrings.xml><?xml version="1.0" encoding="utf-8"?>
<sst xmlns="http://schemas.openxmlformats.org/spreadsheetml/2006/main" count="1705" uniqueCount="492">
  <si>
    <t>REGISTRO DE VENTAS DIARIAS</t>
  </si>
  <si>
    <t>TIENDA</t>
  </si>
  <si>
    <t>FECHA</t>
  </si>
  <si>
    <t>NOTA PEDIDO</t>
  </si>
  <si>
    <t>NOMBRE DEL CLIENTE</t>
  </si>
  <si>
    <t>CANT</t>
  </si>
  <si>
    <t>PRODUCTOS</t>
  </si>
  <si>
    <t>PRECIO UNIT</t>
  </si>
  <si>
    <t>CONTADO</t>
  </si>
  <si>
    <t>CREDITO</t>
  </si>
  <si>
    <t>CANCELACION</t>
  </si>
  <si>
    <t>OBSERVACIONES</t>
  </si>
  <si>
    <t>RESUMEN VENTAS DIARIAS</t>
  </si>
  <si>
    <t>TOTAL</t>
  </si>
  <si>
    <t>DEPOSITO</t>
  </si>
  <si>
    <t>VILLAFUERTE</t>
  </si>
  <si>
    <t>SOLUCIONES</t>
  </si>
  <si>
    <t xml:space="preserve"> VILLAFUERTE</t>
  </si>
  <si>
    <t>Gran Total</t>
  </si>
  <si>
    <t>|</t>
  </si>
  <si>
    <t>5 ESQUINAS</t>
  </si>
  <si>
    <t>ANTONIO MANRIQUE</t>
  </si>
  <si>
    <t>CONTROLLER 100GR</t>
  </si>
  <si>
    <t>RUBEN  LAZARO</t>
  </si>
  <si>
    <t>TIFON  LT</t>
  </si>
  <si>
    <t>ONCOL  LT</t>
  </si>
  <si>
    <t>SAUL  BELTRAN</t>
  </si>
  <si>
    <t>EXPERTO  LT</t>
  </si>
  <si>
    <t>GRAMOXONE  LT</t>
  </si>
  <si>
    <t>FRANZ  VICENTE</t>
  </si>
  <si>
    <t>NITRATO POT PERLADO</t>
  </si>
  <si>
    <t>ESPIRITU</t>
  </si>
  <si>
    <t>UREA  GRANULAR MOLINO</t>
  </si>
  <si>
    <t>BLS  MAIZ INSIGNIA</t>
  </si>
  <si>
    <t>CRUCIAL  250 ML</t>
  </si>
  <si>
    <t>VERZUS  100 GR</t>
  </si>
  <si>
    <t>NUTRIFERT  20--20</t>
  </si>
  <si>
    <t>CECILIA  SALIDA QUILMANA</t>
  </si>
  <si>
    <t>ROY  VICENTE</t>
  </si>
  <si>
    <t>FOSFATO MOLINO</t>
  </si>
  <si>
    <t>JAVIER  CHUQUISPUMA</t>
  </si>
  <si>
    <t>KUROMIL  100 GR</t>
  </si>
  <si>
    <t>BUKRA  100 GR</t>
  </si>
  <si>
    <t>PROXY  250 ML</t>
  </si>
  <si>
    <t>ACIFIT  LT</t>
  </si>
  <si>
    <t>MIGUEL  CHUQUISPUMA</t>
  </si>
  <si>
    <t>DELTAPLUS  LT</t>
  </si>
  <si>
    <t>JORGE  ZUÑIGA</t>
  </si>
  <si>
    <t>KIETO  100 GR</t>
  </si>
  <si>
    <t>PANIC  LT</t>
  </si>
  <si>
    <t>SENSEI  LT</t>
  </si>
  <si>
    <t>RODOLFO CHUQUISPUMA</t>
  </si>
  <si>
    <t>AQUAPRO  LT</t>
  </si>
  <si>
    <t>COLOSO  100 GR</t>
  </si>
  <si>
    <t>JORGE ZURICHAQUI</t>
  </si>
  <si>
    <t>STIMPLEX  LT</t>
  </si>
  <si>
    <t>FOS GIZER   LT</t>
  </si>
  <si>
    <t>MORTERO  LT</t>
  </si>
  <si>
    <t>ROUNDUP  LT</t>
  </si>
  <si>
    <t>BENNY  BERROCAL</t>
  </si>
  <si>
    <t>MAIZ  ADVANTA</t>
  </si>
  <si>
    <t>VENTA  DIARIO</t>
  </si>
  <si>
    <t>TOTAL  EFECTIVO</t>
  </si>
  <si>
    <t>LLEVO  LEO</t>
  </si>
  <si>
    <t>VUELTO</t>
  </si>
  <si>
    <t>TOTAL  CAJA</t>
  </si>
  <si>
    <t>5  ESQUINA</t>
  </si>
  <si>
    <t>HYPERON  100 GR</t>
  </si>
  <si>
    <t>SULFODIN  KL</t>
  </si>
  <si>
    <t>GUIORDANNO  SANCHEZ</t>
  </si>
  <si>
    <t>ABSOLUTE  LT</t>
  </si>
  <si>
    <t>ELIAS  PALACIO</t>
  </si>
  <si>
    <t>SULFA 80  KL</t>
  </si>
  <si>
    <t>PILAR  FLORIAN</t>
  </si>
  <si>
    <t>CLORURO  MOLINO</t>
  </si>
  <si>
    <t>FOSFATO MONOAMONICO</t>
  </si>
  <si>
    <t>UREA GRANULAR MOLINO</t>
  </si>
  <si>
    <t>VAYEGO   250 ML</t>
  </si>
  <si>
    <t>LEOPOLDO  CARDENAS</t>
  </si>
  <si>
    <t>BLS MAIZ INSIGNIA</t>
  </si>
  <si>
    <t>FARMOZINE  LT</t>
  </si>
  <si>
    <t>DENNIS  DEL MAZO</t>
  </si>
  <si>
    <t>AZUFRE  PANTERA</t>
  </si>
  <si>
    <t>SALIDO ALMACEN</t>
  </si>
  <si>
    <t>VIGA ACTIVADOR  LT</t>
  </si>
  <si>
    <t>ING  PASTOR</t>
  </si>
  <si>
    <t>PAGO 2 DA QUINCENA GASTO</t>
  </si>
  <si>
    <t>1350  SOLES</t>
  </si>
  <si>
    <t>ANTONIO  FRANCO</t>
  </si>
  <si>
    <t>PAULINO  SANCHEZ</t>
  </si>
  <si>
    <t>TRASLOCADOR  LT</t>
  </si>
  <si>
    <t>SWITCH  100 GR</t>
  </si>
  <si>
    <t>CECILIA SALIDO QUILMANA</t>
  </si>
  <si>
    <t>VIGA AMINO ACIDO</t>
  </si>
  <si>
    <t>PAGO 2DA QUINCENA ING</t>
  </si>
  <si>
    <t>PASTOR    GASTOS</t>
  </si>
  <si>
    <t>TOTAL CAJA</t>
  </si>
  <si>
    <t>SENSERI  LT</t>
  </si>
  <si>
    <t>TERRASORB  LT</t>
  </si>
  <si>
    <t>JOIS  QUINTO</t>
  </si>
  <si>
    <t>MULTIFRUT  KL</t>
  </si>
  <si>
    <t>CAMPAL  LT</t>
  </si>
  <si>
    <t>LLEVO  LUISIN</t>
  </si>
  <si>
    <t>JENNY CARBAJAL</t>
  </si>
  <si>
    <t>SELLADOR  LT</t>
  </si>
  <si>
    <t>ELIZABETH  YAYA</t>
  </si>
  <si>
    <t>MERIDIAN  100 GR</t>
  </si>
  <si>
    <t>PROMOCION REGALO</t>
  </si>
  <si>
    <t>ZITROFIT  LT</t>
  </si>
  <si>
    <t>THERON  100 GR</t>
  </si>
  <si>
    <t>JULIAN  MENDOZA</t>
  </si>
  <si>
    <t>UREA GRANULAR MOLOIMO</t>
  </si>
  <si>
    <t>ABSOLUTE  250 ML</t>
  </si>
  <si>
    <t>FRANCISCO  SEGOVIA</t>
  </si>
  <si>
    <t>EPICO  100 GR</t>
  </si>
  <si>
    <t>LUISIN SALIDA ALMACEN</t>
  </si>
  <si>
    <t>JHON  RIVERA</t>
  </si>
  <si>
    <t>ANULADO</t>
  </si>
  <si>
    <t>RUBEN  FLORIAN</t>
  </si>
  <si>
    <t>CANCELA  GUIA 7645</t>
  </si>
  <si>
    <t>FLORENTINO CASTILLON</t>
  </si>
  <si>
    <t>SULF AMONIO MOLINO</t>
  </si>
  <si>
    <t>UREA INTI</t>
  </si>
  <si>
    <t>FOSFATO INTI</t>
  </si>
  <si>
    <t>VAYEGO  LT</t>
  </si>
  <si>
    <t>MIGUEL CHUQUISPUMA</t>
  </si>
  <si>
    <t xml:space="preserve">  SKIRLA  100 GR</t>
  </si>
  <si>
    <t>JORGE  ZURICHAQUI</t>
  </si>
  <si>
    <t>PK FIT  LT</t>
  </si>
  <si>
    <t>JOSE  MEZA</t>
  </si>
  <si>
    <t>ORIOL  LT</t>
  </si>
  <si>
    <t>NICANOR  HUAMAN</t>
  </si>
  <si>
    <t>CANCELA  GUIA7649</t>
  </si>
  <si>
    <t>YAPE</t>
  </si>
  <si>
    <t>VENTA DIARIO</t>
  </si>
  <si>
    <t>CARGADA</t>
  </si>
  <si>
    <t>SAMUEL  QUISPE</t>
  </si>
  <si>
    <t>DANIEL PADILLA</t>
  </si>
  <si>
    <t>LEO SALIDA LA QUEBRADA</t>
  </si>
  <si>
    <t>ACTIVOL</t>
  </si>
  <si>
    <t>DANILO  ALCALA</t>
  </si>
  <si>
    <t>SUPER  SUELO</t>
  </si>
  <si>
    <t>GUSTAVO  ZUÑIGA</t>
  </si>
  <si>
    <t>INCIPIO  250 ML</t>
  </si>
  <si>
    <t>LIZETH  CAMA</t>
  </si>
  <si>
    <t>UREA GRANULAR  MOLINO</t>
  </si>
  <si>
    <t>CANCELA  GUIA 7703</t>
  </si>
  <si>
    <t>DENNIS SILVA</t>
  </si>
  <si>
    <t>NITRATO POT  PERLADO</t>
  </si>
  <si>
    <t>MAGISTRAL   LT</t>
  </si>
  <si>
    <t>POWER GIZER  LT</t>
  </si>
  <si>
    <t>EDWIN  PADIN</t>
  </si>
  <si>
    <t>ONTONIO FRANCO</t>
  </si>
  <si>
    <t>JULIO HUALLPA</t>
  </si>
  <si>
    <t>VIGA AMINO ACIDO LT</t>
  </si>
  <si>
    <t>TRIGGRR FOLIAR  LT</t>
  </si>
  <si>
    <t>SANCHEZ  RUIZ</t>
  </si>
  <si>
    <t>ACIFIT  GALON</t>
  </si>
  <si>
    <t>HELIOS  KL</t>
  </si>
  <si>
    <t>CONTROLLER  100 GR</t>
  </si>
  <si>
    <t>PAOLA</t>
  </si>
  <si>
    <t>UREA  INTI</t>
  </si>
  <si>
    <t>SULFATO AMONIO MOLINO</t>
  </si>
  <si>
    <t>ISABEL  PADIN</t>
  </si>
  <si>
    <t>JAVIER  MENDOZA</t>
  </si>
  <si>
    <t>SKIRLA  100 GR</t>
  </si>
  <si>
    <t>LEGADO  LT</t>
  </si>
  <si>
    <t>DAVID  VALDES</t>
  </si>
  <si>
    <t>NITRATO AMONIO  MOLINO</t>
  </si>
  <si>
    <t>PANTERA  80  KL</t>
  </si>
  <si>
    <t>ROBER  YAYA</t>
  </si>
  <si>
    <t>JULIA SALIDA SAN LUIS</t>
  </si>
  <si>
    <t>ERNESTO  JOO</t>
  </si>
  <si>
    <t>UREA  GRANULAR  MOLINO</t>
  </si>
  <si>
    <t>FOSFATO  INTI</t>
  </si>
  <si>
    <t>SULFATO POTASIO MOLINO</t>
  </si>
  <si>
    <t>RODOLFO  CHUQUISPUMA</t>
  </si>
  <si>
    <t>VAYEGO  250 ML</t>
  </si>
  <si>
    <t>JOSE  LUYO</t>
  </si>
  <si>
    <t>CECILIA SALIDA QUILMANA</t>
  </si>
  <si>
    <t>VIVORAL  100 GR</t>
  </si>
  <si>
    <t>JULIO  ARIAS</t>
  </si>
  <si>
    <t>COBRO  LUISIN RODOLFO</t>
  </si>
  <si>
    <t>ALFREDO  YATACO</t>
  </si>
  <si>
    <t>LOVERA  LT</t>
  </si>
  <si>
    <t>SERGIO  CARDENAS</t>
  </si>
  <si>
    <t>FRANK  PEVE</t>
  </si>
  <si>
    <t>NITRATO AMONIO MOLINO</t>
  </si>
  <si>
    <t>LUIS  QUISPE</t>
  </si>
  <si>
    <t>PUNCHER  LT</t>
  </si>
  <si>
    <t>FENKIL  LT</t>
  </si>
  <si>
    <t>JAVIER  QUISPE</t>
  </si>
  <si>
    <t>5 ESQUINA</t>
  </si>
  <si>
    <t>ALFREDO RODRIGUES</t>
  </si>
  <si>
    <t>FARMOZINE LT</t>
  </si>
  <si>
    <t>FOS GIZER</t>
  </si>
  <si>
    <t>SKIRLA 100 G</t>
  </si>
  <si>
    <t>VERZUS 100 G</t>
  </si>
  <si>
    <t>FRAN PEVE</t>
  </si>
  <si>
    <t>ERNESTO JOO</t>
  </si>
  <si>
    <t>SULFATO DE POTASIO MOLINO</t>
  </si>
  <si>
    <t>MARIA QUISPE</t>
  </si>
  <si>
    <t>BLS SEMILLA INSIGNIA</t>
  </si>
  <si>
    <t>CRUCIAL</t>
  </si>
  <si>
    <t>TOTAL EFECTIVO</t>
  </si>
  <si>
    <t>PAGO DE APOYO</t>
  </si>
  <si>
    <t>SAMUEL QUISPE</t>
  </si>
  <si>
    <t>SIMEON PIYACA</t>
  </si>
  <si>
    <t>VERONICA</t>
  </si>
  <si>
    <t>ROUNDUP LT</t>
  </si>
  <si>
    <t>ARLINDO CACERES</t>
  </si>
  <si>
    <t>KUROMIL 100G</t>
  </si>
  <si>
    <t>BUKRA 100 G</t>
  </si>
  <si>
    <t>UREA GRANULA MOLINO</t>
  </si>
  <si>
    <t>FOSFATO  ROMERO</t>
  </si>
  <si>
    <t>GILMAR  CACERES</t>
  </si>
  <si>
    <t>HIRROFIT  LT</t>
  </si>
  <si>
    <t>PROTURON  100 GR</t>
  </si>
  <si>
    <t>NUTRIFER  20  20</t>
  </si>
  <si>
    <t>TITO  BELLIDO</t>
  </si>
  <si>
    <t>DESBROZAL  LT</t>
  </si>
  <si>
    <t>FELICIANO  CCENHUA</t>
  </si>
  <si>
    <t>POWER  GIZER  LT</t>
  </si>
  <si>
    <t>ERIKA  TOLEDO</t>
  </si>
  <si>
    <t>SULPOMAG   INTI</t>
  </si>
  <si>
    <t>PANTERA HUMIMAX  LT</t>
  </si>
  <si>
    <t>PEDRO  QUISPE</t>
  </si>
  <si>
    <t>CLORURO MOLINO</t>
  </si>
  <si>
    <t>MOLIMAX  20--20</t>
  </si>
  <si>
    <t>SULF ZIN PENTAHIDRATADO</t>
  </si>
  <si>
    <t>CANCELA  GUIAS 7734--7751</t>
  </si>
  <si>
    <t>BLS MAIZ  INSIGNIA</t>
  </si>
  <si>
    <t>COBRO  LUISIN PAOLA</t>
  </si>
  <si>
    <t>VUELTO PAOLA</t>
  </si>
  <si>
    <t>FRANK PEVE</t>
  </si>
  <si>
    <t>JULIA  LUYO</t>
  </si>
  <si>
    <t>CANCELA  GUIA  7760</t>
  </si>
  <si>
    <t>CANCELA GUIA  7623</t>
  </si>
  <si>
    <t>ROYALTY  100 GR</t>
  </si>
  <si>
    <t>COMPRA DE CORRECTOR</t>
  </si>
  <si>
    <t>TRIGGRR TRIHORMONAL</t>
  </si>
  <si>
    <t>ERNESTO   JOO</t>
  </si>
  <si>
    <t>RASTRA  LT</t>
  </si>
  <si>
    <t>SATUCO  BARREAL</t>
  </si>
  <si>
    <t>ANGEL  RISCO</t>
  </si>
  <si>
    <t>NITRATO AMONIO INKAFERT</t>
  </si>
  <si>
    <t>COMPRA DE  FUT</t>
  </si>
  <si>
    <t>GIB  BEX  250 ML</t>
  </si>
  <si>
    <t>ANTONIO MANRRIQUE</t>
  </si>
  <si>
    <t>UREA MOLINO</t>
  </si>
  <si>
    <t>COBRO  LUISIN CHUQUISPUMA</t>
  </si>
  <si>
    <t>FOSFATO INKAFERT</t>
  </si>
  <si>
    <t>JORGE ZUÑIGA</t>
  </si>
  <si>
    <t>YARAMILA COMPLEX</t>
  </si>
  <si>
    <t>SUPER SUELO</t>
  </si>
  <si>
    <t>FRANCISCO SEGOVIA</t>
  </si>
  <si>
    <t>QUETIN  LT</t>
  </si>
  <si>
    <t>CARLOS  ELIAS</t>
  </si>
  <si>
    <t>NITRATO DE AMONIO MOLINO</t>
  </si>
  <si>
    <t>JUAN  BELLIDO</t>
  </si>
  <si>
    <t>BREAK THRU  LT</t>
  </si>
  <si>
    <t>SEGOVIA</t>
  </si>
  <si>
    <t>PAGO  LOCAL  900  SOLES</t>
  </si>
  <si>
    <t>PAGO LUZ  200</t>
  </si>
  <si>
    <t>PILAR FLORIAN</t>
  </si>
  <si>
    <t>ARSUL</t>
  </si>
  <si>
    <t>CERTERO  LT</t>
  </si>
  <si>
    <t>RAYFUR  LT</t>
  </si>
  <si>
    <t>RAUL  CERVANTE</t>
  </si>
  <si>
    <t>FELIPE CANCHA</t>
  </si>
  <si>
    <t>EMBATE  LT</t>
  </si>
  <si>
    <t>PAGO LOCAL SEGOVIA</t>
  </si>
  <si>
    <t xml:space="preserve">PAGO LUZ </t>
  </si>
  <si>
    <t>PAGO DEFENSA CIVIL</t>
  </si>
  <si>
    <t>COMPRA FUT Y PASAJE</t>
  </si>
  <si>
    <t>LLEVO LEO</t>
  </si>
  <si>
    <t>VICTOR  PIACA</t>
  </si>
  <si>
    <t>GRAMOXONE</t>
  </si>
  <si>
    <t>CYNTHIA</t>
  </si>
  <si>
    <t>PIRATE  LT</t>
  </si>
  <si>
    <t>SENSEI LT</t>
  </si>
  <si>
    <t>ESTIMULAFIT ALGAS</t>
  </si>
  <si>
    <t>VERZUS   100 GR</t>
  </si>
  <si>
    <t>JULIO  HUALLPA</t>
  </si>
  <si>
    <t>LANCER  LT</t>
  </si>
  <si>
    <t>PROXY  LT</t>
  </si>
  <si>
    <t>SKIRLA   100 GR</t>
  </si>
  <si>
    <t>ANTONIO VICENTE</t>
  </si>
  <si>
    <t>TRUENO  LT</t>
  </si>
  <si>
    <t>GLORIA CONDORCHOA</t>
  </si>
  <si>
    <t>SULFATO POTAS MOLINO</t>
  </si>
  <si>
    <t>YESO  AGRICOLA</t>
  </si>
  <si>
    <t>SULPOMAG  INTI</t>
  </si>
  <si>
    <t>DANILO ALCALA</t>
  </si>
  <si>
    <t>ANTONIO FRANCO</t>
  </si>
  <si>
    <t>LLEVO  MUDO</t>
  </si>
  <si>
    <t>KUROMIL   100 GR</t>
  </si>
  <si>
    <t>MERIDIAN  PROMOCION REGALO</t>
  </si>
  <si>
    <t>ROBERT YAYA</t>
  </si>
  <si>
    <t>PK FIT   LT</t>
  </si>
  <si>
    <t>ABAMEX  LT</t>
  </si>
  <si>
    <t>BENZOMIL  200 GR</t>
  </si>
  <si>
    <t>UREA GRANULAR  INTI</t>
  </si>
  <si>
    <t>SULFATO POTASIO INTI</t>
  </si>
  <si>
    <t>COMPRA DE EXTENCION</t>
  </si>
  <si>
    <t>CARLOS  APAZA</t>
  </si>
  <si>
    <t>AMERICA  BENETRE</t>
  </si>
  <si>
    <t>PROMET  BORO  LT</t>
  </si>
  <si>
    <t>BATALLA  LT</t>
  </si>
  <si>
    <t>MICHEL  SANCHEZ</t>
  </si>
  <si>
    <t>INFINITO   LT</t>
  </si>
  <si>
    <t>LLEVO LUISIN</t>
  </si>
  <si>
    <t>DANIEL  PADILLA</t>
  </si>
  <si>
    <t>ATROPIK  LT</t>
  </si>
  <si>
    <t>RUBEN FLORIAN</t>
  </si>
  <si>
    <t>RUTH PALOMINO</t>
  </si>
  <si>
    <t>UREA GRANULAR INTI</t>
  </si>
  <si>
    <t>CARLOS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</si>
  <si>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</si>
  <si>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JANET  FLORES</t>
  </si>
  <si>
    <t>OLENKA SALIDA QUEBRADA</t>
  </si>
  <si>
    <t>ETHREL  LT</t>
  </si>
  <si>
    <t>NUTRIFERT 20--20</t>
  </si>
  <si>
    <t>MINECTO  DUO  100 GR</t>
  </si>
  <si>
    <t>PANTERA OIL  LT</t>
  </si>
  <si>
    <t>HECTOR CHUMPITAS</t>
  </si>
  <si>
    <t>LANNATE  125 G</t>
  </si>
  <si>
    <t>CIPERMEX</t>
  </si>
  <si>
    <t>LLEVO MUDO</t>
  </si>
  <si>
    <t>SAUL CAMPUSANO</t>
  </si>
  <si>
    <t>SULFATO DE AMONIO MOLINO</t>
  </si>
  <si>
    <t>VENTA DIARIA</t>
  </si>
  <si>
    <t>PAGO APOYO</t>
  </si>
  <si>
    <t>LOVERA LT</t>
  </si>
  <si>
    <t>MERIDIAN 100 G</t>
  </si>
  <si>
    <t>KIETO 100 G</t>
  </si>
  <si>
    <t>HIPOLITO CHUMPITAS</t>
  </si>
  <si>
    <t>SULPOMAG INTI</t>
  </si>
  <si>
    <t>SULFATO DE POTASIO INTI</t>
  </si>
  <si>
    <t>FERTIPHOS PLUS</t>
  </si>
  <si>
    <t>JUAN BELLIDO</t>
  </si>
  <si>
    <t>NITRATO INKAFERT</t>
  </si>
  <si>
    <t>KUMIL 100 G</t>
  </si>
  <si>
    <t>SULFATO DE AMONIO ROMERO</t>
  </si>
  <si>
    <t>MERIDIAN  PROMOCION</t>
  </si>
  <si>
    <t>JAIME SALIDA SAN VICENTE</t>
  </si>
  <si>
    <t>RUBI SALIDA  MALA</t>
  </si>
  <si>
    <t>CARLOS ELIAS</t>
  </si>
  <si>
    <t>ANTONIO  MANRRIQUE</t>
  </si>
  <si>
    <t>ARPON  LT</t>
  </si>
  <si>
    <t>SULFATO AMONIO MOLINOI</t>
  </si>
  <si>
    <t>SAUL BELTRAN</t>
  </si>
  <si>
    <t>ANTONIO  HUAMAN</t>
  </si>
  <si>
    <t>ARMADOR  LT</t>
  </si>
  <si>
    <t>BREAK FIT  LT</t>
  </si>
  <si>
    <t>GASEOSA PARA MUNICIPALIDAD</t>
  </si>
  <si>
    <t>MULTA</t>
  </si>
  <si>
    <t xml:space="preserve">GASTO   </t>
  </si>
  <si>
    <t>PAGO MULTA DEFENSA CIVIL 515 SOLES</t>
  </si>
  <si>
    <t>PAGO QUINCENAL JAVIER</t>
  </si>
  <si>
    <t>PAGO QUINCENAL  MARIA</t>
  </si>
  <si>
    <t>COMPRA  ESCOBA</t>
  </si>
  <si>
    <t>ROBERT  YAYA</t>
  </si>
  <si>
    <t>JAVIER</t>
  </si>
  <si>
    <t>PAGO QUINCENAL 600 SOLES</t>
  </si>
  <si>
    <t>MARIA</t>
  </si>
  <si>
    <t>PAGO QUINCENAL 1000 SOLES</t>
  </si>
  <si>
    <t>SULFATO AMONIO  MOLINO</t>
  </si>
  <si>
    <t>MARIA  LUYO</t>
  </si>
  <si>
    <t xml:space="preserve">ARSUL  </t>
  </si>
  <si>
    <t>ANCELMO  CARNICA</t>
  </si>
  <si>
    <t>MARIA  QUISPE</t>
  </si>
  <si>
    <t>UREA  MOLINO</t>
  </si>
  <si>
    <t>SAUL  CAMPUSANO</t>
  </si>
  <si>
    <t>KIETO</t>
  </si>
  <si>
    <t>LEOPOLDO CARDENAS</t>
  </si>
  <si>
    <t>ONCOL LT</t>
  </si>
  <si>
    <t>FERMINA LAZARO</t>
  </si>
  <si>
    <t>PEDRO NIETO</t>
  </si>
  <si>
    <t>SULFATO DE POTASIO</t>
  </si>
  <si>
    <t>TIFON  25  KL</t>
  </si>
  <si>
    <t>CYTHOR  LT</t>
  </si>
  <si>
    <t>FELIPE  OYOLO</t>
  </si>
  <si>
    <t>FIPRONIL  LT</t>
  </si>
  <si>
    <t>SANDRO  SANCHEZ</t>
  </si>
  <si>
    <t>ALEX  BELTRAN</t>
  </si>
  <si>
    <t xml:space="preserve">MIGUEL  </t>
  </si>
  <si>
    <t>PACKHARD  LT</t>
  </si>
  <si>
    <t>PAGO 1RA QUINCENA 1000 S-L</t>
  </si>
  <si>
    <t>GASTO  INSUMOS  2000  S-L</t>
  </si>
  <si>
    <t>ANTONIO  SANCHEZ</t>
  </si>
  <si>
    <t>DEJA EFECTIVO DE LA QUEBRADA</t>
  </si>
  <si>
    <t>2000  SOLES</t>
  </si>
  <si>
    <t>COBRO  MUDO</t>
  </si>
  <si>
    <t>PAGO 1RA QUINCENA  PASTOR</t>
  </si>
  <si>
    <t>GASTOS DE IMSUMOOS</t>
  </si>
  <si>
    <t>HENRY  VENTURA</t>
  </si>
  <si>
    <t>HYPERON  100 G</t>
  </si>
  <si>
    <t>SULFATO POTA  MOLINO</t>
  </si>
  <si>
    <t>SUMMUS  LT</t>
  </si>
  <si>
    <t>FREDY  QUISPE</t>
  </si>
  <si>
    <t>SEAL  KL</t>
  </si>
  <si>
    <t xml:space="preserve"> KUROMIL  100 GR</t>
  </si>
  <si>
    <t>SUPER  LT</t>
  </si>
  <si>
    <t>BLS MAIZ ADVANTA</t>
  </si>
  <si>
    <t>ANTONIO  PEVE</t>
  </si>
  <si>
    <t>BUKRA  100  GR</t>
  </si>
  <si>
    <t>CANCELA  GUIA 9847</t>
  </si>
  <si>
    <t xml:space="preserve">ANTONIO FRANCO </t>
  </si>
  <si>
    <t>MORTERO X 1LT</t>
  </si>
  <si>
    <t>SENSEI X 1LT</t>
  </si>
  <si>
    <t>NITRATO DE POTASIO SOLUBLE FERTHIBOR</t>
  </si>
  <si>
    <t>BATALLA</t>
  </si>
  <si>
    <t>SALIDA EMPERATRIS</t>
  </si>
  <si>
    <t>KUROMIL X 100GR</t>
  </si>
  <si>
    <t>PADILLA</t>
  </si>
  <si>
    <t>EPICO 100GR</t>
  </si>
  <si>
    <t>KUROMIL 100GR</t>
  </si>
  <si>
    <t>JANET FLORES</t>
  </si>
  <si>
    <t>ATROPIK  lt</t>
  </si>
  <si>
    <t>PANIC X 1LT</t>
  </si>
  <si>
    <t>MERIDIAN</t>
  </si>
  <si>
    <t>MERIDIAN PROMOCION</t>
  </si>
  <si>
    <t>BUKRA X 1OOGR</t>
  </si>
  <si>
    <t>EPICO X 100GR</t>
  </si>
  <si>
    <t>JUAN</t>
  </si>
  <si>
    <t>KIETO X 100GR</t>
  </si>
  <si>
    <t>CERTERO X 1LT</t>
  </si>
  <si>
    <t>ELVIS SANCHEZ</t>
  </si>
  <si>
    <t>FARMOZINE</t>
  </si>
  <si>
    <t>URKAN X 1LT</t>
  </si>
  <si>
    <t>BUKRA 100GR</t>
  </si>
  <si>
    <t>POWER GIZER X 1LT</t>
  </si>
  <si>
    <t>ENTRUST X 1LT</t>
  </si>
  <si>
    <t>FRANCIASCO SEGOVIA</t>
  </si>
  <si>
    <t>ARPON</t>
  </si>
  <si>
    <t>SULFATO AMONIO ROMERO</t>
  </si>
  <si>
    <t>RUBEN LAZARO</t>
  </si>
  <si>
    <t>ROUNDUP X 1LT</t>
  </si>
  <si>
    <t>UREA GRANULAR MOLINOS</t>
  </si>
  <si>
    <t>SKIRLA  100GR</t>
  </si>
  <si>
    <t>GUSTAVO ZUÑIGA</t>
  </si>
  <si>
    <t>COBRO  LEO JANET</t>
  </si>
  <si>
    <t xml:space="preserve">                                                                               </t>
  </si>
  <si>
    <t xml:space="preserve">                                                                                    </t>
  </si>
  <si>
    <t xml:space="preserve">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</si>
  <si>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</si>
  <si>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FERMINA  LAZARO</t>
  </si>
  <si>
    <t>INCIPIO  LT</t>
  </si>
  <si>
    <t>EDWIN  BELLIDO</t>
  </si>
  <si>
    <t>NITRATO DE CALCIUN</t>
  </si>
  <si>
    <t>FLORENTINO  CASTILLON</t>
  </si>
  <si>
    <t>CANCELA CREDITO</t>
  </si>
  <si>
    <t>JULIO ARIAS</t>
  </si>
  <si>
    <t>CITOGIT  125 ML</t>
  </si>
  <si>
    <t>SANIT  GALON</t>
  </si>
  <si>
    <t>HOOK  200 GR</t>
  </si>
  <si>
    <t>BONIFICACION DE VIGAFIT</t>
  </si>
  <si>
    <t>BENNY BERROCAL</t>
  </si>
  <si>
    <t>FARNOZINE LT</t>
  </si>
  <si>
    <t>ACIFIT GALON</t>
  </si>
  <si>
    <t>EMBATE LT</t>
  </si>
  <si>
    <t>TIFON LT</t>
  </si>
  <si>
    <t>ENTRUST LT</t>
  </si>
  <si>
    <t>CECILIA SALIDA A QUILMANA</t>
  </si>
  <si>
    <t>SKIRLA</t>
  </si>
  <si>
    <t>MENDOZA</t>
  </si>
  <si>
    <t>PEDRO CAMPO</t>
  </si>
  <si>
    <t>NICANOR HUAMAN</t>
  </si>
  <si>
    <t>FERTIPHOS</t>
  </si>
  <si>
    <t>SULPOMAG</t>
  </si>
  <si>
    <t>DELTAX X 1LT</t>
  </si>
  <si>
    <t>TIFON X 1LT</t>
  </si>
  <si>
    <t>JUSTA LAURA</t>
  </si>
  <si>
    <t>FURADAN</t>
  </si>
  <si>
    <t>FELIPE OYOLO</t>
  </si>
  <si>
    <t xml:space="preserve">DEJA EFECTIVO DE LA </t>
  </si>
  <si>
    <t>QUEBRADA  540  SOLES</t>
  </si>
  <si>
    <t>LUCIA  QUINTO</t>
  </si>
  <si>
    <t>BRAULIO  BERROCAL</t>
  </si>
  <si>
    <t>CRUCIAL  250 MI</t>
  </si>
  <si>
    <t>VENTA  DIARIA</t>
  </si>
  <si>
    <t xml:space="preserve"> VUELTO</t>
  </si>
  <si>
    <t>NICOZINE  LT</t>
  </si>
  <si>
    <t>PARIONA</t>
  </si>
  <si>
    <t>GRIMPER  500 ML</t>
  </si>
  <si>
    <t>CRISTHIAN  PAREJA</t>
  </si>
  <si>
    <t>CANCELA  GUIA 2666</t>
  </si>
  <si>
    <t>PROMOCION</t>
  </si>
  <si>
    <t>FIPROKILL  LT</t>
  </si>
  <si>
    <t>VICO DE  LA  CRUZ</t>
  </si>
  <si>
    <t>23.900 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</si>
</sst>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1" x14ac:knownFonts="1">
    <font>
      <sz val="11"/>
      <color rgb="FF000000"/>
      <name val="Calibri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8"/>
      <color rgb="FFFF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rgb="FFFF0000"/>
      <name val="Calibri"/>
      <family val="2"/>
    </font>
    <font>
      <sz val="10"/>
      <color theme="8" tint="-0.249977111117893"/>
      <name val="Calibri"/>
      <family val="2"/>
    </font>
    <font>
      <b/>
      <sz val="8"/>
      <color rgb="FF00B050"/>
      <name val="Calibri"/>
      <family val="2"/>
    </font>
    <font>
      <b/>
      <sz val="9"/>
      <color rgb="FF1F3864"/>
      <name val="Calibri"/>
      <family val="2"/>
    </font>
    <font>
      <b/>
      <sz val="9"/>
      <color rgb="FFFF0000"/>
      <name val="Calibri"/>
      <family val="2"/>
    </font>
    <font>
      <b/>
      <sz val="9"/>
      <color rgb="FF000000"/>
      <name val="Calibri"/>
      <family val="2"/>
    </font>
    <font>
      <b/>
      <sz val="9"/>
      <color rgb="FF00B050"/>
      <name val="Calibri"/>
      <family val="2"/>
    </font>
    <font>
      <b/>
      <sz val="10"/>
      <color rgb="FF00B050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sz val="11"/>
      <color theme="8" tint="-0.249977111117893"/>
      <name val="Calibri"/>
      <family val="2"/>
    </font>
    <font>
      <b/>
      <sz val="11"/>
      <color theme="8" tint="-0.249977111117893"/>
      <name val="Calibri"/>
      <family val="2"/>
    </font>
    <font>
      <b/>
      <sz val="8"/>
      <color theme="8" tint="-0.249977111117893"/>
      <name val="Calibri"/>
      <family val="2"/>
    </font>
    <font>
      <sz val="11"/>
      <color theme="8" tint="-0.249977111117893"/>
      <name val="Calibri"/>
      <family val="2"/>
    </font>
    <font>
      <b/>
      <sz val="8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color theme="8" tint="-0.249977111117893"/>
      <name val="Calibri"/>
      <family val="2"/>
    </font>
    <font>
      <b/>
      <i/>
      <sz val="11"/>
      <color rgb="FF000000"/>
      <name val="Calibri"/>
      <family val="2"/>
    </font>
    <font>
      <sz val="8"/>
      <color rgb="FFFF0000"/>
      <name val="Calibri"/>
      <family val="2"/>
    </font>
    <font>
      <sz val="8"/>
      <color theme="1"/>
      <name val="Calibri"/>
      <family val="2"/>
    </font>
    <font>
      <sz val="8"/>
      <color rgb="FF00B050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7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medium">
        <color rgb="FF505050"/>
      </top>
      <bottom style="medium">
        <color rgb="FF50505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medium">
        <color rgb="FF505050"/>
      </top>
      <bottom style="medium">
        <color rgb="FF50505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505050"/>
      </left>
      <right style="thin">
        <color rgb="FF000000"/>
      </right>
      <top/>
      <bottom style="medium">
        <color rgb="FF505050"/>
      </bottom>
      <diagonal/>
    </border>
    <border>
      <left style="thin">
        <color rgb="FF000000"/>
      </left>
      <right style="thin">
        <color rgb="FF000000"/>
      </right>
      <top/>
      <bottom style="medium">
        <color rgb="FF50505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1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4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2" fontId="4" fillId="0" borderId="0" xfId="0" applyNumberFormat="1" applyFont="1"/>
    <xf numFmtId="0" fontId="0" fillId="0" borderId="4" xfId="0" applyBorder="1"/>
    <xf numFmtId="0" fontId="0" fillId="0" borderId="1" xfId="0" applyBorder="1"/>
    <xf numFmtId="2" fontId="0" fillId="0" borderId="1" xfId="0" applyNumberFormat="1" applyBorder="1"/>
    <xf numFmtId="0" fontId="0" fillId="0" borderId="5" xfId="0" applyBorder="1"/>
    <xf numFmtId="2" fontId="0" fillId="0" borderId="5" xfId="0" applyNumberFormat="1" applyBorder="1"/>
    <xf numFmtId="14" fontId="2" fillId="0" borderId="1" xfId="0" applyNumberFormat="1" applyFont="1" applyBorder="1"/>
    <xf numFmtId="0" fontId="0" fillId="0" borderId="6" xfId="0" applyBorder="1"/>
    <xf numFmtId="2" fontId="0" fillId="0" borderId="6" xfId="0" applyNumberFormat="1" applyBorder="1"/>
    <xf numFmtId="2" fontId="1" fillId="0" borderId="6" xfId="0" applyNumberFormat="1" applyFont="1" applyBorder="1"/>
    <xf numFmtId="0" fontId="9" fillId="0" borderId="0" xfId="0" applyFont="1"/>
    <xf numFmtId="0" fontId="2" fillId="0" borderId="9" xfId="0" applyFont="1" applyBorder="1"/>
    <xf numFmtId="0" fontId="2" fillId="0" borderId="10" xfId="0" applyFont="1" applyBorder="1"/>
    <xf numFmtId="2" fontId="2" fillId="0" borderId="11" xfId="0" applyNumberFormat="1" applyFont="1" applyBorder="1"/>
    <xf numFmtId="0" fontId="0" fillId="0" borderId="12" xfId="0" applyBorder="1"/>
    <xf numFmtId="2" fontId="0" fillId="0" borderId="12" xfId="0" applyNumberFormat="1" applyBorder="1"/>
    <xf numFmtId="43" fontId="12" fillId="0" borderId="7" xfId="1" applyFont="1" applyBorder="1" applyAlignment="1"/>
    <xf numFmtId="43" fontId="13" fillId="0" borderId="8" xfId="1" applyFont="1" applyBorder="1" applyAlignment="1"/>
    <xf numFmtId="2" fontId="15" fillId="0" borderId="8" xfId="0" applyNumberFormat="1" applyFont="1" applyBorder="1" applyAlignment="1">
      <alignment horizontal="center"/>
    </xf>
    <xf numFmtId="2" fontId="16" fillId="0" borderId="7" xfId="0" applyNumberFormat="1" applyFont="1" applyBorder="1" applyAlignment="1">
      <alignment horizontal="center"/>
    </xf>
    <xf numFmtId="43" fontId="20" fillId="0" borderId="7" xfId="1" applyFont="1" applyBorder="1" applyAlignment="1"/>
    <xf numFmtId="2" fontId="22" fillId="0" borderId="0" xfId="0" applyNumberFormat="1" applyFont="1"/>
    <xf numFmtId="2" fontId="23" fillId="0" borderId="0" xfId="0" applyNumberFormat="1" applyFont="1" applyAlignment="1">
      <alignment horizontal="center"/>
    </xf>
    <xf numFmtId="2" fontId="23" fillId="0" borderId="0" xfId="0" applyNumberFormat="1" applyFont="1"/>
    <xf numFmtId="0" fontId="25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2" fontId="6" fillId="0" borderId="13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20" xfId="0" applyNumberFormat="1" applyBorder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2" fillId="0" borderId="24" xfId="0" applyNumberFormat="1" applyFon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30" xfId="0" applyNumberFormat="1" applyBorder="1"/>
    <xf numFmtId="2" fontId="6" fillId="0" borderId="31" xfId="0" applyNumberFormat="1" applyFont="1" applyBorder="1" applyAlignment="1">
      <alignment horizontal="center" vertical="center" wrapText="1"/>
    </xf>
    <xf numFmtId="2" fontId="0" fillId="0" borderId="32" xfId="0" applyNumberFormat="1" applyBorder="1"/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2" fontId="2" fillId="0" borderId="19" xfId="0" applyNumberFormat="1" applyFont="1" applyBorder="1"/>
    <xf numFmtId="2" fontId="14" fillId="0" borderId="36" xfId="0" applyNumberFormat="1" applyFont="1" applyBorder="1" applyAlignment="1">
      <alignment horizontal="center" vertical="center" wrapText="1"/>
    </xf>
    <xf numFmtId="43" fontId="11" fillId="0" borderId="29" xfId="1" applyFont="1" applyBorder="1"/>
    <xf numFmtId="2" fontId="22" fillId="0" borderId="40" xfId="0" applyNumberFormat="1" applyFont="1" applyBorder="1"/>
    <xf numFmtId="2" fontId="24" fillId="0" borderId="44" xfId="0" applyNumberFormat="1" applyFont="1" applyBorder="1" applyAlignment="1">
      <alignment horizontal="center" vertical="center" wrapText="1"/>
    </xf>
    <xf numFmtId="2" fontId="7" fillId="0" borderId="45" xfId="0" applyNumberFormat="1" applyFont="1" applyBorder="1" applyAlignment="1">
      <alignment horizontal="center" vertical="center" wrapText="1"/>
    </xf>
    <xf numFmtId="2" fontId="26" fillId="0" borderId="46" xfId="0" applyNumberFormat="1" applyFont="1" applyBorder="1" applyAlignment="1">
      <alignment horizontal="center" vertical="center" wrapText="1"/>
    </xf>
    <xf numFmtId="43" fontId="23" fillId="0" borderId="47" xfId="1" applyFont="1" applyBorder="1"/>
    <xf numFmtId="43" fontId="10" fillId="0" borderId="48" xfId="1" applyFont="1" applyBorder="1"/>
    <xf numFmtId="43" fontId="11" fillId="0" borderId="49" xfId="1" applyFont="1" applyBorder="1"/>
    <xf numFmtId="2" fontId="22" fillId="0" borderId="37" xfId="0" applyNumberFormat="1" applyFont="1" applyBorder="1"/>
    <xf numFmtId="2" fontId="1" fillId="0" borderId="38" xfId="0" applyNumberFormat="1" applyFont="1" applyBorder="1"/>
    <xf numFmtId="2" fontId="0" fillId="0" borderId="39" xfId="0" applyNumberFormat="1" applyBorder="1"/>
    <xf numFmtId="2" fontId="22" fillId="0" borderId="41" xfId="0" applyNumberFormat="1" applyFont="1" applyBorder="1"/>
    <xf numFmtId="2" fontId="1" fillId="0" borderId="42" xfId="0" applyNumberFormat="1" applyFont="1" applyBorder="1"/>
    <xf numFmtId="2" fontId="0" fillId="0" borderId="43" xfId="0" applyNumberFormat="1" applyBorder="1"/>
    <xf numFmtId="2" fontId="25" fillId="0" borderId="40" xfId="0" applyNumberFormat="1" applyFont="1" applyBorder="1"/>
    <xf numFmtId="2" fontId="25" fillId="0" borderId="37" xfId="0" applyNumberFormat="1" applyFont="1" applyBorder="1"/>
    <xf numFmtId="2" fontId="25" fillId="0" borderId="41" xfId="0" applyNumberFormat="1" applyFont="1" applyBorder="1"/>
    <xf numFmtId="0" fontId="8" fillId="0" borderId="1" xfId="0" applyFont="1" applyBorder="1"/>
    <xf numFmtId="0" fontId="8" fillId="0" borderId="1" xfId="0" quotePrefix="1" applyFont="1" applyBorder="1"/>
    <xf numFmtId="2" fontId="17" fillId="0" borderId="0" xfId="0" applyNumberFormat="1" applyFont="1" applyAlignment="1">
      <alignment horizontal="center"/>
    </xf>
    <xf numFmtId="43" fontId="20" fillId="0" borderId="0" xfId="1" applyFont="1" applyFill="1" applyBorder="1" applyAlignment="1"/>
    <xf numFmtId="2" fontId="18" fillId="0" borderId="50" xfId="0" applyNumberFormat="1" applyFont="1" applyBorder="1" applyAlignment="1">
      <alignment horizontal="center"/>
    </xf>
    <xf numFmtId="2" fontId="18" fillId="0" borderId="0" xfId="0" applyNumberFormat="1" applyFont="1" applyAlignment="1">
      <alignment horizontal="center"/>
    </xf>
    <xf numFmtId="43" fontId="19" fillId="0" borderId="0" xfId="1" applyFont="1" applyBorder="1" applyAlignment="1"/>
    <xf numFmtId="2" fontId="17" fillId="0" borderId="50" xfId="0" applyNumberFormat="1" applyFont="1" applyBorder="1" applyAlignment="1">
      <alignment horizontal="center"/>
    </xf>
    <xf numFmtId="0" fontId="27" fillId="0" borderId="0" xfId="0" applyFont="1"/>
    <xf numFmtId="43" fontId="27" fillId="0" borderId="0" xfId="0" applyNumberFormat="1" applyFont="1"/>
    <xf numFmtId="0" fontId="2" fillId="0" borderId="51" xfId="0" applyFont="1" applyBorder="1" applyAlignment="1">
      <alignment horizontal="center"/>
    </xf>
    <xf numFmtId="14" fontId="2" fillId="0" borderId="4" xfId="0" applyNumberFormat="1" applyFont="1" applyBorder="1"/>
    <xf numFmtId="43" fontId="28" fillId="0" borderId="0" xfId="0" applyNumberFormat="1" applyFont="1"/>
    <xf numFmtId="2" fontId="29" fillId="0" borderId="1" xfId="0" applyNumberFormat="1" applyFont="1" applyBorder="1"/>
    <xf numFmtId="2" fontId="1" fillId="0" borderId="0" xfId="0" applyNumberFormat="1" applyFont="1" applyAlignment="1">
      <alignment horizontal="right"/>
    </xf>
    <xf numFmtId="2" fontId="27" fillId="0" borderId="0" xfId="0" applyNumberFormat="1" applyFont="1"/>
    <xf numFmtId="2" fontId="1" fillId="0" borderId="52" xfId="0" applyNumberFormat="1" applyFont="1" applyBorder="1"/>
    <xf numFmtId="2" fontId="0" fillId="0" borderId="53" xfId="0" applyNumberFormat="1" applyBorder="1"/>
    <xf numFmtId="2" fontId="29" fillId="0" borderId="0" xfId="0" applyNumberFormat="1" applyFont="1"/>
    <xf numFmtId="2" fontId="6" fillId="0" borderId="0" xfId="0" applyNumberFormat="1" applyFont="1"/>
    <xf numFmtId="2" fontId="29" fillId="0" borderId="6" xfId="0" applyNumberFormat="1" applyFont="1" applyBorder="1"/>
    <xf numFmtId="2" fontId="29" fillId="0" borderId="12" xfId="0" applyNumberFormat="1" applyFont="1" applyBorder="1"/>
    <xf numFmtId="2" fontId="6" fillId="0" borderId="11" xfId="0" applyNumberFormat="1" applyFont="1" applyBorder="1"/>
    <xf numFmtId="0" fontId="29" fillId="0" borderId="0" xfId="0" applyFont="1"/>
    <xf numFmtId="49" fontId="0" fillId="0" borderId="1" xfId="0" applyNumberFormat="1" applyBorder="1"/>
    <xf numFmtId="0" fontId="0" fillId="0" borderId="27" xfId="0" applyBorder="1"/>
    <xf numFmtId="49" fontId="0" fillId="0" borderId="0" xfId="0" applyNumberFormat="1"/>
    <xf numFmtId="49" fontId="2" fillId="0" borderId="0" xfId="0" applyNumberFormat="1" applyFont="1"/>
    <xf numFmtId="49" fontId="6" fillId="0" borderId="3" xfId="0" applyNumberFormat="1" applyFont="1" applyBorder="1" applyAlignment="1">
      <alignment horizontal="center" vertical="center" wrapText="1"/>
    </xf>
    <xf numFmtId="49" fontId="0" fillId="0" borderId="6" xfId="0" applyNumberFormat="1" applyBorder="1"/>
    <xf numFmtId="49" fontId="0" fillId="0" borderId="12" xfId="0" applyNumberFormat="1" applyBorder="1"/>
    <xf numFmtId="49" fontId="2" fillId="0" borderId="11" xfId="0" applyNumberFormat="1" applyFont="1" applyBorder="1"/>
    <xf numFmtId="49" fontId="29" fillId="0" borderId="0" xfId="0" applyNumberFormat="1" applyFont="1"/>
    <xf numFmtId="49" fontId="6" fillId="0" borderId="0" xfId="0" applyNumberFormat="1" applyFont="1"/>
    <xf numFmtId="49" fontId="29" fillId="0" borderId="1" xfId="0" applyNumberFormat="1" applyFont="1" applyBorder="1"/>
    <xf numFmtId="49" fontId="29" fillId="0" borderId="6" xfId="0" applyNumberFormat="1" applyFont="1" applyBorder="1"/>
    <xf numFmtId="49" fontId="29" fillId="0" borderId="12" xfId="0" applyNumberFormat="1" applyFont="1" applyBorder="1"/>
    <xf numFmtId="49" fontId="6" fillId="0" borderId="11" xfId="0" applyNumberFormat="1" applyFont="1" applyBorder="1"/>
    <xf numFmtId="43" fontId="30" fillId="0" borderId="0" xfId="0" applyNumberFormat="1" applyFont="1"/>
    <xf numFmtId="0" fontId="0" fillId="0" borderId="54" xfId="0" applyBorder="1"/>
    <xf numFmtId="0" fontId="31" fillId="0" borderId="0" xfId="0" applyFont="1"/>
    <xf numFmtId="0" fontId="32" fillId="0" borderId="0" xfId="0" applyFont="1" applyAlignment="1">
      <alignment horizontal="center"/>
    </xf>
    <xf numFmtId="0" fontId="32" fillId="0" borderId="0" xfId="0" applyFont="1"/>
    <xf numFmtId="0" fontId="32" fillId="0" borderId="2" xfId="0" applyFont="1" applyBorder="1" applyAlignment="1">
      <alignment horizontal="center" vertical="center" wrapText="1"/>
    </xf>
    <xf numFmtId="0" fontId="31" fillId="0" borderId="1" xfId="0" applyFont="1" applyBorder="1"/>
    <xf numFmtId="0" fontId="31" fillId="0" borderId="6" xfId="0" applyFont="1" applyBorder="1"/>
    <xf numFmtId="0" fontId="31" fillId="0" borderId="12" xfId="0" applyFont="1" applyBorder="1"/>
    <xf numFmtId="0" fontId="32" fillId="0" borderId="10" xfId="0" applyFont="1" applyBorder="1"/>
    <xf numFmtId="0" fontId="33" fillId="0" borderId="0" xfId="0" applyFont="1"/>
    <xf numFmtId="0" fontId="17" fillId="0" borderId="0" xfId="0" applyFont="1" applyAlignment="1">
      <alignment horizontal="center"/>
    </xf>
    <xf numFmtId="0" fontId="17" fillId="0" borderId="0" xfId="0" applyFont="1"/>
    <xf numFmtId="0" fontId="17" fillId="0" borderId="2" xfId="0" applyFont="1" applyBorder="1" applyAlignment="1">
      <alignment horizontal="center" vertical="center" wrapText="1"/>
    </xf>
    <xf numFmtId="0" fontId="33" fillId="0" borderId="1" xfId="0" applyFont="1" applyBorder="1"/>
    <xf numFmtId="0" fontId="33" fillId="0" borderId="5" xfId="0" applyFont="1" applyBorder="1"/>
    <xf numFmtId="0" fontId="33" fillId="0" borderId="6" xfId="0" applyFont="1" applyBorder="1"/>
    <xf numFmtId="0" fontId="33" fillId="0" borderId="12" xfId="0" applyFont="1" applyBorder="1"/>
    <xf numFmtId="0" fontId="17" fillId="0" borderId="10" xfId="0" applyFont="1" applyBorder="1"/>
    <xf numFmtId="0" fontId="8" fillId="0" borderId="6" xfId="0" applyFont="1" applyBorder="1"/>
    <xf numFmtId="0" fontId="32" fillId="0" borderId="1" xfId="0" applyFont="1" applyBorder="1" applyAlignment="1">
      <alignment horizontal="center"/>
    </xf>
    <xf numFmtId="14" fontId="32" fillId="0" borderId="1" xfId="0" applyNumberFormat="1" applyFont="1" applyBorder="1"/>
    <xf numFmtId="0" fontId="17" fillId="0" borderId="1" xfId="0" applyFont="1" applyBorder="1" applyAlignment="1">
      <alignment horizontal="center"/>
    </xf>
    <xf numFmtId="14" fontId="17" fillId="0" borderId="1" xfId="0" applyNumberFormat="1" applyFont="1" applyBorder="1"/>
    <xf numFmtId="0" fontId="8" fillId="0" borderId="0" xfId="0" applyFont="1"/>
    <xf numFmtId="0" fontId="33" fillId="0" borderId="27" xfId="0" applyFont="1" applyBorder="1"/>
    <xf numFmtId="2" fontId="8" fillId="0" borderId="0" xfId="0" applyNumberFormat="1" applyFont="1"/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2" fillId="0" borderId="55" xfId="0" applyFont="1" applyBorder="1"/>
    <xf numFmtId="0" fontId="2" fillId="0" borderId="56" xfId="0" applyFont="1" applyBorder="1"/>
    <xf numFmtId="0" fontId="0" fillId="0" borderId="52" xfId="0" applyBorder="1"/>
    <xf numFmtId="0" fontId="6" fillId="0" borderId="7" xfId="0" applyFont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31" fillId="0" borderId="5" xfId="0" applyFont="1" applyBorder="1"/>
    <xf numFmtId="2" fontId="2" fillId="0" borderId="6" xfId="0" applyNumberFormat="1" applyFont="1" applyBorder="1"/>
    <xf numFmtId="0" fontId="5" fillId="0" borderId="1" xfId="0" applyFont="1" applyBorder="1"/>
    <xf numFmtId="0" fontId="5" fillId="0" borderId="6" xfId="0" applyFont="1" applyBorder="1"/>
    <xf numFmtId="14" fontId="34" fillId="0" borderId="0" xfId="0" applyNumberFormat="1" applyFont="1"/>
    <xf numFmtId="0" fontId="33" fillId="0" borderId="25" xfId="0" applyFont="1" applyBorder="1"/>
    <xf numFmtId="0" fontId="8" fillId="0" borderId="12" xfId="0" applyFont="1" applyBorder="1"/>
    <xf numFmtId="2" fontId="1" fillId="0" borderId="12" xfId="0" applyNumberFormat="1" applyFont="1" applyBorder="1"/>
    <xf numFmtId="2" fontId="0" fillId="0" borderId="58" xfId="0" applyNumberFormat="1" applyBorder="1"/>
    <xf numFmtId="49" fontId="5" fillId="0" borderId="6" xfId="0" applyNumberFormat="1" applyFont="1" applyBorder="1"/>
    <xf numFmtId="0" fontId="6" fillId="0" borderId="59" xfId="0" applyFont="1" applyBorder="1" applyAlignment="1">
      <alignment horizontal="center" vertical="center" wrapText="1"/>
    </xf>
    <xf numFmtId="2" fontId="8" fillId="0" borderId="1" xfId="0" applyNumberFormat="1" applyFont="1" applyBorder="1"/>
    <xf numFmtId="164" fontId="0" fillId="0" borderId="0" xfId="1" applyNumberFormat="1" applyFont="1" applyAlignment="1"/>
    <xf numFmtId="164" fontId="2" fillId="0" borderId="0" xfId="1" applyNumberFormat="1" applyFont="1" applyAlignment="1"/>
    <xf numFmtId="164" fontId="0" fillId="0" borderId="0" xfId="0" applyNumberFormat="1"/>
    <xf numFmtId="2" fontId="22" fillId="0" borderId="60" xfId="0" applyNumberFormat="1" applyFont="1" applyBorder="1"/>
    <xf numFmtId="0" fontId="35" fillId="0" borderId="6" xfId="0" applyFont="1" applyBorder="1"/>
    <xf numFmtId="2" fontId="25" fillId="0" borderId="26" xfId="0" applyNumberFormat="1" applyFont="1" applyBorder="1"/>
    <xf numFmtId="2" fontId="25" fillId="0" borderId="28" xfId="0" applyNumberFormat="1" applyFont="1" applyBorder="1"/>
    <xf numFmtId="2" fontId="0" fillId="0" borderId="61" xfId="0" applyNumberFormat="1" applyBorder="1"/>
    <xf numFmtId="2" fontId="0" fillId="0" borderId="62" xfId="0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24" fillId="0" borderId="65" xfId="0" applyNumberFormat="1" applyFont="1" applyBorder="1" applyAlignment="1">
      <alignment horizontal="center" vertical="center" wrapText="1"/>
    </xf>
    <xf numFmtId="2" fontId="7" fillId="0" borderId="66" xfId="0" applyNumberFormat="1" applyFont="1" applyBorder="1" applyAlignment="1">
      <alignment horizontal="center" vertical="center" wrapText="1"/>
    </xf>
    <xf numFmtId="2" fontId="26" fillId="0" borderId="67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2" fontId="34" fillId="0" borderId="44" xfId="0" applyNumberFormat="1" applyFont="1" applyBorder="1" applyAlignment="1">
      <alignment horizontal="center" vertical="center" wrapText="1"/>
    </xf>
    <xf numFmtId="2" fontId="36" fillId="0" borderId="45" xfId="0" applyNumberFormat="1" applyFont="1" applyBorder="1" applyAlignment="1">
      <alignment horizontal="center" vertical="center" wrapText="1"/>
    </xf>
    <xf numFmtId="2" fontId="37" fillId="0" borderId="46" xfId="0" applyNumberFormat="1" applyFont="1" applyBorder="1" applyAlignment="1">
      <alignment horizontal="center" vertical="center" wrapText="1"/>
    </xf>
    <xf numFmtId="2" fontId="5" fillId="0" borderId="31" xfId="0" applyNumberFormat="1" applyFont="1" applyBorder="1" applyAlignment="1">
      <alignment horizontal="center" vertical="center" wrapText="1"/>
    </xf>
    <xf numFmtId="2" fontId="38" fillId="0" borderId="36" xfId="0" applyNumberFormat="1" applyFont="1" applyBorder="1" applyAlignment="1">
      <alignment horizontal="center" vertical="center" wrapText="1"/>
    </xf>
    <xf numFmtId="2" fontId="5" fillId="0" borderId="3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28" xfId="0" applyFont="1" applyBorder="1"/>
    <xf numFmtId="2" fontId="34" fillId="0" borderId="0" xfId="0" applyNumberFormat="1" applyFont="1"/>
    <xf numFmtId="2" fontId="5" fillId="0" borderId="1" xfId="0" applyNumberFormat="1" applyFont="1" applyBorder="1"/>
    <xf numFmtId="2" fontId="0" fillId="0" borderId="0" xfId="0" applyNumberFormat="1" applyAlignment="1">
      <alignment horizontal="center"/>
    </xf>
    <xf numFmtId="2" fontId="8" fillId="0" borderId="0" xfId="0" applyNumberFormat="1" applyFont="1" applyAlignment="1">
      <alignment horizontal="center"/>
    </xf>
    <xf numFmtId="0" fontId="5" fillId="0" borderId="0" xfId="0" applyFont="1"/>
    <xf numFmtId="2" fontId="25" fillId="0" borderId="68" xfId="0" applyNumberFormat="1" applyFont="1" applyBorder="1"/>
    <xf numFmtId="2" fontId="25" fillId="0" borderId="69" xfId="0" applyNumberFormat="1" applyFont="1" applyBorder="1"/>
    <xf numFmtId="2" fontId="1" fillId="0" borderId="37" xfId="0" applyNumberFormat="1" applyFont="1" applyBorder="1"/>
    <xf numFmtId="2" fontId="1" fillId="0" borderId="40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5" fillId="0" borderId="5" xfId="0" applyFont="1" applyBorder="1"/>
    <xf numFmtId="0" fontId="5" fillId="0" borderId="12" xfId="0" applyFont="1" applyBorder="1"/>
    <xf numFmtId="0" fontId="6" fillId="0" borderId="10" xfId="0" applyFont="1" applyBorder="1"/>
    <xf numFmtId="0" fontId="8" fillId="0" borderId="25" xfId="0" applyFont="1" applyBorder="1"/>
    <xf numFmtId="0" fontId="8" fillId="0" borderId="27" xfId="0" applyFont="1" applyBorder="1"/>
    <xf numFmtId="0" fontId="2" fillId="0" borderId="8" xfId="0" applyFont="1" applyBorder="1"/>
    <xf numFmtId="0" fontId="2" fillId="0" borderId="70" xfId="0" applyFont="1" applyBorder="1"/>
    <xf numFmtId="0" fontId="2" fillId="0" borderId="71" xfId="0" applyFont="1" applyBorder="1"/>
    <xf numFmtId="2" fontId="2" fillId="0" borderId="72" xfId="0" applyNumberFormat="1" applyFont="1" applyBorder="1"/>
    <xf numFmtId="43" fontId="23" fillId="0" borderId="44" xfId="1" applyFont="1" applyBorder="1"/>
    <xf numFmtId="43" fontId="10" fillId="0" borderId="45" xfId="1" applyFont="1" applyBorder="1"/>
    <xf numFmtId="43" fontId="11" fillId="0" borderId="46" xfId="1" applyFont="1" applyBorder="1"/>
    <xf numFmtId="2" fontId="2" fillId="0" borderId="7" xfId="0" applyNumberFormat="1" applyFont="1" applyBorder="1"/>
    <xf numFmtId="43" fontId="23" fillId="0" borderId="73" xfId="1" applyFont="1" applyBorder="1"/>
    <xf numFmtId="43" fontId="11" fillId="0" borderId="74" xfId="1" applyFont="1" applyBorder="1"/>
    <xf numFmtId="2" fontId="2" fillId="0" borderId="75" xfId="0" applyNumberFormat="1" applyFont="1" applyBorder="1"/>
    <xf numFmtId="2" fontId="25" fillId="0" borderId="76" xfId="0" applyNumberFormat="1" applyFont="1" applyBorder="1"/>
    <xf numFmtId="2" fontId="1" fillId="0" borderId="60" xfId="0" applyNumberFormat="1" applyFont="1" applyBorder="1"/>
    <xf numFmtId="0" fontId="17" fillId="0" borderId="71" xfId="0" applyFont="1" applyBorder="1"/>
    <xf numFmtId="2" fontId="2" fillId="0" borderId="17" xfId="0" applyNumberFormat="1" applyFont="1" applyBorder="1"/>
    <xf numFmtId="0" fontId="8" fillId="0" borderId="54" xfId="0" applyFont="1" applyBorder="1"/>
    <xf numFmtId="2" fontId="25" fillId="0" borderId="60" xfId="0" applyNumberFormat="1" applyFont="1" applyBorder="1"/>
    <xf numFmtId="2" fontId="2" fillId="0" borderId="12" xfId="0" applyNumberFormat="1" applyFont="1" applyBorder="1"/>
    <xf numFmtId="0" fontId="2" fillId="0" borderId="54" xfId="0" applyFont="1" applyBorder="1"/>
    <xf numFmtId="0" fontId="17" fillId="0" borderId="1" xfId="0" applyFont="1" applyBorder="1"/>
    <xf numFmtId="0" fontId="8" fillId="0" borderId="5" xfId="0" applyFont="1" applyBorder="1"/>
    <xf numFmtId="0" fontId="2" fillId="0" borderId="6" xfId="0" applyFont="1" applyBorder="1"/>
    <xf numFmtId="0" fontId="2" fillId="0" borderId="5" xfId="0" applyFont="1" applyBorder="1"/>
    <xf numFmtId="0" fontId="17" fillId="0" borderId="27" xfId="0" applyFont="1" applyBorder="1"/>
    <xf numFmtId="0" fontId="17" fillId="0" borderId="25" xfId="0" applyFont="1" applyBorder="1"/>
    <xf numFmtId="49" fontId="8" fillId="0" borderId="1" xfId="0" applyNumberFormat="1" applyFont="1" applyBorder="1"/>
    <xf numFmtId="43" fontId="10" fillId="0" borderId="73" xfId="1" applyFont="1" applyBorder="1"/>
    <xf numFmtId="0" fontId="39" fillId="0" borderId="6" xfId="0" applyFont="1" applyBorder="1"/>
    <xf numFmtId="0" fontId="39" fillId="0" borderId="28" xfId="0" applyFont="1" applyBorder="1"/>
    <xf numFmtId="0" fontId="40" fillId="0" borderId="12" xfId="0" applyFont="1" applyBorder="1"/>
    <xf numFmtId="2" fontId="39" fillId="0" borderId="23" xfId="0" applyNumberFormat="1" applyFont="1" applyBorder="1"/>
    <xf numFmtId="0" fontId="0" fillId="0" borderId="77" xfId="0" applyBorder="1"/>
    <xf numFmtId="0" fontId="8" fillId="0" borderId="52" xfId="0" applyFont="1" applyBorder="1"/>
    <xf numFmtId="2" fontId="21" fillId="0" borderId="14" xfId="0" applyNumberFormat="1" applyFont="1" applyBorder="1" applyAlignment="1">
      <alignment horizontal="center"/>
    </xf>
    <xf numFmtId="2" fontId="21" fillId="0" borderId="15" xfId="0" applyNumberFormat="1" applyFont="1" applyBorder="1" applyAlignment="1">
      <alignment horizontal="center"/>
    </xf>
    <xf numFmtId="2" fontId="21" fillId="0" borderId="16" xfId="0" applyNumberFormat="1" applyFont="1" applyBorder="1" applyAlignment="1">
      <alignment horizontal="center"/>
    </xf>
    <xf numFmtId="2" fontId="21" fillId="0" borderId="8" xfId="0" applyNumberFormat="1" applyFont="1" applyBorder="1" applyAlignment="1">
      <alignment horizontal="center"/>
    </xf>
    <xf numFmtId="2" fontId="21" fillId="0" borderId="17" xfId="0" applyNumberFormat="1" applyFont="1" applyBorder="1" applyAlignment="1">
      <alignment horizontal="center"/>
    </xf>
    <xf numFmtId="2" fontId="21" fillId="0" borderId="1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4" xfId="0" applyFont="1" applyBorder="1"/>
    <xf numFmtId="0" fontId="8" fillId="0" borderId="0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46E16-35D3-4C55-97C8-200DB5C1E952}">
  <sheetPr>
    <tabColor theme="8"/>
  </sheetPr>
  <dimension ref="A3:H22"/>
  <sheetViews>
    <sheetView zoomScale="90" zoomScaleNormal="90" workbookViewId="0">
      <selection activeCell="E22" sqref="E22"/>
    </sheetView>
  </sheetViews>
  <sheetFormatPr baseColWidth="10" defaultColWidth="10.7109375" defaultRowHeight="15" x14ac:dyDescent="0.25"/>
  <cols>
    <col min="1" max="1" width="3" customWidth="1"/>
    <col min="2" max="2" width="3.140625" customWidth="1"/>
    <col min="3" max="3" width="13.42578125" customWidth="1"/>
    <col min="4" max="4" width="12.5703125" customWidth="1"/>
    <col min="5" max="5" width="12.7109375" customWidth="1"/>
    <col min="6" max="6" width="14.7109375" customWidth="1"/>
    <col min="7" max="7" width="6.42578125" customWidth="1"/>
  </cols>
  <sheetData>
    <row r="3" spans="1:8" x14ac:dyDescent="0.25">
      <c r="B3" s="19" t="s">
        <v>12</v>
      </c>
    </row>
    <row r="5" spans="1:8" x14ac:dyDescent="0.25">
      <c r="D5" s="3" t="s">
        <v>17</v>
      </c>
    </row>
    <row r="6" spans="1:8" ht="15.75" thickBot="1" x14ac:dyDescent="0.3"/>
    <row r="7" spans="1:8" ht="15.75" thickBot="1" x14ac:dyDescent="0.3">
      <c r="D7" s="27" t="s">
        <v>8</v>
      </c>
      <c r="E7" s="28" t="s">
        <v>9</v>
      </c>
      <c r="F7" s="80" t="s">
        <v>10</v>
      </c>
      <c r="G7" s="75"/>
      <c r="H7" s="77" t="s">
        <v>14</v>
      </c>
    </row>
    <row r="8" spans="1:8" ht="15.75" thickBot="1" x14ac:dyDescent="0.3">
      <c r="A8" s="3"/>
      <c r="B8" s="6"/>
      <c r="C8" t="s">
        <v>13</v>
      </c>
      <c r="D8" s="26">
        <f>SUM(VLOOKUP($C$8,'LUNES 1'!$E$7:$G$133,3,0)+VLOOKUP($C$8,'MARTES 2'!$E$7:$G$163,3,0)+VLOOKUP($C$8,'MIERCOLES 3'!$E$7:$G$149,3,0)+VLOOKUP($C$8,'JUEVES 4'!$E$7:$G$145,3,0)+VLOOKUP($C$8,'VIERNES 5'!$E$7:$G$125,3,0)+VLOOKUP($C$8,'SABADO 6'!$E$7:$G$137,3,0)+VLOOKUP($C$8,'DOMINGO 7'!$E$7:$G$126,3,0)+VLOOKUP($C$8,'LUNES 8'!$E$7:$G$153,3,0)+VLOOKUP($C$8,'MARTES 9'!$E$7:$G$134,3,0)+VLOOKUP($C$8,'MIERCOLES 10'!$E$7:$G$131,3,0)+VLOOKUP($C$8,'JUEVES 11'!$E$7:$G$139,3,0)+VLOOKUP($C$8,'VIERNES 12'!$E$7:$G$141,3,0)+VLOOKUP($C$8,'SABADO 13'!$E$7:$G$116,3,0)+VLOOKUP($C$8,'DOMINGO 14'!$E$7:$G$129,3,0)+VLOOKUP($C$8,'LUNES 15'!$E$7:$G$134,3,0)+VLOOKUP($C$8,'MARTES 16'!$E$7:$G$134,3,0)+VLOOKUP($C$8,'MIERCOLES 17'!$E$7:$G$149,3,0)+VLOOKUP($C$8,'JUEVES 18'!$E$7:$G$130,3,0)+VLOOKUP($C$8,'VIERNES 19'!$E$7:$G$144,3,0)+VLOOKUP($C$8,'SABADO 20'!$E$7:$G$129,3,0)+VLOOKUP($C$8,'DOMINGO 21'!$E$7:$G$134,3,0)+VLOOKUP($C$8,'LUNES 22'!$E$7:$G$139,3,0)+VLOOKUP($C$8,'MARTES 23'!$E$7:$G$141,3,0)+VLOOKUP($C$8,'MIERCOLES 24'!$E$7:$G$129,3,0)+VLOOKUP($C$8,'JUEVES 25'!$E$7:$G$136,3,0)+VLOOKUP($C$8,'VIERNES 26'!$E$7:$G$141,3,0)+VLOOKUP($C$8,'SABADO 27'!$E$7:$G$145,3,0)+VLOOKUP($C$8,'DOMINGO 28'!$E$7:$G$133,3,0)+VLOOKUP($C$8,'LUNES 29'!$E$7:$G$138,3,0)+VLOOKUP($C$8,'MARTES 30'!$E$7:$G$142,3,0)+VLOOKUP($C$8,'MIERCOLES 31'!$E$7:$G$141,3,0))</f>
        <v>37775</v>
      </c>
      <c r="E8" s="25">
        <f>SUM(VLOOKUP($C$8,'LUNES 1'!$E$7:$H$133,4,0)+VLOOKUP($C$8,'MARTES 2'!$E$7:$H$163,4,0)+VLOOKUP($C$8,'MIERCOLES 3'!$E$7:$H$149,4,0)+VLOOKUP($C$8,'JUEVES 4'!$E$7:$H$145,4,0)+VLOOKUP($C$8,'VIERNES 5'!$E$7:$H$125,4,0)+VLOOKUP($C$8,'SABADO 6'!$E$7:$H$137,4,0)+VLOOKUP($C$8,'DOMINGO 7'!$E$7:$H$126,4,0)+VLOOKUP($C$8,'LUNES 8'!$E$7:$H$153,4,0)+VLOOKUP($C$8,'MARTES 9'!$E$7:$H$134,4,0)+VLOOKUP($C$8,'MIERCOLES 10'!$E$7:$H$131,4,0)+VLOOKUP($C$8,'JUEVES 11'!$E$7:$H$139,4,0)+VLOOKUP($C$8,'VIERNES 12'!$E$7:$H$141,4,0)+VLOOKUP($C$8,'SABADO 13'!$E$7:$H$116,4,0)+VLOOKUP($C$8,'DOMINGO 14'!$E$7:$H$129,4,0)+VLOOKUP($C$8,'LUNES 15'!$E$7:$H$134,4,0)+VLOOKUP($C$8,'MARTES 16'!$E$7:$H$134,4,0)+VLOOKUP($C$8,'MIERCOLES 17'!$E$7:$H$149,4,0)+VLOOKUP($C$8,'JUEVES 18'!$E$7:$H$130,4,0)+VLOOKUP($C$8,'VIERNES 19'!$E$7:$H$144,4,0)+VLOOKUP($C$8,'SABADO 20'!$E$7:$H$129,4,0)+VLOOKUP($C$8,'DOMINGO 21'!$E$7:$H$134,4,0)+VLOOKUP($C$8,'LUNES 22'!$E$7:$H$139,4,0)+VLOOKUP($C$8,'MARTES 23'!$E$7:$H$141,4,0)+VLOOKUP($C$8,'MIERCOLES 24'!$E$7:$H$129,4,0)+VLOOKUP($C$8,'JUEVES 25'!$E$7:$H$136,4,0)+VLOOKUP($C$8,'VIERNES 26'!$E$7:$H$141,4,0)+VLOOKUP($C$8,'SABADO 27'!$E$7:$H$145,4,0)+VLOOKUP($C$8,'DOMINGO 28'!$E$7:$H$133,4,0)+VLOOKUP($C$8,'LUNES 29'!$E$7:$H$138,4,0)+VLOOKUP($C$8,'MARTES 30'!$E$7:$H$142,4,0)+VLOOKUP($C$8,'MIERCOLES 31'!$E$7:$H$141,4,0))</f>
        <v>5066</v>
      </c>
      <c r="F8" s="29">
        <f>SUM(VLOOKUP($C$8,'LUNES 1'!$E$7:$I$133,5,0)+VLOOKUP($C$8,'MARTES 2'!$E$7:$I$163,5,0)+VLOOKUP($C$8,'MIERCOLES 3'!$E$7:$I$149,5,0)+VLOOKUP($C$8,'JUEVES 4'!$E$7:$I$145,5,0)+VLOOKUP($C$8,'VIERNES 5'!$E$7:$I$125,5,0)+VLOOKUP($C$8,'SABADO 6'!$E$7:$I$137,5,0)+VLOOKUP($C$8,'DOMINGO 7'!$E$7:$I$126,5,0)+VLOOKUP($C$8,'LUNES 8'!$E$7:$I$153,5,0)+VLOOKUP($C$8,'MARTES 9'!$E$7:$I$134,5,0)+VLOOKUP($C$8,'MIERCOLES 10'!$E$7:$I$131,5,0)+VLOOKUP($C$8,'JUEVES 11'!$E$7:$I$139,5,0)+VLOOKUP($C$8,'VIERNES 12'!$E$7:$I$141,5,0)+VLOOKUP($C$8,'SABADO 13'!$E$7:$I$116,5,0)+VLOOKUP($C$8,'DOMINGO 14'!$E$7:$I$129,5,0)+VLOOKUP($C$8,'LUNES 15'!$E$7:$I$134,5,0)+VLOOKUP($C$8,'MARTES 16'!$E$7:$I$134,5,0)+VLOOKUP($C$8,'MIERCOLES 17'!$E$7:$I$149,5,0)+VLOOKUP($C$8,'JUEVES 18'!$E$7:$I$130,5,0)+VLOOKUP($C$8,'VIERNES 19'!$E$7:$I$144,5,0)+VLOOKUP($C$8,'SABADO 20'!$E$7:$I$129,5,0)+VLOOKUP($C$8,'DOMINGO 21'!$E$7:$I$134,5,0)+VLOOKUP($C$8,'LUNES 22'!$E$7:$I$139,5,0)+VLOOKUP($C$8,'MARTES 23'!$E$7:$I$141,5,0)+VLOOKUP($C$8,'MIERCOLES 24'!$E$7:$I$129,5,0)+VLOOKUP($C$8,'JUEVES 25'!$E$7:$I$136,5,0)+VLOOKUP($C$8,'VIERNES 26'!$E$7:$I$141,5,0)+VLOOKUP($C$8,'SABADO 27'!$E$7:$I$145,5,0)+VLOOKUP($C$8,'DOMINGO 28'!$E$7:$I$133,5,0)+VLOOKUP($C$8,'LUNES 29'!$E$7:$I$138,5,0)+VLOOKUP($C$8,'MARTES 30'!$E$7:$I$142,5,0)+VLOOKUP($C$8,'MIERCOLES 31'!$E$7:$I$141,5,0))</f>
        <v>4902</v>
      </c>
      <c r="G8" s="76"/>
      <c r="H8" s="29">
        <f>SUM(VLOOKUP($C$8,'LUNES 1'!$E$7:$N$133,10,0)+VLOOKUP($C$8,'MARTES 2'!$E$7:$N$163,10,0)+VLOOKUP($C$8,'MIERCOLES 3'!$E$7:$N$149,10,0)+VLOOKUP($C$8,'JUEVES 4'!$E$7:$N$145,10,0)+VLOOKUP($C$8,'VIERNES 5'!$E$7:$N$125,10,0)+VLOOKUP($C$8,'SABADO 6'!$E$7:$N$137,10,0)+VLOOKUP($C$8,'DOMINGO 7'!$E$7:$N$126,10,0)+VLOOKUP($C$8,'LUNES 8'!$E$7:$N$153,10,0)+VLOOKUP($C$8,'MARTES 9'!$E$7:$N$134,10,0)+VLOOKUP($C$8,'MIERCOLES 10'!$E$7:$N$131,10,0)+VLOOKUP($C$8,'JUEVES 11'!$E$7:$N$139,10,0)+VLOOKUP($C$8,'VIERNES 12'!$E$7:$N$141,10,0)+VLOOKUP($C$8,'SABADO 13'!$E$7:$N$116,10,0)+VLOOKUP($C$8,'DOMINGO 14'!$E$7:$N$129,10,0)+VLOOKUP($C$8,'LUNES 15'!$E$7:$N$134,10,0)+VLOOKUP($C$8,'MARTES 16'!$E$7:$N$134,10,0)+VLOOKUP($C$8,'MIERCOLES 17'!$E$7:$N$149,10,0)+VLOOKUP($C$8,'JUEVES 18'!$E$7:$N$130,10,0)+VLOOKUP($C$8,'VIERNES 19'!$E$7:$N$144,10,0)+VLOOKUP($C$8,'SABADO 20'!$E$7:$N$129,10,0)+VLOOKUP($C$8,'DOMINGO 21'!$E$7:$N$134,10,0)+VLOOKUP($C$8,'LUNES 22'!$E$7:$N$139,10,0)+VLOOKUP($C$8,'MARTES 23'!$E$7:$N$141,10,0)+VLOOKUP($C$8,'MIERCOLES 24'!$E$7:$N$129,10,0)+VLOOKUP($C$8,'JUEVES 25'!$E$7:$N$136,10,0)+VLOOKUP($C$8,'VIERNES 26'!$E$7:$N$141,10,0)+VLOOKUP($C$8,'SABADO 27'!$E$7:$N$145,10,0)+VLOOKUP($C$8,'DOMINGO 28'!$E$7:$N$133,10,0)+VLOOKUP($C$8,'LUNES 29'!$E$7:$N$138,10,0)+VLOOKUP($C$8,'MARTES 30'!$E$7:$N$142,10,0)+VLOOKUP($C$8,'MIERCOLES 31'!$E$7:$N$141,10,0))</f>
        <v>20087</v>
      </c>
    </row>
    <row r="9" spans="1:8" x14ac:dyDescent="0.25">
      <c r="D9" s="1"/>
    </row>
    <row r="10" spans="1:8" x14ac:dyDescent="0.25">
      <c r="D10" s="3" t="s">
        <v>16</v>
      </c>
    </row>
    <row r="11" spans="1:8" ht="15.75" thickBot="1" x14ac:dyDescent="0.3"/>
    <row r="12" spans="1:8" ht="15.75" thickBot="1" x14ac:dyDescent="0.3">
      <c r="D12" s="27" t="s">
        <v>8</v>
      </c>
      <c r="E12" s="28" t="s">
        <v>9</v>
      </c>
      <c r="F12" s="80" t="s">
        <v>10</v>
      </c>
      <c r="G12" s="75"/>
      <c r="H12" s="78"/>
    </row>
    <row r="13" spans="1:8" ht="15.75" thickBot="1" x14ac:dyDescent="0.3">
      <c r="C13" t="s">
        <v>13</v>
      </c>
      <c r="D13" s="26">
        <f>SUM(VLOOKUP($C$8,'LUNES 1'!$E$7:$K$133,7,0)+VLOOKUP($C$8,'MARTES 2'!$E$7:$K$163,7,0)+VLOOKUP($C$8,'MIERCOLES 3'!$E$7:$K$149,7,0)+VLOOKUP($C$8,'JUEVES 4'!$E$7:$K$145,7,0)+VLOOKUP($C$8,'VIERNES 5'!$E$7:$K$125,7,0)+VLOOKUP($C$8,'SABADO 6'!$E$7:$K$137,7,0)+VLOOKUP($C$8,'DOMINGO 7'!$E$7:$K$126,7,0)+VLOOKUP($C$8,'LUNES 8'!$E$7:$K$153,7,0)+VLOOKUP($C$8,'MARTES 9'!$E$7:$K$134,7,0)+VLOOKUP($C$8,'MIERCOLES 10'!$E$7:$K$131,7,0)+VLOOKUP($C$8,'JUEVES 11'!$E$7:$K$139,7,0)+VLOOKUP($C$8,'VIERNES 12'!$E$7:$K$141,7,0)+VLOOKUP($C$8,'SABADO 13'!$E$7:$K$116,7,0)+VLOOKUP($C$8,'DOMINGO 14'!$E$7:$K$129,7,0)+VLOOKUP($C$8,'LUNES 15'!$E$7:$K$134,7,0)+VLOOKUP($C$8,'MARTES 16'!$E$7:$K$134,7,0)+VLOOKUP($C$8,'MIERCOLES 17'!$E$7:$K$149,7,0)+VLOOKUP($C$8,'JUEVES 18'!$E$7:$K$130,7,0)+VLOOKUP($C$8,'VIERNES 19'!$E$7:$K$144,7,0)+VLOOKUP($C$8,'SABADO 20'!$E$7:$K$129,7,0)+VLOOKUP($C$8,'DOMINGO 21'!$E$7:$K$134,7,0)+VLOOKUP($C$8,'LUNES 22'!$E$7:$K$139,7,0)+VLOOKUP($C$8,'MARTES 23'!$E$7:$K$141,7,0)+VLOOKUP($C$8,'MIERCOLES 24'!$E$7:$K$129,7,0)+VLOOKUP($C$8,'JUEVES 25'!$E$7:$K$136,7,0)+VLOOKUP($C$8,'VIERNES 26'!$E$7:$K$141,7,0)+VLOOKUP($C$8,'SABADO 27'!$E$7:$K$145,7,0)+VLOOKUP($C$8,'DOMINGO 28'!$E$7:$K$133,7,0)+VLOOKUP($C$8,'LUNES 29'!$E$7:$K$138,7,0)+VLOOKUP($C$8,'MARTES 30'!$E$7:$K$142,7,0)+VLOOKUP($C$8,'MIERCOLES 31'!$E$7:$K$141,7,0))</f>
        <v>73699</v>
      </c>
      <c r="E13" s="25">
        <f>SUM(VLOOKUP($C$8,'LUNES 1'!$E$7:$L$133,8,0)+VLOOKUP($C$8,'MARTES 2'!$E$7:$L$163,8,0)+VLOOKUP($C$8,'MIERCOLES 3'!$E$7:$L$149,8,0)+VLOOKUP($C$8,'JUEVES 4'!$E$7:$L$145,8,0)+VLOOKUP($C$8,'VIERNES 5'!$E$7:$L$125,8,0)+VLOOKUP($C$8,'SABADO 6'!$E$7:$L$137,8,0)+VLOOKUP($C$8,'DOMINGO 7'!$E$7:$L$126,8,0)+VLOOKUP($C$8,'LUNES 8'!$E$7:$L$153,8,0)+VLOOKUP($C$8,'MARTES 9'!$E$7:$L$134,8,0)+VLOOKUP($C$8,'MIERCOLES 10'!$E$7:$L$131,8,0)+VLOOKUP($C$8,'JUEVES 11'!$E$7:$L$139,8,0)+VLOOKUP($C$8,'VIERNES 12'!$E$7:$L$141,8,0)+VLOOKUP($C$8,'SABADO 13'!$E$7:$L$116,8,0)+VLOOKUP($C$8,'DOMINGO 14'!$E$7:$L$129,8,0)+VLOOKUP($C$8,'LUNES 15'!$E$7:$L$134,8,0)+VLOOKUP($C$8,'MARTES 16'!$E$7:$L$134,8,0)+VLOOKUP($C$8,'MIERCOLES 17'!$E$7:$L$149,8,0)+VLOOKUP($C$8,'JUEVES 18'!$E$7:$L$130,8,0)+VLOOKUP($C$8,'VIERNES 19'!$E$7:$L$144,8,0)+VLOOKUP($C$8,'SABADO 20'!$E$7:$L$129,8,0)+VLOOKUP($C$8,'DOMINGO 21'!$E$7:$L$134,8,0)+VLOOKUP($C$8,'LUNES 22'!$E$7:$L$139,8,0)+VLOOKUP($C$8,'MARTES 23'!$E$7:$L$141,8,0)+VLOOKUP($C$8,'MIERCOLES 24'!$E$7:$L$129,8,0)+VLOOKUP($C$8,'JUEVES 25'!$E$7:$L$136,8,0)+VLOOKUP($C$8,'VIERNES 26'!$E$7:$L$141,8,0)+VLOOKUP($C$8,'SABADO 27'!$E$7:$L$145,8,0)+VLOOKUP($C$8,'DOMINGO 28'!$E$7:$L$133,8,0)+VLOOKUP($C$8,'LUNES 29'!$E$7:$L$138,8,0)+VLOOKUP($C$8,'MARTES 30'!$E$7:$L$142,8,0)+VLOOKUP($C$8,'MIERCOLES 31'!$E$7:$L$141,8,0))</f>
        <v>24331</v>
      </c>
      <c r="F13" s="29">
        <f>SUM(VLOOKUP($C$8,'LUNES 1'!$E$7:$M$133,9,0)+VLOOKUP($C$8,'MARTES 2'!$E$7:$M$163,9,0)+VLOOKUP($C$8,'MIERCOLES 3'!$E$7:$M$149,9,0)+VLOOKUP($C$8,'JUEVES 4'!$E$7:$M$145,9,0)+VLOOKUP($C$8,'VIERNES 5'!$E$7:$M$125,9,0)+VLOOKUP($C$8,'SABADO 6'!$E$7:$M$137,9,0)+VLOOKUP($C$8,'DOMINGO 7'!$E$7:$M$126,9,0)+VLOOKUP($C$8,'LUNES 8'!$E$7:$M$153,9,0)+VLOOKUP($C$8,'MARTES 9'!$E$7:$M$134,9,0)+VLOOKUP($C$8,'MIERCOLES 10'!$E$7:$M$131,9,0)+VLOOKUP($C$8,'JUEVES 11'!$E$7:$M$139,9,0)+VLOOKUP($C$8,'VIERNES 12'!$E$7:$M$141,9,0)+VLOOKUP($C$8,'SABADO 13'!$E$7:$M$116,9,0)+VLOOKUP($C$8,'DOMINGO 14'!$E$7:$M$129,9,0)+VLOOKUP($C$8,'LUNES 15'!$E$7:$M$134,9,0)+VLOOKUP($C$8,'MARTES 16'!$E$7:$M$134,9,0)+VLOOKUP($C$8,'MIERCOLES 17'!$E$7:$M$149,9,0)+VLOOKUP($C$8,'JUEVES 18'!$E$7:$M$130,9,0)+VLOOKUP($C$8,'VIERNES 19'!$E$7:$M$144,9,0)+VLOOKUP($C$8,'SABADO 20'!$E$7:$M$129,9,0)+VLOOKUP($C$8,'DOMINGO 21'!$E$7:$M$134,9,0)+VLOOKUP($C$8,'LUNES 22'!$E$7:$M$139,9,0)+VLOOKUP($C$8,'MARTES 23'!$E$7:$M$141,9,0)+VLOOKUP($C$8,'MIERCOLES 24'!$E$7:$M$129,9,0)+VLOOKUP($C$8,'JUEVES 25'!$E$7:$M$136,9,0)+VLOOKUP($C$8,'VIERNES 26'!$E$7:$M$141,9,0)+VLOOKUP($C$8,'SABADO 27'!$E$7:$M$145,9,0)+VLOOKUP($C$8,'DOMINGO 28'!$E$7:$M$133,9,0)+VLOOKUP($C$8,'LUNES 29'!$E$7:$M$138,9,0)+VLOOKUP($C$8,'MARTES 30'!$E$7:$M$142,9,0)+VLOOKUP($C$8,'MIERCOLES 31'!$E$7:$M$141,9,0))</f>
        <v>6780</v>
      </c>
      <c r="G13" s="76"/>
      <c r="H13" s="79"/>
    </row>
    <row r="14" spans="1:8" s="81" customFormat="1" x14ac:dyDescent="0.25">
      <c r="C14" s="81" t="s">
        <v>18</v>
      </c>
      <c r="D14" s="82">
        <f>SUM(D8:D13)</f>
        <v>111474</v>
      </c>
      <c r="E14" s="85">
        <f>SUM(E8:E13)</f>
        <v>29397</v>
      </c>
      <c r="F14" s="111">
        <f>SUM(F8:F13)</f>
        <v>11682</v>
      </c>
    </row>
    <row r="16" spans="1:8" x14ac:dyDescent="0.25">
      <c r="D16" s="158"/>
      <c r="E16" s="158"/>
    </row>
    <row r="17" spans="4:5" x14ac:dyDescent="0.25">
      <c r="D17" s="158"/>
      <c r="E17" s="158"/>
    </row>
    <row r="18" spans="4:5" x14ac:dyDescent="0.25">
      <c r="D18" s="159"/>
      <c r="E18" s="159"/>
    </row>
    <row r="19" spans="4:5" x14ac:dyDescent="0.25">
      <c r="E19" s="160"/>
    </row>
    <row r="20" spans="4:5" x14ac:dyDescent="0.25">
      <c r="D20" s="160"/>
    </row>
    <row r="22" spans="4:5" x14ac:dyDescent="0.25">
      <c r="D22" s="16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221"/>
  <sheetViews>
    <sheetView workbookViewId="0">
      <pane xSplit="2" ySplit="7" topLeftCell="C17" activePane="bottomRight" state="frozen"/>
      <selection pane="topRight" activeCell="C1" sqref="C1"/>
      <selection pane="bottomLeft" activeCell="A8" sqref="A8"/>
      <selection pane="bottomRight" activeCell="D38" sqref="D38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0.42578125" style="121" customWidth="1"/>
    <col min="4" max="4" width="4.42578125" customWidth="1"/>
    <col min="5" max="5" width="22.42578125" style="121" customWidth="1"/>
    <col min="6" max="6" width="9.140625" customWidth="1"/>
    <col min="7" max="7" width="10.28515625" style="33" customWidth="1"/>
    <col min="8" max="8" width="10.57031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122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133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34">
        <v>45300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12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24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7773</v>
      </c>
      <c r="C8" s="125" t="s">
        <v>234</v>
      </c>
      <c r="D8" s="11">
        <v>4</v>
      </c>
      <c r="E8" s="148" t="s">
        <v>76</v>
      </c>
      <c r="F8" s="39"/>
      <c r="G8" s="64">
        <f>+D8*F8</f>
        <v>0</v>
      </c>
      <c r="H8" s="65"/>
      <c r="I8" s="66"/>
      <c r="J8" s="50">
        <v>105</v>
      </c>
      <c r="K8" s="71">
        <f t="shared" ref="K8:K13" si="0">+D8*J8</f>
        <v>420</v>
      </c>
      <c r="L8" s="65"/>
      <c r="M8" s="66"/>
      <c r="N8" s="44"/>
      <c r="O8" s="12"/>
    </row>
    <row r="9" spans="1:18" x14ac:dyDescent="0.25">
      <c r="B9" s="10">
        <v>7774</v>
      </c>
      <c r="C9" s="125" t="s">
        <v>47</v>
      </c>
      <c r="D9" s="11">
        <v>1</v>
      </c>
      <c r="E9" s="148" t="s">
        <v>162</v>
      </c>
      <c r="F9" s="39"/>
      <c r="G9" s="57">
        <f t="shared" ref="G9:G39" si="1">+D9*F9</f>
        <v>0</v>
      </c>
      <c r="H9" s="18"/>
      <c r="I9" s="48"/>
      <c r="J9" s="50">
        <v>65</v>
      </c>
      <c r="K9" s="70">
        <f t="shared" si="0"/>
        <v>65</v>
      </c>
      <c r="L9" s="18"/>
      <c r="M9" s="48"/>
      <c r="N9" s="44"/>
      <c r="O9" s="12"/>
    </row>
    <row r="10" spans="1:18" x14ac:dyDescent="0.25">
      <c r="B10" s="10">
        <v>7775</v>
      </c>
      <c r="C10" s="125" t="s">
        <v>235</v>
      </c>
      <c r="D10" s="11">
        <v>5</v>
      </c>
      <c r="E10" s="125" t="s">
        <v>76</v>
      </c>
      <c r="F10" s="39"/>
      <c r="G10" s="57">
        <f t="shared" si="1"/>
        <v>0</v>
      </c>
      <c r="H10" s="18"/>
      <c r="I10" s="48"/>
      <c r="J10" s="50">
        <v>106</v>
      </c>
      <c r="K10" s="70">
        <f t="shared" si="0"/>
        <v>530</v>
      </c>
      <c r="L10" s="18"/>
      <c r="M10" s="48"/>
      <c r="N10" s="44"/>
      <c r="O10" s="12"/>
    </row>
    <row r="11" spans="1:18" x14ac:dyDescent="0.25">
      <c r="B11" s="10">
        <v>7776</v>
      </c>
      <c r="C11" s="125" t="s">
        <v>26</v>
      </c>
      <c r="D11" s="11"/>
      <c r="E11" s="148" t="s">
        <v>236</v>
      </c>
      <c r="F11" s="39"/>
      <c r="G11" s="57">
        <f t="shared" si="1"/>
        <v>0</v>
      </c>
      <c r="H11" s="18"/>
      <c r="I11" s="48">
        <v>72</v>
      </c>
      <c r="J11" s="50"/>
      <c r="K11" s="70">
        <f t="shared" si="0"/>
        <v>0</v>
      </c>
      <c r="L11" s="18"/>
      <c r="M11" s="48"/>
      <c r="N11" s="44"/>
      <c r="O11" s="12"/>
    </row>
    <row r="12" spans="1:18" x14ac:dyDescent="0.25">
      <c r="B12" s="10">
        <v>7777</v>
      </c>
      <c r="C12" s="125" t="s">
        <v>26</v>
      </c>
      <c r="D12" s="11"/>
      <c r="E12" s="125" t="s">
        <v>237</v>
      </c>
      <c r="F12" s="39"/>
      <c r="G12" s="57">
        <f t="shared" si="1"/>
        <v>0</v>
      </c>
      <c r="H12" s="18"/>
      <c r="I12" s="48">
        <v>95</v>
      </c>
      <c r="J12" s="50"/>
      <c r="K12" s="70">
        <f t="shared" si="0"/>
        <v>0</v>
      </c>
      <c r="L12" s="18"/>
      <c r="M12" s="48"/>
      <c r="N12" s="44"/>
      <c r="O12" s="12"/>
    </row>
    <row r="13" spans="1:18" x14ac:dyDescent="0.25">
      <c r="B13" s="10">
        <v>7778</v>
      </c>
      <c r="C13" s="125" t="s">
        <v>26</v>
      </c>
      <c r="D13" s="11">
        <v>7</v>
      </c>
      <c r="E13" s="125" t="s">
        <v>76</v>
      </c>
      <c r="F13" s="39"/>
      <c r="G13" s="57">
        <f>+D13*F13</f>
        <v>0</v>
      </c>
      <c r="H13" s="18"/>
      <c r="I13" s="48"/>
      <c r="J13" s="50">
        <v>106</v>
      </c>
      <c r="K13" s="70">
        <f t="shared" si="0"/>
        <v>742</v>
      </c>
      <c r="L13" s="18"/>
      <c r="M13" s="48"/>
      <c r="N13" s="44"/>
      <c r="O13" s="12"/>
    </row>
    <row r="14" spans="1:18" x14ac:dyDescent="0.25">
      <c r="B14" s="10">
        <v>7779</v>
      </c>
      <c r="C14" s="125" t="s">
        <v>160</v>
      </c>
      <c r="D14" s="11">
        <v>2</v>
      </c>
      <c r="E14" s="148" t="s">
        <v>238</v>
      </c>
      <c r="F14" s="39">
        <v>43</v>
      </c>
      <c r="G14" s="57">
        <f t="shared" ref="G14:G18" si="2">+D14*F14</f>
        <v>86</v>
      </c>
      <c r="H14" s="18"/>
      <c r="I14" s="48"/>
      <c r="J14" s="50"/>
      <c r="K14" s="70">
        <f t="shared" ref="K14:K31" si="3">+D14*J14</f>
        <v>0</v>
      </c>
      <c r="L14" s="18"/>
      <c r="M14" s="48"/>
      <c r="N14" s="44"/>
      <c r="O14" s="12"/>
    </row>
    <row r="15" spans="1:18" x14ac:dyDescent="0.25">
      <c r="B15" s="10">
        <v>7780</v>
      </c>
      <c r="C15" s="125" t="s">
        <v>47</v>
      </c>
      <c r="D15" s="11">
        <v>1</v>
      </c>
      <c r="E15" s="125" t="s">
        <v>50</v>
      </c>
      <c r="F15" s="39">
        <v>80</v>
      </c>
      <c r="G15" s="57">
        <f t="shared" si="2"/>
        <v>80</v>
      </c>
      <c r="H15" s="18"/>
      <c r="I15" s="48"/>
      <c r="J15" s="50"/>
      <c r="K15" s="70">
        <f t="shared" si="3"/>
        <v>0</v>
      </c>
      <c r="L15" s="18"/>
      <c r="M15" s="48"/>
      <c r="N15" s="44"/>
      <c r="O15" s="12"/>
    </row>
    <row r="16" spans="1:18" x14ac:dyDescent="0.25">
      <c r="B16" s="10"/>
      <c r="C16" s="125"/>
      <c r="D16" s="11">
        <v>1</v>
      </c>
      <c r="E16" s="148" t="s">
        <v>190</v>
      </c>
      <c r="F16" s="39">
        <v>68</v>
      </c>
      <c r="G16" s="57">
        <f t="shared" si="2"/>
        <v>68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/>
      <c r="C17" s="125"/>
      <c r="D17" s="11">
        <v>1</v>
      </c>
      <c r="E17" s="125" t="s">
        <v>240</v>
      </c>
      <c r="F17" s="39">
        <v>118</v>
      </c>
      <c r="G17" s="57">
        <f t="shared" si="2"/>
        <v>118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/>
      <c r="C18" s="125"/>
      <c r="D18" s="11">
        <v>1</v>
      </c>
      <c r="E18" s="148" t="s">
        <v>114</v>
      </c>
      <c r="F18" s="39">
        <v>33</v>
      </c>
      <c r="G18" s="57">
        <f t="shared" si="2"/>
        <v>33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>
        <v>7781</v>
      </c>
      <c r="C19" s="125" t="s">
        <v>241</v>
      </c>
      <c r="D19" s="11">
        <v>1</v>
      </c>
      <c r="E19" s="125" t="s">
        <v>242</v>
      </c>
      <c r="F19" s="39">
        <v>95</v>
      </c>
      <c r="G19" s="57">
        <v>0</v>
      </c>
      <c r="H19" s="18">
        <v>95</v>
      </c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0">
        <v>7782</v>
      </c>
      <c r="C20" s="125" t="s">
        <v>179</v>
      </c>
      <c r="D20" s="11">
        <v>1</v>
      </c>
      <c r="E20" s="125" t="s">
        <v>112</v>
      </c>
      <c r="F20" s="39"/>
      <c r="G20" s="57">
        <f>+D20*F20</f>
        <v>0</v>
      </c>
      <c r="H20" s="18"/>
      <c r="I20" s="48"/>
      <c r="J20" s="50"/>
      <c r="K20" s="70">
        <f t="shared" si="3"/>
        <v>0</v>
      </c>
      <c r="L20" s="18"/>
      <c r="M20" s="48"/>
      <c r="N20" s="44"/>
      <c r="O20" s="12"/>
    </row>
    <row r="21" spans="2:15" x14ac:dyDescent="0.25">
      <c r="B21" s="10">
        <v>7783</v>
      </c>
      <c r="C21" s="125" t="s">
        <v>243</v>
      </c>
      <c r="D21" s="11">
        <v>2</v>
      </c>
      <c r="E21" s="148" t="s">
        <v>79</v>
      </c>
      <c r="F21" s="39">
        <v>700</v>
      </c>
      <c r="G21" s="57">
        <f t="shared" ref="G21:G30" si="4">+D21*F21</f>
        <v>1400</v>
      </c>
      <c r="H21" s="18"/>
      <c r="I21" s="48"/>
      <c r="J21" s="50"/>
      <c r="K21" s="70">
        <f t="shared" ref="K21:K30" si="5">+D21*J21</f>
        <v>0</v>
      </c>
      <c r="L21" s="18"/>
      <c r="M21" s="48"/>
      <c r="N21" s="44"/>
      <c r="O21" s="12"/>
    </row>
    <row r="22" spans="2:15" x14ac:dyDescent="0.25">
      <c r="B22" s="10"/>
      <c r="C22" s="125"/>
      <c r="D22" s="11">
        <v>4</v>
      </c>
      <c r="E22" s="125" t="s">
        <v>35</v>
      </c>
      <c r="F22" s="39">
        <v>12</v>
      </c>
      <c r="G22" s="57">
        <f t="shared" si="4"/>
        <v>48</v>
      </c>
      <c r="H22" s="18"/>
      <c r="I22" s="48"/>
      <c r="J22" s="50"/>
      <c r="K22" s="70">
        <f t="shared" si="5"/>
        <v>0</v>
      </c>
      <c r="L22" s="18"/>
      <c r="M22" s="48"/>
      <c r="N22" s="44"/>
      <c r="O22" s="12"/>
    </row>
    <row r="23" spans="2:15" x14ac:dyDescent="0.25">
      <c r="B23" s="10"/>
      <c r="C23" s="125"/>
      <c r="D23" s="11">
        <v>2</v>
      </c>
      <c r="E23" s="148" t="s">
        <v>34</v>
      </c>
      <c r="F23" s="39">
        <v>40</v>
      </c>
      <c r="G23" s="57">
        <f t="shared" si="4"/>
        <v>80</v>
      </c>
      <c r="H23" s="18"/>
      <c r="I23" s="48"/>
      <c r="J23" s="50"/>
      <c r="K23" s="70">
        <f t="shared" si="5"/>
        <v>0</v>
      </c>
      <c r="L23" s="18"/>
      <c r="M23" s="48"/>
      <c r="N23" s="44"/>
      <c r="O23" s="12"/>
    </row>
    <row r="24" spans="2:15" x14ac:dyDescent="0.25">
      <c r="B24" s="10"/>
      <c r="C24" s="125"/>
      <c r="D24" s="11">
        <v>1</v>
      </c>
      <c r="E24" s="148" t="s">
        <v>80</v>
      </c>
      <c r="F24" s="39">
        <v>30</v>
      </c>
      <c r="G24" s="57">
        <f t="shared" si="4"/>
        <v>30</v>
      </c>
      <c r="H24" s="18"/>
      <c r="I24" s="48"/>
      <c r="J24" s="50"/>
      <c r="K24" s="70">
        <f t="shared" si="5"/>
        <v>0</v>
      </c>
      <c r="L24" s="18"/>
      <c r="M24" s="48"/>
      <c r="N24" s="44"/>
      <c r="O24" s="12"/>
    </row>
    <row r="25" spans="2:15" x14ac:dyDescent="0.25">
      <c r="B25" s="10"/>
      <c r="C25" s="125"/>
      <c r="D25" s="11">
        <v>4</v>
      </c>
      <c r="E25" s="125" t="s">
        <v>76</v>
      </c>
      <c r="F25" s="39"/>
      <c r="G25" s="57">
        <f t="shared" si="4"/>
        <v>0</v>
      </c>
      <c r="H25" s="18"/>
      <c r="I25" s="48"/>
      <c r="J25" s="50">
        <v>106</v>
      </c>
      <c r="K25" s="70">
        <f t="shared" si="5"/>
        <v>424</v>
      </c>
      <c r="L25" s="18"/>
      <c r="M25" s="48"/>
      <c r="N25" s="44"/>
      <c r="O25" s="12"/>
    </row>
    <row r="26" spans="2:15" x14ac:dyDescent="0.25">
      <c r="B26" s="10"/>
      <c r="C26" s="125"/>
      <c r="D26" s="11">
        <v>3</v>
      </c>
      <c r="E26" s="125" t="s">
        <v>174</v>
      </c>
      <c r="F26" s="39"/>
      <c r="G26" s="57">
        <f>+D26*F26</f>
        <v>0</v>
      </c>
      <c r="H26" s="18"/>
      <c r="I26" s="48"/>
      <c r="J26" s="50">
        <v>152</v>
      </c>
      <c r="K26" s="70">
        <f t="shared" si="5"/>
        <v>456</v>
      </c>
      <c r="L26" s="18"/>
      <c r="M26" s="48"/>
      <c r="N26" s="44"/>
      <c r="O26" s="12"/>
    </row>
    <row r="27" spans="2:15" x14ac:dyDescent="0.25">
      <c r="B27" s="10">
        <v>7784</v>
      </c>
      <c r="C27" s="125" t="s">
        <v>244</v>
      </c>
      <c r="D27" s="11">
        <v>4</v>
      </c>
      <c r="E27" s="148" t="s">
        <v>76</v>
      </c>
      <c r="F27" s="39"/>
      <c r="G27" s="57">
        <f t="shared" ref="G27:G29" si="6">+D27*F27</f>
        <v>0</v>
      </c>
      <c r="H27" s="18"/>
      <c r="I27" s="48"/>
      <c r="J27" s="50">
        <v>106</v>
      </c>
      <c r="K27" s="70">
        <v>0</v>
      </c>
      <c r="L27" s="18"/>
      <c r="M27" s="48"/>
      <c r="N27" s="44">
        <v>424</v>
      </c>
      <c r="O27" s="12"/>
    </row>
    <row r="28" spans="2:15" x14ac:dyDescent="0.25">
      <c r="B28" s="10">
        <v>7785</v>
      </c>
      <c r="C28" s="125" t="s">
        <v>47</v>
      </c>
      <c r="D28" s="11">
        <v>3</v>
      </c>
      <c r="E28" s="125" t="s">
        <v>245</v>
      </c>
      <c r="F28" s="39"/>
      <c r="G28" s="57">
        <f t="shared" si="6"/>
        <v>0</v>
      </c>
      <c r="H28" s="18"/>
      <c r="I28" s="48"/>
      <c r="J28" s="50">
        <v>105</v>
      </c>
      <c r="K28" s="70">
        <f t="shared" ref="K28:K29" si="7">+D28*J28</f>
        <v>315</v>
      </c>
      <c r="L28" s="18"/>
      <c r="M28" s="48"/>
      <c r="N28" s="44"/>
      <c r="O28" s="12"/>
    </row>
    <row r="29" spans="2:15" x14ac:dyDescent="0.25">
      <c r="B29" s="10">
        <v>7786</v>
      </c>
      <c r="C29" s="125" t="s">
        <v>51</v>
      </c>
      <c r="D29" s="11">
        <v>1</v>
      </c>
      <c r="E29" s="148" t="s">
        <v>24</v>
      </c>
      <c r="F29" s="39">
        <v>45</v>
      </c>
      <c r="G29" s="57">
        <f t="shared" si="6"/>
        <v>45</v>
      </c>
      <c r="H29" s="18"/>
      <c r="I29" s="48"/>
      <c r="J29" s="50"/>
      <c r="K29" s="70">
        <f t="shared" si="7"/>
        <v>0</v>
      </c>
      <c r="L29" s="18"/>
      <c r="M29" s="48"/>
      <c r="N29" s="44"/>
      <c r="O29" s="12"/>
    </row>
    <row r="30" spans="2:15" x14ac:dyDescent="0.25">
      <c r="B30" s="10"/>
      <c r="C30" s="125"/>
      <c r="D30" s="11">
        <v>2</v>
      </c>
      <c r="E30" s="125" t="s">
        <v>165</v>
      </c>
      <c r="F30" s="39">
        <v>15</v>
      </c>
      <c r="G30" s="57">
        <f t="shared" si="4"/>
        <v>30</v>
      </c>
      <c r="H30" s="18"/>
      <c r="I30" s="48"/>
      <c r="J30" s="50"/>
      <c r="K30" s="70">
        <f t="shared" si="5"/>
        <v>0</v>
      </c>
      <c r="L30" s="18"/>
      <c r="M30" s="48"/>
      <c r="N30" s="44"/>
      <c r="O30" s="12"/>
    </row>
    <row r="31" spans="2:15" x14ac:dyDescent="0.25">
      <c r="B31" s="10">
        <v>7787</v>
      </c>
      <c r="C31" s="125" t="s">
        <v>117</v>
      </c>
      <c r="D31" s="11"/>
      <c r="E31" s="125"/>
      <c r="F31" s="39"/>
      <c r="G31" s="57">
        <f>+D31*F31</f>
        <v>0</v>
      </c>
      <c r="H31" s="18"/>
      <c r="I31" s="48"/>
      <c r="J31" s="50"/>
      <c r="K31" s="70">
        <f t="shared" si="3"/>
        <v>0</v>
      </c>
      <c r="L31" s="18"/>
      <c r="M31" s="48"/>
      <c r="N31" s="44"/>
      <c r="O31" s="12"/>
    </row>
    <row r="32" spans="2:15" x14ac:dyDescent="0.25">
      <c r="B32" s="112">
        <v>7788</v>
      </c>
      <c r="C32" s="121" t="s">
        <v>144</v>
      </c>
      <c r="D32" s="112">
        <v>1</v>
      </c>
      <c r="E32" s="121" t="s">
        <v>108</v>
      </c>
      <c r="F32" s="1">
        <v>25</v>
      </c>
      <c r="G32" s="57">
        <v>25</v>
      </c>
      <c r="H32" s="18"/>
      <c r="I32" s="48"/>
      <c r="J32" s="1"/>
      <c r="K32" s="70"/>
      <c r="L32" s="18"/>
      <c r="M32" s="48"/>
      <c r="N32" s="1"/>
      <c r="O32" s="1"/>
    </row>
    <row r="33" spans="2:15" x14ac:dyDescent="0.25">
      <c r="D33" s="112">
        <v>1</v>
      </c>
      <c r="E33" s="121" t="s">
        <v>165</v>
      </c>
      <c r="F33" s="1">
        <v>15</v>
      </c>
      <c r="G33" s="57">
        <v>15</v>
      </c>
      <c r="H33" s="18"/>
      <c r="I33" s="48"/>
      <c r="J33" s="1"/>
      <c r="K33" s="70"/>
      <c r="L33" s="18"/>
      <c r="M33" s="48"/>
      <c r="N33" s="1"/>
      <c r="O33" s="1"/>
    </row>
    <row r="34" spans="2:15" x14ac:dyDescent="0.25">
      <c r="D34" s="112">
        <v>1</v>
      </c>
      <c r="E34" s="121" t="s">
        <v>44</v>
      </c>
      <c r="F34" s="1">
        <v>25</v>
      </c>
      <c r="G34" s="57">
        <v>25</v>
      </c>
      <c r="H34" s="18"/>
      <c r="I34" s="48"/>
      <c r="J34" s="1"/>
      <c r="K34" s="70"/>
      <c r="L34" s="18"/>
      <c r="M34" s="48"/>
      <c r="N34" s="1"/>
      <c r="O34" s="1"/>
    </row>
    <row r="35" spans="2:15" x14ac:dyDescent="0.25">
      <c r="D35" s="112">
        <v>1</v>
      </c>
      <c r="E35" s="121" t="s">
        <v>247</v>
      </c>
      <c r="F35" s="1">
        <v>30</v>
      </c>
      <c r="G35" s="57">
        <v>30</v>
      </c>
      <c r="H35" s="18"/>
      <c r="I35" s="48"/>
      <c r="J35" s="1"/>
      <c r="K35" s="70"/>
      <c r="L35" s="18"/>
      <c r="M35" s="48"/>
      <c r="N35" s="1"/>
      <c r="O35" s="1"/>
    </row>
    <row r="36" spans="2:15" x14ac:dyDescent="0.25">
      <c r="B36">
        <v>7789</v>
      </c>
      <c r="C36" s="121" t="s">
        <v>248</v>
      </c>
      <c r="D36" s="112">
        <v>3</v>
      </c>
      <c r="E36" s="121" t="s">
        <v>165</v>
      </c>
      <c r="F36" s="1">
        <v>15</v>
      </c>
      <c r="G36" s="57">
        <v>45</v>
      </c>
      <c r="H36" s="18"/>
      <c r="I36" s="48"/>
      <c r="J36" s="1"/>
      <c r="K36" s="70"/>
      <c r="L36" s="18"/>
      <c r="M36" s="48"/>
      <c r="N36" s="1"/>
      <c r="O36" s="1"/>
    </row>
    <row r="37" spans="2:15" x14ac:dyDescent="0.25">
      <c r="B37">
        <v>7790</v>
      </c>
      <c r="C37" s="121" t="s">
        <v>40</v>
      </c>
      <c r="D37" s="112">
        <v>10</v>
      </c>
      <c r="E37" s="121" t="s">
        <v>249</v>
      </c>
      <c r="F37" s="1"/>
      <c r="G37" s="57"/>
      <c r="H37" s="18"/>
      <c r="I37" s="48"/>
      <c r="J37" s="1">
        <v>106</v>
      </c>
      <c r="K37" s="70">
        <v>1060</v>
      </c>
      <c r="L37" s="18"/>
      <c r="M37" s="48"/>
      <c r="N37" s="1"/>
      <c r="O37" s="1"/>
    </row>
    <row r="38" spans="2:15" ht="15.75" customHeight="1" x14ac:dyDescent="0.25">
      <c r="B38" s="16"/>
      <c r="C38" s="127"/>
      <c r="D38" s="16"/>
      <c r="E38" s="127"/>
      <c r="F38" s="40"/>
      <c r="G38" s="57">
        <f t="shared" si="1"/>
        <v>0</v>
      </c>
      <c r="H38" s="18"/>
      <c r="I38" s="48"/>
      <c r="J38" s="51"/>
      <c r="K38" s="70">
        <f>+D38*J38</f>
        <v>0</v>
      </c>
      <c r="L38" s="18"/>
      <c r="M38" s="48"/>
      <c r="N38" s="45"/>
      <c r="O38" s="17"/>
    </row>
    <row r="39" spans="2:15" ht="15.75" customHeight="1" thickBot="1" x14ac:dyDescent="0.3">
      <c r="B39" s="23"/>
      <c r="C39" s="128"/>
      <c r="D39" s="23"/>
      <c r="E39" s="128"/>
      <c r="F39" s="42"/>
      <c r="G39" s="67">
        <f t="shared" si="1"/>
        <v>0</v>
      </c>
      <c r="H39" s="68"/>
      <c r="I39" s="69"/>
      <c r="J39" s="53"/>
      <c r="K39" s="72">
        <f>+D39*J39</f>
        <v>0</v>
      </c>
      <c r="L39" s="68"/>
      <c r="M39" s="69"/>
      <c r="N39" s="47"/>
      <c r="O39" s="24"/>
    </row>
    <row r="40" spans="2:15" s="3" customFormat="1" ht="15.75" customHeight="1" thickBot="1" x14ac:dyDescent="0.3">
      <c r="B40" s="20"/>
      <c r="C40" s="129"/>
      <c r="D40" s="21"/>
      <c r="E40" s="129" t="s">
        <v>13</v>
      </c>
      <c r="F40" s="43"/>
      <c r="G40" s="61">
        <f>SUM(G8:G39)</f>
        <v>2158</v>
      </c>
      <c r="H40" s="62">
        <f>SUM(H8:H39)</f>
        <v>95</v>
      </c>
      <c r="I40" s="63">
        <f>SUM(I8:I39)</f>
        <v>167</v>
      </c>
      <c r="J40" s="54"/>
      <c r="K40" s="61">
        <f>SUM(K8:K39)</f>
        <v>4012</v>
      </c>
      <c r="L40" s="62">
        <f>SUM(L8:L39)</f>
        <v>0</v>
      </c>
      <c r="M40" s="63">
        <f>SUM(M8:M39)</f>
        <v>0</v>
      </c>
      <c r="N40" s="56">
        <f>SUM(N8:N39)</f>
        <v>424</v>
      </c>
      <c r="O40" s="22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E42" s="121" t="s">
        <v>61</v>
      </c>
      <c r="F42" s="137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21" t="s">
        <v>62</v>
      </c>
      <c r="F44" s="1"/>
      <c r="G44" s="30">
        <v>6761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E45" s="121" t="s">
        <v>14</v>
      </c>
      <c r="F45" s="1"/>
      <c r="G45" s="30">
        <v>424</v>
      </c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21" t="s">
        <v>239</v>
      </c>
      <c r="F46" s="1"/>
      <c r="G46" s="30">
        <v>3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21" t="s">
        <v>135</v>
      </c>
      <c r="F47" s="1"/>
      <c r="G47" s="30">
        <v>4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21" t="s">
        <v>246</v>
      </c>
      <c r="F48" s="1"/>
      <c r="G48" s="30">
        <v>3</v>
      </c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21" t="s">
        <v>250</v>
      </c>
      <c r="F49" s="1"/>
      <c r="G49" s="30">
        <v>1060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E50" s="121" t="s">
        <v>63</v>
      </c>
      <c r="F50" s="1"/>
      <c r="G50" s="30">
        <v>5267</v>
      </c>
      <c r="H50" s="2"/>
      <c r="I50" s="1"/>
      <c r="J50" s="1"/>
      <c r="K50" s="30"/>
      <c r="L50" s="2"/>
      <c r="M50" s="1"/>
      <c r="N50" s="1"/>
      <c r="O50" s="1"/>
    </row>
    <row r="51" spans="5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5:15" x14ac:dyDescent="0.25">
      <c r="E52" s="121" t="s">
        <v>65</v>
      </c>
      <c r="F52" s="1"/>
      <c r="G52" s="30">
        <v>0</v>
      </c>
      <c r="H52" s="2"/>
      <c r="I52" s="1"/>
      <c r="J52" s="1"/>
      <c r="K52" s="30"/>
      <c r="L52" s="2"/>
      <c r="M52" s="1"/>
      <c r="N52" s="1"/>
      <c r="O52" s="1"/>
    </row>
    <row r="53" spans="5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218"/>
  <sheetViews>
    <sheetView workbookViewId="0">
      <pane ySplit="7" topLeftCell="A8" activePane="bottomLeft" state="frozen"/>
      <selection activeCell="C1" sqref="C1"/>
      <selection pane="bottomLeft" activeCell="E28" sqref="E28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4.28515625" customWidth="1"/>
    <col min="4" max="4" width="4.42578125" customWidth="1"/>
    <col min="5" max="5" width="21.85546875" style="121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45301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7791</v>
      </c>
      <c r="C8" s="11" t="s">
        <v>73</v>
      </c>
      <c r="D8" s="11">
        <v>6</v>
      </c>
      <c r="E8" s="125" t="s">
        <v>123</v>
      </c>
      <c r="F8" s="39"/>
      <c r="G8" s="64">
        <f>+D8*F8</f>
        <v>0</v>
      </c>
      <c r="H8" s="65"/>
      <c r="I8" s="66"/>
      <c r="J8" s="50">
        <v>154</v>
      </c>
      <c r="K8" s="71">
        <f>+D8*J8</f>
        <v>924</v>
      </c>
      <c r="L8" s="65"/>
      <c r="M8" s="66"/>
      <c r="N8" s="44"/>
      <c r="O8" s="12"/>
    </row>
    <row r="9" spans="1:18" x14ac:dyDescent="0.25">
      <c r="B9" s="10"/>
      <c r="C9" s="11"/>
      <c r="D9" s="11">
        <v>3</v>
      </c>
      <c r="E9" s="125" t="s">
        <v>251</v>
      </c>
      <c r="F9" s="39"/>
      <c r="G9" s="57">
        <f t="shared" ref="G9:G38" si="0">+D9*F9</f>
        <v>0</v>
      </c>
      <c r="H9" s="18"/>
      <c r="I9" s="48"/>
      <c r="J9" s="50">
        <v>154</v>
      </c>
      <c r="K9" s="70">
        <f>+D9*J9</f>
        <v>462</v>
      </c>
      <c r="L9" s="18"/>
      <c r="M9" s="48"/>
      <c r="N9" s="44"/>
      <c r="O9" s="12"/>
    </row>
    <row r="10" spans="1:18" x14ac:dyDescent="0.25">
      <c r="B10" s="10"/>
      <c r="C10" s="11"/>
      <c r="D10" s="11">
        <v>8</v>
      </c>
      <c r="E10" s="125" t="s">
        <v>227</v>
      </c>
      <c r="F10" s="39"/>
      <c r="G10" s="57">
        <f t="shared" si="0"/>
        <v>0</v>
      </c>
      <c r="H10" s="18"/>
      <c r="I10" s="48"/>
      <c r="J10" s="50">
        <v>115</v>
      </c>
      <c r="K10" s="70">
        <f>+D10*J10</f>
        <v>920</v>
      </c>
      <c r="L10" s="18"/>
      <c r="M10" s="48"/>
      <c r="N10" s="44"/>
      <c r="O10" s="12"/>
    </row>
    <row r="11" spans="1:18" x14ac:dyDescent="0.25">
      <c r="B11" s="10"/>
      <c r="C11" s="11"/>
      <c r="D11" s="11">
        <v>3</v>
      </c>
      <c r="E11" s="125" t="s">
        <v>213</v>
      </c>
      <c r="F11" s="39"/>
      <c r="G11" s="57">
        <f t="shared" si="0"/>
        <v>0</v>
      </c>
      <c r="H11" s="18"/>
      <c r="I11" s="48"/>
      <c r="J11" s="50">
        <v>106</v>
      </c>
      <c r="K11" s="70">
        <f>+D11*J11</f>
        <v>318</v>
      </c>
      <c r="L11" s="18"/>
      <c r="M11" s="48"/>
      <c r="N11" s="44"/>
      <c r="O11" s="86"/>
    </row>
    <row r="12" spans="1:18" x14ac:dyDescent="0.25">
      <c r="B12" s="10">
        <v>7792</v>
      </c>
      <c r="C12" s="11" t="s">
        <v>252</v>
      </c>
      <c r="D12" s="11">
        <v>4</v>
      </c>
      <c r="E12" s="125" t="s">
        <v>253</v>
      </c>
      <c r="F12" s="39"/>
      <c r="G12" s="57">
        <f>+D12*F12</f>
        <v>0</v>
      </c>
      <c r="H12" s="18"/>
      <c r="I12" s="48"/>
      <c r="J12" s="50">
        <v>190</v>
      </c>
      <c r="K12" s="70">
        <f t="shared" ref="K12:K19" si="1">+D12*J12</f>
        <v>760</v>
      </c>
      <c r="L12" s="18"/>
      <c r="M12" s="48"/>
      <c r="N12" s="44"/>
      <c r="O12" s="12"/>
    </row>
    <row r="13" spans="1:18" x14ac:dyDescent="0.25">
      <c r="B13" s="10">
        <v>7793</v>
      </c>
      <c r="C13" s="11" t="s">
        <v>223</v>
      </c>
      <c r="D13" s="11">
        <v>1</v>
      </c>
      <c r="E13" s="125" t="s">
        <v>254</v>
      </c>
      <c r="F13" s="39"/>
      <c r="G13" s="57">
        <f>+D13*F13</f>
        <v>0</v>
      </c>
      <c r="H13" s="18"/>
      <c r="I13" s="48"/>
      <c r="J13" s="50">
        <v>16</v>
      </c>
      <c r="K13" s="70">
        <f t="shared" si="1"/>
        <v>16</v>
      </c>
      <c r="L13" s="18"/>
      <c r="M13" s="48"/>
      <c r="N13" s="44"/>
      <c r="O13" s="12"/>
    </row>
    <row r="14" spans="1:18" x14ac:dyDescent="0.25">
      <c r="B14" s="10">
        <v>7794</v>
      </c>
      <c r="C14" s="11" t="s">
        <v>255</v>
      </c>
      <c r="D14" s="11">
        <v>2</v>
      </c>
      <c r="E14" s="125" t="s">
        <v>256</v>
      </c>
      <c r="F14" s="39">
        <v>42</v>
      </c>
      <c r="G14" s="57">
        <f t="shared" ref="G14:G15" si="2">+D14*F14</f>
        <v>84</v>
      </c>
      <c r="H14" s="18"/>
      <c r="I14" s="48"/>
      <c r="J14" s="50"/>
      <c r="K14" s="70">
        <f>+D14*J14</f>
        <v>0</v>
      </c>
      <c r="L14" s="18"/>
      <c r="M14" s="48"/>
      <c r="N14" s="44"/>
      <c r="O14" s="12"/>
    </row>
    <row r="15" spans="1:18" x14ac:dyDescent="0.25">
      <c r="B15" s="10">
        <v>7795</v>
      </c>
      <c r="C15" s="11" t="s">
        <v>257</v>
      </c>
      <c r="D15" s="11">
        <v>1</v>
      </c>
      <c r="E15" s="125" t="s">
        <v>258</v>
      </c>
      <c r="F15" s="39"/>
      <c r="G15" s="57">
        <f t="shared" si="2"/>
        <v>0</v>
      </c>
      <c r="H15" s="18"/>
      <c r="I15" s="48"/>
      <c r="J15" s="50">
        <v>107</v>
      </c>
      <c r="K15" s="70">
        <f>+D15*J15</f>
        <v>107</v>
      </c>
      <c r="L15" s="18"/>
      <c r="M15" s="48"/>
      <c r="N15" s="44"/>
      <c r="O15" s="86"/>
    </row>
    <row r="16" spans="1:18" x14ac:dyDescent="0.25">
      <c r="B16" s="10">
        <v>7796</v>
      </c>
      <c r="C16" s="11" t="s">
        <v>259</v>
      </c>
      <c r="D16" s="11">
        <v>2</v>
      </c>
      <c r="E16" s="125" t="s">
        <v>35</v>
      </c>
      <c r="F16" s="39">
        <v>13</v>
      </c>
      <c r="G16" s="57">
        <f>+D16*F16</f>
        <v>26</v>
      </c>
      <c r="H16" s="18"/>
      <c r="I16" s="48"/>
      <c r="J16" s="50"/>
      <c r="K16" s="70">
        <f t="shared" ref="K16:K17" si="3">+D16*J16</f>
        <v>0</v>
      </c>
      <c r="L16" s="18"/>
      <c r="M16" s="48"/>
      <c r="N16" s="44"/>
      <c r="O16" s="12"/>
    </row>
    <row r="17" spans="1:15" x14ac:dyDescent="0.25">
      <c r="B17" s="10">
        <v>7797</v>
      </c>
      <c r="C17" s="11" t="s">
        <v>259</v>
      </c>
      <c r="D17" s="11">
        <v>1</v>
      </c>
      <c r="E17" s="125" t="s">
        <v>35</v>
      </c>
      <c r="F17" s="39">
        <v>13</v>
      </c>
      <c r="G17" s="57">
        <v>0</v>
      </c>
      <c r="H17" s="18"/>
      <c r="I17" s="48"/>
      <c r="J17" s="50"/>
      <c r="K17" s="70">
        <f t="shared" si="3"/>
        <v>0</v>
      </c>
      <c r="L17" s="18"/>
      <c r="M17" s="48"/>
      <c r="N17" s="44">
        <v>13</v>
      </c>
      <c r="O17" s="12"/>
    </row>
    <row r="18" spans="1:15" x14ac:dyDescent="0.25">
      <c r="B18" s="16">
        <v>7798</v>
      </c>
      <c r="C18" s="138" t="s">
        <v>160</v>
      </c>
      <c r="D18" s="11">
        <v>1</v>
      </c>
      <c r="E18" s="125" t="s">
        <v>260</v>
      </c>
      <c r="F18" s="39">
        <v>133</v>
      </c>
      <c r="G18" s="57">
        <f>+D18*F18</f>
        <v>133</v>
      </c>
      <c r="H18" s="18"/>
      <c r="I18" s="48"/>
      <c r="J18" s="50"/>
      <c r="K18" s="70">
        <f t="shared" si="1"/>
        <v>0</v>
      </c>
      <c r="L18" s="18"/>
      <c r="M18" s="48"/>
      <c r="N18" s="44"/>
      <c r="O18" s="12"/>
    </row>
    <row r="19" spans="1:15" x14ac:dyDescent="0.25">
      <c r="B19" s="16">
        <v>7799</v>
      </c>
      <c r="C19" s="98" t="s">
        <v>261</v>
      </c>
      <c r="D19" s="13"/>
      <c r="E19" s="126" t="s">
        <v>262</v>
      </c>
      <c r="F19" s="41"/>
      <c r="G19" s="57">
        <f>+D19*F19</f>
        <v>0</v>
      </c>
      <c r="H19" s="18"/>
      <c r="I19" s="48"/>
      <c r="J19" s="52"/>
      <c r="K19" s="70">
        <f t="shared" si="1"/>
        <v>0</v>
      </c>
      <c r="L19" s="18"/>
      <c r="M19" s="48"/>
      <c r="N19" s="46"/>
      <c r="O19" s="14"/>
    </row>
    <row r="20" spans="1:15" x14ac:dyDescent="0.25">
      <c r="B20" s="10"/>
      <c r="C20" s="73"/>
      <c r="D20" s="73"/>
      <c r="E20" s="125" t="s">
        <v>263</v>
      </c>
      <c r="F20" s="39"/>
      <c r="G20" s="57">
        <f>+D20*F20</f>
        <v>0</v>
      </c>
      <c r="H20" s="18"/>
      <c r="I20" s="48"/>
      <c r="J20" s="50"/>
      <c r="K20" s="70">
        <f>+D20*J20</f>
        <v>0</v>
      </c>
      <c r="L20" s="18"/>
      <c r="M20" s="48"/>
      <c r="N20" s="44"/>
      <c r="O20" s="12"/>
    </row>
    <row r="21" spans="1:15" x14ac:dyDescent="0.25">
      <c r="A21" s="135"/>
      <c r="B21" s="10">
        <v>7800</v>
      </c>
      <c r="C21" s="11" t="s">
        <v>264</v>
      </c>
      <c r="D21" s="11">
        <v>4</v>
      </c>
      <c r="E21" s="125" t="s">
        <v>213</v>
      </c>
      <c r="F21" s="39"/>
      <c r="G21" s="57">
        <f t="shared" ref="G21:G23" si="4">+D21*F21</f>
        <v>0</v>
      </c>
      <c r="H21" s="18"/>
      <c r="I21" s="48"/>
      <c r="J21" s="50">
        <v>106</v>
      </c>
      <c r="K21" s="70">
        <f>+D21*J21</f>
        <v>424</v>
      </c>
      <c r="L21" s="18"/>
      <c r="M21" s="48"/>
      <c r="N21" s="44"/>
      <c r="O21" s="12"/>
    </row>
    <row r="22" spans="1:15" x14ac:dyDescent="0.25">
      <c r="B22" s="10"/>
      <c r="C22" s="11"/>
      <c r="D22" s="11">
        <v>2</v>
      </c>
      <c r="E22" s="125" t="s">
        <v>227</v>
      </c>
      <c r="F22" s="39"/>
      <c r="G22" s="57">
        <f t="shared" si="4"/>
        <v>0</v>
      </c>
      <c r="H22" s="18"/>
      <c r="I22" s="48"/>
      <c r="J22" s="50">
        <v>115</v>
      </c>
      <c r="K22" s="70">
        <f>+D22*J22</f>
        <v>230</v>
      </c>
      <c r="L22" s="18"/>
      <c r="M22" s="48"/>
      <c r="N22" s="44"/>
      <c r="O22" s="12"/>
    </row>
    <row r="23" spans="1:15" x14ac:dyDescent="0.25">
      <c r="B23" s="10">
        <v>7801</v>
      </c>
      <c r="C23" s="11" t="s">
        <v>248</v>
      </c>
      <c r="D23" s="11">
        <v>2</v>
      </c>
      <c r="E23" s="125" t="s">
        <v>213</v>
      </c>
      <c r="F23" s="39"/>
      <c r="G23" s="57">
        <f t="shared" si="4"/>
        <v>0</v>
      </c>
      <c r="H23" s="18"/>
      <c r="I23" s="48"/>
      <c r="J23" s="50">
        <v>106</v>
      </c>
      <c r="K23" s="70">
        <f>+D23*J23</f>
        <v>212</v>
      </c>
      <c r="L23" s="18"/>
      <c r="M23" s="48"/>
      <c r="N23" s="44"/>
      <c r="O23" s="86"/>
    </row>
    <row r="24" spans="1:15" x14ac:dyDescent="0.25">
      <c r="B24" s="10">
        <v>7802</v>
      </c>
      <c r="C24" s="11" t="s">
        <v>26</v>
      </c>
      <c r="D24" s="11">
        <v>1</v>
      </c>
      <c r="E24" s="125" t="s">
        <v>240</v>
      </c>
      <c r="F24" s="39">
        <v>118</v>
      </c>
      <c r="G24" s="57">
        <f>+D24*F24</f>
        <v>118</v>
      </c>
      <c r="H24" s="18"/>
      <c r="I24" s="48"/>
      <c r="J24" s="50"/>
      <c r="K24" s="70">
        <f t="shared" ref="K24:K27" si="5">+D24*J24</f>
        <v>0</v>
      </c>
      <c r="L24" s="18"/>
      <c r="M24" s="48"/>
      <c r="N24" s="44"/>
      <c r="O24" s="12"/>
    </row>
    <row r="25" spans="1:15" x14ac:dyDescent="0.25">
      <c r="B25" s="10">
        <v>7803</v>
      </c>
      <c r="C25" s="11" t="s">
        <v>125</v>
      </c>
      <c r="D25" s="11">
        <v>3</v>
      </c>
      <c r="E25" s="125" t="s">
        <v>114</v>
      </c>
      <c r="F25" s="39">
        <v>33</v>
      </c>
      <c r="G25" s="57">
        <f>+D25*F25</f>
        <v>99</v>
      </c>
      <c r="H25" s="18"/>
      <c r="I25" s="48"/>
      <c r="J25" s="50"/>
      <c r="K25" s="70">
        <f t="shared" si="5"/>
        <v>0</v>
      </c>
      <c r="L25" s="18"/>
      <c r="M25" s="48"/>
      <c r="N25" s="44"/>
      <c r="O25" s="12"/>
    </row>
    <row r="26" spans="1:15" x14ac:dyDescent="0.25">
      <c r="B26" s="16"/>
      <c r="C26" s="138"/>
      <c r="D26" s="11">
        <v>2</v>
      </c>
      <c r="E26" s="125" t="s">
        <v>265</v>
      </c>
      <c r="F26" s="39">
        <v>7</v>
      </c>
      <c r="G26" s="57">
        <f>+D26*F26</f>
        <v>14</v>
      </c>
      <c r="H26" s="18"/>
      <c r="I26" s="48"/>
      <c r="J26" s="50"/>
      <c r="K26" s="70">
        <f t="shared" si="5"/>
        <v>0</v>
      </c>
      <c r="L26" s="18"/>
      <c r="M26" s="48"/>
      <c r="N26" s="44"/>
      <c r="O26" s="12"/>
    </row>
    <row r="27" spans="1:15" x14ac:dyDescent="0.25">
      <c r="B27" s="10"/>
      <c r="C27" s="98"/>
      <c r="D27" s="13">
        <v>1</v>
      </c>
      <c r="E27" s="126" t="s">
        <v>42</v>
      </c>
      <c r="F27" s="41">
        <v>38</v>
      </c>
      <c r="G27" s="57">
        <f>+D27*F27</f>
        <v>38</v>
      </c>
      <c r="H27" s="18"/>
      <c r="I27" s="48"/>
      <c r="J27" s="52"/>
      <c r="K27" s="70">
        <f t="shared" si="5"/>
        <v>0</v>
      </c>
      <c r="L27" s="18"/>
      <c r="M27" s="48"/>
      <c r="N27" s="46"/>
      <c r="O27" s="14"/>
    </row>
    <row r="28" spans="1:15" x14ac:dyDescent="0.25">
      <c r="B28" s="16"/>
      <c r="C28" s="73"/>
      <c r="D28" s="73">
        <v>1</v>
      </c>
      <c r="E28" s="125" t="s">
        <v>266</v>
      </c>
      <c r="F28" s="39">
        <v>170</v>
      </c>
      <c r="G28" s="57">
        <f>+D28*F28</f>
        <v>170</v>
      </c>
      <c r="H28" s="18"/>
      <c r="I28" s="48"/>
      <c r="J28" s="50"/>
      <c r="K28" s="70">
        <f>+D28*J28</f>
        <v>0</v>
      </c>
      <c r="L28" s="18"/>
      <c r="M28" s="48"/>
      <c r="N28" s="44"/>
      <c r="O28" s="12"/>
    </row>
    <row r="29" spans="1:15" x14ac:dyDescent="0.25">
      <c r="B29" s="10">
        <v>7804</v>
      </c>
      <c r="C29" s="11" t="s">
        <v>179</v>
      </c>
      <c r="D29" s="11">
        <v>1</v>
      </c>
      <c r="E29" s="125" t="s">
        <v>267</v>
      </c>
      <c r="F29" s="39"/>
      <c r="G29" s="57">
        <f t="shared" ref="G29:G30" si="6">+D29*F29</f>
        <v>0</v>
      </c>
      <c r="H29" s="18"/>
      <c r="I29" s="48"/>
      <c r="J29" s="50"/>
      <c r="K29" s="70">
        <f t="shared" ref="K29:K35" si="7">+D29*J29</f>
        <v>0</v>
      </c>
      <c r="L29" s="18"/>
      <c r="M29" s="48"/>
      <c r="N29" s="44"/>
      <c r="O29" s="12"/>
    </row>
    <row r="30" spans="1:15" x14ac:dyDescent="0.25">
      <c r="B30">
        <v>7805</v>
      </c>
      <c r="C30" t="s">
        <v>268</v>
      </c>
      <c r="D30" s="112">
        <v>1</v>
      </c>
      <c r="E30" s="121" t="s">
        <v>24</v>
      </c>
      <c r="F30" s="1">
        <v>45</v>
      </c>
      <c r="G30" s="57">
        <f t="shared" si="6"/>
        <v>45</v>
      </c>
      <c r="H30" s="18"/>
      <c r="I30" s="48"/>
      <c r="J30" s="1"/>
      <c r="K30" s="70">
        <f t="shared" si="7"/>
        <v>0</v>
      </c>
      <c r="L30" s="18"/>
      <c r="M30" s="48"/>
      <c r="N30" s="1"/>
      <c r="O30" s="1"/>
    </row>
    <row r="31" spans="1:15" x14ac:dyDescent="0.25">
      <c r="B31">
        <v>7806</v>
      </c>
      <c r="C31" t="s">
        <v>160</v>
      </c>
      <c r="D31" s="112">
        <v>7</v>
      </c>
      <c r="E31" s="121" t="s">
        <v>162</v>
      </c>
      <c r="F31" s="1"/>
      <c r="G31" s="57"/>
      <c r="H31" s="18"/>
      <c r="I31" s="48"/>
      <c r="J31" s="1">
        <v>65</v>
      </c>
      <c r="K31" s="70">
        <f t="shared" si="7"/>
        <v>455</v>
      </c>
      <c r="L31" s="18"/>
      <c r="M31" s="48"/>
      <c r="N31" s="1"/>
      <c r="O31" s="1"/>
    </row>
    <row r="32" spans="1:15" x14ac:dyDescent="0.25">
      <c r="D32" s="112">
        <v>5</v>
      </c>
      <c r="E32" s="121" t="s">
        <v>122</v>
      </c>
      <c r="F32" s="1"/>
      <c r="G32" s="57"/>
      <c r="H32" s="18"/>
      <c r="I32" s="48"/>
      <c r="J32" s="1">
        <v>102</v>
      </c>
      <c r="K32" s="70">
        <f t="shared" si="7"/>
        <v>510</v>
      </c>
      <c r="L32" s="18"/>
      <c r="M32" s="48"/>
      <c r="N32" s="1"/>
      <c r="O32" s="1"/>
    </row>
    <row r="33" spans="2:15" x14ac:dyDescent="0.25">
      <c r="B33">
        <v>7807</v>
      </c>
      <c r="C33" t="s">
        <v>186</v>
      </c>
      <c r="D33" s="112">
        <v>1</v>
      </c>
      <c r="E33" s="121" t="s">
        <v>253</v>
      </c>
      <c r="F33" s="1"/>
      <c r="G33" s="57"/>
      <c r="H33" s="18"/>
      <c r="I33" s="48"/>
      <c r="J33" s="1">
        <v>190</v>
      </c>
      <c r="K33" s="70">
        <f t="shared" si="7"/>
        <v>190</v>
      </c>
      <c r="L33" s="18"/>
      <c r="M33" s="48"/>
      <c r="N33" s="1"/>
      <c r="O33" s="1"/>
    </row>
    <row r="34" spans="2:15" x14ac:dyDescent="0.25">
      <c r="B34">
        <v>7808</v>
      </c>
      <c r="C34" t="s">
        <v>269</v>
      </c>
      <c r="D34" s="112">
        <v>4</v>
      </c>
      <c r="E34" s="121" t="s">
        <v>270</v>
      </c>
      <c r="F34" s="1">
        <v>25</v>
      </c>
      <c r="G34" s="57"/>
      <c r="H34" s="18">
        <v>100</v>
      </c>
      <c r="I34" s="48"/>
      <c r="J34" s="1"/>
      <c r="K34" s="70">
        <f t="shared" si="7"/>
        <v>0</v>
      </c>
      <c r="L34" s="18"/>
      <c r="M34" s="48"/>
      <c r="N34" s="1"/>
      <c r="O34" s="1"/>
    </row>
    <row r="35" spans="2:15" x14ac:dyDescent="0.25">
      <c r="D35" s="112">
        <v>1</v>
      </c>
      <c r="E35" s="121" t="s">
        <v>44</v>
      </c>
      <c r="F35" s="1">
        <v>25</v>
      </c>
      <c r="G35" s="57"/>
      <c r="H35" s="18">
        <v>25</v>
      </c>
      <c r="I35" s="48"/>
      <c r="J35" s="1"/>
      <c r="K35" s="70">
        <f t="shared" si="7"/>
        <v>0</v>
      </c>
      <c r="L35" s="18"/>
      <c r="M35" s="48"/>
      <c r="N35" s="1"/>
      <c r="O35" s="1"/>
    </row>
    <row r="36" spans="2:15" x14ac:dyDescent="0.25">
      <c r="F36" s="1"/>
      <c r="G36" s="57"/>
      <c r="H36" s="18"/>
      <c r="I36" s="48"/>
      <c r="J36" s="1"/>
      <c r="K36" s="70"/>
      <c r="L36" s="18"/>
      <c r="M36" s="48"/>
      <c r="N36" s="1"/>
      <c r="O36" s="1"/>
    </row>
    <row r="37" spans="2:15" ht="15.75" customHeight="1" x14ac:dyDescent="0.25">
      <c r="B37" s="16"/>
      <c r="C37" s="16"/>
      <c r="D37" s="16"/>
      <c r="E37" s="127"/>
      <c r="F37" s="40"/>
      <c r="G37" s="57">
        <f t="shared" ref="G37" si="8">+D37*F37</f>
        <v>0</v>
      </c>
      <c r="H37" s="18"/>
      <c r="I37" s="48"/>
      <c r="J37" s="51"/>
      <c r="K37" s="70">
        <f>+D37*J37</f>
        <v>0</v>
      </c>
      <c r="L37" s="18"/>
      <c r="M37" s="48"/>
      <c r="N37" s="45"/>
      <c r="O37" s="17"/>
    </row>
    <row r="38" spans="2:15" ht="15.75" customHeight="1" thickBot="1" x14ac:dyDescent="0.3">
      <c r="B38" s="23"/>
      <c r="C38" s="23"/>
      <c r="D38" s="23"/>
      <c r="E38" s="128"/>
      <c r="F38" s="42"/>
      <c r="G38" s="67">
        <f t="shared" si="0"/>
        <v>0</v>
      </c>
      <c r="H38" s="68"/>
      <c r="I38" s="69"/>
      <c r="J38" s="53"/>
      <c r="K38" s="72">
        <f>+D38*J38</f>
        <v>0</v>
      </c>
      <c r="L38" s="68"/>
      <c r="M38" s="69"/>
      <c r="N38" s="47"/>
      <c r="O38" s="24"/>
    </row>
    <row r="39" spans="2:15" s="3" customFormat="1" ht="15.75" customHeight="1" thickBot="1" x14ac:dyDescent="0.3">
      <c r="B39" s="20"/>
      <c r="C39" s="21"/>
      <c r="D39" s="21"/>
      <c r="E39" s="129" t="s">
        <v>13</v>
      </c>
      <c r="F39" s="43"/>
      <c r="G39" s="61">
        <f>SUM(G8:G38)</f>
        <v>727</v>
      </c>
      <c r="H39" s="62">
        <f>SUM(H8:H38)</f>
        <v>125</v>
      </c>
      <c r="I39" s="63">
        <f>SUM(I8:I38)</f>
        <v>0</v>
      </c>
      <c r="J39" s="54"/>
      <c r="K39" s="61">
        <f>SUM(K8:K38)</f>
        <v>5528</v>
      </c>
      <c r="L39" s="62">
        <f>SUM(L8:L38)</f>
        <v>0</v>
      </c>
      <c r="M39" s="63">
        <f>SUM(M8:M38)</f>
        <v>0</v>
      </c>
      <c r="N39" s="56">
        <f>SUM(N8:N38)</f>
        <v>13</v>
      </c>
      <c r="O39" s="22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E41" s="121" t="s">
        <v>61</v>
      </c>
      <c r="F41" s="137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E43" s="121" t="s">
        <v>62</v>
      </c>
      <c r="F43" s="5"/>
      <c r="G43" s="30">
        <v>6268</v>
      </c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21" t="s">
        <v>133</v>
      </c>
      <c r="F44" s="1"/>
      <c r="G44" s="30">
        <v>13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E45" s="121" t="s">
        <v>271</v>
      </c>
      <c r="F45" s="1"/>
      <c r="G45" s="30">
        <v>900</v>
      </c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21" t="s">
        <v>272</v>
      </c>
      <c r="F46" s="1"/>
      <c r="G46" s="30">
        <v>200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21" t="s">
        <v>273</v>
      </c>
      <c r="F47" s="1"/>
      <c r="G47" s="30">
        <v>162.5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21" t="s">
        <v>274</v>
      </c>
      <c r="F48" s="1"/>
      <c r="G48" s="30">
        <v>4.5</v>
      </c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21" t="s">
        <v>275</v>
      </c>
      <c r="F49" s="1"/>
      <c r="G49" s="30">
        <v>3634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5:15" x14ac:dyDescent="0.25">
      <c r="E51" s="121" t="s">
        <v>65</v>
      </c>
      <c r="F51" s="1"/>
      <c r="G51" s="30">
        <v>1354</v>
      </c>
      <c r="H51" s="2"/>
      <c r="I51" s="1"/>
      <c r="J51" s="1"/>
      <c r="K51" s="30"/>
      <c r="L51" s="2"/>
      <c r="M51" s="1"/>
      <c r="N51" s="1"/>
      <c r="O51" s="1"/>
    </row>
    <row r="52" spans="5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5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26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E24" sqref="E24"/>
    </sheetView>
  </sheetViews>
  <sheetFormatPr baseColWidth="10" defaultColWidth="15" defaultRowHeight="15" customHeight="1" x14ac:dyDescent="0.25"/>
  <cols>
    <col min="1" max="1" width="2" customWidth="1"/>
    <col min="2" max="2" width="7.5703125" customWidth="1"/>
    <col min="3" max="3" width="21.28515625" customWidth="1"/>
    <col min="4" max="4" width="4.42578125" customWidth="1"/>
    <col min="5" max="5" width="22.7109375" customWidth="1"/>
    <col min="6" max="6" width="9.285156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192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45302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7809</v>
      </c>
      <c r="C8" s="73" t="s">
        <v>276</v>
      </c>
      <c r="D8" s="11">
        <v>2</v>
      </c>
      <c r="E8" s="73" t="s">
        <v>277</v>
      </c>
      <c r="F8" s="39">
        <v>50</v>
      </c>
      <c r="G8" s="64">
        <f t="shared" ref="G8:G13" si="0">+D8*F8</f>
        <v>100</v>
      </c>
      <c r="H8" s="65"/>
      <c r="I8" s="66"/>
      <c r="J8" s="50"/>
      <c r="K8" s="71">
        <f t="shared" ref="K8:K13" si="1">+D8*J8</f>
        <v>0</v>
      </c>
      <c r="L8" s="65"/>
      <c r="M8" s="66"/>
      <c r="N8" s="44"/>
      <c r="O8" s="12"/>
    </row>
    <row r="9" spans="1:18" x14ac:dyDescent="0.25">
      <c r="B9" s="10">
        <v>7810</v>
      </c>
      <c r="C9" s="148" t="s">
        <v>278</v>
      </c>
      <c r="D9" s="11">
        <v>1</v>
      </c>
      <c r="E9" s="73" t="s">
        <v>52</v>
      </c>
      <c r="F9" s="39">
        <v>27</v>
      </c>
      <c r="G9" s="57">
        <f t="shared" si="0"/>
        <v>27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0">
        <v>7811</v>
      </c>
      <c r="C10" s="73" t="s">
        <v>59</v>
      </c>
      <c r="D10" s="11">
        <v>10</v>
      </c>
      <c r="E10" s="73" t="s">
        <v>67</v>
      </c>
      <c r="F10" s="39">
        <v>14</v>
      </c>
      <c r="G10" s="57">
        <v>0</v>
      </c>
      <c r="H10" s="18">
        <v>140</v>
      </c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0"/>
      <c r="C11" s="11"/>
      <c r="D11" s="11">
        <v>1</v>
      </c>
      <c r="E11" s="73" t="s">
        <v>24</v>
      </c>
      <c r="F11" s="39">
        <v>45</v>
      </c>
      <c r="G11" s="57">
        <v>0</v>
      </c>
      <c r="H11" s="18">
        <v>45</v>
      </c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0">
        <v>7812</v>
      </c>
      <c r="C12" s="73" t="s">
        <v>47</v>
      </c>
      <c r="D12" s="11">
        <v>2</v>
      </c>
      <c r="E12" s="73" t="s">
        <v>253</v>
      </c>
      <c r="F12" s="39"/>
      <c r="G12" s="57">
        <f t="shared" si="0"/>
        <v>0</v>
      </c>
      <c r="H12" s="18"/>
      <c r="I12" s="48"/>
      <c r="J12" s="50">
        <v>190</v>
      </c>
      <c r="K12" s="70">
        <f t="shared" si="1"/>
        <v>380</v>
      </c>
      <c r="L12" s="18"/>
      <c r="M12" s="48"/>
      <c r="N12" s="44"/>
      <c r="O12" s="12"/>
    </row>
    <row r="13" spans="1:18" x14ac:dyDescent="0.25">
      <c r="B13" s="10">
        <v>7813</v>
      </c>
      <c r="C13" s="73" t="s">
        <v>47</v>
      </c>
      <c r="D13" s="11">
        <v>1</v>
      </c>
      <c r="E13" s="73" t="s">
        <v>279</v>
      </c>
      <c r="F13" s="39">
        <v>100</v>
      </c>
      <c r="G13" s="57">
        <f t="shared" si="0"/>
        <v>100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x14ac:dyDescent="0.25">
      <c r="B14" s="10"/>
      <c r="C14" s="73"/>
      <c r="D14" s="11">
        <v>1</v>
      </c>
      <c r="E14" s="73" t="s">
        <v>280</v>
      </c>
      <c r="F14" s="39">
        <v>80</v>
      </c>
      <c r="G14" s="57">
        <f t="shared" ref="G14:G23" si="2">+D14*F14</f>
        <v>80</v>
      </c>
      <c r="H14" s="18"/>
      <c r="I14" s="48"/>
      <c r="J14" s="50"/>
      <c r="K14" s="70">
        <f t="shared" ref="K14:K23" si="3">+D14*J14</f>
        <v>0</v>
      </c>
      <c r="L14" s="18"/>
      <c r="M14" s="48"/>
      <c r="N14" s="44"/>
      <c r="O14" s="12"/>
    </row>
    <row r="15" spans="1:18" x14ac:dyDescent="0.25">
      <c r="B15" s="10"/>
      <c r="C15" s="148"/>
      <c r="D15" s="11">
        <v>2</v>
      </c>
      <c r="E15" s="73" t="s">
        <v>253</v>
      </c>
      <c r="F15" s="39"/>
      <c r="G15" s="57">
        <f t="shared" si="2"/>
        <v>0</v>
      </c>
      <c r="H15" s="18"/>
      <c r="I15" s="48"/>
      <c r="J15" s="50">
        <v>190</v>
      </c>
      <c r="K15" s="70">
        <f t="shared" si="3"/>
        <v>380</v>
      </c>
      <c r="L15" s="18"/>
      <c r="M15" s="48"/>
      <c r="N15" s="44"/>
      <c r="O15" s="12"/>
    </row>
    <row r="16" spans="1:18" x14ac:dyDescent="0.25">
      <c r="B16" s="10">
        <v>7814</v>
      </c>
      <c r="C16" s="73" t="s">
        <v>47</v>
      </c>
      <c r="D16" s="11">
        <v>1</v>
      </c>
      <c r="E16" s="73" t="s">
        <v>281</v>
      </c>
      <c r="F16" s="39">
        <v>45</v>
      </c>
      <c r="G16" s="57">
        <f t="shared" si="2"/>
        <v>45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>
        <v>7815</v>
      </c>
      <c r="C17" s="73" t="s">
        <v>255</v>
      </c>
      <c r="D17" s="11">
        <v>3</v>
      </c>
      <c r="E17" s="73" t="s">
        <v>159</v>
      </c>
      <c r="F17" s="39">
        <v>30</v>
      </c>
      <c r="G17" s="57">
        <f t="shared" si="2"/>
        <v>90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>
        <v>7816</v>
      </c>
      <c r="C18" s="73" t="s">
        <v>160</v>
      </c>
      <c r="D18" s="11">
        <v>2</v>
      </c>
      <c r="E18" s="73" t="s">
        <v>231</v>
      </c>
      <c r="F18" s="39">
        <v>700</v>
      </c>
      <c r="G18" s="57">
        <f t="shared" si="2"/>
        <v>1400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/>
      <c r="C19" s="11"/>
      <c r="D19" s="11">
        <v>2</v>
      </c>
      <c r="E19" s="73" t="s">
        <v>34</v>
      </c>
      <c r="F19" s="39">
        <v>40</v>
      </c>
      <c r="G19" s="57">
        <f t="shared" si="2"/>
        <v>80</v>
      </c>
      <c r="H19" s="18"/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0"/>
      <c r="C20" s="73"/>
      <c r="D20" s="11">
        <v>2</v>
      </c>
      <c r="E20" s="73" t="s">
        <v>80</v>
      </c>
      <c r="F20" s="39">
        <v>28</v>
      </c>
      <c r="G20" s="57">
        <f t="shared" ref="G20" si="4">+D20*F20</f>
        <v>56</v>
      </c>
      <c r="H20" s="18"/>
      <c r="I20" s="48"/>
      <c r="J20" s="50"/>
      <c r="K20" s="70">
        <f t="shared" ref="K20" si="5">+D20*J20</f>
        <v>0</v>
      </c>
      <c r="L20" s="18"/>
      <c r="M20" s="48"/>
      <c r="N20" s="44"/>
      <c r="O20" s="12"/>
    </row>
    <row r="21" spans="2:15" x14ac:dyDescent="0.25">
      <c r="B21" s="10"/>
      <c r="C21" s="73"/>
      <c r="D21" s="11">
        <v>2</v>
      </c>
      <c r="E21" s="73" t="s">
        <v>282</v>
      </c>
      <c r="F21" s="39">
        <v>12</v>
      </c>
      <c r="G21" s="57">
        <f t="shared" si="2"/>
        <v>24</v>
      </c>
      <c r="H21" s="18"/>
      <c r="I21" s="48"/>
      <c r="J21" s="50"/>
      <c r="K21" s="70">
        <f t="shared" si="3"/>
        <v>0</v>
      </c>
      <c r="L21" s="18"/>
      <c r="M21" s="48"/>
      <c r="N21" s="44"/>
      <c r="O21" s="12"/>
    </row>
    <row r="22" spans="2:15" x14ac:dyDescent="0.25">
      <c r="B22" s="10">
        <v>7817</v>
      </c>
      <c r="C22" s="148" t="s">
        <v>283</v>
      </c>
      <c r="D22" s="11">
        <v>1</v>
      </c>
      <c r="E22" s="73" t="s">
        <v>284</v>
      </c>
      <c r="F22" s="39">
        <v>118</v>
      </c>
      <c r="G22" s="57">
        <f t="shared" si="2"/>
        <v>118</v>
      </c>
      <c r="H22" s="18"/>
      <c r="I22" s="48"/>
      <c r="J22" s="50"/>
      <c r="K22" s="70">
        <f t="shared" si="3"/>
        <v>0</v>
      </c>
      <c r="L22" s="18"/>
      <c r="M22" s="48"/>
      <c r="N22" s="44"/>
      <c r="O22" s="12"/>
    </row>
    <row r="23" spans="2:15" x14ac:dyDescent="0.25">
      <c r="B23" s="10"/>
      <c r="C23" s="73"/>
      <c r="D23" s="11">
        <v>1</v>
      </c>
      <c r="E23" s="73" t="s">
        <v>46</v>
      </c>
      <c r="F23" s="39">
        <v>58</v>
      </c>
      <c r="G23" s="57">
        <f t="shared" si="2"/>
        <v>58</v>
      </c>
      <c r="H23" s="18"/>
      <c r="I23" s="48"/>
      <c r="J23" s="50"/>
      <c r="K23" s="70">
        <f t="shared" si="3"/>
        <v>0</v>
      </c>
      <c r="L23" s="18"/>
      <c r="M23" s="48"/>
      <c r="N23" s="44"/>
      <c r="O23" s="12"/>
    </row>
    <row r="24" spans="2:15" x14ac:dyDescent="0.25">
      <c r="B24" s="10">
        <v>7818</v>
      </c>
      <c r="C24" s="73" t="s">
        <v>283</v>
      </c>
      <c r="D24" s="11">
        <v>1</v>
      </c>
      <c r="E24" s="73" t="s">
        <v>266</v>
      </c>
      <c r="F24" s="39">
        <v>170</v>
      </c>
      <c r="G24" s="57">
        <f t="shared" ref="G24:G32" si="6">+D24*F24</f>
        <v>170</v>
      </c>
      <c r="H24" s="18"/>
      <c r="I24" s="48"/>
      <c r="J24" s="50"/>
      <c r="K24" s="70">
        <f t="shared" ref="K24:K32" si="7">+D24*J24</f>
        <v>0</v>
      </c>
      <c r="L24" s="18"/>
      <c r="M24" s="48"/>
      <c r="N24" s="44"/>
      <c r="O24" s="12"/>
    </row>
    <row r="25" spans="2:15" x14ac:dyDescent="0.25">
      <c r="B25" s="10"/>
      <c r="C25" s="73"/>
      <c r="D25" s="11">
        <v>1</v>
      </c>
      <c r="E25" s="73" t="s">
        <v>57</v>
      </c>
      <c r="F25" s="39">
        <v>50</v>
      </c>
      <c r="G25" s="57">
        <f t="shared" si="6"/>
        <v>50</v>
      </c>
      <c r="H25" s="18"/>
      <c r="I25" s="48"/>
      <c r="J25" s="50"/>
      <c r="K25" s="70">
        <f t="shared" si="7"/>
        <v>0</v>
      </c>
      <c r="L25" s="18"/>
      <c r="M25" s="48"/>
      <c r="N25" s="44"/>
      <c r="O25" s="12"/>
    </row>
    <row r="26" spans="2:15" x14ac:dyDescent="0.25">
      <c r="B26" s="10">
        <v>7819</v>
      </c>
      <c r="C26" s="73" t="s">
        <v>26</v>
      </c>
      <c r="D26" s="11">
        <v>1</v>
      </c>
      <c r="E26" s="73" t="s">
        <v>284</v>
      </c>
      <c r="F26" s="39">
        <v>118</v>
      </c>
      <c r="G26" s="57">
        <f t="shared" si="6"/>
        <v>118</v>
      </c>
      <c r="H26" s="18"/>
      <c r="I26" s="48"/>
      <c r="J26" s="50"/>
      <c r="K26" s="70">
        <f t="shared" si="7"/>
        <v>0</v>
      </c>
      <c r="L26" s="18"/>
      <c r="M26" s="48"/>
      <c r="N26" s="44"/>
      <c r="O26" s="12"/>
    </row>
    <row r="27" spans="2:15" x14ac:dyDescent="0.25">
      <c r="B27" s="10"/>
      <c r="C27" s="11"/>
      <c r="D27" s="11">
        <v>1</v>
      </c>
      <c r="E27" s="73" t="s">
        <v>24</v>
      </c>
      <c r="F27" s="39">
        <v>45</v>
      </c>
      <c r="G27" s="57">
        <f t="shared" si="6"/>
        <v>45</v>
      </c>
      <c r="H27" s="18"/>
      <c r="I27" s="48"/>
      <c r="J27" s="50"/>
      <c r="K27" s="70">
        <f t="shared" si="7"/>
        <v>0</v>
      </c>
      <c r="L27" s="18"/>
      <c r="M27" s="48"/>
      <c r="N27" s="44"/>
      <c r="O27" s="12"/>
    </row>
    <row r="28" spans="2:15" x14ac:dyDescent="0.25">
      <c r="B28" s="10"/>
      <c r="C28" s="11"/>
      <c r="D28" s="11">
        <v>1</v>
      </c>
      <c r="E28" s="73" t="s">
        <v>285</v>
      </c>
      <c r="F28" s="39">
        <v>85</v>
      </c>
      <c r="G28" s="57">
        <f t="shared" si="6"/>
        <v>85</v>
      </c>
      <c r="H28" s="18"/>
      <c r="I28" s="48"/>
      <c r="J28" s="50"/>
      <c r="K28" s="70">
        <f t="shared" si="7"/>
        <v>0</v>
      </c>
      <c r="L28" s="18"/>
      <c r="M28" s="48"/>
      <c r="N28" s="44"/>
      <c r="O28" s="12"/>
    </row>
    <row r="29" spans="2:15" x14ac:dyDescent="0.25">
      <c r="B29" s="10"/>
      <c r="C29" s="73"/>
      <c r="D29" s="11">
        <v>1</v>
      </c>
      <c r="E29" s="73" t="s">
        <v>44</v>
      </c>
      <c r="F29" s="39">
        <v>25</v>
      </c>
      <c r="G29" s="57">
        <f t="shared" si="6"/>
        <v>25</v>
      </c>
      <c r="H29" s="18"/>
      <c r="I29" s="48"/>
      <c r="J29" s="50"/>
      <c r="K29" s="70">
        <f t="shared" si="7"/>
        <v>0</v>
      </c>
      <c r="L29" s="18"/>
      <c r="M29" s="48"/>
      <c r="N29" s="44"/>
      <c r="O29" s="12"/>
    </row>
    <row r="30" spans="2:15" x14ac:dyDescent="0.25">
      <c r="B30" s="10">
        <v>7820</v>
      </c>
      <c r="C30" s="73" t="s">
        <v>26</v>
      </c>
      <c r="D30" s="11">
        <v>2</v>
      </c>
      <c r="E30" s="73" t="s">
        <v>286</v>
      </c>
      <c r="F30" s="39">
        <v>15</v>
      </c>
      <c r="G30" s="57">
        <f t="shared" si="6"/>
        <v>30</v>
      </c>
      <c r="H30" s="18"/>
      <c r="I30" s="48"/>
      <c r="J30" s="50"/>
      <c r="K30" s="70">
        <f t="shared" si="7"/>
        <v>0</v>
      </c>
      <c r="L30" s="18"/>
      <c r="M30" s="48"/>
      <c r="N30" s="44"/>
      <c r="O30" s="12"/>
    </row>
    <row r="31" spans="2:15" x14ac:dyDescent="0.25">
      <c r="B31" s="10">
        <v>7821</v>
      </c>
      <c r="C31" s="148" t="s">
        <v>287</v>
      </c>
      <c r="D31" s="11">
        <v>1</v>
      </c>
      <c r="E31" s="73" t="s">
        <v>32</v>
      </c>
      <c r="F31" s="39"/>
      <c r="G31" s="57">
        <f t="shared" si="6"/>
        <v>0</v>
      </c>
      <c r="H31" s="18"/>
      <c r="I31" s="48"/>
      <c r="J31" s="50">
        <v>106</v>
      </c>
      <c r="K31" s="70">
        <f t="shared" si="7"/>
        <v>106</v>
      </c>
      <c r="L31" s="18"/>
      <c r="M31" s="48"/>
      <c r="N31" s="44"/>
      <c r="O31" s="12"/>
    </row>
    <row r="32" spans="2:15" x14ac:dyDescent="0.25">
      <c r="B32" s="10">
        <v>7822</v>
      </c>
      <c r="C32" s="73" t="s">
        <v>210</v>
      </c>
      <c r="D32" s="11">
        <v>3</v>
      </c>
      <c r="E32" s="73" t="s">
        <v>161</v>
      </c>
      <c r="F32" s="39"/>
      <c r="G32" s="57">
        <f t="shared" si="6"/>
        <v>0</v>
      </c>
      <c r="H32" s="18"/>
      <c r="I32" s="48"/>
      <c r="J32" s="50">
        <v>104</v>
      </c>
      <c r="K32" s="70">
        <f t="shared" si="7"/>
        <v>312</v>
      </c>
      <c r="L32" s="18"/>
      <c r="M32" s="48"/>
      <c r="N32" s="44"/>
      <c r="O32" s="12"/>
    </row>
    <row r="33" spans="2:15" x14ac:dyDescent="0.25">
      <c r="B33" s="10">
        <v>7823</v>
      </c>
      <c r="C33" s="73" t="s">
        <v>210</v>
      </c>
      <c r="D33" s="11">
        <v>2</v>
      </c>
      <c r="E33" s="73" t="s">
        <v>286</v>
      </c>
      <c r="F33" s="39">
        <v>15</v>
      </c>
      <c r="G33" s="57">
        <f t="shared" ref="G33:G35" si="8">+D33*F33</f>
        <v>30</v>
      </c>
      <c r="H33" s="18"/>
      <c r="I33" s="48"/>
      <c r="J33" s="50"/>
      <c r="K33" s="70">
        <f t="shared" ref="K33:K36" si="9">+D33*J33</f>
        <v>0</v>
      </c>
      <c r="L33" s="18"/>
      <c r="M33" s="48"/>
      <c r="N33" s="44"/>
      <c r="O33" s="12"/>
    </row>
    <row r="34" spans="2:15" x14ac:dyDescent="0.25">
      <c r="D34" s="112">
        <v>1</v>
      </c>
      <c r="E34" s="214" t="s">
        <v>41</v>
      </c>
      <c r="F34" s="1">
        <v>8</v>
      </c>
      <c r="G34" s="57">
        <f t="shared" si="8"/>
        <v>8</v>
      </c>
      <c r="H34" s="18"/>
      <c r="I34" s="48"/>
      <c r="J34" s="1"/>
      <c r="K34" s="70">
        <f t="shared" si="9"/>
        <v>0</v>
      </c>
      <c r="L34" s="18"/>
      <c r="M34" s="48"/>
      <c r="N34" s="1"/>
      <c r="O34" s="1"/>
    </row>
    <row r="35" spans="2:15" x14ac:dyDescent="0.25">
      <c r="D35" s="112">
        <v>1</v>
      </c>
      <c r="E35" s="214" t="s">
        <v>288</v>
      </c>
      <c r="F35" s="1">
        <v>20</v>
      </c>
      <c r="G35" s="57">
        <f t="shared" si="8"/>
        <v>20</v>
      </c>
      <c r="H35" s="18"/>
      <c r="I35" s="48"/>
      <c r="J35" s="1"/>
      <c r="K35" s="70">
        <f t="shared" si="9"/>
        <v>0</v>
      </c>
      <c r="L35" s="18"/>
      <c r="M35" s="48"/>
      <c r="N35" s="1"/>
      <c r="O35" s="1"/>
    </row>
    <row r="36" spans="2:15" x14ac:dyDescent="0.25">
      <c r="B36">
        <v>7824</v>
      </c>
      <c r="C36" t="s">
        <v>47</v>
      </c>
      <c r="D36" s="112">
        <v>1</v>
      </c>
      <c r="E36" s="214" t="s">
        <v>253</v>
      </c>
      <c r="F36" s="1"/>
      <c r="G36" s="57"/>
      <c r="H36" s="18"/>
      <c r="I36" s="48"/>
      <c r="J36" s="1">
        <v>190</v>
      </c>
      <c r="K36" s="70">
        <f t="shared" si="9"/>
        <v>190</v>
      </c>
      <c r="L36" s="18"/>
      <c r="M36" s="48"/>
      <c r="N36" s="1"/>
      <c r="O36" s="1"/>
    </row>
    <row r="37" spans="2:15" x14ac:dyDescent="0.25">
      <c r="B37">
        <v>7825</v>
      </c>
      <c r="C37" t="s">
        <v>289</v>
      </c>
      <c r="D37" s="112">
        <v>1</v>
      </c>
      <c r="E37" s="214" t="s">
        <v>290</v>
      </c>
      <c r="F37" s="1"/>
      <c r="G37" s="57"/>
      <c r="H37" s="18"/>
      <c r="I37" s="48"/>
      <c r="J37" s="1">
        <v>170</v>
      </c>
      <c r="K37" s="70">
        <v>170</v>
      </c>
      <c r="L37" s="18"/>
      <c r="M37" s="48"/>
      <c r="N37" s="1"/>
      <c r="O37" s="1"/>
    </row>
    <row r="38" spans="2:15" x14ac:dyDescent="0.25">
      <c r="B38">
        <v>7826</v>
      </c>
      <c r="C38" t="s">
        <v>160</v>
      </c>
      <c r="D38" s="112">
        <v>5</v>
      </c>
      <c r="E38" s="214" t="s">
        <v>245</v>
      </c>
      <c r="F38" s="1"/>
      <c r="G38" s="57"/>
      <c r="H38" s="18"/>
      <c r="I38" s="48"/>
      <c r="J38" s="1">
        <v>105</v>
      </c>
      <c r="K38" s="70">
        <v>525</v>
      </c>
      <c r="L38" s="18"/>
      <c r="M38" s="48"/>
      <c r="N38" s="1"/>
      <c r="O38" s="1"/>
    </row>
    <row r="39" spans="2:15" x14ac:dyDescent="0.25">
      <c r="D39" s="112">
        <v>4</v>
      </c>
      <c r="E39" s="214" t="s">
        <v>291</v>
      </c>
      <c r="F39" s="1"/>
      <c r="G39" s="57"/>
      <c r="H39" s="18"/>
      <c r="I39" s="48"/>
      <c r="J39" s="1">
        <v>25</v>
      </c>
      <c r="K39" s="70">
        <v>100</v>
      </c>
      <c r="L39" s="18"/>
      <c r="M39" s="48"/>
      <c r="N39" s="1"/>
      <c r="O39" s="1"/>
    </row>
    <row r="40" spans="2:15" x14ac:dyDescent="0.25">
      <c r="D40" s="112">
        <v>5</v>
      </c>
      <c r="E40" s="214" t="s">
        <v>292</v>
      </c>
      <c r="F40" s="1"/>
      <c r="G40" s="57"/>
      <c r="H40" s="18"/>
      <c r="I40" s="48"/>
      <c r="J40" s="1">
        <v>123</v>
      </c>
      <c r="K40" s="70">
        <v>615</v>
      </c>
      <c r="L40" s="18"/>
      <c r="M40" s="48"/>
      <c r="N40" s="1"/>
      <c r="O40" s="1"/>
    </row>
    <row r="41" spans="2:15" x14ac:dyDescent="0.25">
      <c r="B41">
        <v>7827</v>
      </c>
      <c r="C41" t="s">
        <v>293</v>
      </c>
      <c r="D41" s="112">
        <v>5</v>
      </c>
      <c r="E41" s="214" t="s">
        <v>141</v>
      </c>
      <c r="F41" s="1"/>
      <c r="G41" s="57"/>
      <c r="H41" s="18"/>
      <c r="I41" s="48"/>
      <c r="J41" s="1">
        <v>16</v>
      </c>
      <c r="K41" s="70">
        <v>80</v>
      </c>
      <c r="L41" s="18"/>
      <c r="M41" s="48"/>
      <c r="N41" s="1"/>
      <c r="O41" s="1"/>
    </row>
    <row r="42" spans="2:15" x14ac:dyDescent="0.25">
      <c r="B42">
        <v>7828</v>
      </c>
      <c r="C42" t="s">
        <v>294</v>
      </c>
      <c r="D42" s="112">
        <v>6</v>
      </c>
      <c r="E42" s="214" t="s">
        <v>76</v>
      </c>
      <c r="F42" s="1"/>
      <c r="G42" s="57"/>
      <c r="H42" s="18"/>
      <c r="I42" s="48"/>
      <c r="J42" s="1">
        <v>106</v>
      </c>
      <c r="K42" s="70">
        <v>636</v>
      </c>
      <c r="L42" s="18"/>
      <c r="M42" s="48"/>
      <c r="N42" s="1"/>
      <c r="O42" s="1"/>
    </row>
    <row r="43" spans="2:15" ht="15.75" customHeight="1" x14ac:dyDescent="0.25">
      <c r="B43" s="16">
        <v>7829</v>
      </c>
      <c r="C43" s="130" t="s">
        <v>186</v>
      </c>
      <c r="D43" s="16">
        <v>20</v>
      </c>
      <c r="E43" s="130" t="s">
        <v>141</v>
      </c>
      <c r="F43" s="40"/>
      <c r="G43" s="57">
        <f>+D43*F43</f>
        <v>0</v>
      </c>
      <c r="H43" s="18"/>
      <c r="I43" s="48"/>
      <c r="J43" s="51">
        <v>17</v>
      </c>
      <c r="K43" s="70">
        <f>+D43*J43</f>
        <v>340</v>
      </c>
      <c r="L43" s="18"/>
      <c r="M43" s="48"/>
      <c r="N43" s="45"/>
      <c r="O43" s="17"/>
    </row>
    <row r="44" spans="2:15" ht="15.75" customHeight="1" thickBot="1" x14ac:dyDescent="0.3">
      <c r="B44" s="23"/>
      <c r="C44" s="23"/>
      <c r="D44" s="23"/>
      <c r="E44" s="23"/>
      <c r="F44" s="42"/>
      <c r="G44" s="67">
        <f>+D44*F44</f>
        <v>0</v>
      </c>
      <c r="H44" s="68"/>
      <c r="I44" s="69"/>
      <c r="J44" s="53"/>
      <c r="K44" s="72">
        <f>+D44*J44</f>
        <v>0</v>
      </c>
      <c r="L44" s="68"/>
      <c r="M44" s="69"/>
      <c r="N44" s="47"/>
      <c r="O44" s="24"/>
    </row>
    <row r="45" spans="2:15" s="3" customFormat="1" ht="15.75" customHeight="1" thickBot="1" x14ac:dyDescent="0.3">
      <c r="B45" s="20"/>
      <c r="C45" s="21"/>
      <c r="D45" s="21"/>
      <c r="E45" s="21" t="s">
        <v>13</v>
      </c>
      <c r="F45" s="43"/>
      <c r="G45" s="61">
        <f>SUM(G8:G44)</f>
        <v>2759</v>
      </c>
      <c r="H45" s="62">
        <f>SUM(H8:H44)</f>
        <v>185</v>
      </c>
      <c r="I45" s="63">
        <f>SUM(I8:I44)</f>
        <v>0</v>
      </c>
      <c r="J45" s="54"/>
      <c r="K45" s="61">
        <f>SUM(K8:K44)</f>
        <v>3834</v>
      </c>
      <c r="L45" s="62">
        <f>SUM(L8:L44)</f>
        <v>0</v>
      </c>
      <c r="M45" s="63">
        <f>SUM(M8:M44)</f>
        <v>0</v>
      </c>
      <c r="N45" s="56">
        <f>SUM(N8:N44)</f>
        <v>0</v>
      </c>
      <c r="O45" s="22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35" t="s">
        <v>61</v>
      </c>
      <c r="F47" s="186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35"/>
      <c r="F48" s="185"/>
      <c r="G48" s="30"/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35" t="s">
        <v>62</v>
      </c>
      <c r="F49" s="7"/>
      <c r="G49" s="30">
        <v>6593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E50" s="135" t="s">
        <v>295</v>
      </c>
      <c r="F50" s="1"/>
      <c r="G50" s="30">
        <v>3461</v>
      </c>
      <c r="H50" s="2"/>
      <c r="I50" s="1"/>
      <c r="J50" s="1"/>
      <c r="K50" s="30"/>
      <c r="L50" s="2"/>
      <c r="M50" s="1"/>
      <c r="N50" s="1"/>
      <c r="O50" s="1"/>
    </row>
    <row r="51" spans="5:15" x14ac:dyDescent="0.25">
      <c r="E51" s="135" t="s">
        <v>275</v>
      </c>
      <c r="F51" s="1"/>
      <c r="G51" s="30">
        <v>3132</v>
      </c>
      <c r="H51" s="2"/>
      <c r="I51" s="1"/>
      <c r="J51" s="1"/>
      <c r="K51" s="30"/>
      <c r="L51" s="2"/>
      <c r="M51" s="1"/>
      <c r="N51" s="1"/>
      <c r="O51" s="1"/>
    </row>
    <row r="52" spans="5:15" x14ac:dyDescent="0.25">
      <c r="E52" s="135"/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5:15" x14ac:dyDescent="0.25">
      <c r="E53" s="135" t="s">
        <v>65</v>
      </c>
      <c r="F53" s="1"/>
      <c r="G53" s="30">
        <v>0</v>
      </c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28"/>
  <sheetViews>
    <sheetView workbookViewId="0">
      <pane ySplit="7" topLeftCell="A8" activePane="bottomLeft" state="frozen"/>
      <selection activeCell="C1" sqref="C1"/>
      <selection pane="bottomLeft" activeCell="C33" sqref="C33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4.28515625" customWidth="1"/>
    <col min="4" max="4" width="4.42578125" customWidth="1"/>
    <col min="5" max="5" width="25.85546875" customWidth="1"/>
    <col min="6" max="6" width="8.710937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3" width="10" customWidth="1"/>
    <col min="14" max="14" width="11.7109375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45303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7830</v>
      </c>
      <c r="C8" s="73" t="s">
        <v>294</v>
      </c>
      <c r="D8" s="11">
        <v>2</v>
      </c>
      <c r="E8" s="73" t="s">
        <v>42</v>
      </c>
      <c r="F8" s="39">
        <v>38</v>
      </c>
      <c r="G8" s="64">
        <f t="shared" ref="G8:G12" si="0">+D8*F8</f>
        <v>76</v>
      </c>
      <c r="H8" s="65"/>
      <c r="I8" s="66"/>
      <c r="J8" s="50"/>
      <c r="K8" s="71">
        <f t="shared" ref="K8:K38" si="1">+D8*J8</f>
        <v>0</v>
      </c>
      <c r="L8" s="65"/>
      <c r="M8" s="66"/>
      <c r="N8" s="44"/>
      <c r="O8" s="12"/>
    </row>
    <row r="9" spans="1:18" x14ac:dyDescent="0.25">
      <c r="B9" s="10"/>
      <c r="C9" s="125"/>
      <c r="D9" s="125">
        <v>4</v>
      </c>
      <c r="E9" s="125" t="s">
        <v>296</v>
      </c>
      <c r="F9" s="39">
        <v>8</v>
      </c>
      <c r="G9" s="57">
        <f t="shared" si="0"/>
        <v>32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0"/>
      <c r="C10" s="73"/>
      <c r="D10" s="11">
        <v>1</v>
      </c>
      <c r="E10" s="73" t="s">
        <v>238</v>
      </c>
      <c r="F10" s="39">
        <v>43</v>
      </c>
      <c r="G10" s="57">
        <f t="shared" si="0"/>
        <v>43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0">
        <v>7831</v>
      </c>
      <c r="C11" s="73" t="s">
        <v>234</v>
      </c>
      <c r="D11" s="11">
        <v>2</v>
      </c>
      <c r="E11" s="73" t="s">
        <v>187</v>
      </c>
      <c r="F11" s="39"/>
      <c r="G11" s="57">
        <f t="shared" si="0"/>
        <v>0</v>
      </c>
      <c r="H11" s="18"/>
      <c r="I11" s="48"/>
      <c r="J11" s="50">
        <v>106</v>
      </c>
      <c r="K11" s="70">
        <f t="shared" si="1"/>
        <v>212</v>
      </c>
      <c r="L11" s="18"/>
      <c r="M11" s="48"/>
      <c r="N11" s="44"/>
      <c r="O11" s="12"/>
    </row>
    <row r="12" spans="1:18" x14ac:dyDescent="0.25">
      <c r="B12" s="10">
        <v>7832</v>
      </c>
      <c r="C12" s="73" t="s">
        <v>47</v>
      </c>
      <c r="D12" s="11">
        <v>2</v>
      </c>
      <c r="E12" s="148" t="s">
        <v>106</v>
      </c>
      <c r="F12" s="39">
        <v>110</v>
      </c>
      <c r="G12" s="57">
        <f t="shared" si="0"/>
        <v>220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25"/>
      <c r="D13" s="125">
        <v>1</v>
      </c>
      <c r="E13" s="125" t="s">
        <v>297</v>
      </c>
      <c r="F13" s="39"/>
      <c r="G13" s="57">
        <f t="shared" ref="G13:G24" si="2">+D13*F13</f>
        <v>0</v>
      </c>
      <c r="H13" s="18"/>
      <c r="I13" s="48"/>
      <c r="J13" s="50"/>
      <c r="K13" s="70">
        <f t="shared" ref="K13:K24" si="3">+D13*J13</f>
        <v>0</v>
      </c>
      <c r="L13" s="18"/>
      <c r="M13" s="48"/>
      <c r="N13" s="44"/>
      <c r="O13" s="12"/>
    </row>
    <row r="14" spans="1:18" x14ac:dyDescent="0.25">
      <c r="B14" s="10"/>
      <c r="C14" s="73"/>
      <c r="D14" s="11">
        <v>5</v>
      </c>
      <c r="E14" s="73" t="s">
        <v>48</v>
      </c>
      <c r="F14" s="39">
        <v>28</v>
      </c>
      <c r="G14" s="57">
        <f t="shared" si="2"/>
        <v>140</v>
      </c>
      <c r="H14" s="18"/>
      <c r="I14" s="48"/>
      <c r="J14" s="50"/>
      <c r="K14" s="70">
        <f t="shared" si="3"/>
        <v>0</v>
      </c>
      <c r="L14" s="18"/>
      <c r="M14" s="48"/>
      <c r="N14" s="44"/>
      <c r="O14" s="12"/>
    </row>
    <row r="15" spans="1:18" x14ac:dyDescent="0.25">
      <c r="B15" s="10"/>
      <c r="C15" s="73"/>
      <c r="D15" s="11">
        <v>1</v>
      </c>
      <c r="E15" s="73" t="s">
        <v>184</v>
      </c>
      <c r="F15" s="39">
        <v>110</v>
      </c>
      <c r="G15" s="57">
        <f t="shared" si="2"/>
        <v>110</v>
      </c>
      <c r="H15" s="18"/>
      <c r="I15" s="48"/>
      <c r="J15" s="50"/>
      <c r="K15" s="70">
        <f t="shared" si="3"/>
        <v>0</v>
      </c>
      <c r="L15" s="18"/>
      <c r="M15" s="48"/>
      <c r="N15" s="44"/>
      <c r="O15" s="12"/>
    </row>
    <row r="16" spans="1:18" x14ac:dyDescent="0.25">
      <c r="B16" s="10">
        <v>7833</v>
      </c>
      <c r="C16" s="73" t="s">
        <v>298</v>
      </c>
      <c r="D16" s="11">
        <v>1</v>
      </c>
      <c r="E16" s="148" t="s">
        <v>296</v>
      </c>
      <c r="F16" s="39">
        <v>8</v>
      </c>
      <c r="G16" s="57">
        <f t="shared" si="2"/>
        <v>8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/>
      <c r="C17" s="73"/>
      <c r="D17" s="11">
        <v>1</v>
      </c>
      <c r="E17" s="73" t="s">
        <v>299</v>
      </c>
      <c r="F17" s="39">
        <v>35</v>
      </c>
      <c r="G17" s="57">
        <f t="shared" si="2"/>
        <v>35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>
        <v>7834</v>
      </c>
      <c r="C18" s="73" t="s">
        <v>255</v>
      </c>
      <c r="D18" s="11">
        <v>1</v>
      </c>
      <c r="E18" s="148" t="s">
        <v>50</v>
      </c>
      <c r="F18" s="39">
        <v>80</v>
      </c>
      <c r="G18" s="57">
        <f t="shared" si="2"/>
        <v>80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/>
      <c r="C19" s="125"/>
      <c r="D19" s="125">
        <v>10</v>
      </c>
      <c r="E19" s="125" t="s">
        <v>296</v>
      </c>
      <c r="F19" s="39">
        <v>8</v>
      </c>
      <c r="G19" s="57">
        <f t="shared" ref="G19:G22" si="4">+D19*F19</f>
        <v>80</v>
      </c>
      <c r="H19" s="18"/>
      <c r="I19" s="48"/>
      <c r="J19" s="50"/>
      <c r="K19" s="70">
        <f t="shared" ref="K19:K22" si="5">+D19*J19</f>
        <v>0</v>
      </c>
      <c r="L19" s="18"/>
      <c r="M19" s="48"/>
      <c r="N19" s="44"/>
      <c r="O19" s="12"/>
    </row>
    <row r="20" spans="2:15" x14ac:dyDescent="0.25">
      <c r="B20" s="10">
        <v>7835</v>
      </c>
      <c r="C20" s="73" t="s">
        <v>144</v>
      </c>
      <c r="D20" s="11">
        <v>1</v>
      </c>
      <c r="E20" s="73" t="s">
        <v>300</v>
      </c>
      <c r="F20" s="39">
        <v>75</v>
      </c>
      <c r="G20" s="57">
        <f t="shared" si="4"/>
        <v>75</v>
      </c>
      <c r="H20" s="18"/>
      <c r="I20" s="48"/>
      <c r="J20" s="50"/>
      <c r="K20" s="70">
        <f t="shared" si="5"/>
        <v>0</v>
      </c>
      <c r="L20" s="18"/>
      <c r="M20" s="48"/>
      <c r="N20" s="44"/>
      <c r="O20" s="12"/>
    </row>
    <row r="21" spans="2:15" x14ac:dyDescent="0.25">
      <c r="B21" s="10"/>
      <c r="C21" s="73"/>
      <c r="D21" s="11">
        <v>2</v>
      </c>
      <c r="E21" s="73" t="s">
        <v>301</v>
      </c>
      <c r="F21" s="39">
        <v>18</v>
      </c>
      <c r="G21" s="57">
        <f t="shared" si="4"/>
        <v>36</v>
      </c>
      <c r="H21" s="18"/>
      <c r="I21" s="48"/>
      <c r="J21" s="50"/>
      <c r="K21" s="70">
        <f t="shared" si="5"/>
        <v>0</v>
      </c>
      <c r="L21" s="18"/>
      <c r="M21" s="48"/>
      <c r="N21" s="44"/>
      <c r="O21" s="12"/>
    </row>
    <row r="22" spans="2:15" x14ac:dyDescent="0.25">
      <c r="B22" s="10"/>
      <c r="C22" s="73"/>
      <c r="D22" s="11">
        <v>2</v>
      </c>
      <c r="E22" s="148" t="s">
        <v>68</v>
      </c>
      <c r="F22" s="39">
        <v>25</v>
      </c>
      <c r="G22" s="57">
        <f t="shared" si="4"/>
        <v>50</v>
      </c>
      <c r="H22" s="18"/>
      <c r="I22" s="48"/>
      <c r="J22" s="50"/>
      <c r="K22" s="70">
        <f t="shared" si="5"/>
        <v>0</v>
      </c>
      <c r="L22" s="18"/>
      <c r="M22" s="48"/>
      <c r="N22" s="44"/>
      <c r="O22" s="12"/>
    </row>
    <row r="23" spans="2:15" x14ac:dyDescent="0.25">
      <c r="B23" s="10">
        <v>7836</v>
      </c>
      <c r="C23" s="125" t="s">
        <v>268</v>
      </c>
      <c r="D23" s="125">
        <v>9</v>
      </c>
      <c r="E23" s="125" t="s">
        <v>302</v>
      </c>
      <c r="F23" s="39"/>
      <c r="G23" s="57">
        <f t="shared" si="2"/>
        <v>0</v>
      </c>
      <c r="H23" s="18"/>
      <c r="I23" s="48"/>
      <c r="J23" s="50">
        <v>105</v>
      </c>
      <c r="K23" s="70">
        <f t="shared" si="3"/>
        <v>945</v>
      </c>
      <c r="L23" s="18"/>
      <c r="M23" s="48"/>
      <c r="N23" s="44"/>
      <c r="O23" s="12"/>
    </row>
    <row r="24" spans="2:15" x14ac:dyDescent="0.25">
      <c r="B24" s="10">
        <v>7837</v>
      </c>
      <c r="C24" s="73" t="s">
        <v>156</v>
      </c>
      <c r="D24" s="11">
        <v>4</v>
      </c>
      <c r="E24" s="73" t="s">
        <v>270</v>
      </c>
      <c r="F24" s="39">
        <v>25</v>
      </c>
      <c r="G24" s="57">
        <f t="shared" si="2"/>
        <v>100</v>
      </c>
      <c r="H24" s="18"/>
      <c r="I24" s="48"/>
      <c r="J24" s="50"/>
      <c r="K24" s="70">
        <f t="shared" si="3"/>
        <v>0</v>
      </c>
      <c r="L24" s="18"/>
      <c r="M24" s="48"/>
      <c r="N24" s="44"/>
      <c r="O24" s="12"/>
    </row>
    <row r="25" spans="2:15" x14ac:dyDescent="0.25">
      <c r="B25" s="10">
        <v>7838</v>
      </c>
      <c r="C25" s="73" t="s">
        <v>219</v>
      </c>
      <c r="D25" s="11">
        <v>3</v>
      </c>
      <c r="E25" s="73" t="s">
        <v>303</v>
      </c>
      <c r="F25" s="39"/>
      <c r="G25" s="57">
        <f t="shared" ref="G25:G29" si="6">+D25*F25</f>
        <v>0</v>
      </c>
      <c r="H25" s="18"/>
      <c r="I25" s="48"/>
      <c r="J25" s="50">
        <v>170</v>
      </c>
      <c r="K25" s="70">
        <f t="shared" ref="K25:K29" si="7">+D25*J25</f>
        <v>510</v>
      </c>
      <c r="L25" s="18"/>
      <c r="M25" s="48"/>
      <c r="N25" s="44"/>
      <c r="O25" s="12"/>
    </row>
    <row r="26" spans="2:15" x14ac:dyDescent="0.25">
      <c r="B26" s="10"/>
      <c r="C26" s="73"/>
      <c r="D26" s="11">
        <v>3</v>
      </c>
      <c r="E26" s="73" t="s">
        <v>187</v>
      </c>
      <c r="F26" s="39"/>
      <c r="G26" s="57">
        <f t="shared" si="6"/>
        <v>0</v>
      </c>
      <c r="H26" s="18"/>
      <c r="I26" s="48"/>
      <c r="J26" s="50">
        <v>107</v>
      </c>
      <c r="K26" s="70">
        <f t="shared" si="7"/>
        <v>321</v>
      </c>
      <c r="L26" s="18"/>
      <c r="M26" s="48"/>
      <c r="N26" s="44"/>
      <c r="O26" s="12"/>
    </row>
    <row r="27" spans="2:15" x14ac:dyDescent="0.25">
      <c r="B27" s="10">
        <v>7839</v>
      </c>
      <c r="C27" s="73" t="s">
        <v>156</v>
      </c>
      <c r="D27" s="11">
        <v>4</v>
      </c>
      <c r="E27" s="148" t="s">
        <v>270</v>
      </c>
      <c r="F27" s="39">
        <v>25</v>
      </c>
      <c r="G27" s="57">
        <f t="shared" si="6"/>
        <v>100</v>
      </c>
      <c r="H27" s="18"/>
      <c r="I27" s="48"/>
      <c r="J27" s="50"/>
      <c r="K27" s="70">
        <f t="shared" si="7"/>
        <v>0</v>
      </c>
      <c r="L27" s="18"/>
      <c r="M27" s="48"/>
      <c r="N27" s="44"/>
      <c r="O27" s="12"/>
    </row>
    <row r="28" spans="2:15" x14ac:dyDescent="0.25">
      <c r="B28" s="10">
        <v>7840</v>
      </c>
      <c r="C28" s="125" t="s">
        <v>305</v>
      </c>
      <c r="D28" s="125">
        <v>1</v>
      </c>
      <c r="E28" s="125" t="s">
        <v>130</v>
      </c>
      <c r="F28" s="39">
        <v>35</v>
      </c>
      <c r="G28" s="57">
        <f t="shared" si="6"/>
        <v>35</v>
      </c>
      <c r="H28" s="18"/>
      <c r="I28" s="48"/>
      <c r="J28" s="50"/>
      <c r="K28" s="70">
        <f t="shared" si="7"/>
        <v>0</v>
      </c>
      <c r="L28" s="18"/>
      <c r="M28" s="48"/>
      <c r="N28" s="44"/>
      <c r="O28" s="12"/>
    </row>
    <row r="29" spans="2:15" x14ac:dyDescent="0.25">
      <c r="B29" s="10">
        <v>7841</v>
      </c>
      <c r="C29" s="73" t="s">
        <v>306</v>
      </c>
      <c r="D29" s="11">
        <v>2</v>
      </c>
      <c r="E29" s="73" t="s">
        <v>76</v>
      </c>
      <c r="F29" s="39"/>
      <c r="G29" s="57">
        <f t="shared" si="6"/>
        <v>0</v>
      </c>
      <c r="H29" s="18"/>
      <c r="I29" s="48"/>
      <c r="J29" s="50">
        <v>106</v>
      </c>
      <c r="K29" s="70">
        <f t="shared" si="7"/>
        <v>212</v>
      </c>
      <c r="L29" s="18"/>
      <c r="M29" s="48"/>
      <c r="N29" s="44"/>
      <c r="O29" s="12"/>
    </row>
    <row r="30" spans="2:15" x14ac:dyDescent="0.25">
      <c r="B30" s="10">
        <v>7842</v>
      </c>
      <c r="C30" s="73" t="s">
        <v>179</v>
      </c>
      <c r="D30" s="11">
        <v>3</v>
      </c>
      <c r="E30" s="73" t="s">
        <v>307</v>
      </c>
      <c r="F30" s="39"/>
      <c r="G30" s="57">
        <f t="shared" ref="G30:G31" si="8">+D30*F30</f>
        <v>0</v>
      </c>
      <c r="H30" s="18"/>
      <c r="I30" s="48"/>
      <c r="J30" s="50"/>
      <c r="K30" s="70">
        <f t="shared" ref="K30:K31" si="9">+D30*J30</f>
        <v>0</v>
      </c>
      <c r="L30" s="18"/>
      <c r="M30" s="48"/>
      <c r="N30" s="44"/>
      <c r="O30" s="12"/>
    </row>
    <row r="31" spans="2:15" x14ac:dyDescent="0.25">
      <c r="B31" s="10"/>
      <c r="C31" s="73"/>
      <c r="D31" s="11">
        <v>6</v>
      </c>
      <c r="E31" s="148" t="s">
        <v>308</v>
      </c>
      <c r="F31" s="39"/>
      <c r="G31" s="57">
        <f t="shared" si="8"/>
        <v>0</v>
      </c>
      <c r="H31" s="18"/>
      <c r="I31" s="48"/>
      <c r="J31" s="50"/>
      <c r="K31" s="70">
        <f t="shared" si="9"/>
        <v>0</v>
      </c>
      <c r="L31" s="18"/>
      <c r="M31" s="48"/>
      <c r="N31" s="44"/>
      <c r="O31" s="12"/>
    </row>
    <row r="32" spans="2:15" ht="15.75" customHeight="1" x14ac:dyDescent="0.25">
      <c r="B32" s="16">
        <v>7843</v>
      </c>
      <c r="C32" s="130" t="s">
        <v>309</v>
      </c>
      <c r="D32" s="16">
        <v>1</v>
      </c>
      <c r="E32" s="130" t="s">
        <v>310</v>
      </c>
      <c r="F32" s="40">
        <v>160</v>
      </c>
      <c r="G32" s="57">
        <v>0</v>
      </c>
      <c r="H32" s="18"/>
      <c r="I32" s="48"/>
      <c r="J32" s="51"/>
      <c r="K32" s="70">
        <f t="shared" ref="K32:K34" si="10">+D32*J32</f>
        <v>0</v>
      </c>
      <c r="L32" s="18"/>
      <c r="M32" s="48"/>
      <c r="N32" s="45">
        <v>160</v>
      </c>
      <c r="O32" s="147"/>
    </row>
    <row r="33" spans="2:15" ht="15.75" customHeight="1" x14ac:dyDescent="0.25">
      <c r="B33" s="23">
        <v>7844</v>
      </c>
      <c r="C33" s="152" t="s">
        <v>26</v>
      </c>
      <c r="D33" s="23">
        <v>4</v>
      </c>
      <c r="E33" s="152" t="s">
        <v>76</v>
      </c>
      <c r="F33" s="42"/>
      <c r="G33" s="161"/>
      <c r="H33" s="153"/>
      <c r="I33" s="154"/>
      <c r="J33" s="53">
        <v>106</v>
      </c>
      <c r="K33" s="215">
        <f t="shared" si="10"/>
        <v>424</v>
      </c>
      <c r="L33" s="153"/>
      <c r="M33" s="154"/>
      <c r="N33" s="47"/>
      <c r="O33" s="216"/>
    </row>
    <row r="34" spans="2:15" ht="15.75" customHeight="1" x14ac:dyDescent="0.25">
      <c r="B34" s="23"/>
      <c r="C34" s="152"/>
      <c r="D34" s="23">
        <v>4</v>
      </c>
      <c r="E34" s="152" t="s">
        <v>123</v>
      </c>
      <c r="F34" s="42"/>
      <c r="G34" s="161"/>
      <c r="H34" s="153"/>
      <c r="I34" s="154"/>
      <c r="J34" s="53">
        <v>154</v>
      </c>
      <c r="K34" s="215">
        <f t="shared" si="10"/>
        <v>616</v>
      </c>
      <c r="L34" s="153"/>
      <c r="M34" s="154"/>
      <c r="N34" s="47"/>
      <c r="O34" s="216"/>
    </row>
    <row r="35" spans="2:15" ht="15.75" customHeight="1" x14ac:dyDescent="0.25">
      <c r="B35" s="23">
        <v>7845</v>
      </c>
      <c r="C35" s="152" t="s">
        <v>294</v>
      </c>
      <c r="D35" s="23">
        <v>5</v>
      </c>
      <c r="E35" s="152" t="s">
        <v>217</v>
      </c>
      <c r="F35" s="42">
        <v>12</v>
      </c>
      <c r="G35" s="161">
        <v>60</v>
      </c>
      <c r="H35" s="153"/>
      <c r="I35" s="154"/>
      <c r="J35" s="53"/>
      <c r="K35" s="215"/>
      <c r="L35" s="153"/>
      <c r="M35" s="154"/>
      <c r="N35" s="47"/>
      <c r="O35" s="216"/>
    </row>
    <row r="36" spans="2:15" ht="15.75" customHeight="1" x14ac:dyDescent="0.25">
      <c r="B36" s="23"/>
      <c r="C36" s="152"/>
      <c r="D36" s="23"/>
      <c r="E36" s="152"/>
      <c r="F36" s="42"/>
      <c r="G36" s="161"/>
      <c r="H36" s="153"/>
      <c r="I36" s="154"/>
      <c r="J36" s="53"/>
      <c r="K36" s="215"/>
      <c r="L36" s="153"/>
      <c r="M36" s="154"/>
      <c r="N36" s="47"/>
      <c r="O36" s="216"/>
    </row>
    <row r="37" spans="2:15" ht="15.75" customHeight="1" x14ac:dyDescent="0.25">
      <c r="B37" s="23"/>
      <c r="C37" s="152"/>
      <c r="D37" s="23"/>
      <c r="E37" s="152"/>
      <c r="F37" s="42"/>
      <c r="G37" s="161"/>
      <c r="H37" s="153"/>
      <c r="I37" s="154"/>
      <c r="J37" s="53"/>
      <c r="K37" s="215"/>
      <c r="L37" s="153"/>
      <c r="M37" s="154"/>
      <c r="N37" s="47"/>
      <c r="O37" s="216"/>
    </row>
    <row r="38" spans="2:15" ht="15.75" customHeight="1" thickBot="1" x14ac:dyDescent="0.3">
      <c r="B38" s="23"/>
      <c r="C38" s="23"/>
      <c r="D38" s="23"/>
      <c r="E38" s="23"/>
      <c r="F38" s="42"/>
      <c r="G38" s="67">
        <f>+D38*F38</f>
        <v>0</v>
      </c>
      <c r="H38" s="68"/>
      <c r="I38" s="69"/>
      <c r="J38" s="53"/>
      <c r="K38" s="72">
        <f t="shared" si="1"/>
        <v>0</v>
      </c>
      <c r="L38" s="68"/>
      <c r="M38" s="69"/>
      <c r="N38" s="47"/>
      <c r="O38" s="24"/>
    </row>
    <row r="39" spans="2:15" s="3" customFormat="1" ht="15.75" customHeight="1" thickBot="1" x14ac:dyDescent="0.3">
      <c r="B39" s="20"/>
      <c r="C39" s="21"/>
      <c r="D39" s="21"/>
      <c r="E39" s="21" t="s">
        <v>13</v>
      </c>
      <c r="F39" s="43"/>
      <c r="G39" s="61">
        <f>SUM(G8:G38)</f>
        <v>1280</v>
      </c>
      <c r="H39" s="62">
        <f>SUM(H8:H38)</f>
        <v>0</v>
      </c>
      <c r="I39" s="63">
        <f>SUM(I8:I38)</f>
        <v>0</v>
      </c>
      <c r="J39" s="54"/>
      <c r="K39" s="61">
        <f>SUM(K8:K38)</f>
        <v>3240</v>
      </c>
      <c r="L39" s="62">
        <f>SUM(L8:L38)</f>
        <v>0</v>
      </c>
      <c r="M39" s="63">
        <f>SUM(M8:M38)</f>
        <v>0</v>
      </c>
      <c r="N39" s="56">
        <f>SUM(N8:N38)</f>
        <v>160</v>
      </c>
      <c r="O39" s="22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E41" s="135" t="s">
        <v>134</v>
      </c>
      <c r="F41" s="137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E43" s="135" t="s">
        <v>204</v>
      </c>
      <c r="F43" s="5"/>
      <c r="G43" s="30">
        <v>4680</v>
      </c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35" t="s">
        <v>14</v>
      </c>
      <c r="F44" s="5"/>
      <c r="G44" s="30">
        <v>160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E45" s="135" t="s">
        <v>304</v>
      </c>
      <c r="F45" s="1"/>
      <c r="G45" s="30">
        <v>15</v>
      </c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35" t="s">
        <v>63</v>
      </c>
      <c r="F46" s="1"/>
      <c r="G46" s="30">
        <v>2242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35" t="s">
        <v>311</v>
      </c>
      <c r="F47" s="1"/>
      <c r="G47" s="30">
        <v>2263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35"/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35" t="s">
        <v>96</v>
      </c>
      <c r="F49" s="1"/>
      <c r="G49" s="30">
        <v>0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5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5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5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F975-55BF-0B4E-8B99-EAE1615C89F0}">
  <dimension ref="A1:R214"/>
  <sheetViews>
    <sheetView zoomScaleNormal="100" zoomScaleSheetLayoutView="100" workbookViewId="0">
      <pane ySplit="7" topLeftCell="A8" activePane="bottomLeft" state="frozen"/>
      <selection activeCell="C1" sqref="C1"/>
      <selection pane="bottomLeft" activeCell="C15" sqref="C15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21.140625" style="121" customWidth="1"/>
    <col min="4" max="4" width="4.42578125" customWidth="1"/>
    <col min="5" max="5" width="26.5703125" style="121" customWidth="1"/>
    <col min="6" max="6" width="8.42578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style="99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100"/>
      <c r="P2" s="3"/>
      <c r="Q2" s="3"/>
      <c r="R2" s="3"/>
    </row>
    <row r="3" spans="1:18" x14ac:dyDescent="0.25">
      <c r="A3" s="3"/>
      <c r="B3" s="3"/>
      <c r="C3" s="122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100"/>
      <c r="P3" s="3"/>
      <c r="Q3" s="3"/>
      <c r="R3" s="3"/>
    </row>
    <row r="4" spans="1:18" x14ac:dyDescent="0.25">
      <c r="A4" s="3"/>
      <c r="B4" s="3" t="s">
        <v>1</v>
      </c>
      <c r="C4" s="133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100"/>
      <c r="P4" s="3"/>
      <c r="Q4" s="3"/>
      <c r="R4" s="3"/>
    </row>
    <row r="5" spans="1:18" ht="15.75" thickBot="1" x14ac:dyDescent="0.3">
      <c r="A5" s="3"/>
      <c r="B5" s="3" t="s">
        <v>2</v>
      </c>
      <c r="C5" s="134">
        <v>45304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100"/>
      <c r="P5" s="3"/>
      <c r="Q5" s="3"/>
      <c r="R5" s="3"/>
    </row>
    <row r="6" spans="1:18" ht="15.75" customHeight="1" thickBot="1" x14ac:dyDescent="0.3">
      <c r="A6" s="3"/>
      <c r="B6" s="3"/>
      <c r="C6" s="12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100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24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101" t="s">
        <v>11</v>
      </c>
      <c r="P7" s="34"/>
      <c r="Q7" s="34"/>
      <c r="R7" s="34"/>
    </row>
    <row r="8" spans="1:18" x14ac:dyDescent="0.25">
      <c r="B8" s="112">
        <v>7846</v>
      </c>
      <c r="C8" s="125" t="s">
        <v>312</v>
      </c>
      <c r="D8" s="11">
        <v>2</v>
      </c>
      <c r="E8" s="125" t="s">
        <v>313</v>
      </c>
      <c r="F8" s="39">
        <v>90</v>
      </c>
      <c r="G8" s="57">
        <v>0</v>
      </c>
      <c r="H8" s="18"/>
      <c r="I8" s="48"/>
      <c r="J8" s="50"/>
      <c r="K8" s="70">
        <f t="shared" ref="K8:K13" si="0">+D8*J8</f>
        <v>0</v>
      </c>
      <c r="L8" s="18"/>
      <c r="M8" s="48"/>
      <c r="N8" s="44">
        <v>180</v>
      </c>
      <c r="O8" s="97"/>
    </row>
    <row r="9" spans="1:18" x14ac:dyDescent="0.25">
      <c r="B9" s="130" t="s">
        <v>318</v>
      </c>
      <c r="C9" s="151" t="s">
        <v>314</v>
      </c>
      <c r="D9" s="11">
        <v>3</v>
      </c>
      <c r="E9" s="125" t="s">
        <v>165</v>
      </c>
      <c r="F9" s="39">
        <v>15</v>
      </c>
      <c r="G9" s="57">
        <f t="shared" ref="G9:G12" si="1">+D9*F9</f>
        <v>45</v>
      </c>
      <c r="H9" s="18"/>
      <c r="I9" s="48"/>
      <c r="J9" s="50"/>
      <c r="K9" s="70">
        <f t="shared" si="0"/>
        <v>0</v>
      </c>
      <c r="L9" s="18"/>
      <c r="M9" s="48"/>
      <c r="N9" s="44"/>
      <c r="O9" s="97"/>
    </row>
    <row r="10" spans="1:18" x14ac:dyDescent="0.25">
      <c r="B10" s="16">
        <v>7848</v>
      </c>
      <c r="C10" s="136" t="s">
        <v>315</v>
      </c>
      <c r="D10" s="13">
        <v>9</v>
      </c>
      <c r="E10" s="126" t="s">
        <v>316</v>
      </c>
      <c r="F10" s="41"/>
      <c r="G10" s="57">
        <f t="shared" si="1"/>
        <v>0</v>
      </c>
      <c r="H10" s="18"/>
      <c r="I10" s="48"/>
      <c r="J10" s="50">
        <v>103</v>
      </c>
      <c r="K10" s="70">
        <f t="shared" si="0"/>
        <v>927</v>
      </c>
      <c r="L10" s="18"/>
      <c r="M10" s="48"/>
      <c r="N10" s="44"/>
      <c r="O10" s="97"/>
    </row>
    <row r="11" spans="1:18" x14ac:dyDescent="0.25">
      <c r="B11" s="16"/>
      <c r="C11" s="151"/>
      <c r="D11" s="11">
        <v>3</v>
      </c>
      <c r="E11" s="125" t="s">
        <v>123</v>
      </c>
      <c r="F11" s="39"/>
      <c r="G11" s="57">
        <f t="shared" si="1"/>
        <v>0</v>
      </c>
      <c r="H11" s="18"/>
      <c r="I11" s="48"/>
      <c r="J11" s="50">
        <v>154</v>
      </c>
      <c r="K11" s="70">
        <f t="shared" si="0"/>
        <v>462</v>
      </c>
      <c r="L11" s="18"/>
      <c r="M11" s="48"/>
      <c r="N11" s="44"/>
      <c r="O11" s="97"/>
    </row>
    <row r="12" spans="1:18" x14ac:dyDescent="0.25">
      <c r="B12" s="16">
        <v>7849</v>
      </c>
      <c r="C12" s="151" t="s">
        <v>317</v>
      </c>
      <c r="D12" s="11">
        <v>1</v>
      </c>
      <c r="E12" s="125" t="s">
        <v>42</v>
      </c>
      <c r="F12" s="39">
        <v>38</v>
      </c>
      <c r="G12" s="57">
        <f t="shared" si="1"/>
        <v>38</v>
      </c>
      <c r="H12" s="18"/>
      <c r="I12" s="48"/>
      <c r="J12" s="50"/>
      <c r="K12" s="70">
        <f t="shared" si="0"/>
        <v>0</v>
      </c>
      <c r="L12" s="18"/>
      <c r="M12" s="48"/>
      <c r="N12" s="44"/>
      <c r="O12" s="97"/>
    </row>
    <row r="13" spans="1:18" x14ac:dyDescent="0.25">
      <c r="B13" s="16">
        <v>7850</v>
      </c>
      <c r="C13" s="151" t="s">
        <v>319</v>
      </c>
      <c r="D13" s="11">
        <v>100</v>
      </c>
      <c r="E13" s="125" t="s">
        <v>41</v>
      </c>
      <c r="F13" s="39">
        <v>6.5</v>
      </c>
      <c r="G13" s="57">
        <v>0</v>
      </c>
      <c r="H13" s="18"/>
      <c r="I13" s="48"/>
      <c r="J13" s="50"/>
      <c r="K13" s="70">
        <f t="shared" si="0"/>
        <v>0</v>
      </c>
      <c r="L13" s="18"/>
      <c r="M13" s="48"/>
      <c r="N13" s="44">
        <v>650</v>
      </c>
      <c r="O13" s="97"/>
    </row>
    <row r="14" spans="1:18" x14ac:dyDescent="0.25">
      <c r="B14" s="16">
        <v>9801</v>
      </c>
      <c r="C14" s="151" t="s">
        <v>320</v>
      </c>
      <c r="D14" s="11">
        <v>1</v>
      </c>
      <c r="E14" s="125" t="s">
        <v>321</v>
      </c>
      <c r="F14" s="39"/>
      <c r="G14" s="57">
        <f t="shared" ref="G14:G18" si="2">+D14*F14</f>
        <v>0</v>
      </c>
      <c r="H14" s="18"/>
      <c r="I14" s="48"/>
      <c r="J14" s="50"/>
      <c r="K14" s="70">
        <f t="shared" ref="K14:K24" si="3">+D14*J14</f>
        <v>0</v>
      </c>
      <c r="L14" s="18"/>
      <c r="M14" s="48"/>
      <c r="N14" s="44"/>
      <c r="O14" s="97"/>
    </row>
    <row r="15" spans="1:18" x14ac:dyDescent="0.25">
      <c r="B15" s="16">
        <v>9802</v>
      </c>
      <c r="C15" s="136" t="s">
        <v>160</v>
      </c>
      <c r="D15" s="13">
        <v>6</v>
      </c>
      <c r="E15" s="126" t="s">
        <v>322</v>
      </c>
      <c r="F15" s="41"/>
      <c r="G15" s="57">
        <f t="shared" si="2"/>
        <v>0</v>
      </c>
      <c r="H15" s="18"/>
      <c r="I15" s="48"/>
      <c r="J15" s="50">
        <v>136</v>
      </c>
      <c r="K15" s="70">
        <v>0</v>
      </c>
      <c r="L15" s="18"/>
      <c r="M15" s="48"/>
      <c r="N15" s="44">
        <v>816</v>
      </c>
      <c r="O15" s="97"/>
    </row>
    <row r="16" spans="1:18" x14ac:dyDescent="0.25">
      <c r="B16" s="16"/>
      <c r="C16" s="151"/>
      <c r="D16" s="11">
        <v>6</v>
      </c>
      <c r="E16" s="125" t="s">
        <v>316</v>
      </c>
      <c r="F16" s="39"/>
      <c r="G16" s="57">
        <f t="shared" si="2"/>
        <v>0</v>
      </c>
      <c r="H16" s="18"/>
      <c r="I16" s="48"/>
      <c r="J16" s="50">
        <v>102</v>
      </c>
      <c r="K16" s="70">
        <v>0</v>
      </c>
      <c r="L16" s="18"/>
      <c r="M16" s="48"/>
      <c r="N16" s="44">
        <v>612</v>
      </c>
      <c r="O16" s="97"/>
    </row>
    <row r="17" spans="2:15" x14ac:dyDescent="0.25">
      <c r="B17" s="16"/>
      <c r="C17" s="151"/>
      <c r="D17" s="11">
        <v>1</v>
      </c>
      <c r="E17" s="125" t="s">
        <v>323</v>
      </c>
      <c r="F17" s="39">
        <v>93</v>
      </c>
      <c r="G17" s="57">
        <v>0</v>
      </c>
      <c r="H17" s="18"/>
      <c r="I17" s="48"/>
      <c r="J17" s="50"/>
      <c r="K17" s="70">
        <f t="shared" si="3"/>
        <v>0</v>
      </c>
      <c r="L17" s="18"/>
      <c r="M17" s="48"/>
      <c r="N17" s="44">
        <v>93</v>
      </c>
      <c r="O17" s="97"/>
    </row>
    <row r="18" spans="2:15" x14ac:dyDescent="0.25">
      <c r="B18" s="16">
        <v>9803</v>
      </c>
      <c r="C18" s="151" t="s">
        <v>186</v>
      </c>
      <c r="D18" s="11">
        <v>1</v>
      </c>
      <c r="E18" s="125" t="s">
        <v>245</v>
      </c>
      <c r="F18" s="39"/>
      <c r="G18" s="57">
        <f t="shared" si="2"/>
        <v>0</v>
      </c>
      <c r="H18" s="18"/>
      <c r="I18" s="48"/>
      <c r="J18" s="50">
        <v>103</v>
      </c>
      <c r="K18" s="70">
        <f t="shared" si="3"/>
        <v>103</v>
      </c>
      <c r="L18" s="18"/>
      <c r="M18" s="48"/>
      <c r="N18" s="44"/>
      <c r="O18" s="97"/>
    </row>
    <row r="19" spans="2:15" x14ac:dyDescent="0.25">
      <c r="B19" s="16">
        <v>9804</v>
      </c>
      <c r="C19" s="151" t="s">
        <v>276</v>
      </c>
      <c r="D19" s="11">
        <v>2</v>
      </c>
      <c r="E19" s="125" t="s">
        <v>28</v>
      </c>
      <c r="F19" s="39">
        <v>60</v>
      </c>
      <c r="G19" s="57">
        <v>0</v>
      </c>
      <c r="H19" s="18"/>
      <c r="I19" s="48"/>
      <c r="J19" s="50"/>
      <c r="K19" s="70">
        <f t="shared" ref="K19" si="4">+D19*J19</f>
        <v>0</v>
      </c>
      <c r="L19" s="18"/>
      <c r="M19" s="48"/>
      <c r="N19" s="44">
        <v>120</v>
      </c>
      <c r="O19" s="97"/>
    </row>
    <row r="20" spans="2:15" x14ac:dyDescent="0.25">
      <c r="B20" s="16"/>
      <c r="C20" s="136"/>
      <c r="D20" s="13">
        <v>1</v>
      </c>
      <c r="E20" s="126" t="s">
        <v>324</v>
      </c>
      <c r="F20" s="41">
        <v>20</v>
      </c>
      <c r="G20" s="57">
        <v>0</v>
      </c>
      <c r="H20" s="18"/>
      <c r="I20" s="48"/>
      <c r="J20" s="50"/>
      <c r="K20" s="70">
        <f t="shared" si="3"/>
        <v>0</v>
      </c>
      <c r="L20" s="18"/>
      <c r="M20" s="48"/>
      <c r="N20" s="44">
        <v>20</v>
      </c>
      <c r="O20" s="97"/>
    </row>
    <row r="21" spans="2:15" x14ac:dyDescent="0.25">
      <c r="B21" s="16">
        <v>9805</v>
      </c>
      <c r="C21" s="151" t="s">
        <v>325</v>
      </c>
      <c r="D21" s="11">
        <v>2</v>
      </c>
      <c r="E21" s="125" t="s">
        <v>326</v>
      </c>
      <c r="F21" s="39">
        <v>18</v>
      </c>
      <c r="G21" s="57">
        <v>0</v>
      </c>
      <c r="H21" s="18"/>
      <c r="I21" s="48"/>
      <c r="J21" s="50"/>
      <c r="K21" s="70">
        <f t="shared" si="3"/>
        <v>0</v>
      </c>
      <c r="L21" s="18"/>
      <c r="M21" s="48"/>
      <c r="N21" s="44">
        <v>36</v>
      </c>
      <c r="O21" s="97"/>
    </row>
    <row r="22" spans="2:15" x14ac:dyDescent="0.25">
      <c r="B22" s="16"/>
      <c r="C22" s="151"/>
      <c r="D22" s="11">
        <v>1</v>
      </c>
      <c r="E22" s="125" t="s">
        <v>68</v>
      </c>
      <c r="F22" s="39">
        <v>25</v>
      </c>
      <c r="G22" s="57">
        <v>0</v>
      </c>
      <c r="H22" s="18"/>
      <c r="I22" s="48"/>
      <c r="J22" s="50"/>
      <c r="K22" s="70">
        <f t="shared" si="3"/>
        <v>0</v>
      </c>
      <c r="L22" s="18"/>
      <c r="M22" s="48"/>
      <c r="N22" s="44">
        <v>25</v>
      </c>
      <c r="O22" s="97"/>
    </row>
    <row r="23" spans="2:15" x14ac:dyDescent="0.25">
      <c r="B23" s="16"/>
      <c r="C23" s="151"/>
      <c r="D23" s="11">
        <v>3</v>
      </c>
      <c r="E23" s="125" t="s">
        <v>41</v>
      </c>
      <c r="F23" s="39">
        <v>8</v>
      </c>
      <c r="G23" s="57">
        <v>0</v>
      </c>
      <c r="H23" s="18"/>
      <c r="I23" s="48"/>
      <c r="J23" s="50"/>
      <c r="K23" s="70">
        <f t="shared" si="3"/>
        <v>0</v>
      </c>
      <c r="L23" s="18"/>
      <c r="M23" s="48"/>
      <c r="N23" s="44">
        <v>24</v>
      </c>
      <c r="O23" s="97"/>
    </row>
    <row r="24" spans="2:15" x14ac:dyDescent="0.25">
      <c r="B24" s="16"/>
      <c r="C24" s="151"/>
      <c r="D24" s="11">
        <v>1</v>
      </c>
      <c r="E24" s="125" t="s">
        <v>80</v>
      </c>
      <c r="F24" s="39">
        <v>30</v>
      </c>
      <c r="G24" s="57">
        <v>0</v>
      </c>
      <c r="H24" s="18"/>
      <c r="I24" s="48"/>
      <c r="J24" s="50"/>
      <c r="K24" s="70">
        <f t="shared" si="3"/>
        <v>0</v>
      </c>
      <c r="L24" s="18"/>
      <c r="M24" s="48"/>
      <c r="N24" s="44">
        <v>30</v>
      </c>
      <c r="O24" s="97"/>
    </row>
    <row r="25" spans="2:15" x14ac:dyDescent="0.25">
      <c r="B25" s="16"/>
      <c r="C25" s="151"/>
      <c r="D25" s="11">
        <v>1</v>
      </c>
      <c r="E25" s="125" t="s">
        <v>108</v>
      </c>
      <c r="F25" s="39">
        <v>25</v>
      </c>
      <c r="G25" s="57">
        <v>0</v>
      </c>
      <c r="H25" s="18"/>
      <c r="I25" s="48"/>
      <c r="J25" s="50"/>
      <c r="K25" s="70">
        <f t="shared" ref="K25:K27" si="5">+D25*J25</f>
        <v>0</v>
      </c>
      <c r="L25" s="18"/>
      <c r="M25" s="48"/>
      <c r="N25" s="44">
        <v>25</v>
      </c>
      <c r="O25" s="97"/>
    </row>
    <row r="26" spans="2:15" x14ac:dyDescent="0.25">
      <c r="B26" s="16"/>
      <c r="C26" s="136"/>
      <c r="D26" s="13">
        <v>1</v>
      </c>
      <c r="E26" s="126" t="s">
        <v>128</v>
      </c>
      <c r="F26" s="41">
        <v>35</v>
      </c>
      <c r="G26" s="57">
        <v>0</v>
      </c>
      <c r="H26" s="18"/>
      <c r="I26" s="48"/>
      <c r="J26" s="50"/>
      <c r="K26" s="70">
        <f t="shared" si="5"/>
        <v>0</v>
      </c>
      <c r="L26" s="18"/>
      <c r="M26" s="48"/>
      <c r="N26" s="44">
        <v>35</v>
      </c>
      <c r="O26" s="97"/>
    </row>
    <row r="27" spans="2:15" x14ac:dyDescent="0.25">
      <c r="B27" s="16"/>
      <c r="C27" s="151"/>
      <c r="D27" s="11">
        <v>1</v>
      </c>
      <c r="E27" s="125" t="s">
        <v>327</v>
      </c>
      <c r="F27" s="39">
        <v>58</v>
      </c>
      <c r="G27" s="57">
        <v>0</v>
      </c>
      <c r="H27" s="18"/>
      <c r="I27" s="48"/>
      <c r="J27" s="50"/>
      <c r="K27" s="70">
        <f t="shared" si="5"/>
        <v>0</v>
      </c>
      <c r="L27" s="18"/>
      <c r="M27" s="48"/>
      <c r="N27" s="44">
        <v>58</v>
      </c>
      <c r="O27" s="97"/>
    </row>
    <row r="28" spans="2:15" ht="15.75" customHeight="1" x14ac:dyDescent="0.25">
      <c r="B28" s="16"/>
      <c r="C28" s="127"/>
      <c r="D28" s="16"/>
      <c r="E28" s="127"/>
      <c r="F28" s="40"/>
      <c r="G28" s="57">
        <f t="shared" ref="G28:G30" si="6">+D28*F28</f>
        <v>0</v>
      </c>
      <c r="H28" s="18"/>
      <c r="I28" s="48"/>
      <c r="J28" s="51"/>
      <c r="K28" s="70">
        <f t="shared" ref="K28:K30" si="7">+D28*J28</f>
        <v>0</v>
      </c>
      <c r="L28" s="18"/>
      <c r="M28" s="48"/>
      <c r="N28" s="45"/>
      <c r="O28" s="102"/>
    </row>
    <row r="29" spans="2:15" x14ac:dyDescent="0.25">
      <c r="B29" s="16"/>
      <c r="C29" s="136"/>
      <c r="D29" s="13"/>
      <c r="E29" s="126"/>
      <c r="F29" s="41"/>
      <c r="G29" s="57">
        <f t="shared" si="6"/>
        <v>0</v>
      </c>
      <c r="H29" s="18"/>
      <c r="I29" s="48"/>
      <c r="J29" s="50"/>
      <c r="K29" s="70">
        <f t="shared" si="7"/>
        <v>0</v>
      </c>
      <c r="L29" s="18"/>
      <c r="M29" s="48"/>
      <c r="N29" s="44"/>
      <c r="O29" s="97"/>
    </row>
    <row r="30" spans="2:15" x14ac:dyDescent="0.25">
      <c r="B30" s="16"/>
      <c r="C30" s="151"/>
      <c r="D30" s="11"/>
      <c r="E30" s="125"/>
      <c r="F30" s="39"/>
      <c r="G30" s="57">
        <f t="shared" si="6"/>
        <v>0</v>
      </c>
      <c r="H30" s="18"/>
      <c r="I30" s="48"/>
      <c r="J30" s="50"/>
      <c r="K30" s="70">
        <f t="shared" si="7"/>
        <v>0</v>
      </c>
      <c r="L30" s="18"/>
      <c r="M30" s="48"/>
      <c r="N30" s="44"/>
      <c r="O30" s="97"/>
    </row>
    <row r="31" spans="2:15" ht="15.75" customHeight="1" x14ac:dyDescent="0.25">
      <c r="B31" s="16"/>
      <c r="C31" s="127"/>
      <c r="D31" s="16"/>
      <c r="E31" s="127"/>
      <c r="F31" s="40"/>
      <c r="G31" s="57">
        <f t="shared" ref="G31" si="8">+D31*F31</f>
        <v>0</v>
      </c>
      <c r="H31" s="18"/>
      <c r="I31" s="48"/>
      <c r="J31" s="51"/>
      <c r="K31" s="70">
        <f t="shared" ref="K31" si="9">+D31*J31</f>
        <v>0</v>
      </c>
      <c r="L31" s="18"/>
      <c r="M31" s="48"/>
      <c r="N31" s="45"/>
      <c r="O31" s="102"/>
    </row>
    <row r="32" spans="2:15" ht="15.75" customHeight="1" thickBot="1" x14ac:dyDescent="0.3">
      <c r="B32" s="23"/>
      <c r="C32" s="128"/>
      <c r="D32" s="23"/>
      <c r="E32" s="128"/>
      <c r="F32" s="42"/>
      <c r="G32" s="67">
        <f>+D32*F32</f>
        <v>0</v>
      </c>
      <c r="H32" s="68"/>
      <c r="I32" s="69"/>
      <c r="J32" s="53"/>
      <c r="K32" s="72">
        <f>+D32*J32</f>
        <v>0</v>
      </c>
      <c r="L32" s="68"/>
      <c r="M32" s="69"/>
      <c r="N32" s="47"/>
      <c r="O32" s="103"/>
    </row>
    <row r="33" spans="2:15" s="3" customFormat="1" ht="15.75" customHeight="1" thickBot="1" x14ac:dyDescent="0.3">
      <c r="B33" s="20"/>
      <c r="C33" s="129"/>
      <c r="D33" s="21"/>
      <c r="E33" s="129" t="s">
        <v>13</v>
      </c>
      <c r="F33" s="43"/>
      <c r="G33" s="61">
        <f>SUM(G8:G32)</f>
        <v>83</v>
      </c>
      <c r="H33" s="62">
        <f>SUM(H8:H32)</f>
        <v>0</v>
      </c>
      <c r="I33" s="63">
        <f>SUM(I8:I32)</f>
        <v>0</v>
      </c>
      <c r="J33" s="54"/>
      <c r="K33" s="61">
        <f>SUM(K8:K32)</f>
        <v>1492</v>
      </c>
      <c r="L33" s="62">
        <f>SUM(L8:L32)</f>
        <v>0</v>
      </c>
      <c r="M33" s="63">
        <f>SUM(M8:M32)</f>
        <v>0</v>
      </c>
      <c r="N33" s="56">
        <f>SUM(N8:N32)</f>
        <v>2724</v>
      </c>
      <c r="O33" s="104"/>
    </row>
    <row r="34" spans="2:15" x14ac:dyDescent="0.25">
      <c r="F34" s="1"/>
      <c r="G34" s="30"/>
      <c r="H34" s="2"/>
      <c r="I34" s="1"/>
      <c r="J34" s="1"/>
      <c r="K34" s="30"/>
      <c r="L34" s="2"/>
      <c r="M34" s="1"/>
      <c r="N34" s="1"/>
    </row>
    <row r="35" spans="2:15" x14ac:dyDescent="0.25">
      <c r="E35" s="121" t="s">
        <v>61</v>
      </c>
      <c r="F35" s="5"/>
      <c r="G35" s="30"/>
      <c r="H35" s="2"/>
      <c r="I35" s="1"/>
      <c r="J35" s="1"/>
      <c r="K35" s="30"/>
      <c r="L35" s="2"/>
      <c r="M35" s="1"/>
      <c r="N35" s="1"/>
    </row>
    <row r="36" spans="2:15" x14ac:dyDescent="0.25">
      <c r="F36" s="1"/>
      <c r="G36" s="30"/>
      <c r="H36" s="2"/>
      <c r="I36" s="1"/>
      <c r="J36" s="1"/>
      <c r="K36" s="30"/>
      <c r="L36" s="2"/>
      <c r="M36" s="1"/>
      <c r="N36" s="1"/>
    </row>
    <row r="37" spans="2:15" x14ac:dyDescent="0.25">
      <c r="E37" s="121" t="s">
        <v>62</v>
      </c>
      <c r="F37" s="1"/>
      <c r="G37" s="30">
        <v>4299</v>
      </c>
      <c r="H37" s="2"/>
      <c r="I37" s="1"/>
      <c r="J37" s="1"/>
      <c r="K37" s="30"/>
      <c r="L37" s="2"/>
      <c r="M37" s="1"/>
      <c r="N37" s="1"/>
    </row>
    <row r="38" spans="2:15" x14ac:dyDescent="0.25">
      <c r="E38" s="121" t="s">
        <v>14</v>
      </c>
      <c r="F38" s="1"/>
      <c r="G38" s="30">
        <v>2724</v>
      </c>
      <c r="H38" s="2"/>
      <c r="I38" s="1"/>
      <c r="J38" s="1"/>
      <c r="K38" s="30"/>
      <c r="L38" s="2"/>
      <c r="M38" s="1"/>
      <c r="N38" s="1"/>
    </row>
    <row r="39" spans="2:15" x14ac:dyDescent="0.25">
      <c r="E39" s="121" t="s">
        <v>328</v>
      </c>
      <c r="F39" s="1"/>
      <c r="G39" s="30">
        <v>1575</v>
      </c>
      <c r="H39" s="2"/>
      <c r="I39" s="1"/>
      <c r="J39" s="1"/>
      <c r="K39" s="30"/>
      <c r="L39" s="2"/>
      <c r="M39" s="1"/>
      <c r="N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</row>
    <row r="41" spans="2:15" x14ac:dyDescent="0.25">
      <c r="E41" s="121" t="s">
        <v>65</v>
      </c>
      <c r="F41" s="1"/>
      <c r="G41" s="30">
        <v>0</v>
      </c>
      <c r="H41" s="2"/>
      <c r="I41" s="1"/>
      <c r="J41" s="1"/>
      <c r="K41" s="30"/>
      <c r="L41" s="2"/>
      <c r="M41" s="1"/>
      <c r="N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</row>
    <row r="49" spans="6:14" x14ac:dyDescent="0.25">
      <c r="F49" s="1"/>
      <c r="G49" s="30"/>
      <c r="H49" s="2"/>
      <c r="I49" s="1"/>
      <c r="J49" s="1"/>
      <c r="K49" s="30"/>
      <c r="L49" s="2"/>
      <c r="M49" s="1"/>
      <c r="N49" s="1"/>
    </row>
    <row r="50" spans="6:14" x14ac:dyDescent="0.25">
      <c r="F50" s="1"/>
      <c r="G50" s="30"/>
      <c r="H50" s="2"/>
      <c r="I50" s="1"/>
      <c r="J50" s="1"/>
      <c r="K50" s="30"/>
      <c r="L50" s="2"/>
      <c r="M50" s="1"/>
      <c r="N50" s="1"/>
    </row>
    <row r="51" spans="6:14" x14ac:dyDescent="0.25">
      <c r="F51" s="1"/>
      <c r="G51" s="30"/>
      <c r="H51" s="2"/>
      <c r="I51" s="1"/>
      <c r="J51" s="1"/>
      <c r="K51" s="30"/>
      <c r="L51" s="2"/>
      <c r="M51" s="1"/>
      <c r="N51" s="1"/>
    </row>
    <row r="52" spans="6:14" x14ac:dyDescent="0.25">
      <c r="F52" s="1"/>
      <c r="G52" s="30"/>
      <c r="H52" s="2"/>
      <c r="I52" s="1"/>
      <c r="J52" s="1"/>
      <c r="K52" s="30"/>
      <c r="L52" s="2"/>
      <c r="M52" s="1"/>
      <c r="N52" s="1"/>
    </row>
    <row r="53" spans="6:14" x14ac:dyDescent="0.25">
      <c r="F53" s="1"/>
      <c r="G53" s="30"/>
      <c r="H53" s="2"/>
      <c r="I53" s="1"/>
      <c r="J53" s="1"/>
      <c r="K53" s="30"/>
      <c r="L53" s="2"/>
      <c r="M53" s="1"/>
      <c r="N53" s="1"/>
    </row>
    <row r="54" spans="6:14" x14ac:dyDescent="0.25">
      <c r="F54" s="1"/>
      <c r="G54" s="30"/>
      <c r="H54" s="2"/>
      <c r="I54" s="1"/>
      <c r="J54" s="1"/>
      <c r="K54" s="30"/>
      <c r="L54" s="2"/>
      <c r="M54" s="1"/>
      <c r="N54" s="1"/>
    </row>
    <row r="55" spans="6:14" x14ac:dyDescent="0.25">
      <c r="F55" s="1"/>
      <c r="G55" s="30"/>
      <c r="H55" s="2"/>
      <c r="I55" s="1"/>
      <c r="J55" s="1"/>
      <c r="K55" s="30"/>
      <c r="L55" s="2"/>
      <c r="M55" s="1"/>
      <c r="N55" s="1"/>
    </row>
    <row r="56" spans="6:14" x14ac:dyDescent="0.25">
      <c r="F56" s="1"/>
      <c r="G56" s="30"/>
      <c r="H56" s="2"/>
      <c r="I56" s="1"/>
      <c r="J56" s="1"/>
      <c r="K56" s="30"/>
      <c r="L56" s="2"/>
      <c r="M56" s="1"/>
      <c r="N56" s="1"/>
    </row>
    <row r="57" spans="6:14" x14ac:dyDescent="0.25">
      <c r="F57" s="1"/>
      <c r="G57" s="30"/>
      <c r="H57" s="2"/>
      <c r="I57" s="1"/>
      <c r="J57" s="1"/>
      <c r="K57" s="30"/>
      <c r="L57" s="2"/>
      <c r="M57" s="1"/>
      <c r="N57" s="1"/>
    </row>
    <row r="58" spans="6:14" x14ac:dyDescent="0.25">
      <c r="F58" s="1"/>
      <c r="G58" s="30"/>
      <c r="H58" s="2"/>
      <c r="I58" s="1"/>
      <c r="J58" s="1"/>
      <c r="K58" s="30"/>
      <c r="L58" s="2"/>
      <c r="M58" s="1"/>
      <c r="N58" s="1"/>
    </row>
    <row r="59" spans="6:14" x14ac:dyDescent="0.25">
      <c r="F59" s="1"/>
      <c r="G59" s="30"/>
      <c r="H59" s="2"/>
      <c r="I59" s="1"/>
      <c r="J59" s="1"/>
      <c r="K59" s="30"/>
      <c r="L59" s="2"/>
      <c r="M59" s="1"/>
      <c r="N59" s="1"/>
    </row>
    <row r="60" spans="6:14" x14ac:dyDescent="0.25">
      <c r="F60" s="1"/>
      <c r="G60" s="30"/>
      <c r="H60" s="2"/>
      <c r="I60" s="1"/>
      <c r="J60" s="1"/>
      <c r="K60" s="30"/>
      <c r="L60" s="2"/>
      <c r="M60" s="1"/>
      <c r="N60" s="1"/>
    </row>
    <row r="61" spans="6:14" x14ac:dyDescent="0.25">
      <c r="F61" s="1"/>
      <c r="G61" s="30"/>
      <c r="H61" s="2"/>
      <c r="I61" s="1"/>
      <c r="J61" s="1"/>
      <c r="K61" s="30"/>
      <c r="L61" s="2"/>
      <c r="M61" s="1"/>
      <c r="N61" s="1"/>
    </row>
    <row r="62" spans="6:14" x14ac:dyDescent="0.25">
      <c r="F62" s="1"/>
      <c r="G62" s="30"/>
      <c r="H62" s="2"/>
      <c r="I62" s="1"/>
      <c r="J62" s="1"/>
      <c r="K62" s="30"/>
      <c r="L62" s="2"/>
      <c r="M62" s="1"/>
      <c r="N62" s="1"/>
    </row>
    <row r="63" spans="6:14" x14ac:dyDescent="0.25">
      <c r="F63" s="1"/>
      <c r="G63" s="30"/>
      <c r="H63" s="2"/>
      <c r="I63" s="1"/>
      <c r="J63" s="1"/>
      <c r="K63" s="30"/>
      <c r="L63" s="2"/>
      <c r="M63" s="1"/>
      <c r="N63" s="1"/>
    </row>
    <row r="64" spans="6:14" x14ac:dyDescent="0.25">
      <c r="F64" s="1"/>
      <c r="G64" s="30"/>
      <c r="H64" s="2"/>
      <c r="I64" s="1"/>
      <c r="J64" s="1"/>
      <c r="K64" s="30"/>
      <c r="L64" s="2"/>
      <c r="M64" s="1"/>
      <c r="N64" s="1"/>
    </row>
    <row r="65" spans="6:14" x14ac:dyDescent="0.25">
      <c r="F65" s="1"/>
      <c r="G65" s="30"/>
      <c r="H65" s="2"/>
      <c r="I65" s="1"/>
      <c r="J65" s="1"/>
      <c r="K65" s="30"/>
      <c r="L65" s="2"/>
      <c r="M65" s="1"/>
      <c r="N65" s="1"/>
    </row>
    <row r="66" spans="6:14" x14ac:dyDescent="0.25">
      <c r="F66" s="1"/>
      <c r="G66" s="30"/>
      <c r="H66" s="2"/>
      <c r="I66" s="1"/>
      <c r="J66" s="1"/>
      <c r="K66" s="30"/>
      <c r="L66" s="2"/>
      <c r="M66" s="1"/>
      <c r="N66" s="1"/>
    </row>
    <row r="67" spans="6:14" x14ac:dyDescent="0.25">
      <c r="F67" s="1"/>
      <c r="G67" s="30"/>
      <c r="H67" s="2"/>
      <c r="I67" s="1"/>
      <c r="J67" s="1"/>
      <c r="K67" s="30"/>
      <c r="L67" s="2"/>
      <c r="M67" s="1"/>
      <c r="N67" s="1"/>
    </row>
    <row r="68" spans="6:14" x14ac:dyDescent="0.25">
      <c r="F68" s="1"/>
      <c r="G68" s="30"/>
      <c r="H68" s="2"/>
      <c r="I68" s="1"/>
      <c r="J68" s="1"/>
      <c r="K68" s="30"/>
      <c r="L68" s="2"/>
      <c r="M68" s="1"/>
      <c r="N68" s="1"/>
    </row>
    <row r="69" spans="6:14" x14ac:dyDescent="0.25">
      <c r="F69" s="1"/>
      <c r="G69" s="30"/>
      <c r="H69" s="2"/>
      <c r="I69" s="1"/>
      <c r="J69" s="1"/>
      <c r="K69" s="30"/>
      <c r="L69" s="2"/>
      <c r="M69" s="1"/>
      <c r="N69" s="1"/>
    </row>
    <row r="70" spans="6:14" x14ac:dyDescent="0.25">
      <c r="F70" s="1"/>
      <c r="G70" s="30"/>
      <c r="H70" s="2"/>
      <c r="I70" s="1"/>
      <c r="J70" s="1"/>
      <c r="K70" s="30"/>
      <c r="L70" s="2"/>
      <c r="M70" s="1"/>
      <c r="N70" s="1"/>
    </row>
    <row r="71" spans="6:14" x14ac:dyDescent="0.25">
      <c r="F71" s="1"/>
      <c r="G71" s="30"/>
      <c r="H71" s="2"/>
      <c r="I71" s="1"/>
      <c r="J71" s="1"/>
      <c r="K71" s="30"/>
      <c r="L71" s="2"/>
      <c r="M71" s="1"/>
      <c r="N71" s="1"/>
    </row>
    <row r="72" spans="6:14" x14ac:dyDescent="0.25">
      <c r="F72" s="1"/>
      <c r="G72" s="30"/>
      <c r="H72" s="2"/>
      <c r="I72" s="1"/>
      <c r="J72" s="1"/>
      <c r="K72" s="30"/>
      <c r="L72" s="2"/>
      <c r="M72" s="1"/>
      <c r="N72" s="1"/>
    </row>
    <row r="73" spans="6:14" x14ac:dyDescent="0.25">
      <c r="F73" s="1"/>
      <c r="G73" s="30"/>
      <c r="H73" s="2"/>
      <c r="I73" s="1"/>
      <c r="J73" s="1"/>
      <c r="K73" s="30"/>
      <c r="L73" s="2"/>
      <c r="M73" s="1"/>
      <c r="N73" s="1"/>
    </row>
    <row r="74" spans="6:14" x14ac:dyDescent="0.25">
      <c r="F74" s="1"/>
      <c r="G74" s="30"/>
      <c r="H74" s="2"/>
      <c r="I74" s="1"/>
      <c r="J74" s="1"/>
      <c r="K74" s="30"/>
      <c r="L74" s="2"/>
      <c r="M74" s="1"/>
      <c r="N74" s="1"/>
    </row>
    <row r="75" spans="6:14" x14ac:dyDescent="0.25">
      <c r="F75" s="1"/>
      <c r="G75" s="30"/>
      <c r="H75" s="2"/>
      <c r="I75" s="1"/>
      <c r="J75" s="1"/>
      <c r="K75" s="30"/>
      <c r="L75" s="2"/>
      <c r="M75" s="1"/>
      <c r="N75" s="1"/>
    </row>
    <row r="76" spans="6:14" x14ac:dyDescent="0.25">
      <c r="F76" s="1"/>
      <c r="G76" s="30"/>
      <c r="H76" s="2"/>
      <c r="I76" s="1"/>
      <c r="J76" s="1"/>
      <c r="K76" s="30"/>
      <c r="L76" s="2"/>
      <c r="M76" s="1"/>
      <c r="N76" s="1"/>
    </row>
    <row r="77" spans="6:14" x14ac:dyDescent="0.25">
      <c r="F77" s="1"/>
      <c r="G77" s="30"/>
      <c r="H77" s="2"/>
      <c r="I77" s="1"/>
      <c r="J77" s="1"/>
      <c r="K77" s="30"/>
      <c r="L77" s="2"/>
      <c r="M77" s="1"/>
      <c r="N77" s="1"/>
    </row>
    <row r="78" spans="6:14" x14ac:dyDescent="0.25">
      <c r="F78" s="1"/>
      <c r="G78" s="30"/>
      <c r="H78" s="2"/>
      <c r="I78" s="1"/>
      <c r="J78" s="1"/>
      <c r="K78" s="30"/>
      <c r="L78" s="2"/>
      <c r="M78" s="1"/>
      <c r="N78" s="1"/>
    </row>
    <row r="79" spans="6:14" x14ac:dyDescent="0.25">
      <c r="F79" s="1"/>
      <c r="G79" s="30"/>
      <c r="H79" s="2"/>
      <c r="I79" s="1"/>
      <c r="J79" s="1"/>
      <c r="K79" s="30"/>
      <c r="L79" s="2"/>
      <c r="M79" s="1"/>
      <c r="N79" s="1"/>
    </row>
    <row r="80" spans="6:14" x14ac:dyDescent="0.25">
      <c r="F80" s="1"/>
      <c r="G80" s="30"/>
      <c r="H80" s="2"/>
      <c r="I80" s="1"/>
      <c r="J80" s="1"/>
      <c r="K80" s="30"/>
      <c r="L80" s="2"/>
      <c r="M80" s="1"/>
      <c r="N80" s="1"/>
    </row>
    <row r="81" spans="6:14" x14ac:dyDescent="0.25">
      <c r="F81" s="1"/>
      <c r="G81" s="30"/>
      <c r="H81" s="2"/>
      <c r="I81" s="1"/>
      <c r="J81" s="1"/>
      <c r="K81" s="30"/>
      <c r="L81" s="2"/>
      <c r="M81" s="1"/>
      <c r="N81" s="1"/>
    </row>
    <row r="82" spans="6:14" x14ac:dyDescent="0.25">
      <c r="F82" s="1"/>
      <c r="G82" s="30"/>
      <c r="H82" s="2"/>
      <c r="I82" s="1"/>
      <c r="J82" s="1"/>
      <c r="K82" s="30"/>
      <c r="L82" s="2"/>
      <c r="M82" s="1"/>
      <c r="N82" s="1"/>
    </row>
    <row r="83" spans="6:14" x14ac:dyDescent="0.25">
      <c r="F83" s="1"/>
      <c r="G83" s="30"/>
      <c r="H83" s="2"/>
      <c r="I83" s="1"/>
      <c r="J83" s="1"/>
      <c r="K83" s="30"/>
      <c r="L83" s="2"/>
      <c r="M83" s="1"/>
      <c r="N83" s="1"/>
    </row>
    <row r="84" spans="6:14" x14ac:dyDescent="0.25">
      <c r="F84" s="1"/>
      <c r="G84" s="30"/>
      <c r="H84" s="2"/>
      <c r="I84" s="1"/>
      <c r="J84" s="1"/>
      <c r="K84" s="30"/>
      <c r="L84" s="2"/>
      <c r="M84" s="1"/>
      <c r="N84" s="1"/>
    </row>
    <row r="85" spans="6:14" x14ac:dyDescent="0.25">
      <c r="F85" s="1"/>
      <c r="G85" s="30"/>
      <c r="H85" s="2"/>
      <c r="I85" s="1"/>
      <c r="J85" s="1"/>
      <c r="K85" s="30"/>
      <c r="L85" s="2"/>
      <c r="M85" s="1"/>
      <c r="N85" s="1"/>
    </row>
    <row r="86" spans="6:14" x14ac:dyDescent="0.25">
      <c r="F86" s="1"/>
      <c r="G86" s="30"/>
      <c r="H86" s="2"/>
      <c r="I86" s="1"/>
      <c r="J86" s="1"/>
      <c r="K86" s="30"/>
      <c r="L86" s="2"/>
      <c r="M86" s="1"/>
      <c r="N86" s="1"/>
    </row>
    <row r="87" spans="6:14" x14ac:dyDescent="0.25">
      <c r="F87" s="1"/>
      <c r="G87" s="30"/>
      <c r="H87" s="2"/>
      <c r="I87" s="1"/>
      <c r="J87" s="1"/>
      <c r="K87" s="30"/>
      <c r="L87" s="2"/>
      <c r="M87" s="1"/>
      <c r="N87" s="1"/>
    </row>
    <row r="88" spans="6:14" x14ac:dyDescent="0.25">
      <c r="F88" s="1"/>
      <c r="G88" s="30"/>
      <c r="H88" s="2"/>
      <c r="I88" s="1"/>
      <c r="J88" s="1"/>
      <c r="K88" s="30"/>
      <c r="L88" s="2"/>
      <c r="M88" s="1"/>
      <c r="N88" s="1"/>
    </row>
    <row r="89" spans="6:14" x14ac:dyDescent="0.25">
      <c r="F89" s="1"/>
      <c r="G89" s="30"/>
      <c r="H89" s="2"/>
      <c r="I89" s="1"/>
      <c r="J89" s="1"/>
      <c r="K89" s="30"/>
      <c r="L89" s="2"/>
      <c r="M89" s="1"/>
      <c r="N89" s="1"/>
    </row>
    <row r="90" spans="6:14" x14ac:dyDescent="0.25">
      <c r="F90" s="1"/>
      <c r="G90" s="30"/>
      <c r="H90" s="2"/>
      <c r="I90" s="1"/>
      <c r="J90" s="1"/>
      <c r="K90" s="30"/>
      <c r="L90" s="2"/>
      <c r="M90" s="1"/>
      <c r="N90" s="1"/>
    </row>
    <row r="91" spans="6:14" x14ac:dyDescent="0.25">
      <c r="F91" s="1"/>
      <c r="G91" s="30"/>
      <c r="H91" s="2"/>
      <c r="I91" s="1"/>
      <c r="J91" s="1"/>
      <c r="K91" s="30"/>
      <c r="L91" s="2"/>
      <c r="M91" s="1"/>
      <c r="N91" s="1"/>
    </row>
    <row r="92" spans="6:14" x14ac:dyDescent="0.25">
      <c r="F92" s="1"/>
      <c r="G92" s="30"/>
      <c r="H92" s="2"/>
      <c r="I92" s="1"/>
      <c r="J92" s="1"/>
      <c r="K92" s="30"/>
      <c r="L92" s="2"/>
      <c r="M92" s="1"/>
      <c r="N92" s="1"/>
    </row>
    <row r="93" spans="6:14" x14ac:dyDescent="0.25">
      <c r="F93" s="1"/>
      <c r="G93" s="30"/>
      <c r="H93" s="2"/>
      <c r="I93" s="1"/>
      <c r="J93" s="1"/>
      <c r="K93" s="30"/>
      <c r="L93" s="2"/>
      <c r="M93" s="1"/>
      <c r="N93" s="1"/>
    </row>
    <row r="94" spans="6:14" x14ac:dyDescent="0.25">
      <c r="F94" s="1"/>
      <c r="G94" s="30"/>
      <c r="H94" s="2"/>
      <c r="I94" s="1"/>
      <c r="J94" s="1"/>
      <c r="K94" s="30"/>
      <c r="L94" s="2"/>
      <c r="M94" s="1"/>
      <c r="N94" s="1"/>
    </row>
    <row r="95" spans="6:14" x14ac:dyDescent="0.25">
      <c r="F95" s="1"/>
      <c r="G95" s="30"/>
      <c r="H95" s="2"/>
      <c r="I95" s="1"/>
      <c r="J95" s="1"/>
      <c r="K95" s="30"/>
      <c r="L95" s="2"/>
      <c r="M95" s="1"/>
      <c r="N95" s="1"/>
    </row>
    <row r="96" spans="6:14" x14ac:dyDescent="0.25">
      <c r="F96" s="1"/>
      <c r="G96" s="30"/>
      <c r="H96" s="2"/>
      <c r="I96" s="1"/>
      <c r="J96" s="1"/>
      <c r="K96" s="30"/>
      <c r="L96" s="2"/>
      <c r="M96" s="1"/>
      <c r="N96" s="1"/>
    </row>
    <row r="97" spans="6:14" x14ac:dyDescent="0.25">
      <c r="F97" s="1"/>
      <c r="G97" s="30"/>
      <c r="H97" s="2"/>
      <c r="I97" s="1"/>
      <c r="J97" s="1"/>
      <c r="K97" s="30"/>
      <c r="L97" s="2"/>
      <c r="M97" s="1"/>
      <c r="N97" s="1"/>
    </row>
    <row r="98" spans="6:14" x14ac:dyDescent="0.25">
      <c r="F98" s="1"/>
      <c r="G98" s="30"/>
      <c r="H98" s="2"/>
      <c r="I98" s="1"/>
      <c r="J98" s="1"/>
      <c r="K98" s="30"/>
      <c r="L98" s="2"/>
      <c r="M98" s="1"/>
      <c r="N98" s="1"/>
    </row>
    <row r="99" spans="6:14" x14ac:dyDescent="0.25">
      <c r="F99" s="1"/>
      <c r="G99" s="30"/>
      <c r="H99" s="2"/>
      <c r="I99" s="1"/>
      <c r="J99" s="1"/>
      <c r="K99" s="30"/>
      <c r="L99" s="2"/>
      <c r="M99" s="1"/>
      <c r="N99" s="1"/>
    </row>
    <row r="100" spans="6:14" x14ac:dyDescent="0.25">
      <c r="F100" s="1"/>
      <c r="G100" s="30"/>
      <c r="H100" s="2"/>
      <c r="I100" s="1"/>
      <c r="J100" s="1"/>
      <c r="K100" s="30"/>
      <c r="L100" s="2"/>
      <c r="M100" s="1"/>
      <c r="N100" s="1"/>
    </row>
    <row r="101" spans="6:14" x14ac:dyDescent="0.25">
      <c r="F101" s="1"/>
      <c r="G101" s="30"/>
      <c r="H101" s="2"/>
      <c r="I101" s="1"/>
      <c r="J101" s="1"/>
      <c r="K101" s="30"/>
      <c r="L101" s="2"/>
      <c r="M101" s="1"/>
      <c r="N101" s="1"/>
    </row>
    <row r="102" spans="6:14" x14ac:dyDescent="0.25">
      <c r="F102" s="1"/>
      <c r="G102" s="30"/>
      <c r="H102" s="2"/>
      <c r="I102" s="1"/>
      <c r="J102" s="1"/>
      <c r="K102" s="30"/>
      <c r="L102" s="2"/>
      <c r="M102" s="1"/>
      <c r="N102" s="1"/>
    </row>
    <row r="103" spans="6:14" x14ac:dyDescent="0.25">
      <c r="F103" s="1"/>
      <c r="G103" s="30"/>
      <c r="H103" s="2"/>
      <c r="I103" s="1"/>
      <c r="J103" s="1"/>
      <c r="K103" s="30"/>
      <c r="L103" s="2"/>
      <c r="M103" s="1"/>
      <c r="N103" s="1"/>
    </row>
    <row r="104" spans="6:14" x14ac:dyDescent="0.25">
      <c r="F104" s="1"/>
      <c r="G104" s="30"/>
      <c r="H104" s="2"/>
      <c r="I104" s="1"/>
      <c r="J104" s="1"/>
      <c r="K104" s="30"/>
      <c r="L104" s="2"/>
      <c r="M104" s="1"/>
      <c r="N104" s="1"/>
    </row>
    <row r="105" spans="6:14" x14ac:dyDescent="0.25">
      <c r="F105" s="1"/>
      <c r="G105" s="30"/>
      <c r="H105" s="2"/>
      <c r="I105" s="1"/>
      <c r="J105" s="1"/>
      <c r="K105" s="30"/>
      <c r="L105" s="2"/>
      <c r="M105" s="1"/>
      <c r="N105" s="1"/>
    </row>
    <row r="106" spans="6:14" x14ac:dyDescent="0.25">
      <c r="F106" s="1"/>
      <c r="G106" s="30"/>
      <c r="H106" s="2"/>
      <c r="I106" s="1"/>
      <c r="J106" s="1"/>
      <c r="K106" s="30"/>
      <c r="L106" s="2"/>
      <c r="M106" s="1"/>
      <c r="N106" s="1"/>
    </row>
    <row r="107" spans="6:14" x14ac:dyDescent="0.25">
      <c r="F107" s="1"/>
      <c r="G107" s="30"/>
      <c r="H107" s="2"/>
      <c r="I107" s="1"/>
      <c r="J107" s="1"/>
      <c r="K107" s="30"/>
      <c r="L107" s="2"/>
      <c r="M107" s="1"/>
      <c r="N107" s="1"/>
    </row>
    <row r="108" spans="6:14" x14ac:dyDescent="0.25">
      <c r="F108" s="1"/>
      <c r="G108" s="30"/>
      <c r="H108" s="2"/>
      <c r="I108" s="1"/>
      <c r="J108" s="1"/>
      <c r="K108" s="30"/>
      <c r="L108" s="2"/>
      <c r="M108" s="1"/>
      <c r="N108" s="1"/>
    </row>
    <row r="109" spans="6:14" x14ac:dyDescent="0.25">
      <c r="F109" s="1"/>
      <c r="G109" s="30"/>
      <c r="H109" s="2"/>
      <c r="I109" s="1"/>
      <c r="J109" s="1"/>
      <c r="K109" s="30"/>
      <c r="L109" s="2"/>
      <c r="M109" s="1"/>
      <c r="N109" s="1"/>
    </row>
    <row r="110" spans="6:14" x14ac:dyDescent="0.25">
      <c r="F110" s="1"/>
      <c r="G110" s="30"/>
      <c r="H110" s="2"/>
      <c r="I110" s="1"/>
      <c r="J110" s="1"/>
      <c r="K110" s="30"/>
      <c r="L110" s="2"/>
      <c r="M110" s="1"/>
      <c r="N110" s="1"/>
    </row>
    <row r="111" spans="6:14" x14ac:dyDescent="0.25">
      <c r="F111" s="1"/>
      <c r="G111" s="30"/>
      <c r="H111" s="2"/>
      <c r="I111" s="1"/>
      <c r="J111" s="1"/>
      <c r="K111" s="30"/>
      <c r="L111" s="2"/>
      <c r="M111" s="1"/>
      <c r="N111" s="1"/>
    </row>
    <row r="112" spans="6:14" x14ac:dyDescent="0.25">
      <c r="F112" s="1"/>
      <c r="G112" s="30"/>
      <c r="H112" s="2"/>
      <c r="I112" s="1"/>
      <c r="J112" s="1"/>
      <c r="K112" s="30"/>
      <c r="L112" s="2"/>
      <c r="M112" s="1"/>
      <c r="N112" s="1"/>
    </row>
    <row r="113" spans="6:14" x14ac:dyDescent="0.25">
      <c r="F113" s="1"/>
      <c r="G113" s="30"/>
      <c r="H113" s="2"/>
      <c r="I113" s="1"/>
      <c r="J113" s="1"/>
      <c r="K113" s="30"/>
      <c r="L113" s="2"/>
      <c r="M113" s="1"/>
      <c r="N113" s="1"/>
    </row>
    <row r="114" spans="6:14" x14ac:dyDescent="0.25">
      <c r="F114" s="1"/>
      <c r="G114" s="30"/>
      <c r="H114" s="2"/>
      <c r="I114" s="1"/>
      <c r="J114" s="1"/>
      <c r="K114" s="30"/>
      <c r="L114" s="2"/>
      <c r="M114" s="1"/>
      <c r="N114" s="1"/>
    </row>
    <row r="115" spans="6:14" x14ac:dyDescent="0.25">
      <c r="F115" s="1"/>
      <c r="G115" s="30"/>
      <c r="H115" s="2"/>
      <c r="I115" s="1"/>
      <c r="J115" s="1"/>
      <c r="K115" s="30"/>
      <c r="L115" s="2"/>
      <c r="M115" s="1"/>
      <c r="N115" s="1"/>
    </row>
    <row r="116" spans="6:14" x14ac:dyDescent="0.25">
      <c r="F116" s="1"/>
      <c r="G116" s="30"/>
      <c r="H116" s="2"/>
      <c r="I116" s="1"/>
      <c r="J116" s="1"/>
      <c r="K116" s="30"/>
      <c r="L116" s="2"/>
      <c r="M116" s="1"/>
      <c r="N116" s="1"/>
    </row>
    <row r="117" spans="6:14" x14ac:dyDescent="0.25">
      <c r="F117" s="1"/>
      <c r="G117" s="30"/>
      <c r="H117" s="2"/>
      <c r="I117" s="1"/>
      <c r="J117" s="1"/>
      <c r="K117" s="30"/>
      <c r="L117" s="2"/>
      <c r="M117" s="1"/>
      <c r="N117" s="1"/>
    </row>
    <row r="118" spans="6:14" x14ac:dyDescent="0.25">
      <c r="F118" s="1"/>
      <c r="G118" s="30"/>
      <c r="H118" s="2"/>
      <c r="I118" s="1"/>
      <c r="J118" s="1"/>
      <c r="K118" s="30"/>
      <c r="L118" s="2"/>
      <c r="M118" s="1"/>
      <c r="N118" s="1"/>
    </row>
    <row r="119" spans="6:14" x14ac:dyDescent="0.25">
      <c r="F119" s="1"/>
      <c r="G119" s="30"/>
      <c r="H119" s="2"/>
      <c r="I119" s="1"/>
      <c r="J119" s="1"/>
      <c r="K119" s="30"/>
      <c r="L119" s="2"/>
      <c r="M119" s="1"/>
      <c r="N119" s="1"/>
    </row>
    <row r="120" spans="6:14" x14ac:dyDescent="0.25">
      <c r="F120" s="1"/>
      <c r="G120" s="30"/>
      <c r="H120" s="2"/>
      <c r="I120" s="1"/>
      <c r="J120" s="1"/>
      <c r="K120" s="30"/>
      <c r="L120" s="2"/>
      <c r="M120" s="1"/>
      <c r="N120" s="1"/>
    </row>
    <row r="121" spans="6:14" x14ac:dyDescent="0.25">
      <c r="F121" s="1"/>
      <c r="G121" s="30"/>
      <c r="H121" s="2"/>
      <c r="I121" s="1"/>
      <c r="J121" s="1"/>
      <c r="K121" s="30"/>
      <c r="L121" s="2"/>
      <c r="M121" s="1"/>
      <c r="N121" s="1"/>
    </row>
    <row r="122" spans="6:14" x14ac:dyDescent="0.25">
      <c r="F122" s="1"/>
      <c r="G122" s="30"/>
      <c r="H122" s="2"/>
      <c r="I122" s="1"/>
      <c r="J122" s="1"/>
      <c r="K122" s="30"/>
      <c r="L122" s="2"/>
      <c r="M122" s="1"/>
      <c r="N122" s="1"/>
    </row>
    <row r="123" spans="6:14" x14ac:dyDescent="0.25">
      <c r="F123" s="1"/>
      <c r="G123" s="30"/>
      <c r="H123" s="2"/>
      <c r="I123" s="1"/>
      <c r="J123" s="1"/>
      <c r="K123" s="30"/>
      <c r="L123" s="2"/>
      <c r="M123" s="1"/>
      <c r="N123" s="1"/>
    </row>
    <row r="124" spans="6:14" x14ac:dyDescent="0.25">
      <c r="F124" s="1"/>
      <c r="G124" s="30"/>
      <c r="H124" s="2"/>
      <c r="I124" s="1"/>
      <c r="J124" s="1"/>
      <c r="K124" s="30"/>
      <c r="L124" s="2"/>
      <c r="M124" s="1"/>
      <c r="N124" s="1"/>
    </row>
    <row r="125" spans="6:14" x14ac:dyDescent="0.25">
      <c r="F125" s="1"/>
      <c r="G125" s="30"/>
      <c r="H125" s="2"/>
      <c r="I125" s="1"/>
      <c r="J125" s="1"/>
      <c r="K125" s="30"/>
      <c r="L125" s="2"/>
      <c r="M125" s="1"/>
      <c r="N125" s="1"/>
    </row>
    <row r="126" spans="6:14" x14ac:dyDescent="0.25">
      <c r="F126" s="1"/>
      <c r="G126" s="30"/>
      <c r="H126" s="2"/>
      <c r="I126" s="1"/>
      <c r="J126" s="1"/>
      <c r="K126" s="30"/>
      <c r="L126" s="2"/>
      <c r="M126" s="1"/>
      <c r="N126" s="1"/>
    </row>
    <row r="127" spans="6:14" x14ac:dyDescent="0.25">
      <c r="F127" s="1"/>
      <c r="G127" s="30"/>
      <c r="H127" s="2"/>
      <c r="I127" s="1"/>
      <c r="J127" s="1"/>
      <c r="K127" s="30"/>
      <c r="L127" s="2"/>
      <c r="M127" s="1"/>
      <c r="N127" s="1"/>
    </row>
    <row r="128" spans="6:14" x14ac:dyDescent="0.25">
      <c r="F128" s="1"/>
      <c r="G128" s="30"/>
      <c r="H128" s="2"/>
      <c r="I128" s="1"/>
      <c r="J128" s="1"/>
      <c r="K128" s="30"/>
      <c r="L128" s="2"/>
      <c r="M128" s="1"/>
      <c r="N128" s="1"/>
    </row>
    <row r="129" spans="6:14" x14ac:dyDescent="0.25">
      <c r="F129" s="1"/>
      <c r="G129" s="30"/>
      <c r="H129" s="2"/>
      <c r="I129" s="1"/>
      <c r="J129" s="1"/>
      <c r="K129" s="30"/>
      <c r="L129" s="2"/>
      <c r="M129" s="1"/>
      <c r="N129" s="1"/>
    </row>
    <row r="130" spans="6:14" x14ac:dyDescent="0.25">
      <c r="F130" s="1"/>
      <c r="G130" s="30"/>
      <c r="H130" s="2"/>
      <c r="I130" s="1"/>
      <c r="J130" s="1"/>
      <c r="K130" s="30"/>
      <c r="L130" s="2"/>
      <c r="M130" s="1"/>
      <c r="N130" s="1"/>
    </row>
    <row r="131" spans="6:14" x14ac:dyDescent="0.25">
      <c r="F131" s="1"/>
      <c r="G131" s="30"/>
      <c r="H131" s="2"/>
      <c r="I131" s="1"/>
      <c r="J131" s="1"/>
      <c r="K131" s="30"/>
      <c r="L131" s="2"/>
      <c r="M131" s="1"/>
      <c r="N131" s="1"/>
    </row>
    <row r="132" spans="6:14" x14ac:dyDescent="0.25">
      <c r="F132" s="1"/>
      <c r="G132" s="30"/>
      <c r="H132" s="2"/>
      <c r="I132" s="1"/>
      <c r="J132" s="1"/>
      <c r="K132" s="30"/>
      <c r="L132" s="2"/>
      <c r="M132" s="1"/>
      <c r="N132" s="1"/>
    </row>
    <row r="133" spans="6:14" x14ac:dyDescent="0.25">
      <c r="F133" s="1"/>
      <c r="G133" s="30"/>
      <c r="H133" s="2"/>
      <c r="I133" s="1"/>
      <c r="J133" s="1"/>
      <c r="K133" s="30"/>
      <c r="L133" s="2"/>
      <c r="M133" s="1"/>
      <c r="N133" s="1"/>
    </row>
    <row r="134" spans="6:14" x14ac:dyDescent="0.25">
      <c r="F134" s="1"/>
      <c r="G134" s="30"/>
      <c r="H134" s="2"/>
      <c r="I134" s="1"/>
      <c r="J134" s="1"/>
      <c r="K134" s="30"/>
      <c r="L134" s="2"/>
      <c r="M134" s="1"/>
      <c r="N134" s="1"/>
    </row>
    <row r="135" spans="6:14" x14ac:dyDescent="0.25">
      <c r="F135" s="1"/>
      <c r="G135" s="30"/>
      <c r="H135" s="2"/>
      <c r="I135" s="1"/>
      <c r="J135" s="1"/>
      <c r="K135" s="30"/>
      <c r="L135" s="2"/>
      <c r="M135" s="1"/>
      <c r="N135" s="1"/>
    </row>
    <row r="136" spans="6:14" x14ac:dyDescent="0.25">
      <c r="F136" s="1"/>
      <c r="G136" s="30"/>
      <c r="H136" s="2"/>
      <c r="I136" s="1"/>
      <c r="J136" s="1"/>
      <c r="K136" s="30"/>
      <c r="L136" s="2"/>
      <c r="M136" s="1"/>
      <c r="N136" s="1"/>
    </row>
    <row r="137" spans="6:14" x14ac:dyDescent="0.25">
      <c r="F137" s="1"/>
      <c r="G137" s="30"/>
      <c r="H137" s="2"/>
      <c r="I137" s="1"/>
      <c r="J137" s="1"/>
      <c r="K137" s="30"/>
      <c r="L137" s="2"/>
      <c r="M137" s="1"/>
      <c r="N137" s="1"/>
    </row>
    <row r="138" spans="6:14" x14ac:dyDescent="0.25">
      <c r="F138" s="1"/>
      <c r="G138" s="30"/>
      <c r="H138" s="2"/>
      <c r="I138" s="1"/>
      <c r="J138" s="1"/>
      <c r="K138" s="30"/>
      <c r="L138" s="2"/>
      <c r="M138" s="1"/>
      <c r="N138" s="1"/>
    </row>
    <row r="139" spans="6:14" x14ac:dyDescent="0.25">
      <c r="F139" s="1"/>
      <c r="G139" s="30"/>
      <c r="H139" s="2"/>
      <c r="I139" s="1"/>
      <c r="J139" s="1"/>
      <c r="K139" s="30"/>
      <c r="L139" s="2"/>
      <c r="M139" s="1"/>
      <c r="N139" s="1"/>
    </row>
    <row r="140" spans="6:14" x14ac:dyDescent="0.25">
      <c r="F140" s="1"/>
      <c r="G140" s="30"/>
      <c r="H140" s="2"/>
      <c r="I140" s="1"/>
      <c r="J140" s="1"/>
      <c r="K140" s="30"/>
      <c r="L140" s="2"/>
      <c r="M140" s="1"/>
      <c r="N140" s="1"/>
    </row>
    <row r="141" spans="6:14" x14ac:dyDescent="0.25">
      <c r="F141" s="1"/>
      <c r="G141" s="30"/>
      <c r="H141" s="2"/>
      <c r="I141" s="1"/>
      <c r="J141" s="1"/>
      <c r="K141" s="30"/>
      <c r="L141" s="2"/>
      <c r="M141" s="1"/>
      <c r="N141" s="1"/>
    </row>
    <row r="142" spans="6:14" x14ac:dyDescent="0.25">
      <c r="F142" s="1"/>
      <c r="G142" s="30"/>
      <c r="H142" s="2"/>
      <c r="I142" s="1"/>
      <c r="J142" s="1"/>
      <c r="K142" s="30"/>
      <c r="L142" s="2"/>
      <c r="M142" s="1"/>
      <c r="N142" s="1"/>
    </row>
    <row r="143" spans="6:14" x14ac:dyDescent="0.25">
      <c r="F143" s="1"/>
      <c r="G143" s="30"/>
      <c r="H143" s="2"/>
      <c r="I143" s="1"/>
      <c r="J143" s="1"/>
      <c r="K143" s="30"/>
      <c r="L143" s="2"/>
      <c r="M143" s="1"/>
      <c r="N143" s="1"/>
    </row>
    <row r="144" spans="6:14" x14ac:dyDescent="0.25">
      <c r="F144" s="1"/>
      <c r="G144" s="30"/>
      <c r="H144" s="2"/>
      <c r="I144" s="1"/>
      <c r="J144" s="1"/>
      <c r="K144" s="30"/>
      <c r="L144" s="2"/>
      <c r="M144" s="1"/>
      <c r="N144" s="1"/>
    </row>
    <row r="145" spans="6:14" x14ac:dyDescent="0.25">
      <c r="F145" s="1"/>
      <c r="G145" s="30"/>
      <c r="H145" s="2"/>
      <c r="I145" s="1"/>
      <c r="J145" s="1"/>
      <c r="K145" s="30"/>
      <c r="L145" s="2"/>
      <c r="M145" s="1"/>
      <c r="N145" s="1"/>
    </row>
    <row r="146" spans="6:14" x14ac:dyDescent="0.25">
      <c r="F146" s="1"/>
      <c r="G146" s="30"/>
      <c r="H146" s="2"/>
      <c r="I146" s="1"/>
      <c r="J146" s="1"/>
      <c r="K146" s="30"/>
      <c r="L146" s="2"/>
      <c r="M146" s="1"/>
      <c r="N146" s="1"/>
    </row>
    <row r="147" spans="6:14" x14ac:dyDescent="0.25">
      <c r="F147" s="1"/>
      <c r="G147" s="30"/>
      <c r="H147" s="2"/>
      <c r="I147" s="1"/>
      <c r="J147" s="1"/>
      <c r="K147" s="30"/>
      <c r="L147" s="2"/>
      <c r="M147" s="1"/>
      <c r="N147" s="1"/>
    </row>
    <row r="148" spans="6:14" x14ac:dyDescent="0.25">
      <c r="F148" s="1"/>
      <c r="G148" s="30"/>
      <c r="H148" s="2"/>
      <c r="I148" s="1"/>
      <c r="J148" s="1"/>
      <c r="K148" s="30"/>
      <c r="L148" s="2"/>
      <c r="M148" s="1"/>
      <c r="N148" s="1"/>
    </row>
    <row r="149" spans="6:14" x14ac:dyDescent="0.25">
      <c r="F149" s="1"/>
      <c r="G149" s="30"/>
      <c r="H149" s="2"/>
      <c r="I149" s="1"/>
      <c r="J149" s="1"/>
      <c r="K149" s="30"/>
      <c r="L149" s="2"/>
      <c r="M149" s="1"/>
      <c r="N149" s="1"/>
    </row>
    <row r="150" spans="6:14" x14ac:dyDescent="0.25">
      <c r="F150" s="1"/>
      <c r="G150" s="30"/>
      <c r="H150" s="2"/>
      <c r="I150" s="1"/>
      <c r="J150" s="1"/>
      <c r="K150" s="30"/>
      <c r="L150" s="2"/>
      <c r="M150" s="1"/>
      <c r="N150" s="1"/>
    </row>
    <row r="151" spans="6:14" x14ac:dyDescent="0.25">
      <c r="F151" s="1"/>
      <c r="G151" s="30"/>
      <c r="H151" s="2"/>
      <c r="I151" s="1"/>
      <c r="J151" s="1"/>
      <c r="K151" s="30"/>
      <c r="L151" s="2"/>
      <c r="M151" s="1"/>
      <c r="N151" s="1"/>
    </row>
    <row r="152" spans="6:14" x14ac:dyDescent="0.25">
      <c r="F152" s="1"/>
      <c r="G152" s="30"/>
      <c r="H152" s="2"/>
      <c r="I152" s="1"/>
      <c r="J152" s="1"/>
      <c r="K152" s="30"/>
      <c r="L152" s="2"/>
      <c r="M152" s="1"/>
      <c r="N152" s="1"/>
    </row>
    <row r="153" spans="6:14" x14ac:dyDescent="0.25">
      <c r="F153" s="1"/>
      <c r="G153" s="30"/>
      <c r="H153" s="2"/>
      <c r="I153" s="1"/>
      <c r="J153" s="1"/>
      <c r="K153" s="30"/>
      <c r="L153" s="2"/>
      <c r="M153" s="1"/>
      <c r="N153" s="1"/>
    </row>
    <row r="154" spans="6:14" x14ac:dyDescent="0.25">
      <c r="F154" s="1"/>
      <c r="G154" s="30"/>
      <c r="H154" s="2"/>
      <c r="I154" s="1"/>
      <c r="J154" s="1"/>
      <c r="K154" s="30"/>
      <c r="L154" s="2"/>
      <c r="M154" s="1"/>
      <c r="N154" s="1"/>
    </row>
    <row r="155" spans="6:14" x14ac:dyDescent="0.25">
      <c r="F155" s="1"/>
      <c r="G155" s="30"/>
      <c r="H155" s="2"/>
      <c r="I155" s="1"/>
      <c r="J155" s="1"/>
      <c r="K155" s="30"/>
      <c r="L155" s="2"/>
      <c r="M155" s="1"/>
      <c r="N155" s="1"/>
    </row>
    <row r="156" spans="6:14" x14ac:dyDescent="0.25">
      <c r="F156" s="1"/>
      <c r="G156" s="30"/>
      <c r="H156" s="2"/>
      <c r="I156" s="1"/>
      <c r="J156" s="1"/>
      <c r="K156" s="30"/>
      <c r="L156" s="2"/>
      <c r="M156" s="1"/>
      <c r="N156" s="1"/>
    </row>
    <row r="157" spans="6:14" x14ac:dyDescent="0.25">
      <c r="F157" s="1"/>
      <c r="G157" s="30"/>
      <c r="H157" s="2"/>
      <c r="I157" s="1"/>
      <c r="J157" s="1"/>
      <c r="K157" s="30"/>
      <c r="L157" s="2"/>
      <c r="M157" s="1"/>
      <c r="N157" s="1"/>
    </row>
    <row r="158" spans="6:14" x14ac:dyDescent="0.25">
      <c r="F158" s="1"/>
      <c r="G158" s="30"/>
      <c r="H158" s="2"/>
      <c r="I158" s="1"/>
      <c r="J158" s="1"/>
      <c r="K158" s="30"/>
      <c r="L158" s="2"/>
      <c r="M158" s="1"/>
      <c r="N158" s="1"/>
    </row>
    <row r="159" spans="6:14" x14ac:dyDescent="0.25">
      <c r="F159" s="1"/>
      <c r="G159" s="30"/>
      <c r="H159" s="2"/>
      <c r="I159" s="1"/>
      <c r="J159" s="1"/>
      <c r="K159" s="30"/>
      <c r="L159" s="2"/>
      <c r="M159" s="1"/>
      <c r="N159" s="1"/>
    </row>
    <row r="160" spans="6:14" x14ac:dyDescent="0.25">
      <c r="F160" s="1"/>
      <c r="G160" s="30"/>
      <c r="H160" s="2"/>
      <c r="I160" s="1"/>
      <c r="J160" s="1"/>
      <c r="K160" s="30"/>
      <c r="L160" s="2"/>
      <c r="M160" s="1"/>
      <c r="N160" s="1"/>
    </row>
    <row r="161" spans="6:14" x14ac:dyDescent="0.25">
      <c r="F161" s="1"/>
      <c r="G161" s="30"/>
      <c r="H161" s="2"/>
      <c r="I161" s="1"/>
      <c r="J161" s="1"/>
      <c r="K161" s="30"/>
      <c r="L161" s="2"/>
      <c r="M161" s="1"/>
      <c r="N161" s="1"/>
    </row>
    <row r="162" spans="6:14" x14ac:dyDescent="0.25">
      <c r="F162" s="1"/>
      <c r="G162" s="30"/>
      <c r="H162" s="2"/>
      <c r="I162" s="1"/>
      <c r="J162" s="1"/>
      <c r="K162" s="30"/>
      <c r="L162" s="2"/>
      <c r="M162" s="1"/>
      <c r="N162" s="1"/>
    </row>
    <row r="163" spans="6:14" x14ac:dyDescent="0.25">
      <c r="F163" s="1"/>
      <c r="G163" s="30"/>
      <c r="H163" s="2"/>
      <c r="I163" s="1"/>
      <c r="J163" s="1"/>
      <c r="K163" s="30"/>
      <c r="L163" s="2"/>
      <c r="M163" s="1"/>
      <c r="N163" s="1"/>
    </row>
    <row r="164" spans="6:14" x14ac:dyDescent="0.25">
      <c r="F164" s="1"/>
      <c r="G164" s="30"/>
      <c r="H164" s="2"/>
      <c r="I164" s="1"/>
      <c r="J164" s="1"/>
      <c r="K164" s="30"/>
      <c r="L164" s="2"/>
      <c r="M164" s="1"/>
      <c r="N164" s="1"/>
    </row>
    <row r="165" spans="6:14" x14ac:dyDescent="0.25">
      <c r="F165" s="1"/>
      <c r="G165" s="30"/>
      <c r="H165" s="2"/>
      <c r="I165" s="1"/>
      <c r="J165" s="1"/>
      <c r="K165" s="30"/>
      <c r="L165" s="2"/>
      <c r="M165" s="1"/>
      <c r="N165" s="1"/>
    </row>
    <row r="166" spans="6:14" x14ac:dyDescent="0.25">
      <c r="F166" s="1"/>
      <c r="G166" s="30"/>
      <c r="H166" s="2"/>
      <c r="I166" s="1"/>
      <c r="J166" s="1"/>
      <c r="K166" s="30"/>
      <c r="L166" s="2"/>
      <c r="M166" s="1"/>
      <c r="N166" s="1"/>
    </row>
    <row r="167" spans="6:14" x14ac:dyDescent="0.25">
      <c r="F167" s="1"/>
      <c r="G167" s="30"/>
      <c r="H167" s="2"/>
      <c r="I167" s="1"/>
      <c r="J167" s="1"/>
      <c r="K167" s="30"/>
      <c r="L167" s="2"/>
      <c r="M167" s="1"/>
      <c r="N167" s="1"/>
    </row>
    <row r="168" spans="6:14" x14ac:dyDescent="0.25">
      <c r="F168" s="1"/>
      <c r="G168" s="30"/>
      <c r="H168" s="2"/>
      <c r="I168" s="1"/>
      <c r="J168" s="1"/>
      <c r="K168" s="30"/>
      <c r="L168" s="2"/>
      <c r="M168" s="1"/>
      <c r="N168" s="1"/>
    </row>
    <row r="169" spans="6:14" x14ac:dyDescent="0.25">
      <c r="F169" s="1"/>
      <c r="G169" s="30"/>
      <c r="H169" s="2"/>
      <c r="I169" s="1"/>
      <c r="J169" s="1"/>
      <c r="K169" s="30"/>
      <c r="L169" s="2"/>
      <c r="M169" s="1"/>
      <c r="N169" s="1"/>
    </row>
    <row r="170" spans="6:14" x14ac:dyDescent="0.25">
      <c r="F170" s="1"/>
      <c r="G170" s="30"/>
      <c r="H170" s="2"/>
      <c r="I170" s="1"/>
      <c r="J170" s="1"/>
      <c r="K170" s="30"/>
      <c r="L170" s="2"/>
      <c r="M170" s="1"/>
      <c r="N170" s="1"/>
    </row>
    <row r="171" spans="6:14" x14ac:dyDescent="0.25">
      <c r="F171" s="1"/>
      <c r="G171" s="30"/>
      <c r="H171" s="2"/>
      <c r="I171" s="1"/>
      <c r="J171" s="1"/>
      <c r="K171" s="30"/>
      <c r="L171" s="2"/>
      <c r="M171" s="1"/>
      <c r="N171" s="1"/>
    </row>
    <row r="172" spans="6:14" x14ac:dyDescent="0.25">
      <c r="F172" s="1"/>
      <c r="G172" s="30"/>
      <c r="H172" s="2"/>
      <c r="I172" s="1"/>
      <c r="J172" s="1"/>
      <c r="K172" s="30"/>
      <c r="L172" s="2"/>
      <c r="M172" s="1"/>
      <c r="N172" s="1"/>
    </row>
    <row r="173" spans="6:14" x14ac:dyDescent="0.25">
      <c r="F173" s="1"/>
      <c r="G173" s="30"/>
      <c r="H173" s="2"/>
      <c r="I173" s="1"/>
      <c r="J173" s="1"/>
      <c r="K173" s="30"/>
      <c r="L173" s="2"/>
      <c r="M173" s="1"/>
      <c r="N173" s="1"/>
    </row>
    <row r="174" spans="6:14" x14ac:dyDescent="0.25">
      <c r="F174" s="1"/>
      <c r="G174" s="30"/>
      <c r="H174" s="2"/>
      <c r="I174" s="1"/>
      <c r="J174" s="1"/>
      <c r="K174" s="30"/>
      <c r="L174" s="2"/>
      <c r="M174" s="1"/>
      <c r="N174" s="1"/>
    </row>
    <row r="175" spans="6:14" x14ac:dyDescent="0.25">
      <c r="F175" s="1"/>
      <c r="G175" s="30"/>
      <c r="H175" s="2"/>
      <c r="I175" s="1"/>
      <c r="J175" s="1"/>
      <c r="K175" s="30"/>
      <c r="L175" s="2"/>
      <c r="M175" s="1"/>
      <c r="N175" s="1"/>
    </row>
    <row r="176" spans="6:14" x14ac:dyDescent="0.25">
      <c r="F176" s="1"/>
      <c r="G176" s="30"/>
      <c r="H176" s="2"/>
      <c r="I176" s="1"/>
      <c r="J176" s="1"/>
      <c r="K176" s="30"/>
      <c r="L176" s="2"/>
      <c r="M176" s="1"/>
      <c r="N176" s="1"/>
    </row>
    <row r="177" spans="6:14" x14ac:dyDescent="0.25">
      <c r="F177" s="1"/>
      <c r="G177" s="30"/>
      <c r="H177" s="2"/>
      <c r="I177" s="1"/>
      <c r="J177" s="1"/>
      <c r="K177" s="30"/>
      <c r="L177" s="2"/>
      <c r="M177" s="1"/>
      <c r="N177" s="1"/>
    </row>
    <row r="178" spans="6:14" x14ac:dyDescent="0.25">
      <c r="F178" s="1"/>
      <c r="G178" s="30"/>
      <c r="H178" s="2"/>
      <c r="I178" s="1"/>
      <c r="J178" s="1"/>
      <c r="K178" s="30"/>
      <c r="L178" s="2"/>
      <c r="M178" s="1"/>
      <c r="N178" s="1"/>
    </row>
    <row r="179" spans="6:14" x14ac:dyDescent="0.25">
      <c r="F179" s="1"/>
      <c r="G179" s="30"/>
      <c r="H179" s="2"/>
      <c r="I179" s="1"/>
      <c r="J179" s="1"/>
      <c r="K179" s="30"/>
      <c r="L179" s="2"/>
      <c r="M179" s="1"/>
      <c r="N179" s="1"/>
    </row>
    <row r="180" spans="6:14" x14ac:dyDescent="0.25">
      <c r="F180" s="1"/>
      <c r="G180" s="30"/>
      <c r="H180" s="2"/>
      <c r="I180" s="1"/>
      <c r="J180" s="1"/>
      <c r="K180" s="30"/>
      <c r="L180" s="2"/>
      <c r="M180" s="1"/>
      <c r="N180" s="1"/>
    </row>
    <row r="181" spans="6:14" x14ac:dyDescent="0.25">
      <c r="F181" s="1"/>
      <c r="G181" s="30"/>
      <c r="H181" s="2"/>
      <c r="I181" s="1"/>
      <c r="J181" s="1"/>
      <c r="K181" s="30"/>
      <c r="L181" s="2"/>
      <c r="M181" s="1"/>
      <c r="N181" s="1"/>
    </row>
    <row r="182" spans="6:14" x14ac:dyDescent="0.25">
      <c r="F182" s="1"/>
      <c r="G182" s="30"/>
      <c r="H182" s="2"/>
      <c r="I182" s="1"/>
      <c r="J182" s="1"/>
      <c r="K182" s="30"/>
      <c r="L182" s="2"/>
      <c r="M182" s="1"/>
      <c r="N182" s="1"/>
    </row>
    <row r="183" spans="6:14" x14ac:dyDescent="0.25">
      <c r="F183" s="1"/>
      <c r="G183" s="30"/>
      <c r="H183" s="2"/>
      <c r="I183" s="1"/>
      <c r="J183" s="1"/>
      <c r="K183" s="30"/>
      <c r="L183" s="2"/>
      <c r="M183" s="1"/>
      <c r="N183" s="1"/>
    </row>
    <row r="184" spans="6:14" x14ac:dyDescent="0.25">
      <c r="F184" s="1"/>
      <c r="G184" s="30"/>
      <c r="H184" s="2"/>
      <c r="I184" s="1"/>
      <c r="J184" s="1"/>
      <c r="K184" s="30"/>
      <c r="L184" s="2"/>
      <c r="M184" s="1"/>
      <c r="N184" s="1"/>
    </row>
    <row r="185" spans="6:14" x14ac:dyDescent="0.25">
      <c r="F185" s="1"/>
      <c r="G185" s="30"/>
      <c r="H185" s="2"/>
      <c r="I185" s="1"/>
      <c r="J185" s="1"/>
      <c r="K185" s="30"/>
      <c r="L185" s="2"/>
      <c r="M185" s="1"/>
      <c r="N185" s="1"/>
    </row>
    <row r="186" spans="6:14" x14ac:dyDescent="0.25">
      <c r="F186" s="1"/>
      <c r="G186" s="30"/>
      <c r="H186" s="2"/>
      <c r="I186" s="1"/>
      <c r="J186" s="1"/>
      <c r="K186" s="30"/>
      <c r="L186" s="2"/>
      <c r="M186" s="1"/>
      <c r="N186" s="1"/>
    </row>
    <row r="187" spans="6:14" x14ac:dyDescent="0.25">
      <c r="F187" s="1"/>
      <c r="G187" s="30"/>
      <c r="H187" s="2"/>
      <c r="I187" s="1"/>
      <c r="J187" s="1"/>
      <c r="K187" s="30"/>
      <c r="L187" s="2"/>
      <c r="M187" s="1"/>
      <c r="N187" s="1"/>
    </row>
    <row r="188" spans="6:14" x14ac:dyDescent="0.25">
      <c r="F188" s="1"/>
      <c r="G188" s="30"/>
      <c r="H188" s="2"/>
      <c r="I188" s="1"/>
      <c r="J188" s="1"/>
      <c r="K188" s="30"/>
      <c r="L188" s="2"/>
      <c r="M188" s="1"/>
      <c r="N188" s="1"/>
    </row>
    <row r="189" spans="6:14" x14ac:dyDescent="0.25">
      <c r="F189" s="1"/>
      <c r="G189" s="30"/>
      <c r="H189" s="2"/>
      <c r="I189" s="1"/>
      <c r="J189" s="1"/>
      <c r="K189" s="30"/>
      <c r="L189" s="2"/>
      <c r="M189" s="1"/>
      <c r="N189" s="1"/>
    </row>
    <row r="190" spans="6:14" x14ac:dyDescent="0.25">
      <c r="F190" s="1"/>
      <c r="G190" s="30"/>
      <c r="H190" s="2"/>
      <c r="I190" s="1"/>
      <c r="J190" s="1"/>
      <c r="K190" s="30"/>
      <c r="L190" s="2"/>
      <c r="M190" s="1"/>
      <c r="N190" s="1"/>
    </row>
    <row r="191" spans="6:14" x14ac:dyDescent="0.25">
      <c r="F191" s="1"/>
      <c r="G191" s="30"/>
      <c r="H191" s="2"/>
      <c r="I191" s="1"/>
      <c r="J191" s="1"/>
      <c r="K191" s="30"/>
      <c r="L191" s="2"/>
      <c r="M191" s="1"/>
      <c r="N191" s="1"/>
    </row>
    <row r="192" spans="6:14" x14ac:dyDescent="0.25">
      <c r="F192" s="1"/>
      <c r="G192" s="30"/>
      <c r="H192" s="2"/>
      <c r="I192" s="1"/>
      <c r="J192" s="1"/>
      <c r="K192" s="30"/>
      <c r="L192" s="2"/>
      <c r="M192" s="1"/>
      <c r="N192" s="1"/>
    </row>
    <row r="193" spans="6:14" x14ac:dyDescent="0.25">
      <c r="F193" s="1"/>
      <c r="G193" s="30"/>
      <c r="H193" s="2"/>
      <c r="I193" s="1"/>
      <c r="J193" s="1"/>
      <c r="K193" s="30"/>
      <c r="L193" s="2"/>
      <c r="M193" s="1"/>
      <c r="N193" s="1"/>
    </row>
    <row r="194" spans="6:14" x14ac:dyDescent="0.25">
      <c r="F194" s="1"/>
      <c r="G194" s="30"/>
      <c r="H194" s="2"/>
      <c r="I194" s="1"/>
      <c r="J194" s="1"/>
      <c r="K194" s="30"/>
      <c r="L194" s="2"/>
      <c r="M194" s="1"/>
      <c r="N194" s="1"/>
    </row>
    <row r="195" spans="6:14" x14ac:dyDescent="0.25">
      <c r="F195" s="1"/>
      <c r="G195" s="30"/>
      <c r="H195" s="2"/>
      <c r="I195" s="1"/>
      <c r="J195" s="1"/>
      <c r="K195" s="30"/>
      <c r="L195" s="2"/>
      <c r="M195" s="1"/>
      <c r="N195" s="1"/>
    </row>
    <row r="196" spans="6:14" x14ac:dyDescent="0.25">
      <c r="F196" s="1"/>
      <c r="G196" s="30"/>
      <c r="H196" s="2"/>
      <c r="I196" s="1"/>
      <c r="J196" s="1"/>
      <c r="K196" s="30"/>
      <c r="L196" s="2"/>
      <c r="M196" s="1"/>
      <c r="N196" s="1"/>
    </row>
    <row r="197" spans="6:14" x14ac:dyDescent="0.25">
      <c r="F197" s="1"/>
      <c r="G197" s="30"/>
      <c r="H197" s="2"/>
      <c r="I197" s="1"/>
      <c r="J197" s="1"/>
      <c r="K197" s="30"/>
      <c r="L197" s="2"/>
      <c r="M197" s="1"/>
      <c r="N197" s="1"/>
    </row>
    <row r="198" spans="6:14" x14ac:dyDescent="0.25">
      <c r="F198" s="1"/>
      <c r="G198" s="30"/>
      <c r="H198" s="2"/>
      <c r="I198" s="1"/>
      <c r="J198" s="1"/>
      <c r="K198" s="30"/>
      <c r="L198" s="2"/>
      <c r="M198" s="1"/>
      <c r="N198" s="1"/>
    </row>
    <row r="199" spans="6:14" x14ac:dyDescent="0.25">
      <c r="F199" s="1"/>
      <c r="G199" s="30"/>
      <c r="H199" s="2"/>
      <c r="I199" s="1"/>
      <c r="J199" s="1"/>
      <c r="K199" s="30"/>
      <c r="L199" s="2"/>
      <c r="M199" s="1"/>
      <c r="N199" s="1"/>
    </row>
    <row r="200" spans="6:14" x14ac:dyDescent="0.25">
      <c r="F200" s="1"/>
      <c r="G200" s="30"/>
      <c r="H200" s="2"/>
      <c r="I200" s="1"/>
      <c r="J200" s="1"/>
      <c r="K200" s="30"/>
      <c r="L200" s="2"/>
      <c r="M200" s="1"/>
      <c r="N200" s="1"/>
    </row>
    <row r="201" spans="6:14" x14ac:dyDescent="0.25">
      <c r="F201" s="1"/>
      <c r="G201" s="30"/>
      <c r="H201" s="2"/>
      <c r="I201" s="1"/>
      <c r="J201" s="1"/>
      <c r="K201" s="30"/>
      <c r="L201" s="2"/>
      <c r="M201" s="1"/>
      <c r="N201" s="1"/>
    </row>
    <row r="202" spans="6:14" x14ac:dyDescent="0.25">
      <c r="F202" s="1"/>
      <c r="G202" s="30"/>
      <c r="H202" s="2"/>
      <c r="I202" s="1"/>
      <c r="J202" s="1"/>
      <c r="K202" s="30"/>
      <c r="L202" s="2"/>
      <c r="M202" s="1"/>
      <c r="N202" s="1"/>
    </row>
    <row r="203" spans="6:14" x14ac:dyDescent="0.25">
      <c r="F203" s="1"/>
      <c r="G203" s="30"/>
      <c r="H203" s="2"/>
      <c r="I203" s="1"/>
      <c r="J203" s="1"/>
      <c r="K203" s="30"/>
      <c r="L203" s="2"/>
      <c r="M203" s="1"/>
      <c r="N203" s="1"/>
    </row>
    <row r="204" spans="6:14" ht="15" customHeight="1" x14ac:dyDescent="0.25"/>
    <row r="205" spans="6:14" ht="15" customHeight="1" x14ac:dyDescent="0.25"/>
    <row r="214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262E1-CA7B-E94A-ADFE-4A909758CE6C}">
  <dimension ref="A1:R227"/>
  <sheetViews>
    <sheetView zoomScaleNormal="60" zoomScaleSheetLayoutView="100" workbookViewId="0">
      <pane ySplit="7" topLeftCell="A23" activePane="bottomLeft" state="frozen"/>
      <selection activeCell="C1" sqref="C1"/>
      <selection pane="bottomLeft" activeCell="K21" sqref="K21:K22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23.85546875" customWidth="1"/>
    <col min="4" max="4" width="4.42578125" customWidth="1"/>
    <col min="5" max="5" width="27.7109375" customWidth="1"/>
    <col min="6" max="6" width="8.42578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4.85546875" style="96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9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92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92"/>
      <c r="P3" s="3"/>
      <c r="Q3" s="3"/>
      <c r="R3" s="3"/>
    </row>
    <row r="4" spans="1:18" x14ac:dyDescent="0.25">
      <c r="A4" s="3"/>
      <c r="B4" s="3" t="s">
        <v>1</v>
      </c>
      <c r="C4" s="8" t="s">
        <v>192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92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45305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92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92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217">
        <v>9806</v>
      </c>
      <c r="C8" s="218" t="s">
        <v>329</v>
      </c>
      <c r="D8" s="11">
        <v>1</v>
      </c>
      <c r="E8" s="73" t="s">
        <v>330</v>
      </c>
      <c r="F8" s="39"/>
      <c r="G8" s="57">
        <f t="shared" ref="G8:G11" si="0">+D8*F8</f>
        <v>0</v>
      </c>
      <c r="H8" s="18"/>
      <c r="I8" s="48"/>
      <c r="J8" s="50">
        <v>66</v>
      </c>
      <c r="K8" s="70">
        <f t="shared" ref="K8:K11" si="1">+D8*J8</f>
        <v>66</v>
      </c>
      <c r="L8" s="18"/>
      <c r="M8" s="48"/>
      <c r="N8" s="44"/>
      <c r="O8" s="97"/>
    </row>
    <row r="9" spans="1:18" x14ac:dyDescent="0.25">
      <c r="B9" s="16"/>
      <c r="C9" s="151"/>
      <c r="D9" s="11">
        <v>1</v>
      </c>
      <c r="E9" s="73" t="s">
        <v>200</v>
      </c>
      <c r="F9" s="39"/>
      <c r="G9" s="57">
        <f t="shared" si="0"/>
        <v>0</v>
      </c>
      <c r="H9" s="18"/>
      <c r="I9" s="48"/>
      <c r="J9" s="50">
        <v>170</v>
      </c>
      <c r="K9" s="70">
        <f t="shared" si="1"/>
        <v>170</v>
      </c>
      <c r="L9" s="18"/>
      <c r="M9" s="48"/>
      <c r="N9" s="44"/>
      <c r="O9" s="97"/>
    </row>
    <row r="10" spans="1:18" x14ac:dyDescent="0.25">
      <c r="B10" s="220">
        <v>9807</v>
      </c>
      <c r="C10" s="222" t="s">
        <v>117</v>
      </c>
      <c r="D10" s="13"/>
      <c r="E10" s="221" t="s">
        <v>117</v>
      </c>
      <c r="F10" s="41"/>
      <c r="G10" s="57">
        <f t="shared" si="0"/>
        <v>0</v>
      </c>
      <c r="H10" s="18"/>
      <c r="I10" s="48"/>
      <c r="J10" s="50"/>
      <c r="K10" s="70">
        <f t="shared" si="1"/>
        <v>0</v>
      </c>
      <c r="L10" s="18"/>
      <c r="M10" s="48"/>
      <c r="N10" s="44"/>
      <c r="O10" s="97"/>
    </row>
    <row r="11" spans="1:18" x14ac:dyDescent="0.25">
      <c r="B11" s="220">
        <v>9808</v>
      </c>
      <c r="C11" s="223" t="s">
        <v>252</v>
      </c>
      <c r="D11" s="11">
        <v>1</v>
      </c>
      <c r="E11" s="73" t="s">
        <v>333</v>
      </c>
      <c r="F11" s="39">
        <v>110</v>
      </c>
      <c r="G11" s="57">
        <f t="shared" si="0"/>
        <v>110</v>
      </c>
      <c r="H11" s="18"/>
      <c r="I11" s="48"/>
      <c r="J11" s="50"/>
      <c r="K11" s="70">
        <f t="shared" si="1"/>
        <v>0</v>
      </c>
      <c r="L11" s="18"/>
      <c r="M11" s="48"/>
      <c r="N11" s="44"/>
      <c r="O11" s="97"/>
    </row>
    <row r="12" spans="1:18" x14ac:dyDescent="0.25">
      <c r="B12" s="11"/>
      <c r="C12" s="125"/>
      <c r="D12" s="11">
        <v>2</v>
      </c>
      <c r="E12" s="73" t="s">
        <v>334</v>
      </c>
      <c r="F12" s="39">
        <v>110</v>
      </c>
      <c r="G12" s="57">
        <f t="shared" ref="G12" si="2">+D12*F12</f>
        <v>220</v>
      </c>
      <c r="H12" s="18"/>
      <c r="I12" s="48"/>
      <c r="J12" s="50"/>
      <c r="K12" s="70">
        <f t="shared" ref="K12:K13" si="3">+D12*J12</f>
        <v>0</v>
      </c>
      <c r="L12" s="18"/>
      <c r="M12" s="48"/>
      <c r="N12" s="44"/>
      <c r="O12" s="97"/>
    </row>
    <row r="13" spans="1:18" x14ac:dyDescent="0.25">
      <c r="C13" s="121"/>
      <c r="D13" s="112">
        <v>1</v>
      </c>
      <c r="E13" s="214" t="s">
        <v>344</v>
      </c>
      <c r="F13" s="1"/>
      <c r="G13" s="57"/>
      <c r="H13" s="18"/>
      <c r="I13" s="48"/>
      <c r="J13" s="1"/>
      <c r="K13" s="70">
        <f t="shared" si="3"/>
        <v>0</v>
      </c>
      <c r="L13" s="18"/>
      <c r="M13" s="48"/>
      <c r="N13" s="1"/>
      <c r="O13" s="99"/>
    </row>
    <row r="14" spans="1:18" x14ac:dyDescent="0.25">
      <c r="B14" s="16"/>
      <c r="C14" s="16"/>
      <c r="D14" s="16">
        <v>5</v>
      </c>
      <c r="E14" s="130" t="s">
        <v>335</v>
      </c>
      <c r="F14" s="40">
        <v>28</v>
      </c>
      <c r="G14" s="57">
        <f t="shared" ref="G14:G27" si="4">+D14*F14</f>
        <v>140</v>
      </c>
      <c r="H14" s="18"/>
      <c r="I14" s="48"/>
      <c r="J14" s="51"/>
      <c r="K14" s="70">
        <f t="shared" ref="K14:K23" si="5">+D14*J14</f>
        <v>0</v>
      </c>
      <c r="L14" s="18"/>
      <c r="M14" s="48"/>
      <c r="N14" s="45"/>
      <c r="O14" s="93"/>
    </row>
    <row r="15" spans="1:18" x14ac:dyDescent="0.25">
      <c r="B15" s="220">
        <v>9809</v>
      </c>
      <c r="C15" s="223" t="s">
        <v>336</v>
      </c>
      <c r="D15" s="11">
        <v>1</v>
      </c>
      <c r="E15" s="73" t="s">
        <v>337</v>
      </c>
      <c r="F15" s="39"/>
      <c r="G15" s="57">
        <f t="shared" si="4"/>
        <v>0</v>
      </c>
      <c r="H15" s="18"/>
      <c r="I15" s="48"/>
      <c r="J15" s="50">
        <v>125</v>
      </c>
      <c r="K15" s="70">
        <f t="shared" si="5"/>
        <v>125</v>
      </c>
      <c r="L15" s="18"/>
      <c r="M15" s="48"/>
      <c r="N15" s="44"/>
      <c r="O15" s="97"/>
    </row>
    <row r="16" spans="1:18" x14ac:dyDescent="0.25">
      <c r="B16" s="16"/>
      <c r="C16" s="151"/>
      <c r="D16" s="11">
        <v>1</v>
      </c>
      <c r="E16" s="73" t="s">
        <v>338</v>
      </c>
      <c r="F16" s="39"/>
      <c r="G16" s="57">
        <f t="shared" si="4"/>
        <v>0</v>
      </c>
      <c r="H16" s="18"/>
      <c r="I16" s="48"/>
      <c r="J16" s="50">
        <v>170</v>
      </c>
      <c r="K16" s="70">
        <f t="shared" si="5"/>
        <v>170</v>
      </c>
      <c r="L16" s="18"/>
      <c r="M16" s="48"/>
      <c r="N16" s="44"/>
      <c r="O16" s="97"/>
    </row>
    <row r="17" spans="2:15" x14ac:dyDescent="0.25">
      <c r="B17" s="16"/>
      <c r="C17" s="136"/>
      <c r="D17" s="13">
        <v>1</v>
      </c>
      <c r="E17" s="219" t="s">
        <v>339</v>
      </c>
      <c r="F17" s="41"/>
      <c r="G17" s="57">
        <f t="shared" si="4"/>
        <v>0</v>
      </c>
      <c r="H17" s="18"/>
      <c r="I17" s="48"/>
      <c r="J17" s="50">
        <v>104</v>
      </c>
      <c r="K17" s="70">
        <f t="shared" si="5"/>
        <v>104</v>
      </c>
      <c r="L17" s="18"/>
      <c r="M17" s="48"/>
      <c r="N17" s="44"/>
      <c r="O17" s="97"/>
    </row>
    <row r="18" spans="2:15" x14ac:dyDescent="0.25">
      <c r="B18" s="220">
        <v>9810</v>
      </c>
      <c r="C18" s="223" t="s">
        <v>340</v>
      </c>
      <c r="D18" s="11">
        <v>2</v>
      </c>
      <c r="E18" s="73" t="s">
        <v>341</v>
      </c>
      <c r="F18" s="39"/>
      <c r="G18" s="57">
        <f t="shared" si="4"/>
        <v>0</v>
      </c>
      <c r="H18" s="18"/>
      <c r="I18" s="48"/>
      <c r="J18" s="50">
        <v>104</v>
      </c>
      <c r="K18" s="70">
        <v>0</v>
      </c>
      <c r="L18" s="18"/>
      <c r="M18" s="48"/>
      <c r="N18" s="44">
        <v>200</v>
      </c>
      <c r="O18" s="224" t="s">
        <v>133</v>
      </c>
    </row>
    <row r="19" spans="2:15" x14ac:dyDescent="0.25">
      <c r="B19" s="11"/>
      <c r="C19" s="125"/>
      <c r="D19" s="11">
        <v>2</v>
      </c>
      <c r="E19" s="73" t="s">
        <v>123</v>
      </c>
      <c r="F19" s="39"/>
      <c r="G19" s="57">
        <f t="shared" si="4"/>
        <v>0</v>
      </c>
      <c r="H19" s="18"/>
      <c r="I19" s="48"/>
      <c r="J19" s="50">
        <v>154</v>
      </c>
      <c r="K19" s="70">
        <v>0</v>
      </c>
      <c r="L19" s="18"/>
      <c r="M19" s="48"/>
      <c r="N19" s="44">
        <v>316</v>
      </c>
      <c r="O19" s="224" t="s">
        <v>133</v>
      </c>
    </row>
    <row r="20" spans="2:15" x14ac:dyDescent="0.25">
      <c r="B20" s="220">
        <v>9811</v>
      </c>
      <c r="C20" s="220" t="s">
        <v>160</v>
      </c>
      <c r="D20" s="16">
        <v>100</v>
      </c>
      <c r="E20" s="16" t="s">
        <v>342</v>
      </c>
      <c r="F20" s="40">
        <v>6.8</v>
      </c>
      <c r="G20" s="57">
        <v>680</v>
      </c>
      <c r="H20" s="18"/>
      <c r="I20" s="48"/>
      <c r="J20" s="51"/>
      <c r="K20" s="70">
        <f t="shared" ref="K20" si="6">+D20*J20</f>
        <v>0</v>
      </c>
      <c r="L20" s="18"/>
      <c r="M20" s="48"/>
      <c r="N20" s="45"/>
      <c r="O20" s="93"/>
    </row>
    <row r="21" spans="2:15" x14ac:dyDescent="0.25">
      <c r="B21" s="220">
        <v>9812</v>
      </c>
      <c r="C21" s="223" t="s">
        <v>160</v>
      </c>
      <c r="D21" s="11">
        <v>6</v>
      </c>
      <c r="E21" s="73" t="s">
        <v>343</v>
      </c>
      <c r="F21" s="39"/>
      <c r="G21" s="57">
        <f t="shared" ref="G21" si="7">+D21*F21</f>
        <v>0</v>
      </c>
      <c r="H21" s="18"/>
      <c r="I21" s="48"/>
      <c r="J21" s="50">
        <v>64</v>
      </c>
      <c r="K21" s="70">
        <v>384</v>
      </c>
      <c r="L21" s="18"/>
      <c r="M21" s="48"/>
      <c r="N21" s="44"/>
      <c r="O21" s="97"/>
    </row>
    <row r="22" spans="2:15" x14ac:dyDescent="0.25">
      <c r="B22" s="11"/>
      <c r="C22" s="125"/>
      <c r="D22" s="11">
        <v>6</v>
      </c>
      <c r="E22" s="73" t="s">
        <v>122</v>
      </c>
      <c r="F22" s="39"/>
      <c r="G22" s="57">
        <f t="shared" si="4"/>
        <v>0</v>
      </c>
      <c r="H22" s="18"/>
      <c r="I22" s="48"/>
      <c r="J22" s="50">
        <v>102</v>
      </c>
      <c r="K22" s="70">
        <v>612</v>
      </c>
      <c r="L22" s="18"/>
      <c r="M22" s="48"/>
      <c r="N22" s="44"/>
      <c r="O22" s="97"/>
    </row>
    <row r="23" spans="2:15" x14ac:dyDescent="0.25">
      <c r="B23" s="11"/>
      <c r="C23" s="125"/>
      <c r="D23" s="11"/>
      <c r="E23" s="11"/>
      <c r="F23" s="39"/>
      <c r="G23" s="57">
        <f t="shared" si="4"/>
        <v>0</v>
      </c>
      <c r="H23" s="18"/>
      <c r="I23" s="48"/>
      <c r="J23" s="50"/>
      <c r="K23" s="70">
        <f t="shared" si="5"/>
        <v>0</v>
      </c>
      <c r="L23" s="18"/>
      <c r="M23" s="48"/>
      <c r="N23" s="44"/>
      <c r="O23" s="97"/>
    </row>
    <row r="24" spans="2:15" x14ac:dyDescent="0.25">
      <c r="B24" s="16"/>
      <c r="C24" s="16"/>
      <c r="D24" s="16"/>
      <c r="E24" s="16"/>
      <c r="F24" s="40"/>
      <c r="G24" s="57">
        <f t="shared" ref="G24:G28" si="8">+D24*F24</f>
        <v>0</v>
      </c>
      <c r="H24" s="18"/>
      <c r="I24" s="48"/>
      <c r="J24" s="51"/>
      <c r="K24" s="57">
        <f t="shared" ref="K24:K28" si="9">+H24*J24</f>
        <v>0</v>
      </c>
      <c r="L24" s="18"/>
      <c r="M24" s="48"/>
      <c r="N24" s="45"/>
      <c r="O24" s="93"/>
    </row>
    <row r="25" spans="2:15" x14ac:dyDescent="0.25">
      <c r="B25" s="16"/>
      <c r="C25" s="16"/>
      <c r="D25" s="16"/>
      <c r="E25" s="16"/>
      <c r="F25" s="40"/>
      <c r="G25" s="57">
        <f t="shared" si="4"/>
        <v>0</v>
      </c>
      <c r="H25" s="18"/>
      <c r="I25" s="48"/>
      <c r="J25" s="51"/>
      <c r="K25" s="57">
        <f t="shared" si="9"/>
        <v>0</v>
      </c>
      <c r="L25" s="18"/>
      <c r="M25" s="48"/>
      <c r="N25" s="45"/>
      <c r="O25" s="93"/>
    </row>
    <row r="26" spans="2:15" x14ac:dyDescent="0.25">
      <c r="B26" s="16"/>
      <c r="C26" s="16"/>
      <c r="D26" s="16"/>
      <c r="E26" s="16"/>
      <c r="F26" s="40"/>
      <c r="G26" s="57">
        <f t="shared" si="8"/>
        <v>0</v>
      </c>
      <c r="H26" s="18"/>
      <c r="I26" s="48"/>
      <c r="J26" s="51"/>
      <c r="K26" s="57">
        <f t="shared" si="9"/>
        <v>0</v>
      </c>
      <c r="L26" s="18"/>
      <c r="M26" s="48"/>
      <c r="N26" s="45"/>
      <c r="O26" s="93"/>
    </row>
    <row r="27" spans="2:15" x14ac:dyDescent="0.25">
      <c r="B27" s="16"/>
      <c r="C27" s="16"/>
      <c r="D27" s="16"/>
      <c r="E27" s="16"/>
      <c r="F27" s="40"/>
      <c r="G27" s="57">
        <f t="shared" si="4"/>
        <v>0</v>
      </c>
      <c r="H27" s="18"/>
      <c r="I27" s="48"/>
      <c r="J27" s="51"/>
      <c r="K27" s="57">
        <f t="shared" si="9"/>
        <v>0</v>
      </c>
      <c r="L27" s="18"/>
      <c r="M27" s="48"/>
      <c r="N27" s="45"/>
      <c r="O27" s="93"/>
    </row>
    <row r="28" spans="2:15" x14ac:dyDescent="0.25">
      <c r="B28" s="16"/>
      <c r="C28" s="16"/>
      <c r="D28" s="16"/>
      <c r="E28" s="16"/>
      <c r="F28" s="40"/>
      <c r="G28" s="57">
        <f t="shared" si="8"/>
        <v>0</v>
      </c>
      <c r="H28" s="18"/>
      <c r="I28" s="48"/>
      <c r="J28" s="51"/>
      <c r="K28" s="57">
        <f t="shared" si="9"/>
        <v>0</v>
      </c>
      <c r="L28" s="18"/>
      <c r="M28" s="48"/>
      <c r="N28" s="45"/>
      <c r="O28" s="93"/>
    </row>
    <row r="29" spans="2:15" x14ac:dyDescent="0.25">
      <c r="B29" s="16"/>
      <c r="C29" s="16"/>
      <c r="D29" s="16"/>
      <c r="E29" s="16"/>
      <c r="F29" s="40"/>
      <c r="G29" s="57">
        <f>+D29*F29</f>
        <v>0</v>
      </c>
      <c r="H29" s="18"/>
      <c r="I29" s="48"/>
      <c r="J29" s="51"/>
      <c r="K29" s="70">
        <v>0</v>
      </c>
      <c r="L29" s="18"/>
      <c r="M29" s="48"/>
      <c r="N29" s="45"/>
      <c r="O29" s="93"/>
    </row>
    <row r="30" spans="2:15" ht="15.75" customHeight="1" x14ac:dyDescent="0.25">
      <c r="B30" s="16"/>
      <c r="C30" s="16"/>
      <c r="D30" s="16"/>
      <c r="E30" s="16"/>
      <c r="F30" s="40"/>
      <c r="G30" s="57">
        <f>+D30*F30</f>
        <v>0</v>
      </c>
      <c r="H30" s="18"/>
      <c r="I30" s="48"/>
      <c r="J30" s="51"/>
      <c r="K30" s="70">
        <f t="shared" ref="K30:K31" si="10">+D30*J30</f>
        <v>0</v>
      </c>
      <c r="L30" s="18"/>
      <c r="M30" s="48"/>
      <c r="N30" s="45"/>
      <c r="O30" s="93"/>
    </row>
    <row r="31" spans="2:15" ht="15.75" customHeight="1" thickBot="1" x14ac:dyDescent="0.3">
      <c r="B31" s="23"/>
      <c r="C31" s="23"/>
      <c r="D31" s="23"/>
      <c r="E31" s="23"/>
      <c r="F31" s="42"/>
      <c r="G31" s="67">
        <f>+D31*F31</f>
        <v>0</v>
      </c>
      <c r="H31" s="68"/>
      <c r="I31" s="69"/>
      <c r="J31" s="53"/>
      <c r="K31" s="72">
        <f t="shared" si="10"/>
        <v>0</v>
      </c>
      <c r="L31" s="68"/>
      <c r="M31" s="69"/>
      <c r="N31" s="47"/>
      <c r="O31" s="94"/>
    </row>
    <row r="32" spans="2:15" s="3" customFormat="1" ht="15.75" customHeight="1" thickBot="1" x14ac:dyDescent="0.3">
      <c r="B32" s="20"/>
      <c r="C32" s="21"/>
      <c r="D32" s="21"/>
      <c r="E32" s="21" t="s">
        <v>13</v>
      </c>
      <c r="F32" s="43"/>
      <c r="G32" s="61">
        <f>SUM(G8:G31)</f>
        <v>1150</v>
      </c>
      <c r="H32" s="62">
        <f>SUM(H8:H31)</f>
        <v>0</v>
      </c>
      <c r="I32" s="63">
        <f>SUM(I8:I31)</f>
        <v>0</v>
      </c>
      <c r="J32" s="54"/>
      <c r="K32" s="61">
        <f>SUM(K8:K31)</f>
        <v>1631</v>
      </c>
      <c r="L32" s="62">
        <f>SUM(L8:L31)</f>
        <v>0</v>
      </c>
      <c r="M32" s="63">
        <f>SUM(M8:M31)</f>
        <v>0</v>
      </c>
      <c r="N32" s="56">
        <f>SUM(N8:N31)</f>
        <v>516</v>
      </c>
      <c r="O32" s="95"/>
    </row>
    <row r="33" spans="5:15" x14ac:dyDescent="0.25">
      <c r="F33" s="1"/>
      <c r="G33" s="30"/>
      <c r="H33" s="2"/>
      <c r="I33" s="1"/>
      <c r="J33" s="1"/>
      <c r="K33" s="30"/>
      <c r="L33" s="2"/>
      <c r="M33" s="1"/>
      <c r="N33" s="1"/>
      <c r="O33" s="91"/>
    </row>
    <row r="34" spans="5:15" x14ac:dyDescent="0.25">
      <c r="E34" s="135" t="s">
        <v>331</v>
      </c>
      <c r="F34" s="1"/>
      <c r="G34" s="30"/>
      <c r="H34" s="2"/>
      <c r="I34" s="1"/>
      <c r="J34" s="1"/>
      <c r="K34" s="30"/>
      <c r="L34" s="2"/>
      <c r="M34" s="1"/>
      <c r="N34" s="1"/>
      <c r="O34" s="91"/>
    </row>
    <row r="35" spans="5:15" x14ac:dyDescent="0.25">
      <c r="F35" s="1"/>
      <c r="G35" s="30"/>
      <c r="H35" s="2"/>
      <c r="I35" s="1"/>
      <c r="J35" s="1"/>
      <c r="K35" s="30"/>
      <c r="L35" s="2"/>
      <c r="M35" s="1"/>
      <c r="N35" s="1"/>
      <c r="O35" s="91"/>
    </row>
    <row r="36" spans="5:15" x14ac:dyDescent="0.25">
      <c r="E36" s="135" t="s">
        <v>204</v>
      </c>
      <c r="F36" s="1"/>
      <c r="G36" s="30">
        <f>K32+G32+N32</f>
        <v>3297</v>
      </c>
      <c r="H36" s="2"/>
      <c r="I36" s="1"/>
      <c r="J36" s="1"/>
      <c r="K36" s="30"/>
      <c r="L36" s="2"/>
      <c r="M36" s="1"/>
      <c r="N36" s="1"/>
      <c r="O36" s="91"/>
    </row>
    <row r="37" spans="5:15" x14ac:dyDescent="0.25">
      <c r="E37" s="135" t="s">
        <v>14</v>
      </c>
      <c r="F37" s="1"/>
      <c r="G37" s="30">
        <v>516</v>
      </c>
      <c r="H37" s="2"/>
      <c r="I37" s="1"/>
      <c r="J37" s="1"/>
      <c r="K37" s="30"/>
      <c r="L37" s="2"/>
      <c r="M37" s="1"/>
      <c r="N37" s="1"/>
      <c r="O37" s="91"/>
    </row>
    <row r="38" spans="5:15" x14ac:dyDescent="0.25">
      <c r="E38" s="135" t="s">
        <v>332</v>
      </c>
      <c r="F38" s="1"/>
      <c r="G38" s="30">
        <v>100</v>
      </c>
      <c r="H38" s="2"/>
      <c r="I38" s="1"/>
      <c r="J38" s="1"/>
      <c r="K38" s="30"/>
      <c r="L38" s="2"/>
      <c r="M38" s="1"/>
      <c r="N38" s="1"/>
      <c r="O38" s="91"/>
    </row>
    <row r="39" spans="5:15" x14ac:dyDescent="0.25">
      <c r="E39" s="135" t="s">
        <v>275</v>
      </c>
      <c r="F39" s="1"/>
      <c r="G39" s="30">
        <v>2500</v>
      </c>
      <c r="H39" s="2"/>
      <c r="I39" s="1"/>
      <c r="J39" s="1"/>
      <c r="K39" s="30"/>
      <c r="L39" s="2"/>
      <c r="M39" s="1"/>
      <c r="N39" s="1"/>
      <c r="O39" s="91"/>
    </row>
    <row r="40" spans="5:15" x14ac:dyDescent="0.25">
      <c r="E40" s="135"/>
      <c r="F40" s="1"/>
      <c r="G40" s="30"/>
      <c r="H40" s="2"/>
      <c r="I40" s="1"/>
      <c r="J40" s="1"/>
      <c r="K40" s="30"/>
      <c r="L40" s="2"/>
      <c r="M40" s="1"/>
      <c r="N40" s="1"/>
      <c r="O40" s="91"/>
    </row>
    <row r="41" spans="5:15" x14ac:dyDescent="0.25">
      <c r="E41" s="135" t="s">
        <v>96</v>
      </c>
      <c r="F41" s="1"/>
      <c r="G41" s="30">
        <v>181</v>
      </c>
      <c r="H41" s="2"/>
      <c r="I41" s="1"/>
      <c r="J41" s="1"/>
      <c r="K41" s="30"/>
      <c r="L41" s="2"/>
      <c r="M41" s="1"/>
      <c r="N41" s="1"/>
      <c r="O41" s="91"/>
    </row>
    <row r="42" spans="5:15" x14ac:dyDescent="0.25">
      <c r="F42" s="1"/>
      <c r="G42" s="30"/>
      <c r="H42" s="2"/>
      <c r="I42" s="1"/>
      <c r="J42" s="1"/>
      <c r="K42" s="30"/>
      <c r="L42" s="2"/>
      <c r="M42" s="1"/>
      <c r="N42" s="1"/>
      <c r="O42" s="91"/>
    </row>
    <row r="43" spans="5:15" x14ac:dyDescent="0.25">
      <c r="F43" s="1"/>
      <c r="G43" s="30"/>
      <c r="H43" s="2"/>
      <c r="I43" s="1"/>
      <c r="J43" s="1"/>
      <c r="K43" s="30"/>
      <c r="L43" s="2"/>
      <c r="M43" s="1"/>
      <c r="N43" s="1"/>
      <c r="O43" s="91"/>
    </row>
    <row r="44" spans="5:15" x14ac:dyDescent="0.25">
      <c r="F44" s="1"/>
      <c r="G44" s="30"/>
      <c r="H44" s="2"/>
      <c r="I44" s="1"/>
      <c r="J44" s="1"/>
      <c r="K44" s="30"/>
      <c r="L44" s="2"/>
      <c r="M44" s="1"/>
      <c r="N44" s="1"/>
      <c r="O44" s="91"/>
    </row>
    <row r="45" spans="5:15" x14ac:dyDescent="0.25">
      <c r="F45" s="1"/>
      <c r="G45" s="30"/>
      <c r="H45" s="2"/>
      <c r="I45" s="1"/>
      <c r="J45" s="1"/>
      <c r="K45" s="30"/>
      <c r="L45" s="2"/>
      <c r="M45" s="1"/>
      <c r="N45" s="1"/>
      <c r="O45" s="91"/>
    </row>
    <row r="46" spans="5:15" x14ac:dyDescent="0.25">
      <c r="F46" s="1"/>
      <c r="G46" s="30"/>
      <c r="H46" s="2"/>
      <c r="I46" s="1"/>
      <c r="J46" s="1"/>
      <c r="K46" s="30"/>
      <c r="L46" s="2"/>
      <c r="M46" s="1"/>
      <c r="N46" s="1"/>
      <c r="O46" s="91"/>
    </row>
    <row r="47" spans="5:15" x14ac:dyDescent="0.25">
      <c r="F47" s="1"/>
      <c r="G47" s="30"/>
      <c r="H47" s="2"/>
      <c r="I47" s="1"/>
      <c r="J47" s="1"/>
      <c r="K47" s="30"/>
      <c r="L47" s="2"/>
      <c r="M47" s="1"/>
      <c r="N47" s="1"/>
      <c r="O47" s="91"/>
    </row>
    <row r="48" spans="5:15" x14ac:dyDescent="0.25">
      <c r="F48" s="1"/>
      <c r="G48" s="30"/>
      <c r="H48" s="2"/>
      <c r="I48" s="1"/>
      <c r="J48" s="1"/>
      <c r="K48" s="30"/>
      <c r="L48" s="2"/>
      <c r="M48" s="1"/>
      <c r="N48" s="1"/>
      <c r="O48" s="9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9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9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9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9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9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9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9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9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9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9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9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9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9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9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9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9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9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9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9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9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9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9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9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9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9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9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9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9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9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9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9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9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9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9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9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9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9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9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9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9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9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9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9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9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9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9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9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9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9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9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9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9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9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9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9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9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9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9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9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9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9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9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9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9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9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9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9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9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9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9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9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9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9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9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9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9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9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9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9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9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9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9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9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9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9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9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9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9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9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9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9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9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9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9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9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9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9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9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9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9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9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9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9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9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9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9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9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9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9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9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9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9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9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9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9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9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9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9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9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9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9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9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9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9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9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9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9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9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9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9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9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9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9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9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9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9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9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9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9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9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9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9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9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9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9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9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9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9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9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9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9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9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9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9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9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9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9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9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9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9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9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9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9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9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9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9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9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91"/>
    </row>
    <row r="217" spans="6:15" ht="15" customHeight="1" x14ac:dyDescent="0.25"/>
    <row r="218" spans="6:15" ht="15" customHeight="1" x14ac:dyDescent="0.25"/>
    <row r="227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7904-AB8C-FC42-B95C-3AB0B3598EDF}">
  <dimension ref="A1:R223"/>
  <sheetViews>
    <sheetView zoomScaleNormal="60" zoomScaleSheetLayoutView="100" workbookViewId="0">
      <selection activeCell="D26" sqref="D26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24.7109375" customWidth="1"/>
    <col min="4" max="4" width="4.42578125" customWidth="1"/>
    <col min="5" max="5" width="36.28515625" customWidth="1"/>
    <col min="6" max="6" width="9.140625" customWidth="1"/>
    <col min="7" max="7" width="10.28515625" style="33" customWidth="1"/>
    <col min="8" max="8" width="9.28515625" customWidth="1"/>
    <col min="9" max="9" width="9" customWidth="1"/>
    <col min="10" max="10" width="6.7109375" customWidth="1"/>
    <col min="11" max="11" width="10.28515625" style="33" customWidth="1"/>
    <col min="12" max="12" width="7" customWidth="1"/>
    <col min="13" max="13" width="6.7109375" customWidth="1"/>
    <col min="14" max="14" width="8.42578125" customWidth="1"/>
    <col min="15" max="15" width="14.85546875" style="96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9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92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92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92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45306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92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92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9813</v>
      </c>
      <c r="C8" s="11" t="s">
        <v>345</v>
      </c>
      <c r="D8" s="11">
        <v>2</v>
      </c>
      <c r="E8" s="73" t="s">
        <v>79</v>
      </c>
      <c r="F8" s="39"/>
      <c r="G8" s="64">
        <f t="shared" ref="G8:G13" si="0">+D8*F8</f>
        <v>0</v>
      </c>
      <c r="H8" s="65"/>
      <c r="I8" s="66"/>
      <c r="J8" s="50"/>
      <c r="K8" s="71">
        <f t="shared" ref="K8:K13" si="1">+D8*J8</f>
        <v>0</v>
      </c>
      <c r="L8" s="65"/>
      <c r="M8" s="66"/>
      <c r="N8" s="44"/>
      <c r="O8" s="86"/>
    </row>
    <row r="9" spans="1:18" x14ac:dyDescent="0.25">
      <c r="B9" s="10">
        <v>9814</v>
      </c>
      <c r="C9" s="11" t="s">
        <v>346</v>
      </c>
      <c r="D9" s="11">
        <v>12</v>
      </c>
      <c r="E9" s="73" t="s">
        <v>187</v>
      </c>
      <c r="F9" s="39"/>
      <c r="G9" s="57">
        <f t="shared" si="0"/>
        <v>0</v>
      </c>
      <c r="H9" s="18"/>
      <c r="I9" s="48"/>
      <c r="J9" s="50"/>
      <c r="K9" s="70">
        <f t="shared" si="1"/>
        <v>0</v>
      </c>
      <c r="L9" s="18"/>
      <c r="M9" s="48"/>
      <c r="N9" s="44"/>
      <c r="O9" s="86"/>
    </row>
    <row r="10" spans="1:18" x14ac:dyDescent="0.25">
      <c r="B10" s="10">
        <v>9815</v>
      </c>
      <c r="C10" s="11" t="s">
        <v>357</v>
      </c>
      <c r="D10" s="11"/>
      <c r="E10" s="73" t="s">
        <v>358</v>
      </c>
      <c r="F10" s="39"/>
      <c r="G10" s="57">
        <f t="shared" si="0"/>
        <v>0</v>
      </c>
      <c r="H10" s="18"/>
      <c r="I10" s="48"/>
      <c r="J10" s="50"/>
      <c r="K10" s="70">
        <f t="shared" si="1"/>
        <v>0</v>
      </c>
      <c r="L10" s="18"/>
      <c r="M10" s="48"/>
      <c r="N10" s="44"/>
      <c r="O10" s="86"/>
    </row>
    <row r="11" spans="1:18" x14ac:dyDescent="0.25">
      <c r="B11" s="10">
        <v>9816</v>
      </c>
      <c r="C11" s="73" t="s">
        <v>347</v>
      </c>
      <c r="D11" s="11">
        <v>2</v>
      </c>
      <c r="E11" s="73" t="s">
        <v>227</v>
      </c>
      <c r="F11" s="39"/>
      <c r="G11" s="57">
        <f t="shared" si="0"/>
        <v>0</v>
      </c>
      <c r="H11" s="18"/>
      <c r="I11" s="48"/>
      <c r="J11" s="50">
        <v>115</v>
      </c>
      <c r="K11" s="70">
        <f t="shared" si="1"/>
        <v>230</v>
      </c>
      <c r="L11" s="18"/>
      <c r="M11" s="48"/>
      <c r="N11" s="44"/>
      <c r="O11" s="86"/>
    </row>
    <row r="12" spans="1:18" x14ac:dyDescent="0.25">
      <c r="B12" s="10"/>
      <c r="C12" s="73"/>
      <c r="D12" s="11">
        <v>1</v>
      </c>
      <c r="E12" s="73" t="s">
        <v>174</v>
      </c>
      <c r="F12" s="39"/>
      <c r="G12" s="57">
        <f t="shared" si="0"/>
        <v>0</v>
      </c>
      <c r="H12" s="18"/>
      <c r="I12" s="48"/>
      <c r="J12" s="50">
        <v>154</v>
      </c>
      <c r="K12" s="70">
        <f t="shared" si="1"/>
        <v>154</v>
      </c>
      <c r="L12" s="18"/>
      <c r="M12" s="48"/>
      <c r="N12" s="44"/>
      <c r="O12" s="86"/>
    </row>
    <row r="13" spans="1:18" x14ac:dyDescent="0.25">
      <c r="B13" s="10">
        <v>9817</v>
      </c>
      <c r="C13" s="73" t="s">
        <v>348</v>
      </c>
      <c r="D13" s="11">
        <v>2</v>
      </c>
      <c r="E13" s="73" t="s">
        <v>349</v>
      </c>
      <c r="F13" s="39">
        <v>58</v>
      </c>
      <c r="G13" s="57">
        <f t="shared" si="0"/>
        <v>116</v>
      </c>
      <c r="H13" s="18"/>
      <c r="I13" s="48"/>
      <c r="J13" s="50"/>
      <c r="K13" s="70">
        <f t="shared" si="1"/>
        <v>0</v>
      </c>
      <c r="L13" s="18"/>
      <c r="M13" s="48"/>
      <c r="N13" s="44"/>
      <c r="O13" s="86"/>
    </row>
    <row r="14" spans="1:18" x14ac:dyDescent="0.25">
      <c r="B14" s="10">
        <v>9818</v>
      </c>
      <c r="C14" s="11" t="s">
        <v>186</v>
      </c>
      <c r="D14" s="11">
        <v>1</v>
      </c>
      <c r="E14" s="11" t="s">
        <v>253</v>
      </c>
      <c r="F14" s="39"/>
      <c r="G14" s="57">
        <f t="shared" ref="G14" si="2">+D14*F14</f>
        <v>0</v>
      </c>
      <c r="H14" s="18"/>
      <c r="I14" s="48"/>
      <c r="J14" s="50">
        <v>190</v>
      </c>
      <c r="K14" s="70">
        <f t="shared" ref="K14" si="3">+D14*J14</f>
        <v>190</v>
      </c>
      <c r="L14" s="18"/>
      <c r="M14" s="48"/>
      <c r="N14" s="44"/>
      <c r="O14" s="12"/>
    </row>
    <row r="15" spans="1:18" ht="15.75" customHeight="1" x14ac:dyDescent="0.25">
      <c r="B15" s="16"/>
      <c r="C15" s="16"/>
      <c r="D15" s="16">
        <v>1</v>
      </c>
      <c r="E15" s="16" t="s">
        <v>253</v>
      </c>
      <c r="F15" s="40"/>
      <c r="G15" s="57">
        <f t="shared" ref="G15:G31" si="4">+D15*F15</f>
        <v>0</v>
      </c>
      <c r="H15" s="18"/>
      <c r="I15" s="48"/>
      <c r="J15" s="51">
        <v>190</v>
      </c>
      <c r="K15" s="70">
        <f t="shared" ref="K15:K31" si="5">+D15*J15</f>
        <v>190</v>
      </c>
      <c r="L15" s="18"/>
      <c r="M15" s="48"/>
      <c r="N15" s="45"/>
      <c r="O15" s="93"/>
    </row>
    <row r="16" spans="1:18" x14ac:dyDescent="0.25">
      <c r="B16" s="10"/>
      <c r="C16" s="11"/>
      <c r="D16" s="11">
        <v>2</v>
      </c>
      <c r="E16" s="73" t="s">
        <v>350</v>
      </c>
      <c r="F16" s="39"/>
      <c r="G16" s="57">
        <f t="shared" si="4"/>
        <v>0</v>
      </c>
      <c r="H16" s="18"/>
      <c r="I16" s="48"/>
      <c r="J16" s="50">
        <v>66</v>
      </c>
      <c r="K16" s="70">
        <f t="shared" si="5"/>
        <v>132</v>
      </c>
      <c r="L16" s="18"/>
      <c r="M16" s="48"/>
      <c r="N16" s="44"/>
      <c r="O16" s="86"/>
    </row>
    <row r="17" spans="2:15" x14ac:dyDescent="0.25">
      <c r="B17" s="10"/>
      <c r="C17" s="73"/>
      <c r="D17" s="11">
        <v>2</v>
      </c>
      <c r="E17" s="73" t="s">
        <v>292</v>
      </c>
      <c r="F17" s="39"/>
      <c r="G17" s="57">
        <f t="shared" si="4"/>
        <v>0</v>
      </c>
      <c r="H17" s="18"/>
      <c r="I17" s="48"/>
      <c r="J17" s="50">
        <v>123</v>
      </c>
      <c r="K17" s="70">
        <f t="shared" si="5"/>
        <v>246</v>
      </c>
      <c r="L17" s="18"/>
      <c r="M17" s="48"/>
      <c r="N17" s="44"/>
      <c r="O17" s="86"/>
    </row>
    <row r="18" spans="2:15" x14ac:dyDescent="0.25">
      <c r="B18" s="10">
        <v>9819</v>
      </c>
      <c r="C18" s="73" t="s">
        <v>351</v>
      </c>
      <c r="D18" s="11">
        <v>1</v>
      </c>
      <c r="E18" s="73" t="s">
        <v>165</v>
      </c>
      <c r="F18" s="39">
        <v>15</v>
      </c>
      <c r="G18" s="57">
        <f t="shared" si="4"/>
        <v>15</v>
      </c>
      <c r="H18" s="18"/>
      <c r="I18" s="48"/>
      <c r="J18" s="50"/>
      <c r="K18" s="70">
        <f t="shared" si="5"/>
        <v>0</v>
      </c>
      <c r="L18" s="18"/>
      <c r="M18" s="48"/>
      <c r="N18" s="44"/>
      <c r="O18" s="86"/>
    </row>
    <row r="19" spans="2:15" x14ac:dyDescent="0.25">
      <c r="B19" s="10">
        <v>9820</v>
      </c>
      <c r="C19" s="11" t="s">
        <v>156</v>
      </c>
      <c r="D19" s="11">
        <v>1</v>
      </c>
      <c r="E19" s="73" t="s">
        <v>143</v>
      </c>
      <c r="F19" s="39">
        <v>252</v>
      </c>
      <c r="G19" s="57">
        <f t="shared" ref="G19:G21" si="6">+D19*F19</f>
        <v>252</v>
      </c>
      <c r="H19" s="18"/>
      <c r="I19" s="48"/>
      <c r="J19" s="50"/>
      <c r="K19" s="70">
        <f t="shared" ref="K19:K21" si="7">+D19*J19</f>
        <v>0</v>
      </c>
      <c r="L19" s="18"/>
      <c r="M19" s="48"/>
      <c r="N19" s="44"/>
      <c r="O19" s="86"/>
    </row>
    <row r="20" spans="2:15" x14ac:dyDescent="0.25">
      <c r="B20" s="10">
        <v>9821</v>
      </c>
      <c r="C20" s="73" t="s">
        <v>352</v>
      </c>
      <c r="D20" s="11">
        <v>3</v>
      </c>
      <c r="E20" s="73" t="s">
        <v>123</v>
      </c>
      <c r="F20" s="39"/>
      <c r="G20" s="57">
        <f t="shared" si="6"/>
        <v>0</v>
      </c>
      <c r="H20" s="18"/>
      <c r="I20" s="48"/>
      <c r="J20" s="50">
        <v>154</v>
      </c>
      <c r="K20" s="70">
        <f t="shared" si="7"/>
        <v>462</v>
      </c>
      <c r="L20" s="18"/>
      <c r="M20" s="48"/>
      <c r="N20" s="44"/>
      <c r="O20" s="86"/>
    </row>
    <row r="21" spans="2:15" x14ac:dyDescent="0.25">
      <c r="B21" s="10">
        <v>9822</v>
      </c>
      <c r="C21" s="73" t="s">
        <v>156</v>
      </c>
      <c r="D21" s="11">
        <v>1</v>
      </c>
      <c r="E21" s="73" t="s">
        <v>124</v>
      </c>
      <c r="F21" s="39">
        <v>700</v>
      </c>
      <c r="G21" s="57">
        <f t="shared" si="6"/>
        <v>700</v>
      </c>
      <c r="H21" s="18"/>
      <c r="I21" s="48"/>
      <c r="J21" s="50"/>
      <c r="K21" s="70">
        <f t="shared" si="7"/>
        <v>0</v>
      </c>
      <c r="L21" s="18"/>
      <c r="M21" s="48"/>
      <c r="N21" s="44"/>
      <c r="O21" s="86"/>
    </row>
    <row r="22" spans="2:15" x14ac:dyDescent="0.25">
      <c r="B22" s="10">
        <v>9823</v>
      </c>
      <c r="C22" s="73" t="s">
        <v>59</v>
      </c>
      <c r="D22" s="11">
        <v>1</v>
      </c>
      <c r="E22" s="73" t="s">
        <v>353</v>
      </c>
      <c r="F22" s="39">
        <v>250</v>
      </c>
      <c r="G22" s="57">
        <v>0</v>
      </c>
      <c r="H22" s="18">
        <v>250</v>
      </c>
      <c r="I22" s="48"/>
      <c r="J22" s="50"/>
      <c r="K22" s="70">
        <f t="shared" si="5"/>
        <v>0</v>
      </c>
      <c r="L22" s="18"/>
      <c r="M22" s="48"/>
      <c r="N22" s="44"/>
      <c r="O22" s="86"/>
    </row>
    <row r="23" spans="2:15" x14ac:dyDescent="0.25">
      <c r="B23" s="10"/>
      <c r="C23" s="73"/>
      <c r="D23" s="11">
        <v>1</v>
      </c>
      <c r="E23" s="73" t="s">
        <v>354</v>
      </c>
      <c r="F23" s="39">
        <v>80</v>
      </c>
      <c r="G23" s="57">
        <v>0</v>
      </c>
      <c r="H23" s="18">
        <v>80</v>
      </c>
      <c r="I23" s="48"/>
      <c r="J23" s="50"/>
      <c r="K23" s="70">
        <f t="shared" si="5"/>
        <v>0</v>
      </c>
      <c r="L23" s="18"/>
      <c r="M23" s="48"/>
      <c r="N23" s="44"/>
      <c r="O23" s="86"/>
    </row>
    <row r="24" spans="2:15" x14ac:dyDescent="0.25">
      <c r="B24" s="10"/>
      <c r="C24" s="11"/>
      <c r="D24" s="11"/>
      <c r="E24" s="11"/>
      <c r="F24" s="39"/>
      <c r="G24" s="57">
        <f t="shared" si="4"/>
        <v>0</v>
      </c>
      <c r="H24" s="18"/>
      <c r="I24" s="48"/>
      <c r="J24" s="50"/>
      <c r="K24" s="70">
        <f t="shared" si="5"/>
        <v>0</v>
      </c>
      <c r="L24" s="18"/>
      <c r="M24" s="48"/>
      <c r="N24" s="44"/>
      <c r="O24" s="12"/>
    </row>
    <row r="25" spans="2:15" ht="15.75" customHeight="1" x14ac:dyDescent="0.25">
      <c r="B25" s="16"/>
      <c r="C25" s="16"/>
      <c r="D25" s="16"/>
      <c r="E25" s="16"/>
      <c r="F25" s="40"/>
      <c r="G25" s="57">
        <f t="shared" ref="G25:G28" si="8">+D25*F25</f>
        <v>0</v>
      </c>
      <c r="H25" s="18"/>
      <c r="I25" s="48"/>
      <c r="J25" s="51"/>
      <c r="K25" s="70">
        <f t="shared" ref="K25:K28" si="9">+D25*J25</f>
        <v>0</v>
      </c>
      <c r="L25" s="18"/>
      <c r="M25" s="48"/>
      <c r="N25" s="45"/>
      <c r="O25" s="93"/>
    </row>
    <row r="26" spans="2:15" x14ac:dyDescent="0.25">
      <c r="B26" s="10"/>
      <c r="C26" s="11"/>
      <c r="D26" s="11"/>
      <c r="E26" s="73"/>
      <c r="F26" s="39"/>
      <c r="G26" s="57">
        <f t="shared" si="8"/>
        <v>0</v>
      </c>
      <c r="H26" s="18"/>
      <c r="I26" s="48"/>
      <c r="J26" s="50"/>
      <c r="K26" s="70">
        <f t="shared" si="9"/>
        <v>0</v>
      </c>
      <c r="L26" s="18"/>
      <c r="M26" s="48"/>
      <c r="N26" s="44"/>
      <c r="O26" s="86"/>
    </row>
    <row r="27" spans="2:15" x14ac:dyDescent="0.25">
      <c r="B27" s="10"/>
      <c r="C27" s="73"/>
      <c r="D27" s="11"/>
      <c r="E27" s="73"/>
      <c r="F27" s="39"/>
      <c r="G27" s="57">
        <f t="shared" si="8"/>
        <v>0</v>
      </c>
      <c r="H27" s="18"/>
      <c r="I27" s="48"/>
      <c r="J27" s="50"/>
      <c r="K27" s="70">
        <f t="shared" si="9"/>
        <v>0</v>
      </c>
      <c r="L27" s="18"/>
      <c r="M27" s="48"/>
      <c r="N27" s="44"/>
      <c r="O27" s="86"/>
    </row>
    <row r="28" spans="2:15" x14ac:dyDescent="0.25">
      <c r="B28" s="10"/>
      <c r="C28" s="73"/>
      <c r="D28" s="11"/>
      <c r="E28" s="73"/>
      <c r="F28" s="39"/>
      <c r="G28" s="57">
        <f t="shared" si="8"/>
        <v>0</v>
      </c>
      <c r="H28" s="18"/>
      <c r="I28" s="48"/>
      <c r="J28" s="50"/>
      <c r="K28" s="70">
        <f t="shared" si="9"/>
        <v>0</v>
      </c>
      <c r="L28" s="18"/>
      <c r="M28" s="48"/>
      <c r="N28" s="44"/>
      <c r="O28" s="86"/>
    </row>
    <row r="29" spans="2:15" x14ac:dyDescent="0.25">
      <c r="B29" s="10"/>
      <c r="C29" s="11"/>
      <c r="D29" s="11"/>
      <c r="E29" s="11"/>
      <c r="F29" s="39"/>
      <c r="G29" s="57">
        <f t="shared" si="4"/>
        <v>0</v>
      </c>
      <c r="H29" s="18"/>
      <c r="I29" s="48"/>
      <c r="J29" s="50"/>
      <c r="K29" s="70">
        <f t="shared" si="5"/>
        <v>0</v>
      </c>
      <c r="L29" s="18"/>
      <c r="M29" s="48"/>
      <c r="N29" s="44"/>
      <c r="O29" s="12"/>
    </row>
    <row r="30" spans="2:15" ht="15.75" customHeight="1" x14ac:dyDescent="0.25">
      <c r="B30" s="16"/>
      <c r="C30" s="16"/>
      <c r="D30" s="16"/>
      <c r="E30" s="16"/>
      <c r="F30" s="40"/>
      <c r="G30" s="57">
        <f t="shared" ref="G30" si="10">+D30*F30</f>
        <v>0</v>
      </c>
      <c r="H30" s="18"/>
      <c r="I30" s="48"/>
      <c r="J30" s="51"/>
      <c r="K30" s="70">
        <f t="shared" ref="K30" si="11">+D30*J30</f>
        <v>0</v>
      </c>
      <c r="L30" s="18"/>
      <c r="M30" s="48"/>
      <c r="N30" s="45"/>
      <c r="O30" s="93"/>
    </row>
    <row r="31" spans="2:15" ht="15.75" customHeight="1" x14ac:dyDescent="0.25">
      <c r="B31" s="16"/>
      <c r="C31" s="16"/>
      <c r="D31" s="16"/>
      <c r="E31" s="16"/>
      <c r="F31" s="40"/>
      <c r="G31" s="57">
        <f t="shared" si="4"/>
        <v>0</v>
      </c>
      <c r="H31" s="18"/>
      <c r="I31" s="48"/>
      <c r="J31" s="51"/>
      <c r="K31" s="70">
        <f t="shared" si="5"/>
        <v>0</v>
      </c>
      <c r="L31" s="18"/>
      <c r="M31" s="48"/>
      <c r="N31" s="45"/>
      <c r="O31" s="93"/>
    </row>
    <row r="32" spans="2:15" ht="15.75" customHeight="1" thickBot="1" x14ac:dyDescent="0.3">
      <c r="B32" s="23"/>
      <c r="C32" s="23"/>
      <c r="D32" s="23"/>
      <c r="E32" s="23"/>
      <c r="F32" s="42"/>
      <c r="G32" s="67">
        <f>+D32*F32</f>
        <v>0</v>
      </c>
      <c r="H32" s="68"/>
      <c r="I32" s="69"/>
      <c r="J32" s="53"/>
      <c r="K32" s="72">
        <f>+D32*J32</f>
        <v>0</v>
      </c>
      <c r="L32" s="68"/>
      <c r="M32" s="69"/>
      <c r="N32" s="47"/>
      <c r="O32" s="94"/>
    </row>
    <row r="33" spans="2:15" s="3" customFormat="1" ht="15.75" customHeight="1" thickBot="1" x14ac:dyDescent="0.3">
      <c r="B33" s="20"/>
      <c r="C33" s="21"/>
      <c r="D33" s="21"/>
      <c r="E33" s="21" t="s">
        <v>13</v>
      </c>
      <c r="F33" s="43"/>
      <c r="G33" s="61">
        <f>SUM(G8:G32)</f>
        <v>1083</v>
      </c>
      <c r="H33" s="62">
        <f>SUM(H8:H32)</f>
        <v>330</v>
      </c>
      <c r="I33" s="63">
        <f>SUM(I8:I32)</f>
        <v>0</v>
      </c>
      <c r="J33" s="54"/>
      <c r="K33" s="61">
        <f>SUM(K8:K32)</f>
        <v>1604</v>
      </c>
      <c r="L33" s="62">
        <f>SUM(L8:L32)</f>
        <v>0</v>
      </c>
      <c r="M33" s="63">
        <f>SUM(M8:M32)</f>
        <v>0</v>
      </c>
      <c r="N33" s="56">
        <f>SUM(N8:N32)</f>
        <v>0</v>
      </c>
      <c r="O33" s="95"/>
    </row>
    <row r="34" spans="2:15" x14ac:dyDescent="0.25">
      <c r="F34" s="1"/>
      <c r="G34" s="30"/>
      <c r="H34" s="2"/>
      <c r="I34" s="1"/>
      <c r="J34" s="1"/>
      <c r="K34" s="30"/>
      <c r="L34" s="2"/>
      <c r="M34" s="1"/>
      <c r="N34" s="1"/>
      <c r="O34" s="91"/>
    </row>
    <row r="35" spans="2:15" x14ac:dyDescent="0.25">
      <c r="E35" t="s">
        <v>61</v>
      </c>
      <c r="F35" s="1"/>
      <c r="G35" s="30"/>
      <c r="H35" s="2"/>
      <c r="I35" s="1"/>
      <c r="J35" s="1"/>
      <c r="K35" s="30"/>
      <c r="L35" s="2"/>
      <c r="M35" s="1"/>
      <c r="N35" s="1"/>
      <c r="O35" s="91"/>
    </row>
    <row r="36" spans="2:15" x14ac:dyDescent="0.25">
      <c r="F36" s="1"/>
      <c r="G36" s="30"/>
      <c r="H36" s="2"/>
      <c r="I36" s="1"/>
      <c r="J36" s="1"/>
      <c r="K36" s="30"/>
      <c r="L36" s="2"/>
      <c r="M36" s="1"/>
      <c r="N36" s="1"/>
      <c r="O36" s="91"/>
    </row>
    <row r="37" spans="2:15" x14ac:dyDescent="0.25">
      <c r="E37" t="s">
        <v>62</v>
      </c>
      <c r="F37" s="1"/>
      <c r="G37" s="30">
        <v>2687</v>
      </c>
      <c r="H37" s="2"/>
      <c r="I37" s="1"/>
      <c r="J37" s="1"/>
      <c r="K37" s="30"/>
      <c r="L37" s="2"/>
      <c r="M37" s="1"/>
      <c r="N37" s="1"/>
      <c r="O37" s="91"/>
    </row>
    <row r="38" spans="2:15" x14ac:dyDescent="0.25">
      <c r="E38" t="s">
        <v>273</v>
      </c>
      <c r="F38" s="1" t="s">
        <v>356</v>
      </c>
      <c r="G38" s="30">
        <v>515</v>
      </c>
      <c r="H38" s="2"/>
      <c r="I38" s="1"/>
      <c r="J38" s="1"/>
      <c r="K38" s="30"/>
      <c r="L38" s="2"/>
      <c r="M38" s="1"/>
      <c r="N38" s="1"/>
      <c r="O38" s="91"/>
    </row>
    <row r="39" spans="2:15" x14ac:dyDescent="0.25">
      <c r="E39" t="s">
        <v>274</v>
      </c>
      <c r="F39" s="1"/>
      <c r="G39" s="30">
        <v>4.5</v>
      </c>
      <c r="H39" s="2"/>
      <c r="I39" s="1"/>
      <c r="J39" s="1"/>
      <c r="K39" s="30"/>
      <c r="L39" s="2"/>
      <c r="M39" s="1"/>
      <c r="N39" s="1"/>
      <c r="O39" s="91"/>
    </row>
    <row r="40" spans="2:15" x14ac:dyDescent="0.25">
      <c r="E40" t="s">
        <v>355</v>
      </c>
      <c r="F40" s="1"/>
      <c r="G40" s="30">
        <v>10</v>
      </c>
      <c r="H40" s="2"/>
      <c r="I40" s="1"/>
      <c r="J40" s="1"/>
      <c r="K40" s="30"/>
      <c r="L40" s="2"/>
      <c r="M40" s="1"/>
      <c r="N40" s="1"/>
      <c r="O40" s="9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91"/>
    </row>
    <row r="42" spans="2:15" x14ac:dyDescent="0.25">
      <c r="E42" t="s">
        <v>65</v>
      </c>
      <c r="F42" s="1"/>
      <c r="G42" s="30">
        <v>2157.5</v>
      </c>
      <c r="H42" s="2"/>
      <c r="I42" s="1"/>
      <c r="J42" s="1"/>
      <c r="K42" s="30"/>
      <c r="L42" s="2"/>
      <c r="M42" s="1"/>
      <c r="N42" s="1"/>
      <c r="O42" s="9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9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9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9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9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9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9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9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9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9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9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9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9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9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9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9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9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9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9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9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9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9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9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9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9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9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9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9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9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9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9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9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9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9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9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9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9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9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9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9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9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9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9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9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9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9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9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9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9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9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9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9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9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9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9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9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9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9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9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9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9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9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9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9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9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9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9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9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9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9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9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9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9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9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9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9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9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9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9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9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9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9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9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9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9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9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9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9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9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9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9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9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9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9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9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9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9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9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9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9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9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9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9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9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9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9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9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9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9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9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9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9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9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9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9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9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9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9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9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9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9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9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9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9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9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9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9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9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9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9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9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9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9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9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9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9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9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9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9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9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9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9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9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9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9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9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9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9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9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9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9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9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9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9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9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9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9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9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9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9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9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9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9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9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9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9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9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9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9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9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9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9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9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9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9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9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9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9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9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91"/>
    </row>
    <row r="222" spans="6:15" ht="15" customHeight="1" x14ac:dyDescent="0.25"/>
    <row r="223" spans="6:15" ht="15" customHeight="1" x14ac:dyDescent="0.25"/>
  </sheetData>
  <mergeCells count="3">
    <mergeCell ref="G6:I6"/>
    <mergeCell ref="K6:M6"/>
    <mergeCell ref="C2:M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EC9B-6A27-5F42-89C8-ADA1D4A3A93F}">
  <dimension ref="A1:R232"/>
  <sheetViews>
    <sheetView topLeftCell="B1" zoomScale="90" zoomScaleNormal="90" zoomScaleSheetLayoutView="100" workbookViewId="0">
      <pane ySplit="7" topLeftCell="A8" activePane="bottomLeft" state="frozen"/>
      <selection activeCell="B1" sqref="B1"/>
      <selection pane="bottomLeft" activeCell="C10" sqref="C10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9" style="121" customWidth="1"/>
    <col min="4" max="4" width="4.42578125" customWidth="1"/>
    <col min="5" max="5" width="23" style="121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9.2851562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122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133" t="s">
        <v>192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34">
        <v>45307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12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24" t="s">
        <v>4</v>
      </c>
      <c r="D7" s="35"/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9824</v>
      </c>
      <c r="C8" s="125" t="s">
        <v>294</v>
      </c>
      <c r="D8" s="11">
        <v>12</v>
      </c>
      <c r="E8" s="125" t="s">
        <v>316</v>
      </c>
      <c r="F8" s="39"/>
      <c r="G8" s="64">
        <f t="shared" ref="G8:G14" si="0">+D8*F8</f>
        <v>0</v>
      </c>
      <c r="H8" s="65"/>
      <c r="I8" s="66"/>
      <c r="J8" s="50">
        <v>104</v>
      </c>
      <c r="K8" s="71">
        <f t="shared" ref="K8:K14" si="1">+D8*J8</f>
        <v>1248</v>
      </c>
      <c r="L8" s="65"/>
      <c r="M8" s="66"/>
      <c r="N8" s="44"/>
      <c r="O8" s="12"/>
    </row>
    <row r="9" spans="1:18" x14ac:dyDescent="0.25">
      <c r="B9" s="10">
        <v>9825</v>
      </c>
      <c r="C9" s="125" t="s">
        <v>362</v>
      </c>
      <c r="D9" s="11">
        <v>1</v>
      </c>
      <c r="E9" s="125" t="s">
        <v>165</v>
      </c>
      <c r="F9" s="39">
        <v>15</v>
      </c>
      <c r="G9" s="57">
        <f t="shared" si="0"/>
        <v>15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0">
        <v>9826</v>
      </c>
      <c r="C10" s="125" t="s">
        <v>59</v>
      </c>
      <c r="D10" s="11">
        <v>10</v>
      </c>
      <c r="E10" s="125" t="s">
        <v>228</v>
      </c>
      <c r="F10" s="39"/>
      <c r="G10" s="57">
        <f t="shared" si="0"/>
        <v>0</v>
      </c>
      <c r="H10" s="18"/>
      <c r="I10" s="48"/>
      <c r="J10" s="50">
        <v>138</v>
      </c>
      <c r="K10" s="70">
        <f t="shared" si="1"/>
        <v>1380</v>
      </c>
      <c r="L10" s="18"/>
      <c r="M10" s="48"/>
      <c r="N10" s="44"/>
      <c r="O10" s="12"/>
    </row>
    <row r="11" spans="1:18" x14ac:dyDescent="0.25">
      <c r="B11" s="10">
        <v>9827</v>
      </c>
      <c r="C11" s="125" t="s">
        <v>363</v>
      </c>
      <c r="D11" s="11"/>
      <c r="E11" s="125" t="s">
        <v>364</v>
      </c>
      <c r="F11" s="39"/>
      <c r="G11" s="57">
        <f t="shared" si="0"/>
        <v>0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ht="15.75" customHeight="1" x14ac:dyDescent="0.25">
      <c r="B12" s="10">
        <v>9828</v>
      </c>
      <c r="C12" s="125" t="s">
        <v>365</v>
      </c>
      <c r="D12" s="11"/>
      <c r="E12" s="127" t="s">
        <v>366</v>
      </c>
      <c r="F12" s="40"/>
      <c r="G12" s="57">
        <f t="shared" si="0"/>
        <v>0</v>
      </c>
      <c r="H12" s="18"/>
      <c r="I12" s="48"/>
      <c r="J12" s="51"/>
      <c r="K12" s="70">
        <f t="shared" si="1"/>
        <v>0</v>
      </c>
      <c r="L12" s="18"/>
      <c r="M12" s="48"/>
      <c r="N12" s="45"/>
      <c r="O12" s="17"/>
    </row>
    <row r="13" spans="1:18" ht="15.75" customHeight="1" x14ac:dyDescent="0.25">
      <c r="B13" s="10">
        <v>9829</v>
      </c>
      <c r="C13" s="127" t="s">
        <v>167</v>
      </c>
      <c r="D13" s="16">
        <v>2</v>
      </c>
      <c r="E13" s="127" t="s">
        <v>367</v>
      </c>
      <c r="F13" s="40"/>
      <c r="G13" s="57">
        <f t="shared" si="0"/>
        <v>0</v>
      </c>
      <c r="H13" s="18"/>
      <c r="I13" s="48"/>
      <c r="J13" s="51">
        <v>66</v>
      </c>
      <c r="K13" s="70">
        <f t="shared" si="1"/>
        <v>132</v>
      </c>
      <c r="L13" s="18"/>
      <c r="M13" s="48"/>
      <c r="N13" s="45"/>
      <c r="O13" s="17"/>
    </row>
    <row r="14" spans="1:18" x14ac:dyDescent="0.25">
      <c r="B14" s="10"/>
      <c r="C14" s="127"/>
      <c r="D14" s="16">
        <v>1</v>
      </c>
      <c r="E14" s="125" t="s">
        <v>174</v>
      </c>
      <c r="F14" s="39"/>
      <c r="G14" s="57">
        <f t="shared" si="0"/>
        <v>0</v>
      </c>
      <c r="H14" s="18"/>
      <c r="I14" s="48"/>
      <c r="J14" s="50">
        <v>154</v>
      </c>
      <c r="K14" s="70">
        <f t="shared" si="1"/>
        <v>154</v>
      </c>
      <c r="L14" s="18"/>
      <c r="M14" s="48"/>
      <c r="N14" s="44"/>
      <c r="O14" s="12"/>
    </row>
    <row r="15" spans="1:18" x14ac:dyDescent="0.25">
      <c r="B15" s="10">
        <v>9830</v>
      </c>
      <c r="C15" s="125" t="s">
        <v>368</v>
      </c>
      <c r="D15" s="11">
        <v>3</v>
      </c>
      <c r="E15" s="125" t="s">
        <v>76</v>
      </c>
      <c r="F15" s="39"/>
      <c r="G15" s="57">
        <f t="shared" ref="G15:G19" si="2">+D15*F15</f>
        <v>0</v>
      </c>
      <c r="H15" s="18"/>
      <c r="I15" s="48"/>
      <c r="J15" s="50">
        <v>107</v>
      </c>
      <c r="K15" s="70">
        <f t="shared" ref="K15:K19" si="3">+D15*J15</f>
        <v>321</v>
      </c>
      <c r="L15" s="18"/>
      <c r="M15" s="48"/>
      <c r="N15" s="44"/>
      <c r="O15" s="12"/>
    </row>
    <row r="16" spans="1:18" ht="15.75" customHeight="1" x14ac:dyDescent="0.25">
      <c r="B16" s="10"/>
      <c r="C16" s="125"/>
      <c r="D16" s="11">
        <v>1</v>
      </c>
      <c r="E16" s="127" t="s">
        <v>174</v>
      </c>
      <c r="F16" s="40"/>
      <c r="G16" s="57">
        <f t="shared" si="2"/>
        <v>0</v>
      </c>
      <c r="H16" s="18"/>
      <c r="I16" s="48"/>
      <c r="J16" s="51">
        <v>154</v>
      </c>
      <c r="K16" s="70">
        <f t="shared" si="3"/>
        <v>154</v>
      </c>
      <c r="L16" s="18"/>
      <c r="M16" s="48"/>
      <c r="N16" s="45"/>
      <c r="O16" s="17"/>
    </row>
    <row r="17" spans="2:15" x14ac:dyDescent="0.25">
      <c r="B17" s="10">
        <v>9831</v>
      </c>
      <c r="C17" s="125" t="s">
        <v>156</v>
      </c>
      <c r="D17" s="11">
        <v>2</v>
      </c>
      <c r="E17" s="125" t="s">
        <v>369</v>
      </c>
      <c r="F17" s="39">
        <v>7</v>
      </c>
      <c r="G17" s="57">
        <f t="shared" si="2"/>
        <v>14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>
        <v>9832</v>
      </c>
      <c r="C18" s="125" t="s">
        <v>370</v>
      </c>
      <c r="D18" s="11">
        <v>1</v>
      </c>
      <c r="E18" s="125" t="s">
        <v>270</v>
      </c>
      <c r="F18" s="39">
        <v>25</v>
      </c>
      <c r="G18" s="57">
        <f t="shared" si="2"/>
        <v>25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ht="15.75" customHeight="1" x14ac:dyDescent="0.25">
      <c r="B19" s="10">
        <v>9833</v>
      </c>
      <c r="C19" s="125" t="s">
        <v>69</v>
      </c>
      <c r="D19" s="11">
        <v>2</v>
      </c>
      <c r="E19" s="127" t="s">
        <v>165</v>
      </c>
      <c r="F19" s="40">
        <v>15</v>
      </c>
      <c r="G19" s="57">
        <f t="shared" si="2"/>
        <v>30</v>
      </c>
      <c r="H19" s="18"/>
      <c r="I19" s="48"/>
      <c r="J19" s="51"/>
      <c r="K19" s="70">
        <f t="shared" si="3"/>
        <v>0</v>
      </c>
      <c r="L19" s="18"/>
      <c r="M19" s="48"/>
      <c r="N19" s="45"/>
      <c r="O19" s="17"/>
    </row>
    <row r="20" spans="2:15" ht="15.75" customHeight="1" x14ac:dyDescent="0.25">
      <c r="B20" s="10">
        <v>9834</v>
      </c>
      <c r="C20" s="125" t="s">
        <v>371</v>
      </c>
      <c r="D20" s="11">
        <v>7</v>
      </c>
      <c r="E20" s="127" t="s">
        <v>372</v>
      </c>
      <c r="F20" s="40"/>
      <c r="G20" s="57">
        <f t="shared" ref="G20:G21" si="4">+D20*F20</f>
        <v>0</v>
      </c>
      <c r="H20" s="18"/>
      <c r="I20" s="48"/>
      <c r="J20" s="51">
        <v>108</v>
      </c>
      <c r="K20" s="70">
        <v>0</v>
      </c>
      <c r="L20" s="18">
        <v>756</v>
      </c>
      <c r="M20" s="48"/>
      <c r="N20" s="45"/>
      <c r="O20" s="17"/>
    </row>
    <row r="21" spans="2:15" ht="15.75" customHeight="1" x14ac:dyDescent="0.25">
      <c r="B21" s="10">
        <v>9835</v>
      </c>
      <c r="C21" s="127" t="s">
        <v>373</v>
      </c>
      <c r="D21" s="16">
        <v>1</v>
      </c>
      <c r="E21" s="127" t="s">
        <v>256</v>
      </c>
      <c r="F21" s="40">
        <v>42</v>
      </c>
      <c r="G21" s="57">
        <f t="shared" si="4"/>
        <v>42</v>
      </c>
      <c r="H21" s="18"/>
      <c r="I21" s="48"/>
      <c r="J21" s="51"/>
      <c r="K21" s="70">
        <f t="shared" ref="K21" si="5">+D21*J21</f>
        <v>0</v>
      </c>
      <c r="L21" s="18"/>
      <c r="M21" s="48"/>
      <c r="N21" s="45"/>
      <c r="O21" s="17"/>
    </row>
    <row r="22" spans="2:15" ht="15.75" customHeight="1" x14ac:dyDescent="0.25">
      <c r="B22" s="16"/>
      <c r="C22" s="127"/>
      <c r="D22" s="16">
        <v>2</v>
      </c>
      <c r="E22" s="127" t="s">
        <v>374</v>
      </c>
      <c r="F22" s="40">
        <v>28</v>
      </c>
      <c r="G22" s="57">
        <f>+D22*F22</f>
        <v>56</v>
      </c>
      <c r="H22" s="18"/>
      <c r="I22" s="48"/>
      <c r="J22" s="51"/>
      <c r="K22" s="70">
        <f>+D22*J22</f>
        <v>0</v>
      </c>
      <c r="L22" s="18"/>
      <c r="M22" s="48"/>
      <c r="N22" s="45"/>
      <c r="O22" s="17"/>
    </row>
    <row r="23" spans="2:15" x14ac:dyDescent="0.25">
      <c r="B23" s="10"/>
      <c r="C23" s="125"/>
      <c r="D23" s="11">
        <v>1</v>
      </c>
      <c r="E23" s="125" t="s">
        <v>220</v>
      </c>
      <c r="F23" s="39">
        <v>130</v>
      </c>
      <c r="G23" s="57">
        <f t="shared" ref="G23:G30" si="6">+D23*F23</f>
        <v>130</v>
      </c>
      <c r="H23" s="18"/>
      <c r="I23" s="48"/>
      <c r="J23" s="50"/>
      <c r="K23" s="70">
        <f t="shared" ref="K23:K30" si="7">+D23*J23</f>
        <v>0</v>
      </c>
      <c r="L23" s="18"/>
      <c r="M23" s="48"/>
      <c r="N23" s="44"/>
      <c r="O23" s="12"/>
    </row>
    <row r="24" spans="2:15" x14ac:dyDescent="0.25">
      <c r="B24" s="10"/>
      <c r="C24" s="125"/>
      <c r="D24" s="11"/>
      <c r="E24" s="125"/>
      <c r="F24" s="39"/>
      <c r="G24" s="57">
        <f t="shared" si="6"/>
        <v>0</v>
      </c>
      <c r="H24" s="18"/>
      <c r="I24" s="48"/>
      <c r="J24" s="50"/>
      <c r="K24" s="70">
        <f t="shared" si="7"/>
        <v>0</v>
      </c>
      <c r="L24" s="18"/>
      <c r="M24" s="48"/>
      <c r="N24" s="44"/>
      <c r="O24" s="12"/>
    </row>
    <row r="25" spans="2:15" ht="15.75" customHeight="1" x14ac:dyDescent="0.25">
      <c r="B25" s="10"/>
      <c r="C25" s="125"/>
      <c r="D25" s="11"/>
      <c r="E25" s="127"/>
      <c r="F25" s="40"/>
      <c r="G25" s="57">
        <f t="shared" si="6"/>
        <v>0</v>
      </c>
      <c r="H25" s="18"/>
      <c r="I25" s="48"/>
      <c r="J25" s="51"/>
      <c r="K25" s="70">
        <f t="shared" si="7"/>
        <v>0</v>
      </c>
      <c r="L25" s="18"/>
      <c r="M25" s="48"/>
      <c r="N25" s="45"/>
      <c r="O25" s="17"/>
    </row>
    <row r="26" spans="2:15" ht="15.75" customHeight="1" x14ac:dyDescent="0.25">
      <c r="B26" s="10"/>
      <c r="C26" s="125"/>
      <c r="D26" s="11"/>
      <c r="E26" s="127"/>
      <c r="F26" s="40"/>
      <c r="G26" s="57">
        <f t="shared" si="6"/>
        <v>0</v>
      </c>
      <c r="H26" s="18"/>
      <c r="I26" s="48"/>
      <c r="J26" s="51"/>
      <c r="K26" s="70">
        <f t="shared" si="7"/>
        <v>0</v>
      </c>
      <c r="L26" s="18"/>
      <c r="M26" s="48"/>
      <c r="N26" s="45"/>
      <c r="O26" s="17"/>
    </row>
    <row r="27" spans="2:15" x14ac:dyDescent="0.25">
      <c r="B27" s="10"/>
      <c r="C27" s="125"/>
      <c r="D27" s="11"/>
      <c r="E27" s="125"/>
      <c r="F27" s="39"/>
      <c r="G27" s="57">
        <f t="shared" ref="G27:G29" si="8">+D27*F27</f>
        <v>0</v>
      </c>
      <c r="H27" s="18"/>
      <c r="I27" s="48"/>
      <c r="J27" s="50"/>
      <c r="K27" s="70">
        <f t="shared" ref="K27:K29" si="9">+D27*J27</f>
        <v>0</v>
      </c>
      <c r="L27" s="18"/>
      <c r="M27" s="48"/>
      <c r="N27" s="44"/>
      <c r="O27" s="12"/>
    </row>
    <row r="28" spans="2:15" ht="15.75" customHeight="1" x14ac:dyDescent="0.25">
      <c r="B28" s="10"/>
      <c r="C28" s="125"/>
      <c r="D28" s="11"/>
      <c r="E28" s="127"/>
      <c r="F28" s="40"/>
      <c r="G28" s="57">
        <f t="shared" si="8"/>
        <v>0</v>
      </c>
      <c r="H28" s="18"/>
      <c r="I28" s="48"/>
      <c r="J28" s="51"/>
      <c r="K28" s="70">
        <f t="shared" si="9"/>
        <v>0</v>
      </c>
      <c r="L28" s="18"/>
      <c r="M28" s="48"/>
      <c r="N28" s="45"/>
      <c r="O28" s="17"/>
    </row>
    <row r="29" spans="2:15" ht="15.75" customHeight="1" x14ac:dyDescent="0.25">
      <c r="B29" s="10"/>
      <c r="C29" s="125"/>
      <c r="D29" s="11"/>
      <c r="E29" s="127"/>
      <c r="F29" s="40"/>
      <c r="G29" s="57">
        <f t="shared" si="8"/>
        <v>0</v>
      </c>
      <c r="H29" s="18"/>
      <c r="I29" s="48"/>
      <c r="J29" s="51"/>
      <c r="K29" s="70">
        <f t="shared" si="9"/>
        <v>0</v>
      </c>
      <c r="L29" s="18"/>
      <c r="M29" s="48"/>
      <c r="N29" s="45"/>
      <c r="O29" s="17"/>
    </row>
    <row r="30" spans="2:15" ht="15.75" customHeight="1" x14ac:dyDescent="0.25">
      <c r="B30" s="10"/>
      <c r="C30" s="127"/>
      <c r="D30" s="16"/>
      <c r="E30" s="127"/>
      <c r="F30" s="40"/>
      <c r="G30" s="57">
        <f t="shared" si="6"/>
        <v>0</v>
      </c>
      <c r="H30" s="18"/>
      <c r="I30" s="48"/>
      <c r="J30" s="51"/>
      <c r="K30" s="70">
        <f t="shared" si="7"/>
        <v>0</v>
      </c>
      <c r="L30" s="18"/>
      <c r="M30" s="48"/>
      <c r="N30" s="45"/>
      <c r="O30" s="17"/>
    </row>
    <row r="31" spans="2:15" ht="15.75" customHeight="1" x14ac:dyDescent="0.25">
      <c r="B31" s="16"/>
      <c r="C31" s="127"/>
      <c r="D31" s="16"/>
      <c r="E31" s="127"/>
      <c r="F31" s="40"/>
      <c r="G31" s="57">
        <f>+D31*F31</f>
        <v>0</v>
      </c>
      <c r="H31" s="18"/>
      <c r="I31" s="48"/>
      <c r="J31" s="51"/>
      <c r="K31" s="70">
        <f>+D31*J31</f>
        <v>0</v>
      </c>
      <c r="L31" s="18"/>
      <c r="M31" s="48"/>
      <c r="N31" s="45"/>
      <c r="O31" s="17"/>
    </row>
    <row r="32" spans="2:15" ht="15.75" customHeight="1" x14ac:dyDescent="0.25">
      <c r="B32" s="16"/>
      <c r="C32" s="127"/>
      <c r="D32" s="16"/>
      <c r="E32" s="127"/>
      <c r="F32" s="40"/>
      <c r="G32" s="57">
        <f>+D32*F32</f>
        <v>0</v>
      </c>
      <c r="H32" s="18"/>
      <c r="I32" s="48"/>
      <c r="J32" s="51"/>
      <c r="K32" s="70">
        <f>+D32*J32</f>
        <v>0</v>
      </c>
      <c r="L32" s="18"/>
      <c r="M32" s="48"/>
      <c r="N32" s="45"/>
      <c r="O32" s="17"/>
    </row>
    <row r="33" spans="2:15" ht="15.75" customHeight="1" thickBot="1" x14ac:dyDescent="0.3">
      <c r="B33" s="23"/>
      <c r="C33" s="128"/>
      <c r="D33" s="23"/>
      <c r="E33" s="128"/>
      <c r="F33" s="42"/>
      <c r="G33" s="67">
        <f>+D33*F33</f>
        <v>0</v>
      </c>
      <c r="H33" s="68"/>
      <c r="I33" s="69"/>
      <c r="J33" s="53"/>
      <c r="K33" s="72">
        <f>+D33*J33</f>
        <v>0</v>
      </c>
      <c r="L33" s="68"/>
      <c r="M33" s="69"/>
      <c r="N33" s="47"/>
      <c r="O33" s="24"/>
    </row>
    <row r="34" spans="2:15" s="3" customFormat="1" ht="15.75" customHeight="1" thickBot="1" x14ac:dyDescent="0.3">
      <c r="B34" s="20"/>
      <c r="C34" s="129"/>
      <c r="D34" s="21"/>
      <c r="E34" s="129" t="s">
        <v>13</v>
      </c>
      <c r="F34" s="43"/>
      <c r="G34" s="61">
        <f>SUM(G8:G33)</f>
        <v>312</v>
      </c>
      <c r="H34" s="62">
        <f>SUM(H8:H33)</f>
        <v>0</v>
      </c>
      <c r="I34" s="63">
        <f>SUM(I8:I33)</f>
        <v>0</v>
      </c>
      <c r="J34" s="54"/>
      <c r="K34" s="61">
        <f>SUM(K8:K33)</f>
        <v>3389</v>
      </c>
      <c r="L34" s="62">
        <f>SUM(L8:L33)</f>
        <v>756</v>
      </c>
      <c r="M34" s="63">
        <f>SUM(M8:M33)</f>
        <v>0</v>
      </c>
      <c r="N34" s="56">
        <f>SUM(N8:N33)</f>
        <v>0</v>
      </c>
      <c r="O34" s="22"/>
    </row>
    <row r="35" spans="2:15" x14ac:dyDescent="0.25">
      <c r="F35" s="1"/>
      <c r="G35" s="30"/>
      <c r="H35" s="2"/>
      <c r="I35" s="1"/>
      <c r="J35" s="1"/>
      <c r="K35" s="30"/>
      <c r="L35" s="2"/>
      <c r="M35" s="1"/>
      <c r="N35" s="1"/>
      <c r="O35" s="1"/>
    </row>
    <row r="36" spans="2:15" x14ac:dyDescent="0.25">
      <c r="E36" s="121" t="s">
        <v>134</v>
      </c>
      <c r="F36" s="88"/>
      <c r="G36" s="30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E38" s="121" t="s">
        <v>62</v>
      </c>
      <c r="F38" s="1"/>
      <c r="G38" s="30">
        <v>3701</v>
      </c>
      <c r="H38" s="2"/>
      <c r="I38" s="1"/>
      <c r="J38" s="1"/>
      <c r="K38" s="30"/>
      <c r="L38" s="2"/>
      <c r="M38" s="1"/>
      <c r="N38" s="1"/>
      <c r="O38" s="1"/>
    </row>
    <row r="39" spans="2:15" x14ac:dyDescent="0.25">
      <c r="E39" s="121" t="s">
        <v>359</v>
      </c>
      <c r="F39" s="88"/>
      <c r="G39" s="30">
        <v>600</v>
      </c>
      <c r="H39" s="2"/>
      <c r="I39" s="1"/>
      <c r="J39" s="1"/>
      <c r="K39" s="30"/>
      <c r="L39" s="2"/>
      <c r="M39" s="1"/>
      <c r="N39" s="1"/>
      <c r="O39" s="1"/>
    </row>
    <row r="40" spans="2:15" x14ac:dyDescent="0.25">
      <c r="E40" s="121" t="s">
        <v>360</v>
      </c>
      <c r="F40" s="1"/>
      <c r="G40" s="30">
        <v>1000</v>
      </c>
      <c r="H40" s="2"/>
      <c r="I40" s="1"/>
      <c r="J40" s="1"/>
      <c r="K40" s="30"/>
      <c r="L40" s="2"/>
      <c r="M40" s="1"/>
      <c r="N40" s="1"/>
      <c r="O40" s="1"/>
    </row>
    <row r="41" spans="2:15" x14ac:dyDescent="0.25">
      <c r="E41" s="121" t="s">
        <v>361</v>
      </c>
      <c r="F41" s="1"/>
      <c r="G41" s="30">
        <v>14</v>
      </c>
      <c r="H41" s="2"/>
      <c r="I41" s="1"/>
      <c r="J41" s="1"/>
      <c r="K41" s="30"/>
      <c r="L41" s="2"/>
      <c r="M41" s="1"/>
      <c r="N41" s="1"/>
      <c r="O41" s="1"/>
    </row>
    <row r="42" spans="2:15" x14ac:dyDescent="0.25">
      <c r="E42" s="121" t="s">
        <v>295</v>
      </c>
      <c r="F42" s="1"/>
      <c r="G42" s="30">
        <v>2087</v>
      </c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21" t="s">
        <v>65</v>
      </c>
      <c r="F44" s="1"/>
      <c r="G44" s="30">
        <v>0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ht="15" customHeight="1" x14ac:dyDescent="0.25"/>
    <row r="223" spans="6:15" ht="15" customHeight="1" x14ac:dyDescent="0.25"/>
    <row r="232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57B58-B9B4-1A48-BDBC-7734E1165D73}">
  <dimension ref="A1:R247"/>
  <sheetViews>
    <sheetView zoomScaleNormal="60" zoomScaleSheetLayoutView="100" workbookViewId="0">
      <pane ySplit="7" topLeftCell="A35" activePane="bottomLeft" state="frozen"/>
      <selection activeCell="G1" sqref="G1"/>
      <selection pane="bottomLeft" activeCell="C43" sqref="C43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24.7109375" customWidth="1"/>
    <col min="4" max="4" width="4.42578125" customWidth="1"/>
    <col min="5" max="5" width="23.28515625" style="121" customWidth="1"/>
    <col min="6" max="6" width="8.42578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6.28515625" style="10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106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106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106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45308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106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106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101" t="s">
        <v>11</v>
      </c>
      <c r="P7" s="34"/>
      <c r="Q7" s="34"/>
      <c r="R7" s="34"/>
    </row>
    <row r="8" spans="1:18" x14ac:dyDescent="0.25">
      <c r="B8" s="10">
        <v>9836</v>
      </c>
      <c r="C8" s="11" t="s">
        <v>375</v>
      </c>
      <c r="D8" s="11">
        <v>4</v>
      </c>
      <c r="E8" s="125" t="s">
        <v>174</v>
      </c>
      <c r="F8" s="39"/>
      <c r="G8" s="64">
        <f t="shared" ref="G8:G11" si="0">+D8*F8</f>
        <v>0</v>
      </c>
      <c r="H8" s="65"/>
      <c r="I8" s="66"/>
      <c r="J8" s="50">
        <v>153</v>
      </c>
      <c r="K8" s="71">
        <f t="shared" ref="K8:K47" si="1">+D8*J8</f>
        <v>612</v>
      </c>
      <c r="L8" s="65"/>
      <c r="M8" s="66"/>
      <c r="N8" s="44"/>
      <c r="O8" s="107"/>
    </row>
    <row r="9" spans="1:18" x14ac:dyDescent="0.25">
      <c r="B9" s="10"/>
      <c r="C9" s="11"/>
      <c r="D9" s="11">
        <v>2</v>
      </c>
      <c r="E9" s="125" t="s">
        <v>161</v>
      </c>
      <c r="F9" s="39"/>
      <c r="G9" s="57">
        <f t="shared" si="0"/>
        <v>0</v>
      </c>
      <c r="H9" s="18"/>
      <c r="I9" s="48"/>
      <c r="J9" s="50">
        <v>107</v>
      </c>
      <c r="K9" s="70">
        <f t="shared" si="1"/>
        <v>214</v>
      </c>
      <c r="L9" s="18"/>
      <c r="M9" s="48"/>
      <c r="N9" s="44"/>
      <c r="O9" s="107"/>
    </row>
    <row r="10" spans="1:18" x14ac:dyDescent="0.25">
      <c r="B10" s="10">
        <v>9837</v>
      </c>
      <c r="C10" s="11" t="s">
        <v>167</v>
      </c>
      <c r="D10" s="11">
        <v>2</v>
      </c>
      <c r="E10" s="125" t="s">
        <v>330</v>
      </c>
      <c r="F10" s="39"/>
      <c r="G10" s="57">
        <f t="shared" si="0"/>
        <v>0</v>
      </c>
      <c r="H10" s="18"/>
      <c r="I10" s="48"/>
      <c r="J10" s="50">
        <v>66</v>
      </c>
      <c r="K10" s="70">
        <f t="shared" si="1"/>
        <v>132</v>
      </c>
      <c r="L10" s="18"/>
      <c r="M10" s="48"/>
      <c r="N10" s="44"/>
      <c r="O10" s="107"/>
    </row>
    <row r="11" spans="1:18" x14ac:dyDescent="0.25">
      <c r="B11" s="10"/>
      <c r="C11" s="11"/>
      <c r="D11" s="11">
        <v>1</v>
      </c>
      <c r="E11" s="125" t="s">
        <v>174</v>
      </c>
      <c r="F11" s="39"/>
      <c r="G11" s="57">
        <f t="shared" si="0"/>
        <v>0</v>
      </c>
      <c r="H11" s="18"/>
      <c r="I11" s="48"/>
      <c r="J11" s="50">
        <v>154</v>
      </c>
      <c r="K11" s="70">
        <f t="shared" si="1"/>
        <v>154</v>
      </c>
      <c r="L11" s="18"/>
      <c r="M11" s="48"/>
      <c r="N11" s="44"/>
      <c r="O11" s="97"/>
    </row>
    <row r="12" spans="1:18" x14ac:dyDescent="0.25">
      <c r="B12" s="10">
        <v>9838</v>
      </c>
      <c r="C12" s="11" t="s">
        <v>136</v>
      </c>
      <c r="D12" s="11">
        <v>4</v>
      </c>
      <c r="E12" s="125" t="s">
        <v>76</v>
      </c>
      <c r="F12" s="39"/>
      <c r="G12" s="57">
        <f t="shared" ref="G12:G20" si="2">+D12*F12</f>
        <v>0</v>
      </c>
      <c r="H12" s="18"/>
      <c r="I12" s="48"/>
      <c r="J12" s="50">
        <v>107</v>
      </c>
      <c r="K12" s="70">
        <f t="shared" ref="K12:K20" si="3">+D12*J12</f>
        <v>428</v>
      </c>
      <c r="L12" s="18"/>
      <c r="M12" s="48"/>
      <c r="N12" s="44"/>
      <c r="O12" s="107"/>
    </row>
    <row r="13" spans="1:18" x14ac:dyDescent="0.25">
      <c r="B13" s="10"/>
      <c r="C13" s="11"/>
      <c r="D13" s="11">
        <v>2</v>
      </c>
      <c r="E13" s="125" t="s">
        <v>174</v>
      </c>
      <c r="F13" s="39"/>
      <c r="G13" s="57">
        <f t="shared" si="2"/>
        <v>0</v>
      </c>
      <c r="H13" s="18"/>
      <c r="I13" s="48"/>
      <c r="J13" s="50">
        <v>154</v>
      </c>
      <c r="K13" s="70">
        <f t="shared" si="3"/>
        <v>308</v>
      </c>
      <c r="L13" s="18"/>
      <c r="M13" s="48"/>
      <c r="N13" s="44"/>
      <c r="O13" s="107"/>
    </row>
    <row r="14" spans="1:18" x14ac:dyDescent="0.25">
      <c r="B14" s="10">
        <v>9839</v>
      </c>
      <c r="C14" s="11" t="s">
        <v>88</v>
      </c>
      <c r="D14" s="11">
        <v>1</v>
      </c>
      <c r="E14" s="125" t="s">
        <v>376</v>
      </c>
      <c r="F14" s="39">
        <v>127</v>
      </c>
      <c r="G14" s="57">
        <f t="shared" si="2"/>
        <v>127</v>
      </c>
      <c r="H14" s="18"/>
      <c r="I14" s="48"/>
      <c r="J14" s="50"/>
      <c r="K14" s="70">
        <f t="shared" si="3"/>
        <v>0</v>
      </c>
      <c r="L14" s="18"/>
      <c r="M14" s="48"/>
      <c r="N14" s="44"/>
      <c r="O14" s="107"/>
    </row>
    <row r="15" spans="1:18" x14ac:dyDescent="0.25">
      <c r="B15" s="10"/>
      <c r="C15" s="11"/>
      <c r="D15" s="11">
        <v>1</v>
      </c>
      <c r="E15" s="125" t="s">
        <v>50</v>
      </c>
      <c r="F15" s="39">
        <v>75</v>
      </c>
      <c r="G15" s="57">
        <f t="shared" si="2"/>
        <v>75</v>
      </c>
      <c r="H15" s="18"/>
      <c r="I15" s="48"/>
      <c r="J15" s="50"/>
      <c r="K15" s="70">
        <f t="shared" si="3"/>
        <v>0</v>
      </c>
      <c r="L15" s="18"/>
      <c r="M15" s="48"/>
      <c r="N15" s="44"/>
      <c r="O15" s="97"/>
    </row>
    <row r="16" spans="1:18" x14ac:dyDescent="0.25">
      <c r="B16" s="10">
        <v>9840</v>
      </c>
      <c r="C16" s="11" t="s">
        <v>88</v>
      </c>
      <c r="D16" s="11">
        <v>1</v>
      </c>
      <c r="E16" s="125" t="s">
        <v>114</v>
      </c>
      <c r="F16" s="39">
        <v>33</v>
      </c>
      <c r="G16" s="57">
        <f t="shared" ref="G16:G17" si="4">+D16*F16</f>
        <v>33</v>
      </c>
      <c r="H16" s="18"/>
      <c r="I16" s="48"/>
      <c r="J16" s="50"/>
      <c r="K16" s="70">
        <f t="shared" ref="K16:K17" si="5">+D16*J16</f>
        <v>0</v>
      </c>
      <c r="L16" s="18"/>
      <c r="M16" s="48"/>
      <c r="N16" s="44"/>
      <c r="O16" s="107"/>
    </row>
    <row r="17" spans="1:15" x14ac:dyDescent="0.25">
      <c r="B17" s="10">
        <v>9841</v>
      </c>
      <c r="C17" s="11" t="s">
        <v>377</v>
      </c>
      <c r="D17" s="11">
        <v>10</v>
      </c>
      <c r="E17" s="125" t="s">
        <v>76</v>
      </c>
      <c r="F17" s="39"/>
      <c r="G17" s="57">
        <f t="shared" si="4"/>
        <v>0</v>
      </c>
      <c r="H17" s="18"/>
      <c r="I17" s="48"/>
      <c r="J17" s="50">
        <v>108</v>
      </c>
      <c r="K17" s="70">
        <f t="shared" si="5"/>
        <v>1080</v>
      </c>
      <c r="L17" s="18"/>
      <c r="M17" s="48"/>
      <c r="N17" s="44"/>
      <c r="O17" s="107"/>
    </row>
    <row r="18" spans="1:15" x14ac:dyDescent="0.25">
      <c r="B18" s="10">
        <v>9842</v>
      </c>
      <c r="C18" s="11" t="s">
        <v>378</v>
      </c>
      <c r="D18" s="11">
        <v>7</v>
      </c>
      <c r="E18" s="125" t="s">
        <v>174</v>
      </c>
      <c r="F18" s="39"/>
      <c r="G18" s="57">
        <f t="shared" si="2"/>
        <v>0</v>
      </c>
      <c r="H18" s="18"/>
      <c r="I18" s="48"/>
      <c r="J18" s="50">
        <v>154</v>
      </c>
      <c r="K18" s="70">
        <f t="shared" si="3"/>
        <v>1078</v>
      </c>
      <c r="L18" s="18"/>
      <c r="M18" s="48"/>
      <c r="N18" s="44"/>
      <c r="O18" s="97"/>
    </row>
    <row r="19" spans="1:15" x14ac:dyDescent="0.25">
      <c r="B19" s="10"/>
      <c r="C19" s="11"/>
      <c r="D19" s="11">
        <v>6</v>
      </c>
      <c r="E19" s="125" t="s">
        <v>379</v>
      </c>
      <c r="F19" s="39"/>
      <c r="G19" s="57">
        <f t="shared" si="2"/>
        <v>0</v>
      </c>
      <c r="H19" s="18"/>
      <c r="I19" s="48"/>
      <c r="J19" s="50">
        <v>170</v>
      </c>
      <c r="K19" s="70">
        <f t="shared" si="3"/>
        <v>1020</v>
      </c>
      <c r="L19" s="18"/>
      <c r="M19" s="48"/>
      <c r="N19" s="44"/>
      <c r="O19" s="107"/>
    </row>
    <row r="20" spans="1:15" x14ac:dyDescent="0.25">
      <c r="B20" s="10"/>
      <c r="C20" s="11"/>
      <c r="D20" s="11">
        <v>2</v>
      </c>
      <c r="E20" s="125" t="s">
        <v>380</v>
      </c>
      <c r="F20" s="39"/>
      <c r="G20" s="57">
        <f t="shared" si="2"/>
        <v>0</v>
      </c>
      <c r="H20" s="18"/>
      <c r="I20" s="48"/>
      <c r="J20" s="50">
        <v>100</v>
      </c>
      <c r="K20" s="70">
        <f t="shared" si="3"/>
        <v>200</v>
      </c>
      <c r="L20" s="18"/>
      <c r="M20" s="48"/>
      <c r="N20" s="44"/>
      <c r="O20" s="97"/>
    </row>
    <row r="21" spans="1:15" x14ac:dyDescent="0.25">
      <c r="B21" s="10">
        <v>9843</v>
      </c>
      <c r="C21" s="11" t="s">
        <v>378</v>
      </c>
      <c r="D21" s="11">
        <v>1</v>
      </c>
      <c r="E21" s="125" t="s">
        <v>44</v>
      </c>
      <c r="F21" s="39">
        <v>25</v>
      </c>
      <c r="G21" s="57">
        <f t="shared" ref="G21:G23" si="6">+D21*F21</f>
        <v>25</v>
      </c>
      <c r="H21" s="18"/>
      <c r="I21" s="48"/>
      <c r="J21" s="50"/>
      <c r="K21" s="70">
        <f t="shared" ref="K21:K23" si="7">+D21*J21</f>
        <v>0</v>
      </c>
      <c r="L21" s="18"/>
      <c r="M21" s="48"/>
      <c r="N21" s="44"/>
      <c r="O21" s="107"/>
    </row>
    <row r="22" spans="1:15" x14ac:dyDescent="0.25">
      <c r="B22" s="10"/>
      <c r="C22" s="11"/>
      <c r="D22" s="11">
        <v>1</v>
      </c>
      <c r="E22" s="125" t="s">
        <v>381</v>
      </c>
      <c r="F22" s="39">
        <v>139</v>
      </c>
      <c r="G22" s="57">
        <f t="shared" si="6"/>
        <v>139</v>
      </c>
      <c r="H22" s="18"/>
      <c r="I22" s="48"/>
      <c r="J22" s="50"/>
      <c r="K22" s="70">
        <f t="shared" si="7"/>
        <v>0</v>
      </c>
      <c r="L22" s="18"/>
      <c r="M22" s="48"/>
      <c r="N22" s="44"/>
      <c r="O22" s="107"/>
    </row>
    <row r="23" spans="1:15" x14ac:dyDescent="0.25">
      <c r="B23" s="10"/>
      <c r="C23" s="11"/>
      <c r="D23" s="11">
        <v>10</v>
      </c>
      <c r="E23" s="125" t="s">
        <v>41</v>
      </c>
      <c r="F23" s="39">
        <v>8</v>
      </c>
      <c r="G23" s="57">
        <f t="shared" si="6"/>
        <v>80</v>
      </c>
      <c r="H23" s="18"/>
      <c r="I23" s="48"/>
      <c r="J23" s="50"/>
      <c r="K23" s="70">
        <f t="shared" si="7"/>
        <v>0</v>
      </c>
      <c r="L23" s="18"/>
      <c r="M23" s="48"/>
      <c r="N23" s="44"/>
      <c r="O23" s="97"/>
    </row>
    <row r="24" spans="1:15" ht="15.75" customHeight="1" x14ac:dyDescent="0.25">
      <c r="B24" s="16">
        <v>9844</v>
      </c>
      <c r="C24" s="130" t="s">
        <v>156</v>
      </c>
      <c r="D24" s="16">
        <v>1</v>
      </c>
      <c r="E24" s="127" t="s">
        <v>376</v>
      </c>
      <c r="F24" s="40">
        <v>128</v>
      </c>
      <c r="G24" s="57">
        <f t="shared" ref="G24" si="8">+D24*F24</f>
        <v>128</v>
      </c>
      <c r="H24" s="18"/>
      <c r="I24" s="48"/>
      <c r="J24" s="51"/>
      <c r="K24" s="70">
        <f t="shared" ref="K24" si="9">+D24*J24</f>
        <v>0</v>
      </c>
      <c r="L24" s="18"/>
      <c r="M24" s="48"/>
      <c r="N24" s="45"/>
      <c r="O24" s="108"/>
    </row>
    <row r="25" spans="1:15" ht="15.75" customHeight="1" x14ac:dyDescent="0.25">
      <c r="B25" s="23"/>
      <c r="C25" s="152"/>
      <c r="D25" s="23">
        <v>2</v>
      </c>
      <c r="E25" s="128" t="s">
        <v>265</v>
      </c>
      <c r="F25" s="42">
        <v>7</v>
      </c>
      <c r="G25" s="57">
        <f t="shared" ref="G25:G26" si="10">+D25*F25</f>
        <v>14</v>
      </c>
      <c r="H25" s="18"/>
      <c r="I25" s="48"/>
      <c r="J25" s="51"/>
      <c r="K25" s="70">
        <f t="shared" ref="K25:K28" si="11">+D25*J25</f>
        <v>0</v>
      </c>
      <c r="L25" s="153"/>
      <c r="M25" s="154"/>
      <c r="N25" s="47"/>
      <c r="O25" s="155"/>
    </row>
    <row r="26" spans="1:15" ht="15.75" customHeight="1" x14ac:dyDescent="0.25">
      <c r="B26" s="16">
        <v>9845</v>
      </c>
      <c r="C26" s="182" t="s">
        <v>382</v>
      </c>
      <c r="D26" s="152">
        <v>3</v>
      </c>
      <c r="E26" s="128" t="s">
        <v>165</v>
      </c>
      <c r="F26" s="42">
        <v>15</v>
      </c>
      <c r="G26" s="57">
        <f t="shared" si="10"/>
        <v>45</v>
      </c>
      <c r="H26" s="18"/>
      <c r="I26" s="48"/>
      <c r="J26" s="51"/>
      <c r="K26" s="70">
        <f t="shared" si="11"/>
        <v>0</v>
      </c>
      <c r="L26" s="153"/>
      <c r="M26" s="154"/>
      <c r="N26" s="47"/>
      <c r="O26" s="155"/>
    </row>
    <row r="27" spans="1:15" x14ac:dyDescent="0.25">
      <c r="A27" t="s">
        <v>19</v>
      </c>
      <c r="B27" s="16">
        <v>9846</v>
      </c>
      <c r="C27" s="138" t="s">
        <v>47</v>
      </c>
      <c r="D27" s="11">
        <v>1</v>
      </c>
      <c r="E27" s="125" t="s">
        <v>383</v>
      </c>
      <c r="F27" s="39">
        <v>160</v>
      </c>
      <c r="G27" s="57">
        <v>0</v>
      </c>
      <c r="H27" s="18"/>
      <c r="I27" s="48"/>
      <c r="J27" s="50"/>
      <c r="K27" s="70">
        <f t="shared" si="11"/>
        <v>0</v>
      </c>
      <c r="L27" s="18"/>
      <c r="M27" s="48"/>
      <c r="N27" s="44">
        <v>160</v>
      </c>
      <c r="O27" s="97"/>
    </row>
    <row r="28" spans="1:15" ht="15.75" customHeight="1" x14ac:dyDescent="0.25">
      <c r="B28" s="16"/>
      <c r="C28" s="130"/>
      <c r="D28" s="16">
        <v>2</v>
      </c>
      <c r="E28" s="127" t="s">
        <v>159</v>
      </c>
      <c r="F28" s="40">
        <v>30</v>
      </c>
      <c r="G28" s="57">
        <v>0</v>
      </c>
      <c r="H28" s="18"/>
      <c r="I28" s="48"/>
      <c r="J28" s="51"/>
      <c r="K28" s="70">
        <f t="shared" si="11"/>
        <v>0</v>
      </c>
      <c r="L28" s="18"/>
      <c r="M28" s="48"/>
      <c r="N28" s="45">
        <v>60</v>
      </c>
      <c r="O28" s="108"/>
    </row>
    <row r="29" spans="1:15" x14ac:dyDescent="0.25">
      <c r="A29" t="s">
        <v>19</v>
      </c>
      <c r="B29" s="16"/>
      <c r="C29" s="138"/>
      <c r="D29" s="11">
        <v>4</v>
      </c>
      <c r="E29" s="125" t="s">
        <v>48</v>
      </c>
      <c r="F29" s="39">
        <v>28</v>
      </c>
      <c r="G29" s="57">
        <v>0</v>
      </c>
      <c r="H29" s="18"/>
      <c r="I29" s="48"/>
      <c r="J29" s="50"/>
      <c r="K29" s="70">
        <f t="shared" ref="K29:K30" si="12">+D29*J29</f>
        <v>0</v>
      </c>
      <c r="L29" s="18"/>
      <c r="M29" s="48"/>
      <c r="N29" s="44">
        <v>112</v>
      </c>
      <c r="O29" s="97"/>
    </row>
    <row r="30" spans="1:15" ht="15.75" customHeight="1" x14ac:dyDescent="0.25">
      <c r="B30" s="16"/>
      <c r="C30" s="130"/>
      <c r="D30" s="16">
        <v>1</v>
      </c>
      <c r="E30" s="127" t="s">
        <v>49</v>
      </c>
      <c r="F30" s="40">
        <v>45</v>
      </c>
      <c r="G30" s="57">
        <v>0</v>
      </c>
      <c r="H30" s="18"/>
      <c r="I30" s="48"/>
      <c r="J30" s="51"/>
      <c r="K30" s="70">
        <f t="shared" si="12"/>
        <v>0</v>
      </c>
      <c r="L30" s="18"/>
      <c r="M30" s="48"/>
      <c r="N30" s="45">
        <v>45</v>
      </c>
      <c r="O30" s="108"/>
    </row>
    <row r="31" spans="1:15" ht="15.75" customHeight="1" x14ac:dyDescent="0.25">
      <c r="B31" s="23">
        <v>9847</v>
      </c>
      <c r="C31" s="152" t="s">
        <v>26</v>
      </c>
      <c r="D31" s="23">
        <v>2</v>
      </c>
      <c r="E31" s="128" t="s">
        <v>165</v>
      </c>
      <c r="F31" s="42">
        <v>15</v>
      </c>
      <c r="G31" s="57">
        <v>0</v>
      </c>
      <c r="H31" s="18">
        <v>30</v>
      </c>
      <c r="I31" s="48"/>
      <c r="J31" s="51"/>
      <c r="K31" s="70">
        <f t="shared" ref="K31:K46" si="13">+D31*J31</f>
        <v>0</v>
      </c>
      <c r="L31" s="153"/>
      <c r="M31" s="154"/>
      <c r="N31" s="47"/>
      <c r="O31" s="155"/>
    </row>
    <row r="32" spans="1:15" ht="15.75" customHeight="1" x14ac:dyDescent="0.25">
      <c r="B32" s="23">
        <v>9848</v>
      </c>
      <c r="C32" s="152" t="s">
        <v>73</v>
      </c>
      <c r="D32" s="23">
        <v>1</v>
      </c>
      <c r="E32" s="128" t="s">
        <v>50</v>
      </c>
      <c r="F32" s="42">
        <v>75</v>
      </c>
      <c r="G32" s="57">
        <v>75</v>
      </c>
      <c r="H32" s="18"/>
      <c r="I32" s="48"/>
      <c r="J32" s="51"/>
      <c r="K32" s="70">
        <f t="shared" si="13"/>
        <v>0</v>
      </c>
      <c r="L32" s="153"/>
      <c r="M32" s="154"/>
      <c r="N32" s="47"/>
      <c r="O32" s="155"/>
    </row>
    <row r="33" spans="2:15" ht="15.75" customHeight="1" x14ac:dyDescent="0.25">
      <c r="B33" s="23">
        <v>9849</v>
      </c>
      <c r="C33" s="152" t="s">
        <v>179</v>
      </c>
      <c r="D33" s="23">
        <v>8</v>
      </c>
      <c r="E33" s="128" t="s">
        <v>316</v>
      </c>
      <c r="F33" s="42"/>
      <c r="G33" s="57"/>
      <c r="H33" s="18"/>
      <c r="I33" s="48"/>
      <c r="J33" s="51"/>
      <c r="K33" s="70">
        <f t="shared" si="13"/>
        <v>0</v>
      </c>
      <c r="L33" s="153"/>
      <c r="M33" s="154"/>
      <c r="N33" s="47"/>
      <c r="O33" s="155"/>
    </row>
    <row r="34" spans="2:15" ht="15.75" customHeight="1" x14ac:dyDescent="0.25">
      <c r="B34" s="23">
        <v>9850</v>
      </c>
      <c r="C34" s="152" t="s">
        <v>384</v>
      </c>
      <c r="D34" s="23">
        <v>2</v>
      </c>
      <c r="E34" s="128" t="s">
        <v>41</v>
      </c>
      <c r="F34" s="42">
        <v>8</v>
      </c>
      <c r="G34" s="57">
        <v>16</v>
      </c>
      <c r="H34" s="18"/>
      <c r="I34" s="48"/>
      <c r="J34" s="51"/>
      <c r="K34" s="70">
        <f t="shared" si="13"/>
        <v>0</v>
      </c>
      <c r="L34" s="153"/>
      <c r="M34" s="154"/>
      <c r="N34" s="47"/>
      <c r="O34" s="155"/>
    </row>
    <row r="35" spans="2:15" ht="15.75" customHeight="1" x14ac:dyDescent="0.25">
      <c r="B35" s="23">
        <v>9751</v>
      </c>
      <c r="C35" s="152" t="s">
        <v>248</v>
      </c>
      <c r="D35" s="23">
        <v>2</v>
      </c>
      <c r="E35" s="128" t="s">
        <v>79</v>
      </c>
      <c r="F35" s="42">
        <v>700</v>
      </c>
      <c r="G35" s="57">
        <v>1400</v>
      </c>
      <c r="H35" s="18"/>
      <c r="I35" s="48"/>
      <c r="J35" s="51"/>
      <c r="K35" s="70">
        <f t="shared" si="13"/>
        <v>0</v>
      </c>
      <c r="L35" s="153"/>
      <c r="M35" s="154"/>
      <c r="N35" s="47"/>
      <c r="O35" s="155"/>
    </row>
    <row r="36" spans="2:15" ht="15.75" customHeight="1" x14ac:dyDescent="0.25">
      <c r="B36" s="23"/>
      <c r="C36" s="152"/>
      <c r="D36" s="23">
        <v>2</v>
      </c>
      <c r="E36" s="128" t="s">
        <v>34</v>
      </c>
      <c r="F36" s="42">
        <v>38</v>
      </c>
      <c r="G36" s="57">
        <v>76</v>
      </c>
      <c r="H36" s="18"/>
      <c r="I36" s="48"/>
      <c r="J36" s="51"/>
      <c r="K36" s="70">
        <f t="shared" si="13"/>
        <v>0</v>
      </c>
      <c r="L36" s="153"/>
      <c r="M36" s="154"/>
      <c r="N36" s="47"/>
      <c r="O36" s="155"/>
    </row>
    <row r="37" spans="2:15" ht="15.75" customHeight="1" x14ac:dyDescent="0.25">
      <c r="B37" s="23"/>
      <c r="C37" s="152"/>
      <c r="D37" s="23">
        <v>2</v>
      </c>
      <c r="E37" s="128" t="s">
        <v>35</v>
      </c>
      <c r="F37" s="42">
        <v>12</v>
      </c>
      <c r="G37" s="57">
        <v>24</v>
      </c>
      <c r="H37" s="18"/>
      <c r="I37" s="48"/>
      <c r="J37" s="51"/>
      <c r="K37" s="70">
        <f t="shared" si="13"/>
        <v>0</v>
      </c>
      <c r="L37" s="153"/>
      <c r="M37" s="154"/>
      <c r="N37" s="47"/>
      <c r="O37" s="155"/>
    </row>
    <row r="38" spans="2:15" ht="15.75" customHeight="1" x14ac:dyDescent="0.25">
      <c r="B38" s="23">
        <v>9752</v>
      </c>
      <c r="C38" s="152" t="s">
        <v>125</v>
      </c>
      <c r="D38" s="23">
        <v>2</v>
      </c>
      <c r="E38" s="128" t="s">
        <v>58</v>
      </c>
      <c r="F38" s="42">
        <v>37</v>
      </c>
      <c r="G38" s="57">
        <v>74</v>
      </c>
      <c r="H38" s="18"/>
      <c r="I38" s="48"/>
      <c r="J38" s="51"/>
      <c r="K38" s="70">
        <f t="shared" si="13"/>
        <v>0</v>
      </c>
      <c r="L38" s="153"/>
      <c r="M38" s="154"/>
      <c r="N38" s="47"/>
      <c r="O38" s="155"/>
    </row>
    <row r="39" spans="2:15" ht="15.75" customHeight="1" x14ac:dyDescent="0.25">
      <c r="B39" s="23">
        <v>9753</v>
      </c>
      <c r="C39" s="152" t="s">
        <v>385</v>
      </c>
      <c r="D39" s="23">
        <v>1</v>
      </c>
      <c r="E39" s="128" t="s">
        <v>270</v>
      </c>
      <c r="F39" s="42">
        <v>25</v>
      </c>
      <c r="G39" s="57">
        <v>25</v>
      </c>
      <c r="H39" s="18"/>
      <c r="I39" s="48"/>
      <c r="J39" s="51"/>
      <c r="K39" s="70">
        <f t="shared" si="13"/>
        <v>0</v>
      </c>
      <c r="L39" s="153"/>
      <c r="M39" s="154"/>
      <c r="N39" s="47"/>
      <c r="O39" s="155"/>
    </row>
    <row r="40" spans="2:15" ht="15.75" customHeight="1" x14ac:dyDescent="0.25">
      <c r="B40" s="23">
        <v>9754</v>
      </c>
      <c r="C40" s="152" t="s">
        <v>117</v>
      </c>
      <c r="D40" s="23"/>
      <c r="E40" s="128"/>
      <c r="F40" s="42"/>
      <c r="G40" s="57"/>
      <c r="H40" s="18"/>
      <c r="I40" s="48"/>
      <c r="J40" s="51"/>
      <c r="K40" s="70"/>
      <c r="L40" s="153"/>
      <c r="M40" s="154"/>
      <c r="N40" s="47"/>
      <c r="O40" s="155"/>
    </row>
    <row r="41" spans="2:15" ht="15.75" customHeight="1" x14ac:dyDescent="0.25">
      <c r="B41" s="23">
        <v>9755</v>
      </c>
      <c r="C41" s="152" t="s">
        <v>386</v>
      </c>
      <c r="D41" s="23">
        <v>1</v>
      </c>
      <c r="E41" s="128" t="s">
        <v>387</v>
      </c>
      <c r="F41" s="42">
        <v>38</v>
      </c>
      <c r="G41" s="57">
        <v>38</v>
      </c>
      <c r="H41" s="18"/>
      <c r="I41" s="48"/>
      <c r="J41" s="51"/>
      <c r="K41" s="70"/>
      <c r="L41" s="153"/>
      <c r="M41" s="154"/>
      <c r="N41" s="47"/>
      <c r="O41" s="155"/>
    </row>
    <row r="42" spans="2:15" ht="15.75" customHeight="1" x14ac:dyDescent="0.25">
      <c r="B42" s="23"/>
      <c r="C42" s="152"/>
      <c r="D42" s="23">
        <v>1</v>
      </c>
      <c r="E42" s="128" t="s">
        <v>100</v>
      </c>
      <c r="F42" s="42">
        <v>18</v>
      </c>
      <c r="G42" s="57">
        <v>18</v>
      </c>
      <c r="H42" s="18"/>
      <c r="I42" s="48"/>
      <c r="J42" s="51"/>
      <c r="K42" s="70"/>
      <c r="L42" s="153"/>
      <c r="M42" s="154"/>
      <c r="N42" s="47"/>
      <c r="O42" s="155"/>
    </row>
    <row r="43" spans="2:15" ht="15.75" customHeight="1" x14ac:dyDescent="0.25">
      <c r="B43" s="23">
        <v>9756</v>
      </c>
      <c r="C43" s="152" t="s">
        <v>85</v>
      </c>
      <c r="D43" s="23"/>
      <c r="E43" s="128" t="s">
        <v>388</v>
      </c>
      <c r="F43" s="42"/>
      <c r="G43" s="57"/>
      <c r="H43" s="18"/>
      <c r="I43" s="48"/>
      <c r="J43" s="51"/>
      <c r="K43" s="70"/>
      <c r="L43" s="153"/>
      <c r="M43" s="154"/>
      <c r="N43" s="47"/>
      <c r="O43" s="155"/>
    </row>
    <row r="44" spans="2:15" ht="15.75" customHeight="1" x14ac:dyDescent="0.25">
      <c r="B44" s="23"/>
      <c r="C44" s="152"/>
      <c r="D44" s="23"/>
      <c r="E44" s="128" t="s">
        <v>389</v>
      </c>
      <c r="F44" s="42"/>
      <c r="G44" s="57"/>
      <c r="H44" s="18"/>
      <c r="I44" s="48"/>
      <c r="J44" s="51"/>
      <c r="K44" s="70"/>
      <c r="L44" s="153"/>
      <c r="M44" s="154"/>
      <c r="N44" s="47"/>
      <c r="O44" s="155"/>
    </row>
    <row r="45" spans="2:15" ht="15.75" customHeight="1" x14ac:dyDescent="0.25">
      <c r="B45" s="23">
        <v>9757</v>
      </c>
      <c r="C45" s="152" t="s">
        <v>390</v>
      </c>
      <c r="D45" s="23"/>
      <c r="E45" s="128" t="s">
        <v>391</v>
      </c>
      <c r="F45" s="42"/>
      <c r="G45" s="57"/>
      <c r="H45" s="18"/>
      <c r="I45" s="48"/>
      <c r="J45" s="51"/>
      <c r="K45" s="70"/>
      <c r="L45" s="153"/>
      <c r="M45" s="154"/>
      <c r="N45" s="47"/>
      <c r="O45" s="155"/>
    </row>
    <row r="46" spans="2:15" ht="15.75" customHeight="1" x14ac:dyDescent="0.25">
      <c r="B46" s="23"/>
      <c r="C46" s="152"/>
      <c r="D46" s="152"/>
      <c r="E46" s="128" t="s">
        <v>392</v>
      </c>
      <c r="F46" s="42"/>
      <c r="G46" s="57">
        <f t="shared" ref="G46" si="14">+D46*F46</f>
        <v>0</v>
      </c>
      <c r="H46" s="18"/>
      <c r="I46" s="48"/>
      <c r="J46" s="51"/>
      <c r="K46" s="70">
        <f t="shared" si="13"/>
        <v>0</v>
      </c>
      <c r="L46" s="153"/>
      <c r="M46" s="154"/>
      <c r="N46" s="47"/>
      <c r="O46" s="155"/>
    </row>
    <row r="47" spans="2:15" ht="15.75" customHeight="1" thickBot="1" x14ac:dyDescent="0.3">
      <c r="B47" s="23"/>
      <c r="C47" s="23"/>
      <c r="D47" s="23"/>
      <c r="E47" s="128"/>
      <c r="F47" s="42"/>
      <c r="G47" s="67">
        <f>+D47*F47</f>
        <v>0</v>
      </c>
      <c r="H47" s="68"/>
      <c r="I47" s="69"/>
      <c r="J47" s="53"/>
      <c r="K47" s="72">
        <f t="shared" si="1"/>
        <v>0</v>
      </c>
      <c r="L47" s="68"/>
      <c r="M47" s="69"/>
      <c r="N47" s="47"/>
      <c r="O47" s="109"/>
    </row>
    <row r="48" spans="2:15" s="3" customFormat="1" ht="15.75" customHeight="1" thickBot="1" x14ac:dyDescent="0.3">
      <c r="B48" s="20"/>
      <c r="C48" s="21"/>
      <c r="D48" s="21"/>
      <c r="E48" s="129" t="s">
        <v>13</v>
      </c>
      <c r="F48" s="43"/>
      <c r="G48" s="61">
        <f>SUM(G8:G47)</f>
        <v>2412</v>
      </c>
      <c r="H48" s="62">
        <f>SUM(H8:H47)</f>
        <v>30</v>
      </c>
      <c r="I48" s="63">
        <f>SUM(I8:I47)</f>
        <v>0</v>
      </c>
      <c r="J48" s="54"/>
      <c r="K48" s="61">
        <f>SUM(K8:K47)</f>
        <v>5226</v>
      </c>
      <c r="L48" s="62">
        <f>SUM(L8:L47)</f>
        <v>0</v>
      </c>
      <c r="M48" s="63">
        <f>SUM(M8:M47)</f>
        <v>0</v>
      </c>
      <c r="N48" s="56">
        <f>SUM(N8:N47)</f>
        <v>377</v>
      </c>
      <c r="O48" s="110"/>
    </row>
    <row r="49" spans="5:14" x14ac:dyDescent="0.25">
      <c r="F49" s="1"/>
      <c r="G49" s="30"/>
      <c r="H49" s="2"/>
      <c r="I49" s="1"/>
      <c r="J49" s="1"/>
      <c r="K49" s="30"/>
      <c r="L49" s="2"/>
      <c r="M49" s="1"/>
      <c r="N49" s="1"/>
    </row>
    <row r="50" spans="5:14" x14ac:dyDescent="0.25">
      <c r="E50" s="121" t="s">
        <v>61</v>
      </c>
      <c r="F50" s="1"/>
      <c r="G50" s="30"/>
      <c r="H50" s="2"/>
      <c r="I50" s="1"/>
      <c r="J50" s="1"/>
      <c r="K50" s="30"/>
      <c r="L50" s="2"/>
      <c r="M50" s="1"/>
      <c r="N50" s="1"/>
    </row>
    <row r="51" spans="5:14" x14ac:dyDescent="0.25">
      <c r="F51" s="1"/>
      <c r="G51" s="30"/>
      <c r="H51" s="2"/>
      <c r="I51" s="1"/>
      <c r="J51" s="1"/>
      <c r="K51" s="30"/>
      <c r="L51" s="2"/>
      <c r="M51" s="1"/>
      <c r="N51" s="1"/>
    </row>
    <row r="52" spans="5:14" x14ac:dyDescent="0.25">
      <c r="E52" s="121" t="s">
        <v>62</v>
      </c>
      <c r="F52" s="1"/>
      <c r="G52" s="30">
        <v>8015</v>
      </c>
      <c r="H52" s="2"/>
      <c r="I52" s="1"/>
      <c r="J52" s="1"/>
      <c r="K52" s="30"/>
      <c r="L52" s="2"/>
      <c r="M52" s="1"/>
      <c r="N52" s="1"/>
    </row>
    <row r="53" spans="5:14" x14ac:dyDescent="0.25">
      <c r="E53" s="121" t="s">
        <v>14</v>
      </c>
      <c r="F53" s="1"/>
      <c r="G53" s="30">
        <v>377</v>
      </c>
      <c r="H53" s="2"/>
      <c r="I53" s="1"/>
      <c r="J53" s="1"/>
      <c r="K53" s="30"/>
      <c r="L53" s="2"/>
      <c r="M53" s="1"/>
      <c r="N53" s="1"/>
    </row>
    <row r="54" spans="5:14" x14ac:dyDescent="0.25">
      <c r="E54" s="121" t="s">
        <v>135</v>
      </c>
      <c r="F54" s="1"/>
      <c r="G54" s="30">
        <v>3</v>
      </c>
      <c r="H54" s="2"/>
      <c r="I54" s="1"/>
      <c r="J54" s="1"/>
      <c r="K54" s="30"/>
      <c r="L54" s="2"/>
      <c r="M54" s="1"/>
      <c r="N54" s="1"/>
    </row>
    <row r="55" spans="5:14" x14ac:dyDescent="0.25">
      <c r="E55" s="121" t="s">
        <v>393</v>
      </c>
      <c r="F55" s="1"/>
      <c r="G55" s="30">
        <v>2542</v>
      </c>
      <c r="H55" s="2"/>
      <c r="I55" s="1"/>
      <c r="J55" s="1"/>
      <c r="K55" s="30"/>
      <c r="L55" s="2"/>
      <c r="M55" s="1"/>
      <c r="N55" s="1"/>
    </row>
    <row r="56" spans="5:14" x14ac:dyDescent="0.25">
      <c r="E56" s="121" t="s">
        <v>394</v>
      </c>
      <c r="F56" s="1"/>
      <c r="G56" s="30">
        <v>1000</v>
      </c>
      <c r="H56" s="2"/>
      <c r="I56" s="1"/>
      <c r="J56" s="1"/>
      <c r="K56" s="30"/>
      <c r="L56" s="2"/>
      <c r="M56" s="1"/>
      <c r="N56" s="1"/>
    </row>
    <row r="57" spans="5:14" x14ac:dyDescent="0.25">
      <c r="E57" s="121" t="s">
        <v>395</v>
      </c>
      <c r="F57" s="1"/>
      <c r="G57" s="30">
        <v>2000</v>
      </c>
      <c r="H57" s="2"/>
      <c r="I57" s="1"/>
      <c r="J57" s="1"/>
      <c r="K57" s="30"/>
      <c r="L57" s="2"/>
      <c r="M57" s="1"/>
      <c r="N57" s="1"/>
    </row>
    <row r="58" spans="5:14" x14ac:dyDescent="0.25">
      <c r="E58" s="121" t="s">
        <v>102</v>
      </c>
      <c r="F58" s="1"/>
      <c r="G58" s="30">
        <v>2093</v>
      </c>
      <c r="H58" s="2"/>
      <c r="I58" s="1"/>
      <c r="J58" s="1"/>
      <c r="K58" s="30"/>
      <c r="L58" s="2"/>
      <c r="M58" s="1"/>
      <c r="N58" s="1"/>
    </row>
    <row r="59" spans="5:14" x14ac:dyDescent="0.25">
      <c r="F59" s="1"/>
      <c r="G59" s="30"/>
      <c r="H59" s="2"/>
      <c r="I59" s="1"/>
      <c r="J59" s="1"/>
      <c r="K59" s="30"/>
      <c r="L59" s="2"/>
      <c r="M59" s="1"/>
      <c r="N59" s="1"/>
    </row>
    <row r="60" spans="5:14" x14ac:dyDescent="0.25">
      <c r="E60" s="121" t="s">
        <v>65</v>
      </c>
      <c r="F60" s="1"/>
      <c r="G60" s="30">
        <v>0</v>
      </c>
      <c r="H60" s="2"/>
      <c r="I60" s="1"/>
      <c r="J60" s="1"/>
      <c r="K60" s="30"/>
      <c r="L60" s="2"/>
      <c r="M60" s="1"/>
      <c r="N60" s="1"/>
    </row>
    <row r="61" spans="5:14" x14ac:dyDescent="0.25">
      <c r="F61" s="1"/>
      <c r="G61" s="30"/>
      <c r="H61" s="2"/>
      <c r="I61" s="1"/>
      <c r="J61" s="1"/>
      <c r="K61" s="30"/>
      <c r="L61" s="2"/>
      <c r="M61" s="1"/>
      <c r="N61" s="1"/>
    </row>
    <row r="62" spans="5:14" x14ac:dyDescent="0.25">
      <c r="F62" s="1"/>
      <c r="G62" s="30"/>
      <c r="H62" s="2"/>
      <c r="I62" s="1"/>
      <c r="J62" s="1"/>
      <c r="K62" s="30"/>
      <c r="L62" s="2"/>
      <c r="M62" s="1"/>
      <c r="N62" s="1"/>
    </row>
    <row r="63" spans="5:14" x14ac:dyDescent="0.25">
      <c r="F63" s="1"/>
      <c r="G63" s="30"/>
      <c r="H63" s="2"/>
      <c r="I63" s="1"/>
      <c r="J63" s="1"/>
      <c r="K63" s="30"/>
      <c r="L63" s="2"/>
      <c r="M63" s="1"/>
      <c r="N63" s="1"/>
    </row>
    <row r="64" spans="5:14" x14ac:dyDescent="0.25">
      <c r="F64" s="1"/>
      <c r="G64" s="30"/>
      <c r="H64" s="2"/>
      <c r="I64" s="1"/>
      <c r="J64" s="1"/>
      <c r="K64" s="30"/>
      <c r="L64" s="2"/>
      <c r="M64" s="1"/>
      <c r="N64" s="1"/>
    </row>
    <row r="65" spans="6:14" x14ac:dyDescent="0.25">
      <c r="F65" s="1"/>
      <c r="G65" s="30"/>
      <c r="H65" s="2"/>
      <c r="I65" s="1"/>
      <c r="J65" s="1"/>
      <c r="K65" s="30"/>
      <c r="L65" s="2"/>
      <c r="M65" s="1"/>
      <c r="N65" s="1"/>
    </row>
    <row r="66" spans="6:14" x14ac:dyDescent="0.25">
      <c r="F66" s="1"/>
      <c r="G66" s="30"/>
      <c r="H66" s="2"/>
      <c r="I66" s="1"/>
      <c r="J66" s="1"/>
      <c r="K66" s="30"/>
      <c r="L66" s="2"/>
      <c r="M66" s="1"/>
      <c r="N66" s="1"/>
    </row>
    <row r="67" spans="6:14" x14ac:dyDescent="0.25">
      <c r="F67" s="1"/>
      <c r="G67" s="30"/>
      <c r="H67" s="2"/>
      <c r="I67" s="1"/>
      <c r="J67" s="1"/>
      <c r="K67" s="30"/>
      <c r="L67" s="2"/>
      <c r="M67" s="1"/>
      <c r="N67" s="1"/>
    </row>
    <row r="68" spans="6:14" x14ac:dyDescent="0.25">
      <c r="F68" s="1"/>
      <c r="G68" s="30"/>
      <c r="H68" s="2"/>
      <c r="I68" s="1"/>
      <c r="J68" s="1"/>
      <c r="K68" s="30"/>
      <c r="L68" s="2"/>
      <c r="M68" s="1"/>
      <c r="N68" s="1"/>
    </row>
    <row r="69" spans="6:14" x14ac:dyDescent="0.25">
      <c r="F69" s="1"/>
      <c r="G69" s="30"/>
      <c r="H69" s="2"/>
      <c r="I69" s="1"/>
      <c r="J69" s="1"/>
      <c r="K69" s="30"/>
      <c r="L69" s="2"/>
      <c r="M69" s="1"/>
      <c r="N69" s="1"/>
    </row>
    <row r="70" spans="6:14" x14ac:dyDescent="0.25">
      <c r="F70" s="1"/>
      <c r="G70" s="30"/>
      <c r="H70" s="2"/>
      <c r="I70" s="1"/>
      <c r="J70" s="1"/>
      <c r="K70" s="30"/>
      <c r="L70" s="2"/>
      <c r="M70" s="1"/>
      <c r="N70" s="1"/>
    </row>
    <row r="71" spans="6:14" x14ac:dyDescent="0.25">
      <c r="F71" s="1"/>
      <c r="G71" s="30"/>
      <c r="H71" s="2"/>
      <c r="I71" s="1"/>
      <c r="J71" s="1"/>
      <c r="K71" s="30"/>
      <c r="L71" s="2"/>
      <c r="M71" s="1"/>
      <c r="N71" s="1"/>
    </row>
    <row r="72" spans="6:14" x14ac:dyDescent="0.25">
      <c r="F72" s="1"/>
      <c r="G72" s="30"/>
      <c r="H72" s="2"/>
      <c r="I72" s="1"/>
      <c r="J72" s="1"/>
      <c r="K72" s="30"/>
      <c r="L72" s="2"/>
      <c r="M72" s="1"/>
      <c r="N72" s="1"/>
    </row>
    <row r="73" spans="6:14" x14ac:dyDescent="0.25">
      <c r="F73" s="1"/>
      <c r="G73" s="30"/>
      <c r="H73" s="2"/>
      <c r="I73" s="1"/>
      <c r="J73" s="1"/>
      <c r="K73" s="30"/>
      <c r="L73" s="2"/>
      <c r="M73" s="1"/>
      <c r="N73" s="1"/>
    </row>
    <row r="74" spans="6:14" x14ac:dyDescent="0.25">
      <c r="F74" s="1"/>
      <c r="G74" s="30"/>
      <c r="H74" s="2"/>
      <c r="I74" s="1"/>
      <c r="J74" s="1"/>
      <c r="K74" s="30"/>
      <c r="L74" s="2"/>
      <c r="M74" s="1"/>
      <c r="N74" s="1"/>
    </row>
    <row r="75" spans="6:14" x14ac:dyDescent="0.25">
      <c r="F75" s="1"/>
      <c r="G75" s="30"/>
      <c r="H75" s="2"/>
      <c r="I75" s="1"/>
      <c r="J75" s="1"/>
      <c r="K75" s="30"/>
      <c r="L75" s="2"/>
      <c r="M75" s="1"/>
      <c r="N75" s="1"/>
    </row>
    <row r="76" spans="6:14" x14ac:dyDescent="0.25">
      <c r="F76" s="1"/>
      <c r="G76" s="30"/>
      <c r="H76" s="2"/>
      <c r="I76" s="1"/>
      <c r="J76" s="1"/>
      <c r="K76" s="30"/>
      <c r="L76" s="2"/>
      <c r="M76" s="1"/>
      <c r="N76" s="1"/>
    </row>
    <row r="77" spans="6:14" x14ac:dyDescent="0.25">
      <c r="F77" s="1"/>
      <c r="G77" s="30"/>
      <c r="H77" s="2"/>
      <c r="I77" s="1"/>
      <c r="J77" s="1"/>
      <c r="K77" s="30"/>
      <c r="L77" s="2"/>
      <c r="M77" s="1"/>
      <c r="N77" s="1"/>
    </row>
    <row r="78" spans="6:14" x14ac:dyDescent="0.25">
      <c r="F78" s="1"/>
      <c r="G78" s="30"/>
      <c r="H78" s="2"/>
      <c r="I78" s="1"/>
      <c r="J78" s="1"/>
      <c r="K78" s="30"/>
      <c r="L78" s="2"/>
      <c r="M78" s="1"/>
      <c r="N78" s="1"/>
    </row>
    <row r="79" spans="6:14" x14ac:dyDescent="0.25">
      <c r="F79" s="1"/>
      <c r="G79" s="30"/>
      <c r="H79" s="2"/>
      <c r="I79" s="1"/>
      <c r="J79" s="1"/>
      <c r="K79" s="30"/>
      <c r="L79" s="2"/>
      <c r="M79" s="1"/>
      <c r="N79" s="1"/>
    </row>
    <row r="80" spans="6:14" x14ac:dyDescent="0.25">
      <c r="F80" s="1"/>
      <c r="G80" s="30"/>
      <c r="H80" s="2"/>
      <c r="I80" s="1"/>
      <c r="J80" s="1"/>
      <c r="K80" s="30"/>
      <c r="L80" s="2"/>
      <c r="M80" s="1"/>
      <c r="N80" s="1"/>
    </row>
    <row r="81" spans="6:14" x14ac:dyDescent="0.25">
      <c r="F81" s="1"/>
      <c r="G81" s="30"/>
      <c r="H81" s="2"/>
      <c r="I81" s="1"/>
      <c r="J81" s="1"/>
      <c r="K81" s="30"/>
      <c r="L81" s="2"/>
      <c r="M81" s="1"/>
      <c r="N81" s="1"/>
    </row>
    <row r="82" spans="6:14" x14ac:dyDescent="0.25">
      <c r="F82" s="1"/>
      <c r="G82" s="30"/>
      <c r="H82" s="2"/>
      <c r="I82" s="1"/>
      <c r="J82" s="1"/>
      <c r="K82" s="30"/>
      <c r="L82" s="2"/>
      <c r="M82" s="1"/>
      <c r="N82" s="1"/>
    </row>
    <row r="83" spans="6:14" x14ac:dyDescent="0.25">
      <c r="F83" s="1"/>
      <c r="G83" s="30"/>
      <c r="H83" s="2"/>
      <c r="I83" s="1"/>
      <c r="J83" s="1"/>
      <c r="K83" s="30"/>
      <c r="L83" s="2"/>
      <c r="M83" s="1"/>
      <c r="N83" s="1"/>
    </row>
    <row r="84" spans="6:14" x14ac:dyDescent="0.25">
      <c r="F84" s="1"/>
      <c r="G84" s="30"/>
      <c r="H84" s="2"/>
      <c r="I84" s="1"/>
      <c r="J84" s="1"/>
      <c r="K84" s="30"/>
      <c r="L84" s="2"/>
      <c r="M84" s="1"/>
      <c r="N84" s="1"/>
    </row>
    <row r="85" spans="6:14" x14ac:dyDescent="0.25">
      <c r="F85" s="1"/>
      <c r="G85" s="30"/>
      <c r="H85" s="2"/>
      <c r="I85" s="1"/>
      <c r="J85" s="1"/>
      <c r="K85" s="30"/>
      <c r="L85" s="2"/>
      <c r="M85" s="1"/>
      <c r="N85" s="1"/>
    </row>
    <row r="86" spans="6:14" x14ac:dyDescent="0.25">
      <c r="F86" s="1"/>
      <c r="G86" s="30"/>
      <c r="H86" s="2"/>
      <c r="I86" s="1"/>
      <c r="J86" s="1"/>
      <c r="K86" s="30"/>
      <c r="L86" s="2"/>
      <c r="M86" s="1"/>
      <c r="N86" s="1"/>
    </row>
    <row r="87" spans="6:14" x14ac:dyDescent="0.25">
      <c r="F87" s="1"/>
      <c r="G87" s="30"/>
      <c r="H87" s="2"/>
      <c r="I87" s="1"/>
      <c r="J87" s="1"/>
      <c r="K87" s="30"/>
      <c r="L87" s="2"/>
      <c r="M87" s="1"/>
      <c r="N87" s="1"/>
    </row>
    <row r="88" spans="6:14" x14ac:dyDescent="0.25">
      <c r="F88" s="1"/>
      <c r="G88" s="30"/>
      <c r="H88" s="2"/>
      <c r="I88" s="1"/>
      <c r="J88" s="1"/>
      <c r="K88" s="30"/>
      <c r="L88" s="2"/>
      <c r="M88" s="1"/>
      <c r="N88" s="1"/>
    </row>
    <row r="89" spans="6:14" x14ac:dyDescent="0.25">
      <c r="F89" s="1"/>
      <c r="G89" s="30"/>
      <c r="H89" s="2"/>
      <c r="I89" s="1"/>
      <c r="J89" s="1"/>
      <c r="K89" s="30"/>
      <c r="L89" s="2"/>
      <c r="M89" s="1"/>
      <c r="N89" s="1"/>
    </row>
    <row r="90" spans="6:14" x14ac:dyDescent="0.25">
      <c r="F90" s="1"/>
      <c r="G90" s="30"/>
      <c r="H90" s="2"/>
      <c r="I90" s="1"/>
      <c r="J90" s="1"/>
      <c r="K90" s="30"/>
      <c r="L90" s="2"/>
      <c r="M90" s="1"/>
      <c r="N90" s="1"/>
    </row>
    <row r="91" spans="6:14" x14ac:dyDescent="0.25">
      <c r="F91" s="1"/>
      <c r="G91" s="30"/>
      <c r="H91" s="2"/>
      <c r="I91" s="1"/>
      <c r="J91" s="1"/>
      <c r="K91" s="30"/>
      <c r="L91" s="2"/>
      <c r="M91" s="1"/>
      <c r="N91" s="1"/>
    </row>
    <row r="92" spans="6:14" x14ac:dyDescent="0.25">
      <c r="F92" s="1"/>
      <c r="G92" s="30"/>
      <c r="H92" s="2"/>
      <c r="I92" s="1"/>
      <c r="J92" s="1"/>
      <c r="K92" s="30"/>
      <c r="L92" s="2"/>
      <c r="M92" s="1"/>
      <c r="N92" s="1"/>
    </row>
    <row r="93" spans="6:14" x14ac:dyDescent="0.25">
      <c r="F93" s="1"/>
      <c r="G93" s="30"/>
      <c r="H93" s="2"/>
      <c r="I93" s="1"/>
      <c r="J93" s="1"/>
      <c r="K93" s="30"/>
      <c r="L93" s="2"/>
      <c r="M93" s="1"/>
      <c r="N93" s="1"/>
    </row>
    <row r="94" spans="6:14" x14ac:dyDescent="0.25">
      <c r="F94" s="1"/>
      <c r="G94" s="30"/>
      <c r="H94" s="2"/>
      <c r="I94" s="1"/>
      <c r="J94" s="1"/>
      <c r="K94" s="30"/>
      <c r="L94" s="2"/>
      <c r="M94" s="1"/>
      <c r="N94" s="1"/>
    </row>
    <row r="95" spans="6:14" x14ac:dyDescent="0.25">
      <c r="F95" s="1"/>
      <c r="G95" s="30"/>
      <c r="H95" s="2"/>
      <c r="I95" s="1"/>
      <c r="J95" s="1"/>
      <c r="K95" s="30"/>
      <c r="L95" s="2"/>
      <c r="M95" s="1"/>
      <c r="N95" s="1"/>
    </row>
    <row r="96" spans="6:14" x14ac:dyDescent="0.25">
      <c r="F96" s="1"/>
      <c r="G96" s="30"/>
      <c r="H96" s="2"/>
      <c r="I96" s="1"/>
      <c r="J96" s="1"/>
      <c r="K96" s="30"/>
      <c r="L96" s="2"/>
      <c r="M96" s="1"/>
      <c r="N96" s="1"/>
    </row>
    <row r="97" spans="6:14" x14ac:dyDescent="0.25">
      <c r="F97" s="1"/>
      <c r="G97" s="30"/>
      <c r="H97" s="2"/>
      <c r="I97" s="1"/>
      <c r="J97" s="1"/>
      <c r="K97" s="30"/>
      <c r="L97" s="2"/>
      <c r="M97" s="1"/>
      <c r="N97" s="1"/>
    </row>
    <row r="98" spans="6:14" x14ac:dyDescent="0.25">
      <c r="F98" s="1"/>
      <c r="G98" s="30"/>
      <c r="H98" s="2"/>
      <c r="I98" s="1"/>
      <c r="J98" s="1"/>
      <c r="K98" s="30"/>
      <c r="L98" s="2"/>
      <c r="M98" s="1"/>
      <c r="N98" s="1"/>
    </row>
    <row r="99" spans="6:14" x14ac:dyDescent="0.25">
      <c r="F99" s="1"/>
      <c r="G99" s="30"/>
      <c r="H99" s="2"/>
      <c r="I99" s="1"/>
      <c r="J99" s="1"/>
      <c r="K99" s="30"/>
      <c r="L99" s="2"/>
      <c r="M99" s="1"/>
      <c r="N99" s="1"/>
    </row>
    <row r="100" spans="6:14" x14ac:dyDescent="0.25">
      <c r="F100" s="1"/>
      <c r="G100" s="30"/>
      <c r="H100" s="2"/>
      <c r="I100" s="1"/>
      <c r="J100" s="1"/>
      <c r="K100" s="30"/>
      <c r="L100" s="2"/>
      <c r="M100" s="1"/>
      <c r="N100" s="1"/>
    </row>
    <row r="101" spans="6:14" x14ac:dyDescent="0.25">
      <c r="F101" s="1"/>
      <c r="G101" s="30"/>
      <c r="H101" s="2"/>
      <c r="I101" s="1"/>
      <c r="J101" s="1"/>
      <c r="K101" s="30"/>
      <c r="L101" s="2"/>
      <c r="M101" s="1"/>
      <c r="N101" s="1"/>
    </row>
    <row r="102" spans="6:14" x14ac:dyDescent="0.25">
      <c r="F102" s="1"/>
      <c r="G102" s="30"/>
      <c r="H102" s="2"/>
      <c r="I102" s="1"/>
      <c r="J102" s="1"/>
      <c r="K102" s="30"/>
      <c r="L102" s="2"/>
      <c r="M102" s="1"/>
      <c r="N102" s="1"/>
    </row>
    <row r="103" spans="6:14" x14ac:dyDescent="0.25">
      <c r="F103" s="1"/>
      <c r="G103" s="30"/>
      <c r="H103" s="2"/>
      <c r="I103" s="1"/>
      <c r="J103" s="1"/>
      <c r="K103" s="30"/>
      <c r="L103" s="2"/>
      <c r="M103" s="1"/>
      <c r="N103" s="1"/>
    </row>
    <row r="104" spans="6:14" x14ac:dyDescent="0.25">
      <c r="F104" s="1"/>
      <c r="G104" s="30"/>
      <c r="H104" s="2"/>
      <c r="I104" s="1"/>
      <c r="J104" s="1"/>
      <c r="K104" s="30"/>
      <c r="L104" s="2"/>
      <c r="M104" s="1"/>
      <c r="N104" s="1"/>
    </row>
    <row r="105" spans="6:14" x14ac:dyDescent="0.25">
      <c r="F105" s="1"/>
      <c r="G105" s="30"/>
      <c r="H105" s="2"/>
      <c r="I105" s="1"/>
      <c r="J105" s="1"/>
      <c r="K105" s="30"/>
      <c r="L105" s="2"/>
      <c r="M105" s="1"/>
      <c r="N105" s="1"/>
    </row>
    <row r="106" spans="6:14" x14ac:dyDescent="0.25">
      <c r="F106" s="1"/>
      <c r="G106" s="30"/>
      <c r="H106" s="2"/>
      <c r="I106" s="1"/>
      <c r="J106" s="1"/>
      <c r="K106" s="30"/>
      <c r="L106" s="2"/>
      <c r="M106" s="1"/>
      <c r="N106" s="1"/>
    </row>
    <row r="107" spans="6:14" x14ac:dyDescent="0.25">
      <c r="F107" s="1"/>
      <c r="G107" s="30"/>
      <c r="H107" s="2"/>
      <c r="I107" s="1"/>
      <c r="J107" s="1"/>
      <c r="K107" s="30"/>
      <c r="L107" s="2"/>
      <c r="M107" s="1"/>
      <c r="N107" s="1"/>
    </row>
    <row r="108" spans="6:14" x14ac:dyDescent="0.25">
      <c r="F108" s="1"/>
      <c r="G108" s="30"/>
      <c r="H108" s="2"/>
      <c r="I108" s="1"/>
      <c r="J108" s="1"/>
      <c r="K108" s="30"/>
      <c r="L108" s="2"/>
      <c r="M108" s="1"/>
      <c r="N108" s="1"/>
    </row>
    <row r="109" spans="6:14" x14ac:dyDescent="0.25">
      <c r="F109" s="1"/>
      <c r="G109" s="30"/>
      <c r="H109" s="2"/>
      <c r="I109" s="1"/>
      <c r="J109" s="1"/>
      <c r="K109" s="30"/>
      <c r="L109" s="2"/>
      <c r="M109" s="1"/>
      <c r="N109" s="1"/>
    </row>
    <row r="110" spans="6:14" x14ac:dyDescent="0.25">
      <c r="F110" s="1"/>
      <c r="G110" s="30"/>
      <c r="H110" s="2"/>
      <c r="I110" s="1"/>
      <c r="J110" s="1"/>
      <c r="K110" s="30"/>
      <c r="L110" s="2"/>
      <c r="M110" s="1"/>
      <c r="N110" s="1"/>
    </row>
    <row r="111" spans="6:14" x14ac:dyDescent="0.25">
      <c r="F111" s="1"/>
      <c r="G111" s="30"/>
      <c r="H111" s="2"/>
      <c r="I111" s="1"/>
      <c r="J111" s="1"/>
      <c r="K111" s="30"/>
      <c r="L111" s="2"/>
      <c r="M111" s="1"/>
      <c r="N111" s="1"/>
    </row>
    <row r="112" spans="6:14" x14ac:dyDescent="0.25">
      <c r="F112" s="1"/>
      <c r="G112" s="30"/>
      <c r="H112" s="2"/>
      <c r="I112" s="1"/>
      <c r="J112" s="1"/>
      <c r="K112" s="30"/>
      <c r="L112" s="2"/>
      <c r="M112" s="1"/>
      <c r="N112" s="1"/>
    </row>
    <row r="113" spans="6:14" x14ac:dyDescent="0.25">
      <c r="F113" s="1"/>
      <c r="G113" s="30"/>
      <c r="H113" s="2"/>
      <c r="I113" s="1"/>
      <c r="J113" s="1"/>
      <c r="K113" s="30"/>
      <c r="L113" s="2"/>
      <c r="M113" s="1"/>
      <c r="N113" s="1"/>
    </row>
    <row r="114" spans="6:14" x14ac:dyDescent="0.25">
      <c r="F114" s="1"/>
      <c r="G114" s="30"/>
      <c r="H114" s="2"/>
      <c r="I114" s="1"/>
      <c r="J114" s="1"/>
      <c r="K114" s="30"/>
      <c r="L114" s="2"/>
      <c r="M114" s="1"/>
      <c r="N114" s="1"/>
    </row>
    <row r="115" spans="6:14" x14ac:dyDescent="0.25">
      <c r="F115" s="1"/>
      <c r="G115" s="30"/>
      <c r="H115" s="2"/>
      <c r="I115" s="1"/>
      <c r="J115" s="1"/>
      <c r="K115" s="30"/>
      <c r="L115" s="2"/>
      <c r="M115" s="1"/>
      <c r="N115" s="1"/>
    </row>
    <row r="116" spans="6:14" x14ac:dyDescent="0.25">
      <c r="F116" s="1"/>
      <c r="G116" s="30"/>
      <c r="H116" s="2"/>
      <c r="I116" s="1"/>
      <c r="J116" s="1"/>
      <c r="K116" s="30"/>
      <c r="L116" s="2"/>
      <c r="M116" s="1"/>
      <c r="N116" s="1"/>
    </row>
    <row r="117" spans="6:14" x14ac:dyDescent="0.25">
      <c r="F117" s="1"/>
      <c r="G117" s="30"/>
      <c r="H117" s="2"/>
      <c r="I117" s="1"/>
      <c r="J117" s="1"/>
      <c r="K117" s="30"/>
      <c r="L117" s="2"/>
      <c r="M117" s="1"/>
      <c r="N117" s="1"/>
    </row>
    <row r="118" spans="6:14" x14ac:dyDescent="0.25">
      <c r="F118" s="1"/>
      <c r="G118" s="30"/>
      <c r="H118" s="2"/>
      <c r="I118" s="1"/>
      <c r="J118" s="1"/>
      <c r="K118" s="30"/>
      <c r="L118" s="2"/>
      <c r="M118" s="1"/>
      <c r="N118" s="1"/>
    </row>
    <row r="119" spans="6:14" x14ac:dyDescent="0.25">
      <c r="F119" s="1"/>
      <c r="G119" s="30"/>
      <c r="H119" s="2"/>
      <c r="I119" s="1"/>
      <c r="J119" s="1"/>
      <c r="K119" s="30"/>
      <c r="L119" s="2"/>
      <c r="M119" s="1"/>
      <c r="N119" s="1"/>
    </row>
    <row r="120" spans="6:14" x14ac:dyDescent="0.25">
      <c r="F120" s="1"/>
      <c r="G120" s="30"/>
      <c r="H120" s="2"/>
      <c r="I120" s="1"/>
      <c r="J120" s="1"/>
      <c r="K120" s="30"/>
      <c r="L120" s="2"/>
      <c r="M120" s="1"/>
      <c r="N120" s="1"/>
    </row>
    <row r="121" spans="6:14" x14ac:dyDescent="0.25">
      <c r="F121" s="1"/>
      <c r="G121" s="30"/>
      <c r="H121" s="2"/>
      <c r="I121" s="1"/>
      <c r="J121" s="1"/>
      <c r="K121" s="30"/>
      <c r="L121" s="2"/>
      <c r="M121" s="1"/>
      <c r="N121" s="1"/>
    </row>
    <row r="122" spans="6:14" x14ac:dyDescent="0.25">
      <c r="F122" s="1"/>
      <c r="G122" s="30"/>
      <c r="H122" s="2"/>
      <c r="I122" s="1"/>
      <c r="J122" s="1"/>
      <c r="K122" s="30"/>
      <c r="L122" s="2"/>
      <c r="M122" s="1"/>
      <c r="N122" s="1"/>
    </row>
    <row r="123" spans="6:14" x14ac:dyDescent="0.25">
      <c r="F123" s="1"/>
      <c r="G123" s="30"/>
      <c r="H123" s="2"/>
      <c r="I123" s="1"/>
      <c r="J123" s="1"/>
      <c r="K123" s="30"/>
      <c r="L123" s="2"/>
      <c r="M123" s="1"/>
      <c r="N123" s="1"/>
    </row>
    <row r="124" spans="6:14" x14ac:dyDescent="0.25">
      <c r="F124" s="1"/>
      <c r="G124" s="30"/>
      <c r="H124" s="2"/>
      <c r="I124" s="1"/>
      <c r="J124" s="1"/>
      <c r="K124" s="30"/>
      <c r="L124" s="2"/>
      <c r="M124" s="1"/>
      <c r="N124" s="1"/>
    </row>
    <row r="125" spans="6:14" x14ac:dyDescent="0.25">
      <c r="F125" s="1"/>
      <c r="G125" s="30"/>
      <c r="H125" s="2"/>
      <c r="I125" s="1"/>
      <c r="J125" s="1"/>
      <c r="K125" s="30"/>
      <c r="L125" s="2"/>
      <c r="M125" s="1"/>
      <c r="N125" s="1"/>
    </row>
    <row r="126" spans="6:14" x14ac:dyDescent="0.25">
      <c r="F126" s="1"/>
      <c r="G126" s="30"/>
      <c r="H126" s="2"/>
      <c r="I126" s="1"/>
      <c r="J126" s="1"/>
      <c r="K126" s="30"/>
      <c r="L126" s="2"/>
      <c r="M126" s="1"/>
      <c r="N126" s="1"/>
    </row>
    <row r="127" spans="6:14" x14ac:dyDescent="0.25">
      <c r="F127" s="1"/>
      <c r="G127" s="30"/>
      <c r="H127" s="2"/>
      <c r="I127" s="1"/>
      <c r="J127" s="1"/>
      <c r="K127" s="30"/>
      <c r="L127" s="2"/>
      <c r="M127" s="1"/>
      <c r="N127" s="1"/>
    </row>
    <row r="128" spans="6:14" x14ac:dyDescent="0.25">
      <c r="F128" s="1"/>
      <c r="G128" s="30"/>
      <c r="H128" s="2"/>
      <c r="I128" s="1"/>
      <c r="J128" s="1"/>
      <c r="K128" s="30"/>
      <c r="L128" s="2"/>
      <c r="M128" s="1"/>
      <c r="N128" s="1"/>
    </row>
    <row r="129" spans="6:14" x14ac:dyDescent="0.25">
      <c r="F129" s="1"/>
      <c r="G129" s="30"/>
      <c r="H129" s="2"/>
      <c r="I129" s="1"/>
      <c r="J129" s="1"/>
      <c r="K129" s="30"/>
      <c r="L129" s="2"/>
      <c r="M129" s="1"/>
      <c r="N129" s="1"/>
    </row>
    <row r="130" spans="6:14" x14ac:dyDescent="0.25">
      <c r="F130" s="1"/>
      <c r="G130" s="30"/>
      <c r="H130" s="2"/>
      <c r="I130" s="1"/>
      <c r="J130" s="1"/>
      <c r="K130" s="30"/>
      <c r="L130" s="2"/>
      <c r="M130" s="1"/>
      <c r="N130" s="1"/>
    </row>
    <row r="131" spans="6:14" x14ac:dyDescent="0.25">
      <c r="F131" s="1"/>
      <c r="G131" s="30"/>
      <c r="H131" s="2"/>
      <c r="I131" s="1"/>
      <c r="J131" s="1"/>
      <c r="K131" s="30"/>
      <c r="L131" s="2"/>
      <c r="M131" s="1"/>
      <c r="N131" s="1"/>
    </row>
    <row r="132" spans="6:14" x14ac:dyDescent="0.25">
      <c r="F132" s="1"/>
      <c r="G132" s="30"/>
      <c r="H132" s="2"/>
      <c r="I132" s="1"/>
      <c r="J132" s="1"/>
      <c r="K132" s="30"/>
      <c r="L132" s="2"/>
      <c r="M132" s="1"/>
      <c r="N132" s="1"/>
    </row>
    <row r="133" spans="6:14" x14ac:dyDescent="0.25">
      <c r="F133" s="1"/>
      <c r="G133" s="30"/>
      <c r="H133" s="2"/>
      <c r="I133" s="1"/>
      <c r="J133" s="1"/>
      <c r="K133" s="30"/>
      <c r="L133" s="2"/>
      <c r="M133" s="1"/>
      <c r="N133" s="1"/>
    </row>
    <row r="134" spans="6:14" x14ac:dyDescent="0.25">
      <c r="F134" s="1"/>
      <c r="G134" s="30"/>
      <c r="H134" s="2"/>
      <c r="I134" s="1"/>
      <c r="J134" s="1"/>
      <c r="K134" s="30"/>
      <c r="L134" s="2"/>
      <c r="M134" s="1"/>
      <c r="N134" s="1"/>
    </row>
    <row r="135" spans="6:14" x14ac:dyDescent="0.25">
      <c r="F135" s="1"/>
      <c r="G135" s="30"/>
      <c r="H135" s="2"/>
      <c r="I135" s="1"/>
      <c r="J135" s="1"/>
      <c r="K135" s="30"/>
      <c r="L135" s="2"/>
      <c r="M135" s="1"/>
      <c r="N135" s="1"/>
    </row>
    <row r="136" spans="6:14" x14ac:dyDescent="0.25">
      <c r="F136" s="1"/>
      <c r="G136" s="30"/>
      <c r="H136" s="2"/>
      <c r="I136" s="1"/>
      <c r="J136" s="1"/>
      <c r="K136" s="30"/>
      <c r="L136" s="2"/>
      <c r="M136" s="1"/>
      <c r="N136" s="1"/>
    </row>
    <row r="137" spans="6:14" x14ac:dyDescent="0.25">
      <c r="F137" s="1"/>
      <c r="G137" s="30"/>
      <c r="H137" s="2"/>
      <c r="I137" s="1"/>
      <c r="J137" s="1"/>
      <c r="K137" s="30"/>
      <c r="L137" s="2"/>
      <c r="M137" s="1"/>
      <c r="N137" s="1"/>
    </row>
    <row r="138" spans="6:14" x14ac:dyDescent="0.25">
      <c r="F138" s="1"/>
      <c r="G138" s="30"/>
      <c r="H138" s="2"/>
      <c r="I138" s="1"/>
      <c r="J138" s="1"/>
      <c r="K138" s="30"/>
      <c r="L138" s="2"/>
      <c r="M138" s="1"/>
      <c r="N138" s="1"/>
    </row>
    <row r="139" spans="6:14" x14ac:dyDescent="0.25">
      <c r="F139" s="1"/>
      <c r="G139" s="30"/>
      <c r="H139" s="2"/>
      <c r="I139" s="1"/>
      <c r="J139" s="1"/>
      <c r="K139" s="30"/>
      <c r="L139" s="2"/>
      <c r="M139" s="1"/>
      <c r="N139" s="1"/>
    </row>
    <row r="140" spans="6:14" x14ac:dyDescent="0.25">
      <c r="F140" s="1"/>
      <c r="G140" s="30"/>
      <c r="H140" s="2"/>
      <c r="I140" s="1"/>
      <c r="J140" s="1"/>
      <c r="K140" s="30"/>
      <c r="L140" s="2"/>
      <c r="M140" s="1"/>
      <c r="N140" s="1"/>
    </row>
    <row r="141" spans="6:14" x14ac:dyDescent="0.25">
      <c r="F141" s="1"/>
      <c r="G141" s="30"/>
      <c r="H141" s="2"/>
      <c r="I141" s="1"/>
      <c r="J141" s="1"/>
      <c r="K141" s="30"/>
      <c r="L141" s="2"/>
      <c r="M141" s="1"/>
      <c r="N141" s="1"/>
    </row>
    <row r="142" spans="6:14" x14ac:dyDescent="0.25">
      <c r="F142" s="1"/>
      <c r="G142" s="30"/>
      <c r="H142" s="2"/>
      <c r="I142" s="1"/>
      <c r="J142" s="1"/>
      <c r="K142" s="30"/>
      <c r="L142" s="2"/>
      <c r="M142" s="1"/>
      <c r="N142" s="1"/>
    </row>
    <row r="143" spans="6:14" x14ac:dyDescent="0.25">
      <c r="F143" s="1"/>
      <c r="G143" s="30"/>
      <c r="H143" s="2"/>
      <c r="I143" s="1"/>
      <c r="J143" s="1"/>
      <c r="K143" s="30"/>
      <c r="L143" s="2"/>
      <c r="M143" s="1"/>
      <c r="N143" s="1"/>
    </row>
    <row r="144" spans="6:14" x14ac:dyDescent="0.25">
      <c r="F144" s="1"/>
      <c r="G144" s="30"/>
      <c r="H144" s="2"/>
      <c r="I144" s="1"/>
      <c r="J144" s="1"/>
      <c r="K144" s="30"/>
      <c r="L144" s="2"/>
      <c r="M144" s="1"/>
      <c r="N144" s="1"/>
    </row>
    <row r="145" spans="6:14" x14ac:dyDescent="0.25">
      <c r="F145" s="1"/>
      <c r="G145" s="30"/>
      <c r="H145" s="2"/>
      <c r="I145" s="1"/>
      <c r="J145" s="1"/>
      <c r="K145" s="30"/>
      <c r="L145" s="2"/>
      <c r="M145" s="1"/>
      <c r="N145" s="1"/>
    </row>
    <row r="146" spans="6:14" x14ac:dyDescent="0.25">
      <c r="F146" s="1"/>
      <c r="G146" s="30"/>
      <c r="H146" s="2"/>
      <c r="I146" s="1"/>
      <c r="J146" s="1"/>
      <c r="K146" s="30"/>
      <c r="L146" s="2"/>
      <c r="M146" s="1"/>
      <c r="N146" s="1"/>
    </row>
    <row r="147" spans="6:14" x14ac:dyDescent="0.25">
      <c r="F147" s="1"/>
      <c r="G147" s="30"/>
      <c r="H147" s="2"/>
      <c r="I147" s="1"/>
      <c r="J147" s="1"/>
      <c r="K147" s="30"/>
      <c r="L147" s="2"/>
      <c r="M147" s="1"/>
      <c r="N147" s="1"/>
    </row>
    <row r="148" spans="6:14" x14ac:dyDescent="0.25">
      <c r="F148" s="1"/>
      <c r="G148" s="30"/>
      <c r="H148" s="2"/>
      <c r="I148" s="1"/>
      <c r="J148" s="1"/>
      <c r="K148" s="30"/>
      <c r="L148" s="2"/>
      <c r="M148" s="1"/>
      <c r="N148" s="1"/>
    </row>
    <row r="149" spans="6:14" x14ac:dyDescent="0.25">
      <c r="F149" s="1"/>
      <c r="G149" s="30"/>
      <c r="H149" s="2"/>
      <c r="I149" s="1"/>
      <c r="J149" s="1"/>
      <c r="K149" s="30"/>
      <c r="L149" s="2"/>
      <c r="M149" s="1"/>
      <c r="N149" s="1"/>
    </row>
    <row r="150" spans="6:14" x14ac:dyDescent="0.25">
      <c r="F150" s="1"/>
      <c r="G150" s="30"/>
      <c r="H150" s="2"/>
      <c r="I150" s="1"/>
      <c r="J150" s="1"/>
      <c r="K150" s="30"/>
      <c r="L150" s="2"/>
      <c r="M150" s="1"/>
      <c r="N150" s="1"/>
    </row>
    <row r="151" spans="6:14" x14ac:dyDescent="0.25">
      <c r="F151" s="1"/>
      <c r="G151" s="30"/>
      <c r="H151" s="2"/>
      <c r="I151" s="1"/>
      <c r="J151" s="1"/>
      <c r="K151" s="30"/>
      <c r="L151" s="2"/>
      <c r="M151" s="1"/>
      <c r="N151" s="1"/>
    </row>
    <row r="152" spans="6:14" x14ac:dyDescent="0.25">
      <c r="F152" s="1"/>
      <c r="G152" s="30"/>
      <c r="H152" s="2"/>
      <c r="I152" s="1"/>
      <c r="J152" s="1"/>
      <c r="K152" s="30"/>
      <c r="L152" s="2"/>
      <c r="M152" s="1"/>
      <c r="N152" s="1"/>
    </row>
    <row r="153" spans="6:14" x14ac:dyDescent="0.25">
      <c r="F153" s="1"/>
      <c r="G153" s="30"/>
      <c r="H153" s="2"/>
      <c r="I153" s="1"/>
      <c r="J153" s="1"/>
      <c r="K153" s="30"/>
      <c r="L153" s="2"/>
      <c r="M153" s="1"/>
      <c r="N153" s="1"/>
    </row>
    <row r="154" spans="6:14" x14ac:dyDescent="0.25">
      <c r="F154" s="1"/>
      <c r="G154" s="30"/>
      <c r="H154" s="2"/>
      <c r="I154" s="1"/>
      <c r="J154" s="1"/>
      <c r="K154" s="30"/>
      <c r="L154" s="2"/>
      <c r="M154" s="1"/>
      <c r="N154" s="1"/>
    </row>
    <row r="155" spans="6:14" x14ac:dyDescent="0.25">
      <c r="F155" s="1"/>
      <c r="G155" s="30"/>
      <c r="H155" s="2"/>
      <c r="I155" s="1"/>
      <c r="J155" s="1"/>
      <c r="K155" s="30"/>
      <c r="L155" s="2"/>
      <c r="M155" s="1"/>
      <c r="N155" s="1"/>
    </row>
    <row r="156" spans="6:14" x14ac:dyDescent="0.25">
      <c r="F156" s="1"/>
      <c r="G156" s="30"/>
      <c r="H156" s="2"/>
      <c r="I156" s="1"/>
      <c r="J156" s="1"/>
      <c r="K156" s="30"/>
      <c r="L156" s="2"/>
      <c r="M156" s="1"/>
      <c r="N156" s="1"/>
    </row>
    <row r="157" spans="6:14" x14ac:dyDescent="0.25">
      <c r="F157" s="1"/>
      <c r="G157" s="30"/>
      <c r="H157" s="2"/>
      <c r="I157" s="1"/>
      <c r="J157" s="1"/>
      <c r="K157" s="30"/>
      <c r="L157" s="2"/>
      <c r="M157" s="1"/>
      <c r="N157" s="1"/>
    </row>
    <row r="158" spans="6:14" x14ac:dyDescent="0.25">
      <c r="F158" s="1"/>
      <c r="G158" s="30"/>
      <c r="H158" s="2"/>
      <c r="I158" s="1"/>
      <c r="J158" s="1"/>
      <c r="K158" s="30"/>
      <c r="L158" s="2"/>
      <c r="M158" s="1"/>
      <c r="N158" s="1"/>
    </row>
    <row r="159" spans="6:14" x14ac:dyDescent="0.25">
      <c r="F159" s="1"/>
      <c r="G159" s="30"/>
      <c r="H159" s="2"/>
      <c r="I159" s="1"/>
      <c r="J159" s="1"/>
      <c r="K159" s="30"/>
      <c r="L159" s="2"/>
      <c r="M159" s="1"/>
      <c r="N159" s="1"/>
    </row>
    <row r="160" spans="6:14" x14ac:dyDescent="0.25">
      <c r="F160" s="1"/>
      <c r="G160" s="30"/>
      <c r="H160" s="2"/>
      <c r="I160" s="1"/>
      <c r="J160" s="1"/>
      <c r="K160" s="30"/>
      <c r="L160" s="2"/>
      <c r="M160" s="1"/>
      <c r="N160" s="1"/>
    </row>
    <row r="161" spans="6:14" x14ac:dyDescent="0.25">
      <c r="F161" s="1"/>
      <c r="G161" s="30"/>
      <c r="H161" s="2"/>
      <c r="I161" s="1"/>
      <c r="J161" s="1"/>
      <c r="K161" s="30"/>
      <c r="L161" s="2"/>
      <c r="M161" s="1"/>
      <c r="N161" s="1"/>
    </row>
    <row r="162" spans="6:14" x14ac:dyDescent="0.25">
      <c r="F162" s="1"/>
      <c r="G162" s="30"/>
      <c r="H162" s="2"/>
      <c r="I162" s="1"/>
      <c r="J162" s="1"/>
      <c r="K162" s="30"/>
      <c r="L162" s="2"/>
      <c r="M162" s="1"/>
      <c r="N162" s="1"/>
    </row>
    <row r="163" spans="6:14" x14ac:dyDescent="0.25">
      <c r="F163" s="1"/>
      <c r="G163" s="30"/>
      <c r="H163" s="2"/>
      <c r="I163" s="1"/>
      <c r="J163" s="1"/>
      <c r="K163" s="30"/>
      <c r="L163" s="2"/>
      <c r="M163" s="1"/>
      <c r="N163" s="1"/>
    </row>
    <row r="164" spans="6:14" x14ac:dyDescent="0.25">
      <c r="F164" s="1"/>
      <c r="G164" s="30"/>
      <c r="H164" s="2"/>
      <c r="I164" s="1"/>
      <c r="J164" s="1"/>
      <c r="K164" s="30"/>
      <c r="L164" s="2"/>
      <c r="M164" s="1"/>
      <c r="N164" s="1"/>
    </row>
    <row r="165" spans="6:14" x14ac:dyDescent="0.25">
      <c r="F165" s="1"/>
      <c r="G165" s="30"/>
      <c r="H165" s="2"/>
      <c r="I165" s="1"/>
      <c r="J165" s="1"/>
      <c r="K165" s="30"/>
      <c r="L165" s="2"/>
      <c r="M165" s="1"/>
      <c r="N165" s="1"/>
    </row>
    <row r="166" spans="6:14" x14ac:dyDescent="0.25">
      <c r="F166" s="1"/>
      <c r="G166" s="30"/>
      <c r="H166" s="2"/>
      <c r="I166" s="1"/>
      <c r="J166" s="1"/>
      <c r="K166" s="30"/>
      <c r="L166" s="2"/>
      <c r="M166" s="1"/>
      <c r="N166" s="1"/>
    </row>
    <row r="167" spans="6:14" x14ac:dyDescent="0.25">
      <c r="F167" s="1"/>
      <c r="G167" s="30"/>
      <c r="H167" s="2"/>
      <c r="I167" s="1"/>
      <c r="J167" s="1"/>
      <c r="K167" s="30"/>
      <c r="L167" s="2"/>
      <c r="M167" s="1"/>
      <c r="N167" s="1"/>
    </row>
    <row r="168" spans="6:14" x14ac:dyDescent="0.25">
      <c r="F168" s="1"/>
      <c r="G168" s="30"/>
      <c r="H168" s="2"/>
      <c r="I168" s="1"/>
      <c r="J168" s="1"/>
      <c r="K168" s="30"/>
      <c r="L168" s="2"/>
      <c r="M168" s="1"/>
      <c r="N168" s="1"/>
    </row>
    <row r="169" spans="6:14" x14ac:dyDescent="0.25">
      <c r="F169" s="1"/>
      <c r="G169" s="30"/>
      <c r="H169" s="2"/>
      <c r="I169" s="1"/>
      <c r="J169" s="1"/>
      <c r="K169" s="30"/>
      <c r="L169" s="2"/>
      <c r="M169" s="1"/>
      <c r="N169" s="1"/>
    </row>
    <row r="170" spans="6:14" x14ac:dyDescent="0.25">
      <c r="F170" s="1"/>
      <c r="G170" s="30"/>
      <c r="H170" s="2"/>
      <c r="I170" s="1"/>
      <c r="J170" s="1"/>
      <c r="K170" s="30"/>
      <c r="L170" s="2"/>
      <c r="M170" s="1"/>
      <c r="N170" s="1"/>
    </row>
    <row r="171" spans="6:14" x14ac:dyDescent="0.25">
      <c r="F171" s="1"/>
      <c r="G171" s="30"/>
      <c r="H171" s="2"/>
      <c r="I171" s="1"/>
      <c r="J171" s="1"/>
      <c r="K171" s="30"/>
      <c r="L171" s="2"/>
      <c r="M171" s="1"/>
      <c r="N171" s="1"/>
    </row>
    <row r="172" spans="6:14" x14ac:dyDescent="0.25">
      <c r="F172" s="1"/>
      <c r="G172" s="30"/>
      <c r="H172" s="2"/>
      <c r="I172" s="1"/>
      <c r="J172" s="1"/>
      <c r="K172" s="30"/>
      <c r="L172" s="2"/>
      <c r="M172" s="1"/>
      <c r="N172" s="1"/>
    </row>
    <row r="173" spans="6:14" x14ac:dyDescent="0.25">
      <c r="F173" s="1"/>
      <c r="G173" s="30"/>
      <c r="H173" s="2"/>
      <c r="I173" s="1"/>
      <c r="J173" s="1"/>
      <c r="K173" s="30"/>
      <c r="L173" s="2"/>
      <c r="M173" s="1"/>
      <c r="N173" s="1"/>
    </row>
    <row r="174" spans="6:14" x14ac:dyDescent="0.25">
      <c r="F174" s="1"/>
      <c r="G174" s="30"/>
      <c r="H174" s="2"/>
      <c r="I174" s="1"/>
      <c r="J174" s="1"/>
      <c r="K174" s="30"/>
      <c r="L174" s="2"/>
      <c r="M174" s="1"/>
      <c r="N174" s="1"/>
    </row>
    <row r="175" spans="6:14" x14ac:dyDescent="0.25">
      <c r="F175" s="1"/>
      <c r="G175" s="30"/>
      <c r="H175" s="2"/>
      <c r="I175" s="1"/>
      <c r="J175" s="1"/>
      <c r="K175" s="30"/>
      <c r="L175" s="2"/>
      <c r="M175" s="1"/>
      <c r="N175" s="1"/>
    </row>
    <row r="176" spans="6:14" x14ac:dyDescent="0.25">
      <c r="F176" s="1"/>
      <c r="G176" s="30"/>
      <c r="H176" s="2"/>
      <c r="I176" s="1"/>
      <c r="J176" s="1"/>
      <c r="K176" s="30"/>
      <c r="L176" s="2"/>
      <c r="M176" s="1"/>
      <c r="N176" s="1"/>
    </row>
    <row r="177" spans="6:14" x14ac:dyDescent="0.25">
      <c r="F177" s="1"/>
      <c r="G177" s="30"/>
      <c r="H177" s="2"/>
      <c r="I177" s="1"/>
      <c r="J177" s="1"/>
      <c r="K177" s="30"/>
      <c r="L177" s="2"/>
      <c r="M177" s="1"/>
      <c r="N177" s="1"/>
    </row>
    <row r="178" spans="6:14" x14ac:dyDescent="0.25">
      <c r="F178" s="1"/>
      <c r="G178" s="30"/>
      <c r="H178" s="2"/>
      <c r="I178" s="1"/>
      <c r="J178" s="1"/>
      <c r="K178" s="30"/>
      <c r="L178" s="2"/>
      <c r="M178" s="1"/>
      <c r="N178" s="1"/>
    </row>
    <row r="179" spans="6:14" x14ac:dyDescent="0.25">
      <c r="F179" s="1"/>
      <c r="G179" s="30"/>
      <c r="H179" s="2"/>
      <c r="I179" s="1"/>
      <c r="J179" s="1"/>
      <c r="K179" s="30"/>
      <c r="L179" s="2"/>
      <c r="M179" s="1"/>
      <c r="N179" s="1"/>
    </row>
    <row r="180" spans="6:14" x14ac:dyDescent="0.25">
      <c r="F180" s="1"/>
      <c r="G180" s="30"/>
      <c r="H180" s="2"/>
      <c r="I180" s="1"/>
      <c r="J180" s="1"/>
      <c r="K180" s="30"/>
      <c r="L180" s="2"/>
      <c r="M180" s="1"/>
      <c r="N180" s="1"/>
    </row>
    <row r="181" spans="6:14" x14ac:dyDescent="0.25">
      <c r="F181" s="1"/>
      <c r="G181" s="30"/>
      <c r="H181" s="2"/>
      <c r="I181" s="1"/>
      <c r="J181" s="1"/>
      <c r="K181" s="30"/>
      <c r="L181" s="2"/>
      <c r="M181" s="1"/>
      <c r="N181" s="1"/>
    </row>
    <row r="182" spans="6:14" x14ac:dyDescent="0.25">
      <c r="F182" s="1"/>
      <c r="G182" s="30"/>
      <c r="H182" s="2"/>
      <c r="I182" s="1"/>
      <c r="J182" s="1"/>
      <c r="K182" s="30"/>
      <c r="L182" s="2"/>
      <c r="M182" s="1"/>
      <c r="N182" s="1"/>
    </row>
    <row r="183" spans="6:14" x14ac:dyDescent="0.25">
      <c r="F183" s="1"/>
      <c r="G183" s="30"/>
      <c r="H183" s="2"/>
      <c r="I183" s="1"/>
      <c r="J183" s="1"/>
      <c r="K183" s="30"/>
      <c r="L183" s="2"/>
      <c r="M183" s="1"/>
      <c r="N183" s="1"/>
    </row>
    <row r="184" spans="6:14" x14ac:dyDescent="0.25">
      <c r="F184" s="1"/>
      <c r="G184" s="30"/>
      <c r="H184" s="2"/>
      <c r="I184" s="1"/>
      <c r="J184" s="1"/>
      <c r="K184" s="30"/>
      <c r="L184" s="2"/>
      <c r="M184" s="1"/>
      <c r="N184" s="1"/>
    </row>
    <row r="185" spans="6:14" x14ac:dyDescent="0.25">
      <c r="F185" s="1"/>
      <c r="G185" s="30"/>
      <c r="H185" s="2"/>
      <c r="I185" s="1"/>
      <c r="J185" s="1"/>
      <c r="K185" s="30"/>
      <c r="L185" s="2"/>
      <c r="M185" s="1"/>
      <c r="N185" s="1"/>
    </row>
    <row r="186" spans="6:14" x14ac:dyDescent="0.25">
      <c r="F186" s="1"/>
      <c r="G186" s="30"/>
      <c r="H186" s="2"/>
      <c r="I186" s="1"/>
      <c r="J186" s="1"/>
      <c r="K186" s="30"/>
      <c r="L186" s="2"/>
      <c r="M186" s="1"/>
      <c r="N186" s="1"/>
    </row>
    <row r="187" spans="6:14" x14ac:dyDescent="0.25">
      <c r="F187" s="1"/>
      <c r="G187" s="30"/>
      <c r="H187" s="2"/>
      <c r="I187" s="1"/>
      <c r="J187" s="1"/>
      <c r="K187" s="30"/>
      <c r="L187" s="2"/>
      <c r="M187" s="1"/>
      <c r="N187" s="1"/>
    </row>
    <row r="188" spans="6:14" x14ac:dyDescent="0.25">
      <c r="F188" s="1"/>
      <c r="G188" s="30"/>
      <c r="H188" s="2"/>
      <c r="I188" s="1"/>
      <c r="J188" s="1"/>
      <c r="K188" s="30"/>
      <c r="L188" s="2"/>
      <c r="M188" s="1"/>
      <c r="N188" s="1"/>
    </row>
    <row r="189" spans="6:14" x14ac:dyDescent="0.25">
      <c r="F189" s="1"/>
      <c r="G189" s="30"/>
      <c r="H189" s="2"/>
      <c r="I189" s="1"/>
      <c r="J189" s="1"/>
      <c r="K189" s="30"/>
      <c r="L189" s="2"/>
      <c r="M189" s="1"/>
      <c r="N189" s="1"/>
    </row>
    <row r="190" spans="6:14" x14ac:dyDescent="0.25">
      <c r="F190" s="1"/>
      <c r="G190" s="30"/>
      <c r="H190" s="2"/>
      <c r="I190" s="1"/>
      <c r="J190" s="1"/>
      <c r="K190" s="30"/>
      <c r="L190" s="2"/>
      <c r="M190" s="1"/>
      <c r="N190" s="1"/>
    </row>
    <row r="191" spans="6:14" x14ac:dyDescent="0.25">
      <c r="F191" s="1"/>
      <c r="G191" s="30"/>
      <c r="H191" s="2"/>
      <c r="I191" s="1"/>
      <c r="J191" s="1"/>
      <c r="K191" s="30"/>
      <c r="L191" s="2"/>
      <c r="M191" s="1"/>
      <c r="N191" s="1"/>
    </row>
    <row r="192" spans="6:14" x14ac:dyDescent="0.25">
      <c r="F192" s="1"/>
      <c r="G192" s="30"/>
      <c r="H192" s="2"/>
      <c r="I192" s="1"/>
      <c r="J192" s="1"/>
      <c r="K192" s="30"/>
      <c r="L192" s="2"/>
      <c r="M192" s="1"/>
      <c r="N192" s="1"/>
    </row>
    <row r="193" spans="6:14" x14ac:dyDescent="0.25">
      <c r="F193" s="1"/>
      <c r="G193" s="30"/>
      <c r="H193" s="2"/>
      <c r="I193" s="1"/>
      <c r="J193" s="1"/>
      <c r="K193" s="30"/>
      <c r="L193" s="2"/>
      <c r="M193" s="1"/>
      <c r="N193" s="1"/>
    </row>
    <row r="194" spans="6:14" x14ac:dyDescent="0.25">
      <c r="F194" s="1"/>
      <c r="G194" s="30"/>
      <c r="H194" s="2"/>
      <c r="I194" s="1"/>
      <c r="J194" s="1"/>
      <c r="K194" s="30"/>
      <c r="L194" s="2"/>
      <c r="M194" s="1"/>
      <c r="N194" s="1"/>
    </row>
    <row r="195" spans="6:14" x14ac:dyDescent="0.25">
      <c r="F195" s="1"/>
      <c r="G195" s="30"/>
      <c r="H195" s="2"/>
      <c r="I195" s="1"/>
      <c r="J195" s="1"/>
      <c r="K195" s="30"/>
      <c r="L195" s="2"/>
      <c r="M195" s="1"/>
      <c r="N195" s="1"/>
    </row>
    <row r="196" spans="6:14" x14ac:dyDescent="0.25">
      <c r="F196" s="1"/>
      <c r="G196" s="30"/>
      <c r="H196" s="2"/>
      <c r="I196" s="1"/>
      <c r="J196" s="1"/>
      <c r="K196" s="30"/>
      <c r="L196" s="2"/>
      <c r="M196" s="1"/>
      <c r="N196" s="1"/>
    </row>
    <row r="197" spans="6:14" x14ac:dyDescent="0.25">
      <c r="F197" s="1"/>
      <c r="G197" s="30"/>
      <c r="H197" s="2"/>
      <c r="I197" s="1"/>
      <c r="J197" s="1"/>
      <c r="K197" s="30"/>
      <c r="L197" s="2"/>
      <c r="M197" s="1"/>
      <c r="N197" s="1"/>
    </row>
    <row r="198" spans="6:14" x14ac:dyDescent="0.25">
      <c r="F198" s="1"/>
      <c r="G198" s="30"/>
      <c r="H198" s="2"/>
      <c r="I198" s="1"/>
      <c r="J198" s="1"/>
      <c r="K198" s="30"/>
      <c r="L198" s="2"/>
      <c r="M198" s="1"/>
      <c r="N198" s="1"/>
    </row>
    <row r="199" spans="6:14" x14ac:dyDescent="0.25">
      <c r="F199" s="1"/>
      <c r="G199" s="30"/>
      <c r="H199" s="2"/>
      <c r="I199" s="1"/>
      <c r="J199" s="1"/>
      <c r="K199" s="30"/>
      <c r="L199" s="2"/>
      <c r="M199" s="1"/>
      <c r="N199" s="1"/>
    </row>
    <row r="200" spans="6:14" x14ac:dyDescent="0.25">
      <c r="F200" s="1"/>
      <c r="G200" s="30"/>
      <c r="H200" s="2"/>
      <c r="I200" s="1"/>
      <c r="J200" s="1"/>
      <c r="K200" s="30"/>
      <c r="L200" s="2"/>
      <c r="M200" s="1"/>
      <c r="N200" s="1"/>
    </row>
    <row r="201" spans="6:14" x14ac:dyDescent="0.25">
      <c r="F201" s="1"/>
      <c r="G201" s="30"/>
      <c r="H201" s="2"/>
      <c r="I201" s="1"/>
      <c r="J201" s="1"/>
      <c r="K201" s="30"/>
      <c r="L201" s="2"/>
      <c r="M201" s="1"/>
      <c r="N201" s="1"/>
    </row>
    <row r="202" spans="6:14" x14ac:dyDescent="0.25">
      <c r="F202" s="1"/>
      <c r="G202" s="30"/>
      <c r="H202" s="2"/>
      <c r="I202" s="1"/>
      <c r="J202" s="1"/>
      <c r="K202" s="30"/>
      <c r="L202" s="2"/>
      <c r="M202" s="1"/>
      <c r="N202" s="1"/>
    </row>
    <row r="203" spans="6:14" x14ac:dyDescent="0.25">
      <c r="F203" s="1"/>
      <c r="G203" s="30"/>
      <c r="H203" s="2"/>
      <c r="I203" s="1"/>
      <c r="J203" s="1"/>
      <c r="K203" s="30"/>
      <c r="L203" s="2"/>
      <c r="M203" s="1"/>
      <c r="N203" s="1"/>
    </row>
    <row r="204" spans="6:14" x14ac:dyDescent="0.25">
      <c r="F204" s="1"/>
      <c r="G204" s="30"/>
      <c r="H204" s="2"/>
      <c r="I204" s="1"/>
      <c r="J204" s="1"/>
      <c r="K204" s="30"/>
      <c r="L204" s="2"/>
      <c r="M204" s="1"/>
      <c r="N204" s="1"/>
    </row>
    <row r="205" spans="6:14" x14ac:dyDescent="0.25">
      <c r="F205" s="1"/>
      <c r="G205" s="30"/>
      <c r="H205" s="2"/>
      <c r="I205" s="1"/>
      <c r="J205" s="1"/>
      <c r="K205" s="30"/>
      <c r="L205" s="2"/>
      <c r="M205" s="1"/>
      <c r="N205" s="1"/>
    </row>
    <row r="206" spans="6:14" x14ac:dyDescent="0.25">
      <c r="F206" s="1"/>
      <c r="G206" s="30"/>
      <c r="H206" s="2"/>
      <c r="I206" s="1"/>
      <c r="J206" s="1"/>
      <c r="K206" s="30"/>
      <c r="L206" s="2"/>
      <c r="M206" s="1"/>
      <c r="N206" s="1"/>
    </row>
    <row r="207" spans="6:14" x14ac:dyDescent="0.25">
      <c r="F207" s="1"/>
      <c r="G207" s="30"/>
      <c r="H207" s="2"/>
      <c r="I207" s="1"/>
      <c r="J207" s="1"/>
      <c r="K207" s="30"/>
      <c r="L207" s="2"/>
      <c r="M207" s="1"/>
      <c r="N207" s="1"/>
    </row>
    <row r="208" spans="6:14" x14ac:dyDescent="0.25">
      <c r="F208" s="1"/>
      <c r="G208" s="30"/>
      <c r="H208" s="2"/>
      <c r="I208" s="1"/>
      <c r="J208" s="1"/>
      <c r="K208" s="30"/>
      <c r="L208" s="2"/>
      <c r="M208" s="1"/>
      <c r="N208" s="1"/>
    </row>
    <row r="209" spans="6:14" x14ac:dyDescent="0.25">
      <c r="F209" s="1"/>
      <c r="G209" s="30"/>
      <c r="H209" s="2"/>
      <c r="I209" s="1"/>
      <c r="J209" s="1"/>
      <c r="K209" s="30"/>
      <c r="L209" s="2"/>
      <c r="M209" s="1"/>
      <c r="N209" s="1"/>
    </row>
    <row r="210" spans="6:14" x14ac:dyDescent="0.25">
      <c r="F210" s="1"/>
      <c r="G210" s="30"/>
      <c r="H210" s="2"/>
      <c r="I210" s="1"/>
      <c r="J210" s="1"/>
      <c r="K210" s="30"/>
      <c r="L210" s="2"/>
      <c r="M210" s="1"/>
      <c r="N210" s="1"/>
    </row>
    <row r="211" spans="6:14" x14ac:dyDescent="0.25">
      <c r="F211" s="1"/>
      <c r="G211" s="30"/>
      <c r="H211" s="2"/>
      <c r="I211" s="1"/>
      <c r="J211" s="1"/>
      <c r="K211" s="30"/>
      <c r="L211" s="2"/>
      <c r="M211" s="1"/>
      <c r="N211" s="1"/>
    </row>
    <row r="212" spans="6:14" x14ac:dyDescent="0.25">
      <c r="F212" s="1"/>
      <c r="G212" s="30"/>
      <c r="H212" s="2"/>
      <c r="I212" s="1"/>
      <c r="J212" s="1"/>
      <c r="K212" s="30"/>
      <c r="L212" s="2"/>
      <c r="M212" s="1"/>
      <c r="N212" s="1"/>
    </row>
    <row r="213" spans="6:14" x14ac:dyDescent="0.25">
      <c r="F213" s="1"/>
      <c r="G213" s="30"/>
      <c r="H213" s="2"/>
      <c r="I213" s="1"/>
      <c r="J213" s="1"/>
      <c r="K213" s="30"/>
      <c r="L213" s="2"/>
      <c r="M213" s="1"/>
      <c r="N213" s="1"/>
    </row>
    <row r="214" spans="6:14" x14ac:dyDescent="0.25">
      <c r="F214" s="1"/>
      <c r="G214" s="30"/>
      <c r="H214" s="2"/>
      <c r="I214" s="1"/>
      <c r="J214" s="1"/>
      <c r="K214" s="30"/>
      <c r="L214" s="2"/>
      <c r="M214" s="1"/>
      <c r="N214" s="1"/>
    </row>
    <row r="215" spans="6:14" x14ac:dyDescent="0.25">
      <c r="F215" s="1"/>
      <c r="G215" s="30"/>
      <c r="H215" s="2"/>
      <c r="I215" s="1"/>
      <c r="J215" s="1"/>
      <c r="K215" s="30"/>
      <c r="L215" s="2"/>
      <c r="M215" s="1"/>
      <c r="N215" s="1"/>
    </row>
    <row r="216" spans="6:14" x14ac:dyDescent="0.25">
      <c r="F216" s="1"/>
      <c r="G216" s="30"/>
      <c r="H216" s="2"/>
      <c r="I216" s="1"/>
      <c r="J216" s="1"/>
      <c r="K216" s="30"/>
      <c r="L216" s="2"/>
      <c r="M216" s="1"/>
      <c r="N216" s="1"/>
    </row>
    <row r="217" spans="6:14" x14ac:dyDescent="0.25">
      <c r="F217" s="1"/>
      <c r="G217" s="30"/>
      <c r="H217" s="2"/>
      <c r="I217" s="1"/>
      <c r="J217" s="1"/>
      <c r="K217" s="30"/>
      <c r="L217" s="2"/>
      <c r="M217" s="1"/>
      <c r="N217" s="1"/>
    </row>
    <row r="218" spans="6:14" x14ac:dyDescent="0.25">
      <c r="F218" s="1"/>
      <c r="G218" s="30"/>
      <c r="H218" s="2"/>
      <c r="I218" s="1"/>
      <c r="J218" s="1"/>
      <c r="K218" s="30"/>
      <c r="L218" s="2"/>
      <c r="M218" s="1"/>
      <c r="N218" s="1"/>
    </row>
    <row r="219" spans="6:14" x14ac:dyDescent="0.25">
      <c r="F219" s="1"/>
      <c r="G219" s="30"/>
      <c r="H219" s="2"/>
      <c r="I219" s="1"/>
      <c r="J219" s="1"/>
      <c r="K219" s="30"/>
      <c r="L219" s="2"/>
      <c r="M219" s="1"/>
      <c r="N219" s="1"/>
    </row>
    <row r="220" spans="6:14" x14ac:dyDescent="0.25">
      <c r="F220" s="1"/>
      <c r="G220" s="30"/>
      <c r="H220" s="2"/>
      <c r="I220" s="1"/>
      <c r="J220" s="1"/>
      <c r="K220" s="30"/>
      <c r="L220" s="2"/>
      <c r="M220" s="1"/>
      <c r="N220" s="1"/>
    </row>
    <row r="221" spans="6:14" x14ac:dyDescent="0.25">
      <c r="F221" s="1"/>
      <c r="G221" s="30"/>
      <c r="H221" s="2"/>
      <c r="I221" s="1"/>
      <c r="J221" s="1"/>
      <c r="K221" s="30"/>
      <c r="L221" s="2"/>
      <c r="M221" s="1"/>
      <c r="N221" s="1"/>
    </row>
    <row r="222" spans="6:14" x14ac:dyDescent="0.25">
      <c r="F222" s="1"/>
      <c r="G222" s="30"/>
      <c r="H222" s="2"/>
      <c r="I222" s="1"/>
      <c r="J222" s="1"/>
      <c r="K222" s="30"/>
      <c r="L222" s="2"/>
      <c r="M222" s="1"/>
      <c r="N222" s="1"/>
    </row>
    <row r="223" spans="6:14" x14ac:dyDescent="0.25">
      <c r="F223" s="1"/>
      <c r="G223" s="30"/>
      <c r="H223" s="2"/>
      <c r="I223" s="1"/>
      <c r="J223" s="1"/>
      <c r="K223" s="30"/>
      <c r="L223" s="2"/>
      <c r="M223" s="1"/>
      <c r="N223" s="1"/>
    </row>
    <row r="224" spans="6:14" x14ac:dyDescent="0.25">
      <c r="F224" s="1"/>
      <c r="G224" s="30"/>
      <c r="H224" s="2"/>
      <c r="I224" s="1"/>
      <c r="J224" s="1"/>
      <c r="K224" s="30"/>
      <c r="L224" s="2"/>
      <c r="M224" s="1"/>
      <c r="N224" s="1"/>
    </row>
    <row r="225" spans="6:14" x14ac:dyDescent="0.25">
      <c r="F225" s="1"/>
      <c r="G225" s="30"/>
      <c r="H225" s="2"/>
      <c r="I225" s="1"/>
      <c r="J225" s="1"/>
      <c r="K225" s="30"/>
      <c r="L225" s="2"/>
      <c r="M225" s="1"/>
      <c r="N225" s="1"/>
    </row>
    <row r="226" spans="6:14" x14ac:dyDescent="0.25">
      <c r="F226" s="1"/>
      <c r="G226" s="30"/>
      <c r="H226" s="2"/>
      <c r="I226" s="1"/>
      <c r="J226" s="1"/>
      <c r="K226" s="30"/>
      <c r="L226" s="2"/>
      <c r="M226" s="1"/>
      <c r="N226" s="1"/>
    </row>
    <row r="227" spans="6:14" x14ac:dyDescent="0.25">
      <c r="F227" s="1"/>
      <c r="G227" s="30"/>
      <c r="H227" s="2"/>
      <c r="I227" s="1"/>
      <c r="J227" s="1"/>
      <c r="K227" s="30"/>
      <c r="L227" s="2"/>
      <c r="M227" s="1"/>
      <c r="N227" s="1"/>
    </row>
    <row r="228" spans="6:14" x14ac:dyDescent="0.25">
      <c r="F228" s="1"/>
      <c r="G228" s="30"/>
      <c r="H228" s="2"/>
      <c r="I228" s="1"/>
      <c r="J228" s="1"/>
      <c r="K228" s="30"/>
      <c r="L228" s="2"/>
      <c r="M228" s="1"/>
      <c r="N228" s="1"/>
    </row>
    <row r="229" spans="6:14" x14ac:dyDescent="0.25">
      <c r="F229" s="1"/>
      <c r="G229" s="30"/>
      <c r="H229" s="2"/>
      <c r="I229" s="1"/>
      <c r="J229" s="1"/>
      <c r="K229" s="30"/>
      <c r="L229" s="2"/>
      <c r="M229" s="1"/>
      <c r="N229" s="1"/>
    </row>
    <row r="230" spans="6:14" x14ac:dyDescent="0.25">
      <c r="F230" s="1"/>
      <c r="G230" s="30"/>
      <c r="H230" s="2"/>
      <c r="I230" s="1"/>
      <c r="J230" s="1"/>
      <c r="K230" s="30"/>
      <c r="L230" s="2"/>
      <c r="M230" s="1"/>
      <c r="N230" s="1"/>
    </row>
    <row r="231" spans="6:14" x14ac:dyDescent="0.25">
      <c r="F231" s="1"/>
      <c r="G231" s="30"/>
      <c r="H231" s="2"/>
      <c r="I231" s="1"/>
      <c r="J231" s="1"/>
      <c r="K231" s="30"/>
      <c r="L231" s="2"/>
      <c r="M231" s="1"/>
      <c r="N231" s="1"/>
    </row>
    <row r="232" spans="6:14" x14ac:dyDescent="0.25">
      <c r="F232" s="1"/>
      <c r="G232" s="30"/>
      <c r="H232" s="2"/>
      <c r="I232" s="1"/>
      <c r="J232" s="1"/>
      <c r="K232" s="30"/>
      <c r="L232" s="2"/>
      <c r="M232" s="1"/>
      <c r="N232" s="1"/>
    </row>
    <row r="233" spans="6:14" x14ac:dyDescent="0.25">
      <c r="F233" s="1"/>
      <c r="G233" s="30"/>
      <c r="H233" s="2"/>
      <c r="I233" s="1"/>
      <c r="J233" s="1"/>
      <c r="K233" s="30"/>
      <c r="L233" s="2"/>
      <c r="M233" s="1"/>
      <c r="N233" s="1"/>
    </row>
    <row r="234" spans="6:14" x14ac:dyDescent="0.25">
      <c r="F234" s="1"/>
      <c r="G234" s="30"/>
      <c r="H234" s="2"/>
      <c r="I234" s="1"/>
      <c r="J234" s="1"/>
      <c r="K234" s="30"/>
      <c r="L234" s="2"/>
      <c r="M234" s="1"/>
      <c r="N234" s="1"/>
    </row>
    <row r="235" spans="6:14" x14ac:dyDescent="0.25">
      <c r="F235" s="1"/>
      <c r="G235" s="30"/>
      <c r="H235" s="2"/>
      <c r="I235" s="1"/>
      <c r="J235" s="1"/>
      <c r="K235" s="30"/>
      <c r="L235" s="2"/>
      <c r="M235" s="1"/>
      <c r="N235" s="1"/>
    </row>
    <row r="236" spans="6:14" x14ac:dyDescent="0.25">
      <c r="F236" s="1"/>
      <c r="G236" s="30"/>
      <c r="H236" s="2"/>
      <c r="I236" s="1"/>
      <c r="J236" s="1"/>
      <c r="K236" s="30"/>
      <c r="L236" s="2"/>
      <c r="M236" s="1"/>
      <c r="N236" s="1"/>
    </row>
    <row r="237" spans="6:14" ht="15" customHeight="1" x14ac:dyDescent="0.25"/>
    <row r="238" spans="6:14" ht="15" customHeight="1" x14ac:dyDescent="0.25"/>
    <row r="247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3277-3F7D-5448-9E21-4EF7CD0925DD}">
  <dimension ref="A1:R228"/>
  <sheetViews>
    <sheetView zoomScaleNormal="100" zoomScaleSheetLayoutView="100" workbookViewId="0">
      <pane xSplit="2" ySplit="7" topLeftCell="C23" activePane="bottomRight" state="frozen"/>
      <selection pane="topRight" activeCell="C1" sqref="C1"/>
      <selection pane="bottomLeft" activeCell="A8" sqref="A8"/>
      <selection pane="bottomRight" activeCell="C21" sqref="C21"/>
    </sheetView>
  </sheetViews>
  <sheetFormatPr baseColWidth="10" defaultColWidth="15" defaultRowHeight="15" x14ac:dyDescent="0.25"/>
  <cols>
    <col min="1" max="1" width="2" customWidth="1"/>
    <col min="2" max="2" width="9.140625" customWidth="1"/>
    <col min="3" max="3" width="24.28515625" customWidth="1"/>
    <col min="4" max="4" width="4.42578125" customWidth="1"/>
    <col min="5" max="5" width="27.5703125" style="121" customWidth="1"/>
    <col min="6" max="6" width="8.5703125" customWidth="1"/>
    <col min="7" max="7" width="10.28515625" style="33" customWidth="1"/>
    <col min="8" max="8" width="12.140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3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84">
        <v>45309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156" t="s">
        <v>3</v>
      </c>
      <c r="C7" s="156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6">
        <v>9758</v>
      </c>
      <c r="C8" s="130" t="s">
        <v>396</v>
      </c>
      <c r="D8" s="138">
        <v>1</v>
      </c>
      <c r="E8" s="125" t="s">
        <v>46</v>
      </c>
      <c r="F8" s="39">
        <v>58</v>
      </c>
      <c r="G8" s="64">
        <f t="shared" ref="G8:G14" si="0">+D8*F8</f>
        <v>58</v>
      </c>
      <c r="H8" s="65"/>
      <c r="I8" s="66"/>
      <c r="J8" s="50"/>
      <c r="K8" s="71">
        <f t="shared" ref="K8:K14" si="1">+D8*J8</f>
        <v>0</v>
      </c>
      <c r="L8" s="65"/>
      <c r="M8" s="66"/>
      <c r="N8" s="44"/>
      <c r="O8" s="12"/>
    </row>
    <row r="9" spans="1:18" x14ac:dyDescent="0.25">
      <c r="B9" s="16"/>
      <c r="C9" s="130"/>
      <c r="D9" s="138">
        <v>2</v>
      </c>
      <c r="E9" s="125" t="s">
        <v>397</v>
      </c>
      <c r="F9" s="39">
        <v>14</v>
      </c>
      <c r="G9" s="57">
        <f t="shared" si="0"/>
        <v>28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6">
        <v>9759</v>
      </c>
      <c r="C10" s="130" t="s">
        <v>129</v>
      </c>
      <c r="D10" s="138">
        <v>1</v>
      </c>
      <c r="E10" s="125" t="s">
        <v>398</v>
      </c>
      <c r="F10" s="39"/>
      <c r="G10" s="57">
        <f t="shared" si="0"/>
        <v>0</v>
      </c>
      <c r="H10" s="18"/>
      <c r="I10" s="48"/>
      <c r="J10" s="50">
        <v>170</v>
      </c>
      <c r="K10" s="70">
        <f t="shared" si="1"/>
        <v>170</v>
      </c>
      <c r="L10" s="18"/>
      <c r="M10" s="48"/>
      <c r="N10" s="44"/>
      <c r="O10" s="12"/>
    </row>
    <row r="11" spans="1:18" x14ac:dyDescent="0.25">
      <c r="B11" s="16">
        <v>9760</v>
      </c>
      <c r="C11" s="130" t="s">
        <v>23</v>
      </c>
      <c r="D11" s="138">
        <v>3</v>
      </c>
      <c r="E11" s="125" t="s">
        <v>399</v>
      </c>
      <c r="F11" s="39">
        <v>55</v>
      </c>
      <c r="G11" s="57">
        <f t="shared" si="0"/>
        <v>165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ht="15.75" customHeight="1" x14ac:dyDescent="0.25">
      <c r="B12" s="16">
        <v>9761</v>
      </c>
      <c r="C12" s="130" t="s">
        <v>23</v>
      </c>
      <c r="D12" s="139">
        <v>1</v>
      </c>
      <c r="E12" s="127" t="s">
        <v>44</v>
      </c>
      <c r="F12" s="40">
        <v>25</v>
      </c>
      <c r="G12" s="57">
        <f t="shared" si="0"/>
        <v>25</v>
      </c>
      <c r="H12" s="18"/>
      <c r="I12" s="48"/>
      <c r="J12" s="51"/>
      <c r="K12" s="70">
        <f t="shared" si="1"/>
        <v>0</v>
      </c>
      <c r="L12" s="18"/>
      <c r="M12" s="48"/>
      <c r="N12" s="45"/>
      <c r="O12" s="17"/>
    </row>
    <row r="13" spans="1:18" ht="15.75" customHeight="1" x14ac:dyDescent="0.25">
      <c r="B13" s="16">
        <v>9762</v>
      </c>
      <c r="C13" s="130" t="s">
        <v>400</v>
      </c>
      <c r="D13" s="139">
        <v>1</v>
      </c>
      <c r="E13" s="127" t="s">
        <v>401</v>
      </c>
      <c r="F13" s="40">
        <v>65</v>
      </c>
      <c r="G13" s="57">
        <f t="shared" si="0"/>
        <v>65</v>
      </c>
      <c r="H13" s="18"/>
      <c r="I13" s="48"/>
      <c r="J13" s="51"/>
      <c r="K13" s="70">
        <f t="shared" si="1"/>
        <v>0</v>
      </c>
      <c r="L13" s="18"/>
      <c r="M13" s="48"/>
      <c r="N13" s="45"/>
      <c r="O13" s="17"/>
    </row>
    <row r="14" spans="1:18" x14ac:dyDescent="0.25">
      <c r="B14" s="16"/>
      <c r="C14" s="130"/>
      <c r="D14" s="139">
        <v>1</v>
      </c>
      <c r="E14" s="127" t="s">
        <v>28</v>
      </c>
      <c r="F14" s="40">
        <v>60</v>
      </c>
      <c r="G14" s="57">
        <f t="shared" si="0"/>
        <v>60</v>
      </c>
      <c r="H14" s="18"/>
      <c r="I14" s="48"/>
      <c r="J14" s="50"/>
      <c r="K14" s="70">
        <f t="shared" si="1"/>
        <v>0</v>
      </c>
      <c r="L14" s="18"/>
      <c r="M14" s="48"/>
      <c r="N14" s="44"/>
      <c r="O14" s="12"/>
    </row>
    <row r="15" spans="1:18" x14ac:dyDescent="0.25">
      <c r="B15" s="16"/>
      <c r="C15" s="130"/>
      <c r="D15" s="138">
        <v>1</v>
      </c>
      <c r="E15" s="125" t="s">
        <v>165</v>
      </c>
      <c r="F15" s="39">
        <v>15</v>
      </c>
      <c r="G15" s="57">
        <f t="shared" ref="G15:G16" si="2">+D15*F15</f>
        <v>15</v>
      </c>
      <c r="H15" s="18"/>
      <c r="I15" s="48"/>
      <c r="J15" s="50"/>
      <c r="K15" s="70">
        <f t="shared" ref="K15:K19" si="3">+D15*J15</f>
        <v>0</v>
      </c>
      <c r="L15" s="18"/>
      <c r="M15" s="48"/>
      <c r="N15" s="44"/>
      <c r="O15" s="12"/>
    </row>
    <row r="16" spans="1:18" x14ac:dyDescent="0.25">
      <c r="B16" s="16"/>
      <c r="C16" s="130"/>
      <c r="D16" s="138">
        <v>1</v>
      </c>
      <c r="E16" s="125" t="s">
        <v>402</v>
      </c>
      <c r="F16" s="39">
        <v>8</v>
      </c>
      <c r="G16" s="57">
        <f t="shared" si="2"/>
        <v>8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ht="15.75" customHeight="1" x14ac:dyDescent="0.25">
      <c r="B17" s="16">
        <v>9763</v>
      </c>
      <c r="C17" s="130" t="s">
        <v>59</v>
      </c>
      <c r="D17" s="139">
        <v>1</v>
      </c>
      <c r="E17" s="127" t="s">
        <v>403</v>
      </c>
      <c r="F17" s="40">
        <v>45</v>
      </c>
      <c r="G17" s="57">
        <v>0</v>
      </c>
      <c r="H17" s="18">
        <v>45</v>
      </c>
      <c r="I17" s="48"/>
      <c r="J17" s="51"/>
      <c r="K17" s="70">
        <f t="shared" si="3"/>
        <v>0</v>
      </c>
      <c r="L17" s="18"/>
      <c r="M17" s="48"/>
      <c r="N17" s="45"/>
      <c r="O17" s="17"/>
    </row>
    <row r="18" spans="2:15" ht="15.75" customHeight="1" x14ac:dyDescent="0.25">
      <c r="B18" s="16"/>
      <c r="C18" s="16"/>
      <c r="D18" s="139">
        <v>1</v>
      </c>
      <c r="E18" s="127" t="s">
        <v>387</v>
      </c>
      <c r="F18" s="40">
        <v>39</v>
      </c>
      <c r="G18" s="57">
        <v>0</v>
      </c>
      <c r="H18" s="18">
        <v>39</v>
      </c>
      <c r="I18" s="48"/>
      <c r="J18" s="51"/>
      <c r="K18" s="70">
        <f t="shared" si="3"/>
        <v>0</v>
      </c>
      <c r="L18" s="18"/>
      <c r="M18" s="48"/>
      <c r="N18" s="45"/>
      <c r="O18" s="17"/>
    </row>
    <row r="19" spans="2:15" x14ac:dyDescent="0.25">
      <c r="B19" s="16"/>
      <c r="C19" s="130"/>
      <c r="D19" s="139">
        <v>3</v>
      </c>
      <c r="E19" s="127" t="s">
        <v>404</v>
      </c>
      <c r="F19" s="40">
        <v>700</v>
      </c>
      <c r="G19" s="57">
        <v>0</v>
      </c>
      <c r="H19" s="18">
        <v>2100</v>
      </c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ht="15.75" customHeight="1" x14ac:dyDescent="0.25">
      <c r="B20" s="16">
        <v>9764</v>
      </c>
      <c r="C20" s="130" t="s">
        <v>405</v>
      </c>
      <c r="D20" s="139">
        <v>1</v>
      </c>
      <c r="E20" s="127" t="s">
        <v>76</v>
      </c>
      <c r="F20" s="40"/>
      <c r="G20" s="57">
        <f t="shared" ref="G20:G30" si="4">+D20*F20</f>
        <v>0</v>
      </c>
      <c r="H20" s="18"/>
      <c r="I20" s="48"/>
      <c r="J20" s="51">
        <v>107</v>
      </c>
      <c r="K20" s="70">
        <f t="shared" ref="K20:K30" si="5">+D20*J20</f>
        <v>107</v>
      </c>
      <c r="L20" s="18"/>
      <c r="M20" s="48"/>
      <c r="N20" s="45"/>
      <c r="O20" s="17"/>
    </row>
    <row r="21" spans="2:15" x14ac:dyDescent="0.25">
      <c r="B21" s="16">
        <v>9765</v>
      </c>
      <c r="C21" s="130" t="s">
        <v>160</v>
      </c>
      <c r="D21" s="138">
        <v>2</v>
      </c>
      <c r="E21" s="125" t="s">
        <v>162</v>
      </c>
      <c r="F21" s="39"/>
      <c r="G21" s="57">
        <f t="shared" si="4"/>
        <v>0</v>
      </c>
      <c r="H21" s="18"/>
      <c r="I21" s="48"/>
      <c r="J21" s="50">
        <v>66</v>
      </c>
      <c r="K21" s="70">
        <f t="shared" si="5"/>
        <v>132</v>
      </c>
      <c r="L21" s="18"/>
      <c r="M21" s="48"/>
      <c r="N21" s="44"/>
      <c r="O21" s="12"/>
    </row>
    <row r="22" spans="2:15" ht="15.75" customHeight="1" x14ac:dyDescent="0.25">
      <c r="B22" s="16">
        <v>9766</v>
      </c>
      <c r="C22" s="130" t="s">
        <v>26</v>
      </c>
      <c r="D22" s="139">
        <v>3</v>
      </c>
      <c r="E22" s="127" t="s">
        <v>406</v>
      </c>
      <c r="F22" s="40">
        <v>38</v>
      </c>
      <c r="G22" s="57">
        <f t="shared" si="4"/>
        <v>114</v>
      </c>
      <c r="H22" s="18"/>
      <c r="I22" s="48"/>
      <c r="J22" s="51"/>
      <c r="K22" s="70">
        <f t="shared" si="5"/>
        <v>0</v>
      </c>
      <c r="L22" s="18"/>
      <c r="M22" s="48"/>
      <c r="N22" s="45"/>
      <c r="O22" s="17"/>
    </row>
    <row r="23" spans="2:15" ht="15.75" customHeight="1" x14ac:dyDescent="0.25">
      <c r="B23" s="16">
        <v>9767</v>
      </c>
      <c r="C23" s="130" t="s">
        <v>26</v>
      </c>
      <c r="D23" s="139"/>
      <c r="E23" s="127" t="s">
        <v>407</v>
      </c>
      <c r="F23" s="40"/>
      <c r="G23" s="57">
        <f t="shared" si="4"/>
        <v>0</v>
      </c>
      <c r="H23" s="18"/>
      <c r="I23" s="48">
        <v>30</v>
      </c>
      <c r="J23" s="51"/>
      <c r="K23" s="70">
        <f t="shared" si="5"/>
        <v>0</v>
      </c>
      <c r="L23" s="18"/>
      <c r="M23" s="48"/>
      <c r="N23" s="45"/>
      <c r="O23" s="17"/>
    </row>
    <row r="24" spans="2:15" x14ac:dyDescent="0.25">
      <c r="B24" s="16">
        <v>9768</v>
      </c>
      <c r="C24" s="130" t="s">
        <v>26</v>
      </c>
      <c r="D24" s="139">
        <v>2</v>
      </c>
      <c r="E24" s="127" t="s">
        <v>406</v>
      </c>
      <c r="F24" s="40">
        <v>38</v>
      </c>
      <c r="G24" s="57">
        <v>50</v>
      </c>
      <c r="H24" s="18">
        <v>26</v>
      </c>
      <c r="I24" s="48"/>
      <c r="J24" s="50"/>
      <c r="K24" s="70">
        <f t="shared" si="5"/>
        <v>0</v>
      </c>
      <c r="L24" s="18"/>
      <c r="M24" s="48"/>
      <c r="N24" s="44"/>
      <c r="O24" s="12"/>
    </row>
    <row r="25" spans="2:15" ht="15.75" customHeight="1" x14ac:dyDescent="0.25">
      <c r="B25" s="16">
        <v>9769</v>
      </c>
      <c r="C25" s="130" t="s">
        <v>408</v>
      </c>
      <c r="D25" s="139">
        <v>24</v>
      </c>
      <c r="E25" s="127" t="s">
        <v>122</v>
      </c>
      <c r="F25" s="40"/>
      <c r="G25" s="57">
        <f t="shared" ref="G25" si="6">+D25*F25</f>
        <v>0</v>
      </c>
      <c r="H25" s="18"/>
      <c r="I25" s="48"/>
      <c r="J25" s="51">
        <v>104</v>
      </c>
      <c r="K25" s="70">
        <f t="shared" ref="K25" si="7">+D25*J25</f>
        <v>2496</v>
      </c>
      <c r="L25" s="18"/>
      <c r="M25" s="48"/>
      <c r="N25" s="45"/>
      <c r="O25" s="17"/>
    </row>
    <row r="26" spans="2:15" x14ac:dyDescent="0.25">
      <c r="B26" s="16">
        <v>9770</v>
      </c>
      <c r="C26" s="130" t="s">
        <v>317</v>
      </c>
      <c r="D26" s="138">
        <v>2</v>
      </c>
      <c r="E26" s="125" t="s">
        <v>409</v>
      </c>
      <c r="F26" s="39">
        <v>45</v>
      </c>
      <c r="G26" s="57">
        <f t="shared" si="4"/>
        <v>90</v>
      </c>
      <c r="H26" s="18"/>
      <c r="I26" s="48"/>
      <c r="J26" s="50"/>
      <c r="K26" s="70">
        <f t="shared" si="5"/>
        <v>0</v>
      </c>
      <c r="L26" s="18"/>
      <c r="M26" s="48"/>
      <c r="N26" s="44"/>
      <c r="O26" s="12"/>
    </row>
    <row r="27" spans="2:15" x14ac:dyDescent="0.25">
      <c r="B27" s="16"/>
      <c r="C27" s="130"/>
      <c r="D27" s="138">
        <v>1</v>
      </c>
      <c r="E27" s="125" t="s">
        <v>410</v>
      </c>
      <c r="F27" s="39">
        <v>75</v>
      </c>
      <c r="G27" s="57">
        <f t="shared" si="4"/>
        <v>75</v>
      </c>
      <c r="H27" s="18"/>
      <c r="I27" s="48"/>
      <c r="J27" s="50"/>
      <c r="K27" s="70">
        <f t="shared" si="5"/>
        <v>0</v>
      </c>
      <c r="L27" s="18"/>
      <c r="M27" s="48"/>
      <c r="N27" s="44"/>
      <c r="O27" s="12"/>
    </row>
    <row r="28" spans="2:15" ht="15.75" customHeight="1" x14ac:dyDescent="0.25">
      <c r="B28" s="16">
        <v>9771</v>
      </c>
      <c r="C28" s="130" t="s">
        <v>255</v>
      </c>
      <c r="D28" s="139">
        <v>1</v>
      </c>
      <c r="E28" s="125" t="s">
        <v>410</v>
      </c>
      <c r="F28" s="40">
        <v>75</v>
      </c>
      <c r="G28" s="57">
        <f t="shared" si="4"/>
        <v>75</v>
      </c>
      <c r="H28" s="18"/>
      <c r="I28" s="48"/>
      <c r="J28" s="51"/>
      <c r="K28" s="70">
        <f t="shared" si="5"/>
        <v>0</v>
      </c>
      <c r="L28" s="18"/>
      <c r="M28" s="48"/>
      <c r="N28" s="45"/>
      <c r="O28" s="17"/>
    </row>
    <row r="29" spans="2:15" ht="15.75" customHeight="1" x14ac:dyDescent="0.25">
      <c r="B29" s="16">
        <v>9772</v>
      </c>
      <c r="C29" s="130" t="s">
        <v>255</v>
      </c>
      <c r="D29" s="139">
        <v>1</v>
      </c>
      <c r="E29" s="127" t="s">
        <v>411</v>
      </c>
      <c r="F29" s="40"/>
      <c r="G29" s="57">
        <f t="shared" si="4"/>
        <v>0</v>
      </c>
      <c r="H29" s="18"/>
      <c r="I29" s="48"/>
      <c r="J29" s="51">
        <v>115</v>
      </c>
      <c r="K29" s="70">
        <f t="shared" si="5"/>
        <v>115</v>
      </c>
      <c r="L29" s="18"/>
      <c r="M29" s="48"/>
      <c r="N29" s="45"/>
      <c r="O29" s="17"/>
    </row>
    <row r="30" spans="2:15" x14ac:dyDescent="0.25">
      <c r="B30" s="16">
        <v>9773</v>
      </c>
      <c r="C30" s="130" t="s">
        <v>413</v>
      </c>
      <c r="D30" s="139">
        <v>12</v>
      </c>
      <c r="E30" s="127" t="s">
        <v>412</v>
      </c>
      <c r="F30" s="40"/>
      <c r="G30" s="57">
        <f t="shared" si="4"/>
        <v>0</v>
      </c>
      <c r="H30" s="18"/>
      <c r="I30" s="48"/>
      <c r="J30" s="50"/>
      <c r="K30" s="70">
        <f t="shared" si="5"/>
        <v>0</v>
      </c>
      <c r="L30" s="18"/>
      <c r="M30" s="48"/>
      <c r="N30" s="44"/>
      <c r="O30" s="12"/>
    </row>
    <row r="31" spans="2:15" ht="15.75" customHeight="1" x14ac:dyDescent="0.25">
      <c r="B31" s="16">
        <v>9774</v>
      </c>
      <c r="C31" s="130" t="s">
        <v>293</v>
      </c>
      <c r="D31" s="139">
        <v>1</v>
      </c>
      <c r="E31" s="127" t="s">
        <v>414</v>
      </c>
      <c r="F31" s="40">
        <v>8</v>
      </c>
      <c r="G31" s="57">
        <f t="shared" ref="G31" si="8">+D31*F31</f>
        <v>8</v>
      </c>
      <c r="H31" s="18"/>
      <c r="I31" s="48"/>
      <c r="J31" s="51"/>
      <c r="K31" s="70">
        <f t="shared" ref="K31" si="9">+D31*J31</f>
        <v>0</v>
      </c>
      <c r="L31" s="18"/>
      <c r="M31" s="48"/>
      <c r="N31" s="45"/>
      <c r="O31" s="17"/>
    </row>
    <row r="32" spans="2:15" ht="15.75" customHeight="1" x14ac:dyDescent="0.25">
      <c r="B32" s="226">
        <v>9775</v>
      </c>
      <c r="C32" s="226" t="s">
        <v>415</v>
      </c>
      <c r="D32" s="227">
        <v>1</v>
      </c>
      <c r="E32" s="228" t="s">
        <v>419</v>
      </c>
      <c r="F32" s="229">
        <v>90</v>
      </c>
      <c r="G32" s="57">
        <v>0</v>
      </c>
      <c r="H32" s="18"/>
      <c r="I32" s="48"/>
      <c r="J32" s="51"/>
      <c r="K32" s="70">
        <f t="shared" ref="K32" si="10">+D32*J32</f>
        <v>0</v>
      </c>
      <c r="L32" s="153"/>
      <c r="M32" s="154"/>
      <c r="N32" s="47">
        <v>90</v>
      </c>
      <c r="O32" s="24"/>
    </row>
    <row r="33" spans="2:15" ht="15.75" customHeight="1" x14ac:dyDescent="0.25">
      <c r="B33" s="16">
        <v>9776</v>
      </c>
      <c r="C33" s="130" t="s">
        <v>294</v>
      </c>
      <c r="D33" s="140">
        <v>2</v>
      </c>
      <c r="E33" s="128" t="s">
        <v>416</v>
      </c>
      <c r="F33" s="42">
        <v>33</v>
      </c>
      <c r="G33" s="57">
        <f t="shared" ref="G33:G41" si="11">+D33*F33</f>
        <v>66</v>
      </c>
      <c r="H33" s="18"/>
      <c r="I33" s="48"/>
      <c r="J33" s="51"/>
      <c r="K33" s="70">
        <f t="shared" ref="K33:K36" si="12">+D33*J33</f>
        <v>0</v>
      </c>
      <c r="L33" s="153"/>
      <c r="M33" s="154"/>
      <c r="N33" s="47"/>
      <c r="O33" s="24"/>
    </row>
    <row r="34" spans="2:15" ht="15.75" customHeight="1" x14ac:dyDescent="0.25">
      <c r="B34" s="16"/>
      <c r="C34" s="130"/>
      <c r="D34" s="140">
        <v>6</v>
      </c>
      <c r="E34" s="128" t="s">
        <v>417</v>
      </c>
      <c r="F34" s="42">
        <v>8</v>
      </c>
      <c r="G34" s="161">
        <f t="shared" si="11"/>
        <v>48</v>
      </c>
      <c r="H34" s="153"/>
      <c r="I34" s="154"/>
      <c r="J34" s="53"/>
      <c r="K34" s="215">
        <f t="shared" si="12"/>
        <v>0</v>
      </c>
      <c r="L34" s="153"/>
      <c r="M34" s="154"/>
      <c r="N34" s="47"/>
      <c r="O34" s="24"/>
    </row>
    <row r="35" spans="2:15" ht="15.75" customHeight="1" x14ac:dyDescent="0.25">
      <c r="B35" s="16"/>
      <c r="C35" s="130"/>
      <c r="D35" s="140">
        <v>1</v>
      </c>
      <c r="E35" s="128" t="s">
        <v>410</v>
      </c>
      <c r="F35" s="42">
        <v>75</v>
      </c>
      <c r="G35" s="161">
        <f t="shared" si="11"/>
        <v>75</v>
      </c>
      <c r="H35" s="153"/>
      <c r="I35" s="154"/>
      <c r="J35" s="53"/>
      <c r="K35" s="215">
        <f t="shared" si="12"/>
        <v>0</v>
      </c>
      <c r="L35" s="153"/>
      <c r="M35" s="154"/>
      <c r="N35" s="47"/>
      <c r="O35" s="24"/>
    </row>
    <row r="36" spans="2:15" ht="15.75" customHeight="1" x14ac:dyDescent="0.25">
      <c r="B36" s="16">
        <v>9777</v>
      </c>
      <c r="C36" s="130" t="s">
        <v>418</v>
      </c>
      <c r="D36" s="140">
        <v>2</v>
      </c>
      <c r="E36" s="128" t="s">
        <v>123</v>
      </c>
      <c r="F36" s="42"/>
      <c r="G36" s="161">
        <f t="shared" si="11"/>
        <v>0</v>
      </c>
      <c r="H36" s="153"/>
      <c r="I36" s="154"/>
      <c r="J36" s="53">
        <v>152</v>
      </c>
      <c r="K36" s="215">
        <f t="shared" si="12"/>
        <v>304</v>
      </c>
      <c r="L36" s="153"/>
      <c r="M36" s="154"/>
      <c r="N36" s="47"/>
      <c r="O36" s="24"/>
    </row>
    <row r="37" spans="2:15" ht="15.75" customHeight="1" x14ac:dyDescent="0.25">
      <c r="B37" s="16"/>
      <c r="C37" s="130"/>
      <c r="D37" s="140"/>
      <c r="E37" s="128"/>
      <c r="F37" s="42"/>
      <c r="G37" s="161">
        <f t="shared" si="11"/>
        <v>0</v>
      </c>
      <c r="H37" s="153"/>
      <c r="I37" s="154"/>
      <c r="J37" s="53"/>
      <c r="K37" s="215"/>
      <c r="L37" s="153"/>
      <c r="M37" s="154"/>
      <c r="N37" s="47"/>
      <c r="O37" s="24"/>
    </row>
    <row r="38" spans="2:15" ht="15.75" customHeight="1" x14ac:dyDescent="0.25">
      <c r="B38" s="16"/>
      <c r="C38" s="130"/>
      <c r="D38" s="140"/>
      <c r="E38" s="128"/>
      <c r="F38" s="42"/>
      <c r="G38" s="161">
        <f t="shared" si="11"/>
        <v>0</v>
      </c>
      <c r="H38" s="153"/>
      <c r="I38" s="154"/>
      <c r="J38" s="53"/>
      <c r="K38" s="215"/>
      <c r="L38" s="153"/>
      <c r="M38" s="154"/>
      <c r="N38" s="47"/>
      <c r="O38" s="24"/>
    </row>
    <row r="39" spans="2:15" ht="15.75" customHeight="1" x14ac:dyDescent="0.25">
      <c r="B39" s="16"/>
      <c r="C39" s="130"/>
      <c r="D39" s="140"/>
      <c r="E39" s="128"/>
      <c r="F39" s="42"/>
      <c r="G39" s="161">
        <f t="shared" si="11"/>
        <v>0</v>
      </c>
      <c r="H39" s="153"/>
      <c r="I39" s="154"/>
      <c r="J39" s="53"/>
      <c r="K39" s="215"/>
      <c r="L39" s="153"/>
      <c r="M39" s="154"/>
      <c r="N39" s="47"/>
      <c r="O39" s="24"/>
    </row>
    <row r="40" spans="2:15" ht="15.75" customHeight="1" x14ac:dyDescent="0.25">
      <c r="B40" s="16"/>
      <c r="C40" s="130"/>
      <c r="D40" s="140"/>
      <c r="E40" s="128"/>
      <c r="F40" s="42"/>
      <c r="G40" s="161">
        <f t="shared" si="11"/>
        <v>0</v>
      </c>
      <c r="H40" s="153"/>
      <c r="I40" s="154"/>
      <c r="J40" s="53"/>
      <c r="K40" s="215"/>
      <c r="L40" s="153"/>
      <c r="M40" s="154"/>
      <c r="N40" s="47"/>
      <c r="O40" s="24"/>
    </row>
    <row r="41" spans="2:15" ht="15.75" customHeight="1" thickBot="1" x14ac:dyDescent="0.3">
      <c r="B41" s="16"/>
      <c r="C41" s="16"/>
      <c r="D41" s="140"/>
      <c r="E41" s="128"/>
      <c r="F41" s="42"/>
      <c r="G41" s="161">
        <f t="shared" si="11"/>
        <v>0</v>
      </c>
      <c r="H41" s="68"/>
      <c r="I41" s="69"/>
      <c r="J41" s="53"/>
      <c r="K41" s="72">
        <f>+D41*J41</f>
        <v>0</v>
      </c>
      <c r="L41" s="68"/>
      <c r="M41" s="69"/>
      <c r="N41" s="47"/>
      <c r="O41" s="24"/>
    </row>
    <row r="42" spans="2:15" s="3" customFormat="1" ht="15.75" customHeight="1" thickBot="1" x14ac:dyDescent="0.3">
      <c r="B42" s="141"/>
      <c r="C42" s="142"/>
      <c r="D42" s="21"/>
      <c r="E42" s="129" t="s">
        <v>13</v>
      </c>
      <c r="F42" s="43"/>
      <c r="G42" s="203">
        <f>SUM(G8:G41)</f>
        <v>1025</v>
      </c>
      <c r="H42" s="225">
        <f>SUM(H8:H41)</f>
        <v>2210</v>
      </c>
      <c r="I42" s="63">
        <f>SUM(I8:I41)</f>
        <v>30</v>
      </c>
      <c r="J42" s="54"/>
      <c r="K42" s="61">
        <f>SUM(K8:K41)</f>
        <v>3324</v>
      </c>
      <c r="L42" s="62">
        <f>SUM(L8:L41)</f>
        <v>0</v>
      </c>
      <c r="M42" s="63">
        <f>SUM(M8:M41)</f>
        <v>0</v>
      </c>
      <c r="N42" s="56">
        <f>SUM(N8:N41)</f>
        <v>90</v>
      </c>
      <c r="O42" s="22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21" t="s">
        <v>134</v>
      </c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21" t="s">
        <v>62</v>
      </c>
      <c r="F46" s="1"/>
      <c r="G46" s="30">
        <v>4469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21" t="s">
        <v>14</v>
      </c>
      <c r="F47" s="1"/>
      <c r="G47" s="30">
        <v>90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21" t="s">
        <v>135</v>
      </c>
      <c r="F48" s="1"/>
      <c r="G48" s="30">
        <v>3</v>
      </c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21" t="s">
        <v>133</v>
      </c>
      <c r="F49" s="1"/>
      <c r="G49" s="30">
        <v>200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E50" s="121" t="s">
        <v>295</v>
      </c>
      <c r="F50" s="1"/>
      <c r="G50" s="30">
        <v>4176</v>
      </c>
      <c r="H50" s="2"/>
      <c r="I50" s="1"/>
      <c r="J50" s="1"/>
      <c r="K50" s="30"/>
      <c r="L50" s="2"/>
      <c r="M50" s="1"/>
      <c r="N50" s="1"/>
      <c r="O50" s="1"/>
    </row>
    <row r="51" spans="5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5:15" x14ac:dyDescent="0.25">
      <c r="E52" s="121" t="s">
        <v>65</v>
      </c>
      <c r="F52" s="1"/>
      <c r="G52" s="30">
        <v>0</v>
      </c>
      <c r="H52" s="2"/>
      <c r="I52" s="1"/>
      <c r="J52" s="1"/>
      <c r="K52" s="30"/>
      <c r="L52" s="2"/>
      <c r="M52" s="1"/>
      <c r="N52" s="1"/>
      <c r="O52" s="1"/>
    </row>
    <row r="53" spans="5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ht="15" customHeight="1" x14ac:dyDescent="0.25"/>
    <row r="219" spans="6:15" ht="15" customHeight="1" x14ac:dyDescent="0.25"/>
    <row r="228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4" sqref="C4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19" customWidth="1"/>
    <col min="4" max="4" width="4.42578125" customWidth="1"/>
    <col min="5" max="5" width="27.28515625" customWidth="1"/>
    <col min="6" max="6" width="8.710937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3"/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84"/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73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1"/>
      <c r="C9" s="11"/>
      <c r="D9" s="11"/>
      <c r="E9" s="73"/>
      <c r="F9" s="39"/>
      <c r="G9" s="57">
        <f t="shared" ref="G9:G37" si="0">+D9*F9</f>
        <v>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73"/>
      <c r="D10" s="11"/>
      <c r="E10" s="73"/>
      <c r="F10" s="39"/>
      <c r="G10" s="57">
        <f t="shared" si="0"/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x14ac:dyDescent="0.25">
      <c r="B11" s="11"/>
      <c r="C11" s="73"/>
      <c r="D11" s="11"/>
      <c r="E11" s="73"/>
      <c r="F11" s="39"/>
      <c r="G11" s="57">
        <f t="shared" si="0"/>
        <v>0</v>
      </c>
      <c r="H11" s="18"/>
      <c r="I11" s="48"/>
      <c r="J11" s="50"/>
      <c r="K11" s="70">
        <f t="shared" ref="K11:K37" si="1">+D11*J11</f>
        <v>0</v>
      </c>
      <c r="L11" s="18"/>
      <c r="M11" s="48"/>
      <c r="N11" s="44"/>
      <c r="O11" s="12"/>
    </row>
    <row r="12" spans="1:18" x14ac:dyDescent="0.25">
      <c r="B12" s="10"/>
      <c r="C12" s="73"/>
      <c r="D12" s="11"/>
      <c r="E12" s="73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1"/>
      <c r="C13" s="73"/>
      <c r="D13" s="11"/>
      <c r="E13" s="73"/>
      <c r="F13" s="39"/>
      <c r="G13" s="57">
        <f t="shared" si="0"/>
        <v>0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x14ac:dyDescent="0.25">
      <c r="B14" s="10"/>
      <c r="C14" s="11"/>
      <c r="D14" s="11"/>
      <c r="E14" s="73"/>
      <c r="F14" s="39"/>
      <c r="G14" s="57">
        <f t="shared" si="0"/>
        <v>0</v>
      </c>
      <c r="H14" s="18"/>
      <c r="I14" s="48"/>
      <c r="J14" s="50"/>
      <c r="K14" s="70">
        <f t="shared" si="1"/>
        <v>0</v>
      </c>
      <c r="L14" s="18"/>
      <c r="M14" s="48"/>
      <c r="N14" s="44"/>
      <c r="O14" s="12"/>
    </row>
    <row r="15" spans="1:18" x14ac:dyDescent="0.25">
      <c r="B15" s="11"/>
      <c r="C15" s="11"/>
      <c r="D15" s="11"/>
      <c r="E15" s="11"/>
      <c r="F15" s="39"/>
      <c r="G15" s="57">
        <f t="shared" si="0"/>
        <v>0</v>
      </c>
      <c r="H15" s="18"/>
      <c r="I15" s="48"/>
      <c r="J15" s="50"/>
      <c r="K15" s="70">
        <f t="shared" si="1"/>
        <v>0</v>
      </c>
      <c r="L15" s="18"/>
      <c r="M15" s="48"/>
      <c r="N15" s="44"/>
      <c r="O15" s="12"/>
    </row>
    <row r="16" spans="1:18" x14ac:dyDescent="0.25">
      <c r="B16" s="11"/>
      <c r="C16" s="11"/>
      <c r="D16" s="11"/>
      <c r="E16" s="11"/>
      <c r="F16" s="39"/>
      <c r="G16" s="57">
        <f t="shared" ref="G16:G25" si="2">+D16*F16</f>
        <v>0</v>
      </c>
      <c r="H16" s="18"/>
      <c r="I16" s="48"/>
      <c r="J16" s="50"/>
      <c r="K16" s="70">
        <f t="shared" ref="K16:K25" si="3">+D16*J16</f>
        <v>0</v>
      </c>
      <c r="L16" s="18"/>
      <c r="M16" s="48"/>
      <c r="N16" s="44"/>
      <c r="O16" s="12"/>
    </row>
    <row r="17" spans="2:15" x14ac:dyDescent="0.25">
      <c r="B17" s="11"/>
      <c r="C17" s="73"/>
      <c r="D17" s="11"/>
      <c r="E17" s="73"/>
      <c r="F17" s="39"/>
      <c r="G17" s="57">
        <f t="shared" si="2"/>
        <v>0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/>
      <c r="C18" s="11"/>
      <c r="D18" s="11"/>
      <c r="E18" s="73"/>
      <c r="F18" s="39"/>
      <c r="G18" s="57">
        <f t="shared" si="2"/>
        <v>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1"/>
      <c r="C19" s="11"/>
      <c r="D19" s="11"/>
      <c r="E19" s="11"/>
      <c r="F19" s="39"/>
      <c r="G19" s="57">
        <f t="shared" si="2"/>
        <v>0</v>
      </c>
      <c r="H19" s="18"/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1"/>
      <c r="C20" s="11"/>
      <c r="D20" s="11"/>
      <c r="E20" s="11"/>
      <c r="F20" s="39"/>
      <c r="G20" s="57">
        <f t="shared" ref="G20" si="4">+D20*F20</f>
        <v>0</v>
      </c>
      <c r="H20" s="18"/>
      <c r="I20" s="48"/>
      <c r="J20" s="50"/>
      <c r="K20" s="70">
        <f t="shared" ref="K20" si="5">+D20*J20</f>
        <v>0</v>
      </c>
      <c r="L20" s="18"/>
      <c r="M20" s="48"/>
      <c r="N20" s="44"/>
      <c r="O20" s="12"/>
    </row>
    <row r="21" spans="2:15" x14ac:dyDescent="0.25">
      <c r="B21" s="11"/>
      <c r="C21" s="11"/>
      <c r="D21" s="11"/>
      <c r="E21" s="11"/>
      <c r="F21" s="39"/>
      <c r="G21" s="57">
        <f t="shared" si="2"/>
        <v>0</v>
      </c>
      <c r="H21" s="18"/>
      <c r="I21" s="48"/>
      <c r="J21" s="50"/>
      <c r="K21" s="70">
        <f t="shared" si="3"/>
        <v>0</v>
      </c>
      <c r="L21" s="18"/>
      <c r="M21" s="48"/>
      <c r="N21" s="44"/>
      <c r="O21" s="12"/>
    </row>
    <row r="22" spans="2:15" x14ac:dyDescent="0.25">
      <c r="B22" s="10"/>
      <c r="C22" s="73"/>
      <c r="D22" s="11"/>
      <c r="E22" s="73"/>
      <c r="F22" s="39"/>
      <c r="G22" s="57">
        <f t="shared" si="2"/>
        <v>0</v>
      </c>
      <c r="H22" s="18"/>
      <c r="I22" s="48"/>
      <c r="J22" s="50"/>
      <c r="K22" s="70">
        <f t="shared" si="3"/>
        <v>0</v>
      </c>
      <c r="L22" s="18"/>
      <c r="M22" s="48"/>
      <c r="N22" s="44"/>
      <c r="O22" s="12"/>
    </row>
    <row r="23" spans="2:15" x14ac:dyDescent="0.25">
      <c r="B23" s="11"/>
      <c r="C23" s="125"/>
      <c r="D23" s="11"/>
      <c r="E23" s="73"/>
      <c r="F23" s="39"/>
      <c r="G23" s="57">
        <f t="shared" si="2"/>
        <v>0</v>
      </c>
      <c r="H23" s="18"/>
      <c r="I23" s="48"/>
      <c r="J23" s="50"/>
      <c r="K23" s="70">
        <f t="shared" si="3"/>
        <v>0</v>
      </c>
      <c r="L23" s="18"/>
      <c r="M23" s="48"/>
      <c r="N23" s="44"/>
      <c r="O23" s="12"/>
    </row>
    <row r="24" spans="2:15" x14ac:dyDescent="0.25">
      <c r="B24" s="10"/>
      <c r="C24" s="11"/>
      <c r="D24" s="11"/>
      <c r="E24" s="73"/>
      <c r="F24" s="39"/>
      <c r="G24" s="57">
        <f t="shared" si="2"/>
        <v>0</v>
      </c>
      <c r="H24" s="18"/>
      <c r="I24" s="48"/>
      <c r="J24" s="50"/>
      <c r="K24" s="70">
        <f t="shared" si="3"/>
        <v>0</v>
      </c>
      <c r="L24" s="18"/>
      <c r="M24" s="48"/>
      <c r="N24" s="44"/>
      <c r="O24" s="12"/>
    </row>
    <row r="25" spans="2:15" x14ac:dyDescent="0.25">
      <c r="B25" s="11"/>
      <c r="C25" s="73"/>
      <c r="D25" s="11"/>
      <c r="E25" s="73"/>
      <c r="F25" s="39"/>
      <c r="G25" s="57">
        <f t="shared" si="2"/>
        <v>0</v>
      </c>
      <c r="H25" s="18"/>
      <c r="I25" s="48"/>
      <c r="J25" s="50"/>
      <c r="K25" s="70">
        <f t="shared" si="3"/>
        <v>0</v>
      </c>
      <c r="L25" s="18"/>
      <c r="M25" s="48"/>
      <c r="N25" s="44"/>
      <c r="O25" s="12"/>
    </row>
    <row r="26" spans="2:15" x14ac:dyDescent="0.25">
      <c r="B26" s="11"/>
      <c r="C26" s="11"/>
      <c r="D26" s="11"/>
      <c r="E26" s="11"/>
      <c r="F26" s="39"/>
      <c r="G26" s="57">
        <f t="shared" si="0"/>
        <v>0</v>
      </c>
      <c r="H26" s="18"/>
      <c r="I26" s="48"/>
      <c r="J26" s="50"/>
      <c r="K26" s="70">
        <f t="shared" si="1"/>
        <v>0</v>
      </c>
      <c r="L26" s="18"/>
      <c r="M26" s="48"/>
      <c r="N26" s="44"/>
      <c r="O26" s="12"/>
    </row>
    <row r="27" spans="2:15" x14ac:dyDescent="0.25">
      <c r="B27" s="11"/>
      <c r="C27" s="73"/>
      <c r="D27" s="11"/>
      <c r="E27" s="73"/>
      <c r="F27" s="39"/>
      <c r="G27" s="57">
        <f t="shared" si="0"/>
        <v>0</v>
      </c>
      <c r="H27" s="18"/>
      <c r="I27" s="48"/>
      <c r="J27" s="50"/>
      <c r="K27" s="70">
        <f t="shared" si="1"/>
        <v>0</v>
      </c>
      <c r="L27" s="18"/>
      <c r="M27" s="48"/>
      <c r="N27" s="44"/>
      <c r="O27" s="12"/>
    </row>
    <row r="28" spans="2:15" x14ac:dyDescent="0.25">
      <c r="B28" s="74"/>
      <c r="C28" s="73"/>
      <c r="D28" s="11"/>
      <c r="E28" s="73"/>
      <c r="F28" s="39"/>
      <c r="G28" s="57">
        <f>+D28*F28</f>
        <v>0</v>
      </c>
      <c r="H28" s="18"/>
      <c r="I28" s="48"/>
      <c r="J28" s="50"/>
      <c r="K28" s="70">
        <f>+D28*J28</f>
        <v>0</v>
      </c>
      <c r="L28" s="18"/>
      <c r="M28" s="48"/>
      <c r="N28" s="44"/>
      <c r="O28" s="12"/>
    </row>
    <row r="29" spans="2:15" ht="15.75" customHeight="1" x14ac:dyDescent="0.25">
      <c r="B29" s="16"/>
      <c r="C29" s="16"/>
      <c r="D29" s="16"/>
      <c r="E29" s="16"/>
      <c r="F29" s="40"/>
      <c r="G29" s="57">
        <f t="shared" ref="G29:G33" si="6">+D29*F29</f>
        <v>0</v>
      </c>
      <c r="H29" s="18"/>
      <c r="I29" s="48"/>
      <c r="J29" s="51"/>
      <c r="K29" s="70">
        <f t="shared" ref="K29:K33" si="7">+D29*J29</f>
        <v>0</v>
      </c>
      <c r="L29" s="18"/>
      <c r="M29" s="48"/>
      <c r="N29" s="45"/>
      <c r="O29" s="17"/>
    </row>
    <row r="30" spans="2:15" ht="15.75" customHeight="1" x14ac:dyDescent="0.25">
      <c r="B30" s="23"/>
      <c r="C30" s="23"/>
      <c r="D30" s="23"/>
      <c r="E30" s="23"/>
      <c r="F30" s="42"/>
      <c r="G30" s="57">
        <f t="shared" si="6"/>
        <v>0</v>
      </c>
      <c r="H30" s="18"/>
      <c r="I30" s="48"/>
      <c r="J30" s="53"/>
      <c r="K30" s="70">
        <f t="shared" si="7"/>
        <v>0</v>
      </c>
      <c r="L30" s="18"/>
      <c r="M30" s="48"/>
      <c r="N30" s="47"/>
      <c r="O30" s="24"/>
    </row>
    <row r="31" spans="2:15" ht="15.75" customHeight="1" x14ac:dyDescent="0.25">
      <c r="B31" s="16"/>
      <c r="C31" s="16"/>
      <c r="D31" s="16"/>
      <c r="E31" s="16"/>
      <c r="F31" s="40"/>
      <c r="G31" s="57">
        <f t="shared" si="6"/>
        <v>0</v>
      </c>
      <c r="H31" s="18"/>
      <c r="I31" s="48"/>
      <c r="J31" s="51"/>
      <c r="K31" s="70">
        <f t="shared" si="7"/>
        <v>0</v>
      </c>
      <c r="L31" s="18"/>
      <c r="M31" s="48"/>
      <c r="N31" s="45"/>
      <c r="O31" s="17"/>
    </row>
    <row r="32" spans="2:15" ht="15.75" customHeight="1" x14ac:dyDescent="0.25">
      <c r="B32" s="23"/>
      <c r="C32" s="23"/>
      <c r="D32" s="23"/>
      <c r="E32" s="23"/>
      <c r="F32" s="42"/>
      <c r="G32" s="57">
        <f t="shared" ref="G32" si="8">+D32*F32</f>
        <v>0</v>
      </c>
      <c r="H32" s="18"/>
      <c r="I32" s="48"/>
      <c r="J32" s="53"/>
      <c r="K32" s="70">
        <f t="shared" ref="K32" si="9">+D32*J32</f>
        <v>0</v>
      </c>
      <c r="L32" s="18"/>
      <c r="M32" s="48"/>
      <c r="N32" s="47"/>
      <c r="O32" s="24"/>
    </row>
    <row r="33" spans="2:15" ht="15.75" customHeight="1" x14ac:dyDescent="0.25">
      <c r="B33" s="16"/>
      <c r="C33" s="16"/>
      <c r="D33" s="16"/>
      <c r="E33" s="16"/>
      <c r="F33" s="40"/>
      <c r="G33" s="57">
        <f t="shared" si="6"/>
        <v>0</v>
      </c>
      <c r="H33" s="18"/>
      <c r="I33" s="48"/>
      <c r="J33" s="51"/>
      <c r="K33" s="70">
        <f t="shared" si="7"/>
        <v>0</v>
      </c>
      <c r="L33" s="18"/>
      <c r="M33" s="48"/>
      <c r="N33" s="45"/>
      <c r="O33" s="17"/>
    </row>
    <row r="34" spans="2:15" ht="15.75" customHeight="1" x14ac:dyDescent="0.25">
      <c r="B34" s="16"/>
      <c r="C34" s="16"/>
      <c r="D34" s="16"/>
      <c r="E34" s="16"/>
      <c r="F34" s="40"/>
      <c r="G34" s="57">
        <f t="shared" ref="G34:G35" si="10">+D34*F34</f>
        <v>0</v>
      </c>
      <c r="H34" s="18"/>
      <c r="I34" s="48"/>
      <c r="J34" s="51"/>
      <c r="K34" s="70">
        <f t="shared" ref="K34:K35" si="11">+D34*J34</f>
        <v>0</v>
      </c>
      <c r="L34" s="18"/>
      <c r="M34" s="48"/>
      <c r="N34" s="45"/>
      <c r="O34" s="17"/>
    </row>
    <row r="35" spans="2:15" ht="15.75" customHeight="1" x14ac:dyDescent="0.25">
      <c r="B35" s="23"/>
      <c r="C35" s="23"/>
      <c r="D35" s="23"/>
      <c r="E35" s="23"/>
      <c r="F35" s="42"/>
      <c r="G35" s="57">
        <f t="shared" si="10"/>
        <v>0</v>
      </c>
      <c r="H35" s="18"/>
      <c r="I35" s="48"/>
      <c r="J35" s="53"/>
      <c r="K35" s="70">
        <f t="shared" si="11"/>
        <v>0</v>
      </c>
      <c r="L35" s="18"/>
      <c r="M35" s="48"/>
      <c r="N35" s="47"/>
      <c r="O35" s="24"/>
    </row>
    <row r="36" spans="2:15" ht="15.75" customHeight="1" x14ac:dyDescent="0.25">
      <c r="B36" s="16"/>
      <c r="C36" s="16"/>
      <c r="D36" s="16"/>
      <c r="E36" s="16"/>
      <c r="F36" s="40"/>
      <c r="G36" s="57">
        <f t="shared" ref="G36" si="12">+D36*F36</f>
        <v>0</v>
      </c>
      <c r="H36" s="18"/>
      <c r="I36" s="48"/>
      <c r="J36" s="51"/>
      <c r="K36" s="70">
        <f t="shared" ref="K36" si="13">+D36*J36</f>
        <v>0</v>
      </c>
      <c r="L36" s="18"/>
      <c r="M36" s="48"/>
      <c r="N36" s="45"/>
      <c r="O36" s="17"/>
    </row>
    <row r="37" spans="2:15" ht="15.75" customHeight="1" thickBot="1" x14ac:dyDescent="0.3">
      <c r="B37" s="23"/>
      <c r="C37" s="23"/>
      <c r="D37" s="23"/>
      <c r="E37" s="23"/>
      <c r="F37" s="42"/>
      <c r="G37" s="67">
        <f t="shared" si="0"/>
        <v>0</v>
      </c>
      <c r="H37" s="68"/>
      <c r="I37" s="69"/>
      <c r="J37" s="53"/>
      <c r="K37" s="72">
        <f t="shared" si="1"/>
        <v>0</v>
      </c>
      <c r="L37" s="68"/>
      <c r="M37" s="69"/>
      <c r="N37" s="47"/>
      <c r="O37" s="24"/>
    </row>
    <row r="38" spans="2:15" s="3" customFormat="1" ht="15.75" customHeight="1" thickBot="1" x14ac:dyDescent="0.3">
      <c r="B38" s="20"/>
      <c r="C38" s="21"/>
      <c r="D38" s="21"/>
      <c r="E38" s="21" t="s">
        <v>13</v>
      </c>
      <c r="F38" s="43"/>
      <c r="G38" s="61">
        <f>SUM(G8:G37)</f>
        <v>0</v>
      </c>
      <c r="H38" s="62">
        <f>SUM(H8:H37)</f>
        <v>0</v>
      </c>
      <c r="I38" s="63">
        <f>SUM(I8:I37)</f>
        <v>0</v>
      </c>
      <c r="J38" s="54"/>
      <c r="K38" s="61">
        <f>SUM(K8:K37)</f>
        <v>0</v>
      </c>
      <c r="L38" s="62">
        <f>SUM(L8:L37)</f>
        <v>0</v>
      </c>
      <c r="M38" s="63">
        <f>SUM(M8:M37)</f>
        <v>0</v>
      </c>
      <c r="N38" s="56">
        <f>SUM(N8:N37)</f>
        <v>0</v>
      </c>
      <c r="O38" s="22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E41" s="135"/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E42" s="135"/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E43" s="113"/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5"/>
      <c r="G44" s="183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</sheetData>
  <mergeCells count="3">
    <mergeCell ref="G6:I6"/>
    <mergeCell ref="K6:M6"/>
    <mergeCell ref="C2:M2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42B39-0B5E-4345-AE38-B33937F305AA}">
  <dimension ref="A1:R242"/>
  <sheetViews>
    <sheetView zoomScaleNormal="60" zoomScaleSheetLayoutView="100" workbookViewId="0">
      <pane ySplit="7" topLeftCell="A26" activePane="bottomLeft" state="frozen"/>
      <selection activeCell="C1" sqref="C1"/>
      <selection pane="bottomLeft" activeCell="C26" sqref="C26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style="113" customWidth="1"/>
    <col min="4" max="4" width="6" customWidth="1"/>
    <col min="5" max="5" width="21.28515625" style="121" customWidth="1"/>
    <col min="6" max="6" width="8.42578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114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3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84">
        <v>45310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115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16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9778</v>
      </c>
      <c r="C8" s="117" t="s">
        <v>252</v>
      </c>
      <c r="D8" s="11">
        <v>1</v>
      </c>
      <c r="E8" s="125" t="s">
        <v>420</v>
      </c>
      <c r="F8" s="39">
        <v>45</v>
      </c>
      <c r="G8" s="64">
        <f t="shared" ref="G8:G13" si="0">+D8*F8</f>
        <v>45</v>
      </c>
      <c r="H8" s="65"/>
      <c r="I8" s="66"/>
      <c r="J8" s="50"/>
      <c r="K8" s="71">
        <f t="shared" ref="K8:K13" si="1">+D8*J8</f>
        <v>0</v>
      </c>
      <c r="L8" s="65"/>
      <c r="M8" s="66"/>
      <c r="N8" s="44"/>
      <c r="O8" s="12"/>
    </row>
    <row r="9" spans="1:18" x14ac:dyDescent="0.25">
      <c r="B9" s="10"/>
      <c r="C9" s="117"/>
      <c r="D9" s="11">
        <v>2</v>
      </c>
      <c r="E9" s="125" t="s">
        <v>410</v>
      </c>
      <c r="F9" s="39">
        <v>75</v>
      </c>
      <c r="G9" s="57">
        <f t="shared" si="0"/>
        <v>150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0"/>
      <c r="C10" s="148"/>
      <c r="D10" s="11">
        <v>2</v>
      </c>
      <c r="E10" s="125" t="s">
        <v>421</v>
      </c>
      <c r="F10" s="39">
        <v>110</v>
      </c>
      <c r="G10" s="57">
        <f t="shared" si="0"/>
        <v>220</v>
      </c>
      <c r="H10" s="18"/>
      <c r="I10" s="48"/>
      <c r="J10" s="50"/>
      <c r="K10" s="70">
        <f t="shared" si="1"/>
        <v>0</v>
      </c>
      <c r="L10" s="18"/>
      <c r="M10" s="48"/>
      <c r="N10" s="44"/>
      <c r="O10" s="157"/>
    </row>
    <row r="11" spans="1:18" ht="15.75" customHeight="1" x14ac:dyDescent="0.25">
      <c r="B11" s="10"/>
      <c r="C11" s="118"/>
      <c r="D11" s="16">
        <v>1</v>
      </c>
      <c r="E11" s="127" t="s">
        <v>422</v>
      </c>
      <c r="F11" s="40"/>
      <c r="G11" s="57">
        <f t="shared" si="0"/>
        <v>0</v>
      </c>
      <c r="H11" s="18"/>
      <c r="I11" s="48"/>
      <c r="J11" s="51"/>
      <c r="K11" s="70">
        <f t="shared" si="1"/>
        <v>0</v>
      </c>
      <c r="L11" s="18"/>
      <c r="M11" s="48"/>
      <c r="N11" s="45"/>
      <c r="O11" s="17"/>
    </row>
    <row r="12" spans="1:18" ht="15.75" customHeight="1" x14ac:dyDescent="0.25">
      <c r="B12" s="10"/>
      <c r="C12" s="149"/>
      <c r="D12" s="16">
        <v>5</v>
      </c>
      <c r="E12" s="127" t="s">
        <v>423</v>
      </c>
      <c r="F12" s="40">
        <v>38</v>
      </c>
      <c r="G12" s="57">
        <f t="shared" si="0"/>
        <v>190</v>
      </c>
      <c r="H12" s="18"/>
      <c r="I12" s="48"/>
      <c r="J12" s="51"/>
      <c r="K12" s="70">
        <f t="shared" si="1"/>
        <v>0</v>
      </c>
      <c r="L12" s="18"/>
      <c r="M12" s="48"/>
      <c r="N12" s="45"/>
      <c r="O12" s="17"/>
    </row>
    <row r="13" spans="1:18" ht="15.75" customHeight="1" x14ac:dyDescent="0.25">
      <c r="B13" s="10"/>
      <c r="C13" s="149"/>
      <c r="D13" s="16">
        <v>4</v>
      </c>
      <c r="E13" s="127" t="s">
        <v>424</v>
      </c>
      <c r="F13" s="40">
        <v>33</v>
      </c>
      <c r="G13" s="57">
        <f t="shared" si="0"/>
        <v>132</v>
      </c>
      <c r="H13" s="18"/>
      <c r="I13" s="48"/>
      <c r="J13" s="51"/>
      <c r="K13" s="70">
        <f t="shared" si="1"/>
        <v>0</v>
      </c>
      <c r="L13" s="18"/>
      <c r="M13" s="48"/>
      <c r="N13" s="45"/>
      <c r="O13" s="17"/>
    </row>
    <row r="14" spans="1:18" x14ac:dyDescent="0.25">
      <c r="B14" s="10">
        <v>9779</v>
      </c>
      <c r="C14" s="118" t="s">
        <v>425</v>
      </c>
      <c r="D14" s="16">
        <v>2</v>
      </c>
      <c r="E14" s="127" t="s">
        <v>426</v>
      </c>
      <c r="F14" s="40">
        <v>30</v>
      </c>
      <c r="G14" s="57">
        <f t="shared" ref="G14" si="2">+D14*F14</f>
        <v>60</v>
      </c>
      <c r="H14" s="18"/>
      <c r="I14" s="48"/>
      <c r="J14" s="51"/>
      <c r="K14" s="70">
        <f t="shared" ref="K14" si="3">+D14*J14</f>
        <v>0</v>
      </c>
      <c r="L14" s="18"/>
      <c r="M14" s="48"/>
      <c r="N14" s="45"/>
      <c r="O14" s="17"/>
    </row>
    <row r="15" spans="1:18" x14ac:dyDescent="0.25">
      <c r="B15" s="16"/>
      <c r="C15" s="118"/>
      <c r="D15" s="16">
        <v>1</v>
      </c>
      <c r="E15" s="127" t="s">
        <v>427</v>
      </c>
      <c r="F15" s="40">
        <v>163</v>
      </c>
      <c r="G15" s="57">
        <f t="shared" ref="G15" si="4">+D15*F15</f>
        <v>163</v>
      </c>
      <c r="H15" s="18"/>
      <c r="I15" s="48"/>
      <c r="J15" s="51"/>
      <c r="K15" s="70">
        <f t="shared" ref="K15" si="5">+D15*J15</f>
        <v>0</v>
      </c>
      <c r="L15" s="18"/>
      <c r="M15" s="48"/>
      <c r="N15" s="45"/>
      <c r="O15" s="17"/>
    </row>
    <row r="16" spans="1:18" ht="15.75" customHeight="1" x14ac:dyDescent="0.25">
      <c r="B16" s="16"/>
      <c r="C16" s="118"/>
      <c r="D16" s="16">
        <v>10</v>
      </c>
      <c r="E16" s="127" t="s">
        <v>414</v>
      </c>
      <c r="F16" s="40">
        <v>8</v>
      </c>
      <c r="G16" s="57">
        <f>+D16*F16</f>
        <v>80</v>
      </c>
      <c r="H16" s="18"/>
      <c r="I16" s="48"/>
      <c r="J16" s="51"/>
      <c r="K16" s="70">
        <f t="shared" ref="K16:K17" si="6">+D16*J16</f>
        <v>0</v>
      </c>
      <c r="L16" s="18"/>
      <c r="M16" s="48"/>
      <c r="N16" s="45"/>
      <c r="O16" s="17"/>
    </row>
    <row r="17" spans="2:15" x14ac:dyDescent="0.25">
      <c r="B17" s="10">
        <v>9780</v>
      </c>
      <c r="C17" s="117" t="s">
        <v>428</v>
      </c>
      <c r="D17" s="11">
        <v>3</v>
      </c>
      <c r="E17" s="125" t="s">
        <v>429</v>
      </c>
      <c r="F17" s="39">
        <v>30</v>
      </c>
      <c r="G17" s="57">
        <f t="shared" ref="G17" si="7">+D17*F17</f>
        <v>90</v>
      </c>
      <c r="H17" s="18"/>
      <c r="I17" s="48"/>
      <c r="J17" s="50"/>
      <c r="K17" s="70">
        <f t="shared" si="6"/>
        <v>0</v>
      </c>
      <c r="L17" s="18"/>
      <c r="M17" s="48"/>
      <c r="N17" s="44"/>
      <c r="O17" s="12"/>
    </row>
    <row r="18" spans="2:15" x14ac:dyDescent="0.25">
      <c r="B18" s="10">
        <v>9781</v>
      </c>
      <c r="C18" s="148" t="s">
        <v>160</v>
      </c>
      <c r="D18" s="11">
        <v>2</v>
      </c>
      <c r="E18" s="125" t="s">
        <v>253</v>
      </c>
      <c r="F18" s="39"/>
      <c r="G18" s="57">
        <f>+D18*F18</f>
        <v>0</v>
      </c>
      <c r="H18" s="18"/>
      <c r="I18" s="48"/>
      <c r="J18" s="50">
        <v>190</v>
      </c>
      <c r="K18" s="70">
        <f>+D18*J18</f>
        <v>380</v>
      </c>
      <c r="L18" s="18"/>
      <c r="M18" s="48"/>
      <c r="N18" s="44"/>
      <c r="O18" s="157"/>
    </row>
    <row r="19" spans="2:15" ht="15.75" customHeight="1" x14ac:dyDescent="0.25">
      <c r="B19" s="10">
        <v>9782</v>
      </c>
      <c r="C19" s="149" t="s">
        <v>160</v>
      </c>
      <c r="D19" s="16">
        <v>1</v>
      </c>
      <c r="E19" s="127" t="s">
        <v>430</v>
      </c>
      <c r="F19" s="40">
        <v>78</v>
      </c>
      <c r="G19" s="57">
        <v>0</v>
      </c>
      <c r="H19" s="18"/>
      <c r="I19" s="48"/>
      <c r="J19" s="51"/>
      <c r="K19" s="70">
        <f t="shared" ref="K19:K27" si="8">+D19*J19</f>
        <v>0</v>
      </c>
      <c r="L19" s="18"/>
      <c r="M19" s="48"/>
      <c r="N19" s="45">
        <v>78</v>
      </c>
      <c r="O19" s="17"/>
    </row>
    <row r="20" spans="2:15" x14ac:dyDescent="0.25">
      <c r="B20" s="10">
        <v>9783</v>
      </c>
      <c r="C20" s="118" t="s">
        <v>351</v>
      </c>
      <c r="D20" s="16">
        <v>2</v>
      </c>
      <c r="E20" s="127" t="s">
        <v>431</v>
      </c>
      <c r="F20" s="40">
        <v>38</v>
      </c>
      <c r="G20" s="57">
        <f t="shared" ref="G20:G21" si="9">+D20*F20</f>
        <v>76</v>
      </c>
      <c r="H20" s="18"/>
      <c r="I20" s="48"/>
      <c r="J20" s="51"/>
      <c r="K20" s="70">
        <f t="shared" si="8"/>
        <v>0</v>
      </c>
      <c r="L20" s="18"/>
      <c r="M20" s="48"/>
      <c r="N20" s="45"/>
      <c r="O20" s="17"/>
    </row>
    <row r="21" spans="2:15" x14ac:dyDescent="0.25">
      <c r="B21" s="16"/>
      <c r="C21" s="118"/>
      <c r="D21" s="16">
        <v>1</v>
      </c>
      <c r="E21" s="127" t="s">
        <v>240</v>
      </c>
      <c r="F21" s="40">
        <v>116</v>
      </c>
      <c r="G21" s="57">
        <f t="shared" si="9"/>
        <v>116</v>
      </c>
      <c r="H21" s="18"/>
      <c r="I21" s="48"/>
      <c r="J21" s="51"/>
      <c r="K21" s="70">
        <f t="shared" si="8"/>
        <v>0</v>
      </c>
      <c r="L21" s="18"/>
      <c r="M21" s="48"/>
      <c r="N21" s="45"/>
      <c r="O21" s="17"/>
    </row>
    <row r="22" spans="2:15" ht="15.75" customHeight="1" x14ac:dyDescent="0.25">
      <c r="B22" s="16"/>
      <c r="C22" s="118"/>
      <c r="D22" s="16">
        <v>1</v>
      </c>
      <c r="E22" s="127" t="s">
        <v>432</v>
      </c>
      <c r="F22" s="40">
        <v>35</v>
      </c>
      <c r="G22" s="57">
        <f>+D22*F22</f>
        <v>35</v>
      </c>
      <c r="H22" s="18"/>
      <c r="I22" s="48"/>
      <c r="J22" s="51"/>
      <c r="K22" s="70">
        <f t="shared" si="8"/>
        <v>0</v>
      </c>
      <c r="L22" s="18"/>
      <c r="M22" s="48"/>
      <c r="N22" s="45"/>
      <c r="O22" s="17"/>
    </row>
    <row r="23" spans="2:15" ht="15.75" customHeight="1" x14ac:dyDescent="0.25">
      <c r="B23" s="10">
        <v>9784</v>
      </c>
      <c r="C23" s="149" t="s">
        <v>179</v>
      </c>
      <c r="D23" s="16">
        <v>1</v>
      </c>
      <c r="E23" s="127" t="s">
        <v>433</v>
      </c>
      <c r="F23" s="40"/>
      <c r="G23" s="57">
        <f t="shared" ref="G23:G25" si="10">+D23*F23</f>
        <v>0</v>
      </c>
      <c r="H23" s="18"/>
      <c r="I23" s="48"/>
      <c r="J23" s="51"/>
      <c r="K23" s="70">
        <f t="shared" ref="K23:K25" si="11">+D23*J23</f>
        <v>0</v>
      </c>
      <c r="L23" s="18"/>
      <c r="M23" s="48"/>
      <c r="N23" s="45"/>
      <c r="O23" s="17"/>
    </row>
    <row r="24" spans="2:15" x14ac:dyDescent="0.25">
      <c r="B24" s="10">
        <v>9785</v>
      </c>
      <c r="C24" s="118" t="s">
        <v>434</v>
      </c>
      <c r="D24" s="16">
        <v>10</v>
      </c>
      <c r="E24" s="127" t="s">
        <v>414</v>
      </c>
      <c r="F24" s="40">
        <v>8</v>
      </c>
      <c r="G24" s="57">
        <f t="shared" si="10"/>
        <v>80</v>
      </c>
      <c r="H24" s="18"/>
      <c r="I24" s="48"/>
      <c r="J24" s="51"/>
      <c r="K24" s="70">
        <f t="shared" si="11"/>
        <v>0</v>
      </c>
      <c r="L24" s="18"/>
      <c r="M24" s="48"/>
      <c r="N24" s="45"/>
      <c r="O24" s="17"/>
    </row>
    <row r="25" spans="2:15" x14ac:dyDescent="0.25">
      <c r="B25" s="16">
        <v>9786</v>
      </c>
      <c r="C25" s="118" t="s">
        <v>21</v>
      </c>
      <c r="D25" s="16">
        <v>5</v>
      </c>
      <c r="E25" s="127" t="s">
        <v>435</v>
      </c>
      <c r="F25" s="40">
        <v>55</v>
      </c>
      <c r="G25" s="57">
        <f t="shared" si="10"/>
        <v>275</v>
      </c>
      <c r="H25" s="18"/>
      <c r="I25" s="48"/>
      <c r="J25" s="51"/>
      <c r="K25" s="70">
        <f t="shared" si="11"/>
        <v>0</v>
      </c>
      <c r="L25" s="18"/>
      <c r="M25" s="48"/>
      <c r="N25" s="45"/>
      <c r="O25" s="17"/>
    </row>
    <row r="26" spans="2:15" ht="15.75" customHeight="1" x14ac:dyDescent="0.25">
      <c r="B26" s="16">
        <v>9787</v>
      </c>
      <c r="C26" s="118" t="s">
        <v>160</v>
      </c>
      <c r="D26" s="16">
        <v>10</v>
      </c>
      <c r="E26" s="127" t="s">
        <v>436</v>
      </c>
      <c r="F26" s="40"/>
      <c r="G26" s="57">
        <f>+D26*F26</f>
        <v>0</v>
      </c>
      <c r="H26" s="18"/>
      <c r="I26" s="48"/>
      <c r="J26" s="51">
        <v>64</v>
      </c>
      <c r="K26" s="70">
        <v>0</v>
      </c>
      <c r="L26" s="18"/>
      <c r="M26" s="48"/>
      <c r="N26" s="45">
        <v>640</v>
      </c>
      <c r="O26" s="17"/>
    </row>
    <row r="27" spans="2:15" x14ac:dyDescent="0.25">
      <c r="B27" s="10">
        <v>9788</v>
      </c>
      <c r="C27" s="117" t="s">
        <v>425</v>
      </c>
      <c r="D27" s="11">
        <v>1</v>
      </c>
      <c r="E27" s="125" t="s">
        <v>424</v>
      </c>
      <c r="F27" s="39">
        <v>33</v>
      </c>
      <c r="G27" s="57">
        <f t="shared" ref="G27:G28" si="12">+D27*F27</f>
        <v>33</v>
      </c>
      <c r="H27" s="18"/>
      <c r="I27" s="48"/>
      <c r="J27" s="50"/>
      <c r="K27" s="70">
        <f t="shared" si="8"/>
        <v>0</v>
      </c>
      <c r="L27" s="18"/>
      <c r="M27" s="48"/>
      <c r="N27" s="44"/>
      <c r="O27" s="12"/>
    </row>
    <row r="28" spans="2:15" x14ac:dyDescent="0.25">
      <c r="B28" s="10"/>
      <c r="C28" s="148"/>
      <c r="D28" s="11">
        <v>2</v>
      </c>
      <c r="E28" s="125" t="s">
        <v>414</v>
      </c>
      <c r="F28" s="39">
        <v>8</v>
      </c>
      <c r="G28" s="57">
        <f t="shared" si="12"/>
        <v>16</v>
      </c>
      <c r="H28" s="18"/>
      <c r="I28" s="48"/>
      <c r="J28" s="50"/>
      <c r="K28" s="70">
        <f t="shared" ref="K28" si="13">+D28*J28</f>
        <v>0</v>
      </c>
      <c r="L28" s="18"/>
      <c r="M28" s="48"/>
      <c r="N28" s="44"/>
      <c r="O28" s="157"/>
    </row>
    <row r="29" spans="2:15" x14ac:dyDescent="0.25">
      <c r="B29" s="16">
        <v>9789</v>
      </c>
      <c r="C29" s="118" t="s">
        <v>437</v>
      </c>
      <c r="D29" s="16">
        <v>1</v>
      </c>
      <c r="E29" s="127" t="s">
        <v>438</v>
      </c>
      <c r="F29" s="40">
        <v>37</v>
      </c>
      <c r="G29" s="57">
        <f t="shared" ref="G29" si="14">+D29*F29</f>
        <v>37</v>
      </c>
      <c r="H29" s="18"/>
      <c r="I29" s="48"/>
      <c r="J29" s="51"/>
      <c r="K29" s="70">
        <f t="shared" ref="K29:K42" si="15">+D29*J29</f>
        <v>0</v>
      </c>
      <c r="L29" s="18"/>
      <c r="M29" s="48"/>
      <c r="N29" s="45"/>
      <c r="O29" s="17"/>
    </row>
    <row r="30" spans="2:15" ht="15.75" customHeight="1" x14ac:dyDescent="0.25">
      <c r="B30" s="16">
        <v>9790</v>
      </c>
      <c r="C30" s="118" t="s">
        <v>418</v>
      </c>
      <c r="D30" s="16">
        <v>6</v>
      </c>
      <c r="E30" s="127" t="s">
        <v>439</v>
      </c>
      <c r="F30" s="40"/>
      <c r="G30" s="57">
        <f>+D30*F30</f>
        <v>0</v>
      </c>
      <c r="H30" s="18"/>
      <c r="I30" s="48"/>
      <c r="J30" s="51">
        <v>106</v>
      </c>
      <c r="K30" s="70">
        <f t="shared" si="15"/>
        <v>636</v>
      </c>
      <c r="L30" s="18"/>
      <c r="M30" s="48"/>
      <c r="N30" s="45"/>
      <c r="O30" s="17"/>
    </row>
    <row r="31" spans="2:15" ht="15.75" customHeight="1" x14ac:dyDescent="0.25">
      <c r="B31" s="23"/>
      <c r="C31" s="119"/>
      <c r="D31" s="23">
        <v>2</v>
      </c>
      <c r="E31" s="128" t="s">
        <v>39</v>
      </c>
      <c r="F31" s="42"/>
      <c r="G31" s="57">
        <f t="shared" ref="G31:G36" si="16">+D31*F31</f>
        <v>0</v>
      </c>
      <c r="H31" s="153"/>
      <c r="I31" s="154"/>
      <c r="J31" s="53">
        <v>152</v>
      </c>
      <c r="K31" s="70">
        <f t="shared" si="15"/>
        <v>304</v>
      </c>
      <c r="L31" s="153"/>
      <c r="M31" s="154"/>
      <c r="N31" s="47"/>
      <c r="O31" s="24"/>
    </row>
    <row r="32" spans="2:15" ht="15.75" customHeight="1" x14ac:dyDescent="0.25">
      <c r="B32" s="23">
        <v>9791</v>
      </c>
      <c r="C32" s="119" t="s">
        <v>88</v>
      </c>
      <c r="D32" s="23">
        <v>3</v>
      </c>
      <c r="E32" s="128" t="s">
        <v>414</v>
      </c>
      <c r="F32" s="42">
        <v>8</v>
      </c>
      <c r="G32" s="57">
        <f t="shared" si="16"/>
        <v>24</v>
      </c>
      <c r="H32" s="153"/>
      <c r="I32" s="154"/>
      <c r="J32" s="53"/>
      <c r="K32" s="70">
        <f t="shared" si="15"/>
        <v>0</v>
      </c>
      <c r="L32" s="153"/>
      <c r="M32" s="154"/>
      <c r="N32" s="47"/>
      <c r="O32" s="24"/>
    </row>
    <row r="33" spans="2:15" ht="15.75" customHeight="1" x14ac:dyDescent="0.25">
      <c r="B33" s="23">
        <v>9792</v>
      </c>
      <c r="C33" s="119" t="s">
        <v>185</v>
      </c>
      <c r="D33" s="23">
        <v>6</v>
      </c>
      <c r="E33" s="128" t="s">
        <v>39</v>
      </c>
      <c r="F33" s="42"/>
      <c r="G33" s="57">
        <f t="shared" si="16"/>
        <v>0</v>
      </c>
      <c r="H33" s="153"/>
      <c r="I33" s="154"/>
      <c r="J33" s="53">
        <v>152</v>
      </c>
      <c r="K33" s="70">
        <f t="shared" si="15"/>
        <v>912</v>
      </c>
      <c r="L33" s="153"/>
      <c r="M33" s="154"/>
      <c r="N33" s="47"/>
      <c r="O33" s="24"/>
    </row>
    <row r="34" spans="2:15" ht="15.75" customHeight="1" x14ac:dyDescent="0.25">
      <c r="B34" s="23"/>
      <c r="C34" s="119"/>
      <c r="D34" s="23">
        <v>4</v>
      </c>
      <c r="E34" s="128" t="s">
        <v>439</v>
      </c>
      <c r="F34" s="42"/>
      <c r="G34" s="57">
        <f t="shared" si="16"/>
        <v>0</v>
      </c>
      <c r="H34" s="153"/>
      <c r="I34" s="154"/>
      <c r="J34" s="53">
        <v>107</v>
      </c>
      <c r="K34" s="70">
        <f t="shared" si="15"/>
        <v>428</v>
      </c>
      <c r="L34" s="153"/>
      <c r="M34" s="154"/>
      <c r="N34" s="47"/>
      <c r="O34" s="24"/>
    </row>
    <row r="35" spans="2:15" ht="15.75" customHeight="1" x14ac:dyDescent="0.25">
      <c r="B35" s="23">
        <v>9793</v>
      </c>
      <c r="C35" s="119" t="s">
        <v>131</v>
      </c>
      <c r="D35" s="23">
        <v>6</v>
      </c>
      <c r="E35" s="128" t="s">
        <v>440</v>
      </c>
      <c r="F35" s="42">
        <v>15</v>
      </c>
      <c r="G35" s="57">
        <f t="shared" si="16"/>
        <v>90</v>
      </c>
      <c r="H35" s="153"/>
      <c r="I35" s="154"/>
      <c r="J35" s="53"/>
      <c r="K35" s="70"/>
      <c r="L35" s="153"/>
      <c r="M35" s="154"/>
      <c r="N35" s="47"/>
      <c r="O35" s="24"/>
    </row>
    <row r="36" spans="2:15" ht="15.75" customHeight="1" x14ac:dyDescent="0.25">
      <c r="B36" s="23"/>
      <c r="C36" s="119"/>
      <c r="D36" s="23">
        <v>1</v>
      </c>
      <c r="E36" s="128" t="s">
        <v>46</v>
      </c>
      <c r="F36" s="42">
        <v>58</v>
      </c>
      <c r="G36" s="57">
        <f t="shared" si="16"/>
        <v>58</v>
      </c>
      <c r="H36" s="153"/>
      <c r="I36" s="154"/>
      <c r="J36" s="53"/>
      <c r="K36" s="70"/>
      <c r="L36" s="153"/>
      <c r="M36" s="154"/>
      <c r="N36" s="47"/>
      <c r="O36" s="24"/>
    </row>
    <row r="37" spans="2:15" ht="15.75" customHeight="1" x14ac:dyDescent="0.25">
      <c r="B37" s="23">
        <v>9794</v>
      </c>
      <c r="C37" s="119" t="s">
        <v>441</v>
      </c>
      <c r="D37" s="23">
        <v>2</v>
      </c>
      <c r="E37" s="128" t="s">
        <v>253</v>
      </c>
      <c r="F37" s="42"/>
      <c r="G37" s="57"/>
      <c r="H37" s="153"/>
      <c r="I37" s="154"/>
      <c r="J37" s="53">
        <v>190</v>
      </c>
      <c r="K37" s="70"/>
      <c r="L37" s="153"/>
      <c r="M37" s="154"/>
      <c r="N37" s="47">
        <v>380</v>
      </c>
      <c r="O37" s="24"/>
    </row>
    <row r="38" spans="2:15" ht="15.75" customHeight="1" x14ac:dyDescent="0.25">
      <c r="B38" s="23"/>
      <c r="C38" s="119"/>
      <c r="D38" s="23">
        <v>2</v>
      </c>
      <c r="E38" s="128" t="s">
        <v>228</v>
      </c>
      <c r="F38" s="42"/>
      <c r="G38" s="57"/>
      <c r="H38" s="153"/>
      <c r="I38" s="154"/>
      <c r="J38" s="53">
        <v>140</v>
      </c>
      <c r="K38" s="70"/>
      <c r="L38" s="153"/>
      <c r="M38" s="154"/>
      <c r="N38" s="47">
        <v>220</v>
      </c>
      <c r="O38" s="24"/>
    </row>
    <row r="39" spans="2:15" ht="15.75" customHeight="1" x14ac:dyDescent="0.25">
      <c r="B39" s="23">
        <v>9795</v>
      </c>
      <c r="C39" s="119" t="s">
        <v>441</v>
      </c>
      <c r="D39" s="23">
        <v>1</v>
      </c>
      <c r="E39" s="128" t="s">
        <v>184</v>
      </c>
      <c r="F39" s="42">
        <v>110</v>
      </c>
      <c r="G39" s="57"/>
      <c r="H39" s="153"/>
      <c r="I39" s="154"/>
      <c r="J39" s="53"/>
      <c r="K39" s="70"/>
      <c r="L39" s="153"/>
      <c r="M39" s="154"/>
      <c r="N39" s="47">
        <v>110</v>
      </c>
      <c r="O39" s="24"/>
    </row>
    <row r="40" spans="2:15" ht="15.75" customHeight="1" x14ac:dyDescent="0.25">
      <c r="B40" s="23"/>
      <c r="C40" s="119"/>
      <c r="D40" s="23">
        <v>2</v>
      </c>
      <c r="E40" s="128" t="s">
        <v>42</v>
      </c>
      <c r="F40" s="42">
        <v>38</v>
      </c>
      <c r="G40" s="57">
        <v>0</v>
      </c>
      <c r="H40" s="153"/>
      <c r="I40" s="154"/>
      <c r="J40" s="53"/>
      <c r="K40" s="70">
        <f t="shared" si="15"/>
        <v>0</v>
      </c>
      <c r="L40" s="153"/>
      <c r="M40" s="154"/>
      <c r="N40" s="47">
        <v>76</v>
      </c>
      <c r="O40" s="24"/>
    </row>
    <row r="41" spans="2:15" ht="15.75" customHeight="1" x14ac:dyDescent="0.25">
      <c r="B41" s="23"/>
      <c r="C41" s="119"/>
      <c r="D41" s="23">
        <v>1</v>
      </c>
      <c r="E41" s="128" t="s">
        <v>424</v>
      </c>
      <c r="F41" s="42">
        <v>33</v>
      </c>
      <c r="G41" s="57">
        <v>0</v>
      </c>
      <c r="H41" s="153"/>
      <c r="I41" s="154"/>
      <c r="J41" s="53"/>
      <c r="K41" s="70">
        <f t="shared" si="15"/>
        <v>0</v>
      </c>
      <c r="L41" s="153"/>
      <c r="M41" s="154"/>
      <c r="N41" s="47">
        <v>33</v>
      </c>
      <c r="O41" s="24"/>
    </row>
    <row r="42" spans="2:15" ht="15.75" customHeight="1" thickBot="1" x14ac:dyDescent="0.3">
      <c r="B42" s="23"/>
      <c r="C42" s="119"/>
      <c r="D42" s="23"/>
      <c r="E42" s="128"/>
      <c r="F42" s="42"/>
      <c r="G42" s="57">
        <f t="shared" ref="G42" si="17">+D42*F42</f>
        <v>0</v>
      </c>
      <c r="H42" s="68"/>
      <c r="I42" s="69"/>
      <c r="J42" s="53"/>
      <c r="K42" s="70">
        <f t="shared" si="15"/>
        <v>0</v>
      </c>
      <c r="L42" s="68"/>
      <c r="M42" s="69"/>
      <c r="N42" s="47"/>
      <c r="O42" s="24"/>
    </row>
    <row r="43" spans="2:15" s="3" customFormat="1" ht="15.75" customHeight="1" thickBot="1" x14ac:dyDescent="0.3">
      <c r="B43" s="20"/>
      <c r="C43" s="120"/>
      <c r="D43" s="21"/>
      <c r="E43" s="129" t="s">
        <v>13</v>
      </c>
      <c r="F43" s="43"/>
      <c r="G43" s="61">
        <f>SUM(G8:G42)</f>
        <v>1970</v>
      </c>
      <c r="H43" s="62">
        <f>SUM(H8:H42)</f>
        <v>0</v>
      </c>
      <c r="I43" s="63">
        <f>SUM(I8:I42)</f>
        <v>0</v>
      </c>
      <c r="J43" s="54"/>
      <c r="K43" s="61">
        <f>SUM(K8:K42)</f>
        <v>2660</v>
      </c>
      <c r="L43" s="62">
        <f>SUM(L8:L42)</f>
        <v>0</v>
      </c>
      <c r="M43" s="63">
        <f>SUM(M8:M42)</f>
        <v>0</v>
      </c>
      <c r="N43" s="56">
        <f>SUM(N8:N42)</f>
        <v>1537</v>
      </c>
      <c r="O43" s="22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E45" s="121" t="s">
        <v>61</v>
      </c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21" t="s">
        <v>62</v>
      </c>
      <c r="F47" s="1"/>
      <c r="G47" s="30">
        <v>6167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21" t="s">
        <v>14</v>
      </c>
      <c r="F48" s="1"/>
      <c r="G48" s="30">
        <v>1537</v>
      </c>
      <c r="H48" s="2"/>
      <c r="I48" s="1"/>
      <c r="J48" s="1"/>
      <c r="K48" s="30"/>
      <c r="L48" s="2"/>
      <c r="M48" s="1"/>
      <c r="N48" s="1"/>
      <c r="O48" s="1"/>
    </row>
    <row r="49" spans="1:15" x14ac:dyDescent="0.25">
      <c r="E49" s="121" t="s">
        <v>442</v>
      </c>
      <c r="F49" s="1"/>
      <c r="G49" s="30">
        <v>940</v>
      </c>
      <c r="H49" s="2"/>
      <c r="I49" s="1"/>
      <c r="J49" s="1"/>
      <c r="K49" s="30" t="s">
        <v>443</v>
      </c>
      <c r="L49" s="2"/>
      <c r="M49" s="1"/>
      <c r="N49" s="1"/>
      <c r="O49" s="1"/>
    </row>
    <row r="50" spans="1:15" x14ac:dyDescent="0.25">
      <c r="E50" s="121" t="s">
        <v>295</v>
      </c>
      <c r="F50" s="1"/>
      <c r="G50" s="30">
        <v>3690</v>
      </c>
      <c r="H50" s="2"/>
      <c r="I50" s="1"/>
      <c r="J50" s="1"/>
      <c r="K50" s="30"/>
      <c r="L50" s="2"/>
      <c r="M50" s="1"/>
      <c r="N50" s="1"/>
      <c r="O50" s="1"/>
    </row>
    <row r="51" spans="1:15" x14ac:dyDescent="0.25">
      <c r="A51" s="135" t="s">
        <v>445</v>
      </c>
      <c r="F51" s="1"/>
      <c r="G51" s="30"/>
      <c r="H51" s="2"/>
      <c r="I51" s="137" t="s">
        <v>444</v>
      </c>
      <c r="J51" s="1"/>
      <c r="K51" s="30"/>
      <c r="L51" s="2"/>
      <c r="M51" s="1"/>
      <c r="N51" s="1"/>
      <c r="O51" s="1"/>
    </row>
    <row r="52" spans="1:15" x14ac:dyDescent="0.25">
      <c r="E52" s="121" t="s">
        <v>65</v>
      </c>
      <c r="F52" s="1"/>
      <c r="G52" s="30">
        <v>0</v>
      </c>
      <c r="H52" s="2"/>
      <c r="I52" s="1"/>
      <c r="J52" s="1"/>
      <c r="K52" s="30"/>
      <c r="L52" s="2"/>
      <c r="M52" s="1"/>
      <c r="N52" s="1"/>
      <c r="O52" s="1"/>
    </row>
    <row r="53" spans="1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1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1:15" x14ac:dyDescent="0.25">
      <c r="F55" s="137" t="s">
        <v>446</v>
      </c>
      <c r="G55" s="30"/>
      <c r="H55" s="2"/>
      <c r="I55" s="1"/>
      <c r="J55" s="1"/>
      <c r="K55" s="30"/>
      <c r="L55" s="2"/>
      <c r="M55" s="1"/>
      <c r="N55" s="1"/>
      <c r="O55" s="1"/>
    </row>
    <row r="56" spans="1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1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1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1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1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1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1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1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1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ht="15" customHeight="1" x14ac:dyDescent="0.25"/>
    <row r="233" spans="6:15" ht="15" customHeight="1" x14ac:dyDescent="0.25"/>
    <row r="242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830D-A30D-124D-91BF-EE343C3670F4}">
  <dimension ref="A1:R227"/>
  <sheetViews>
    <sheetView zoomScaleNormal="60" zoomScaleSheetLayoutView="100" workbookViewId="0">
      <pane ySplit="7" topLeftCell="A29" activePane="bottomLeft" state="frozen"/>
      <selection activeCell="C1" sqref="C1"/>
      <selection pane="bottomLeft" activeCell="M15" sqref="M15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25.140625" customWidth="1"/>
    <col min="4" max="4" width="4.42578125" customWidth="1"/>
    <col min="5" max="5" width="25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11.710937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45311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9796</v>
      </c>
      <c r="C8" s="73" t="s">
        <v>447</v>
      </c>
      <c r="D8" s="11">
        <v>6</v>
      </c>
      <c r="E8" s="73" t="s">
        <v>41</v>
      </c>
      <c r="F8" s="39">
        <v>8</v>
      </c>
      <c r="G8" s="64">
        <f>+D8*F8</f>
        <v>48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11"/>
      <c r="D9" s="11">
        <v>1</v>
      </c>
      <c r="E9" s="73" t="s">
        <v>124</v>
      </c>
      <c r="F9" s="39">
        <v>700</v>
      </c>
      <c r="G9" s="57">
        <f t="shared" ref="G9:G41" si="0">+D9*F9</f>
        <v>700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>
        <v>9797</v>
      </c>
      <c r="C10" s="148" t="s">
        <v>113</v>
      </c>
      <c r="D10" s="11">
        <v>10</v>
      </c>
      <c r="E10" s="73" t="s">
        <v>41</v>
      </c>
      <c r="F10" s="39">
        <v>8</v>
      </c>
      <c r="G10" s="57">
        <f t="shared" si="0"/>
        <v>80</v>
      </c>
      <c r="H10" s="18"/>
      <c r="I10" s="48"/>
      <c r="J10" s="50"/>
      <c r="K10" s="70">
        <f>+D10*J10</f>
        <v>0</v>
      </c>
      <c r="L10" s="18"/>
      <c r="M10" s="48"/>
      <c r="N10" s="44"/>
      <c r="O10" s="97"/>
    </row>
    <row r="11" spans="1:18" x14ac:dyDescent="0.25">
      <c r="B11" s="10"/>
      <c r="C11" s="73"/>
      <c r="D11" s="11">
        <v>1</v>
      </c>
      <c r="E11" s="73" t="s">
        <v>280</v>
      </c>
      <c r="F11" s="39">
        <v>75</v>
      </c>
      <c r="G11" s="57">
        <f t="shared" si="0"/>
        <v>75</v>
      </c>
      <c r="H11" s="18"/>
      <c r="I11" s="48"/>
      <c r="J11" s="50"/>
      <c r="K11" s="70">
        <f t="shared" ref="K11:K41" si="1">+D11*J11</f>
        <v>0</v>
      </c>
      <c r="L11" s="18"/>
      <c r="M11" s="48"/>
      <c r="N11" s="44"/>
      <c r="O11" s="12"/>
    </row>
    <row r="12" spans="1:18" x14ac:dyDescent="0.25">
      <c r="B12" s="10">
        <v>9798</v>
      </c>
      <c r="C12" s="73" t="s">
        <v>283</v>
      </c>
      <c r="D12" s="11">
        <v>1</v>
      </c>
      <c r="E12" s="73" t="s">
        <v>448</v>
      </c>
      <c r="F12" s="39">
        <v>930</v>
      </c>
      <c r="G12" s="57">
        <f t="shared" si="0"/>
        <v>930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1"/>
      <c r="D13" s="11">
        <v>1</v>
      </c>
      <c r="E13" s="73" t="s">
        <v>280</v>
      </c>
      <c r="F13" s="39">
        <v>75</v>
      </c>
      <c r="G13" s="57">
        <f t="shared" si="0"/>
        <v>75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ht="15.75" customHeight="1" x14ac:dyDescent="0.25">
      <c r="B14" s="10"/>
      <c r="C14" s="11"/>
      <c r="D14" s="16">
        <v>10</v>
      </c>
      <c r="E14" s="130" t="s">
        <v>265</v>
      </c>
      <c r="F14" s="40">
        <v>7</v>
      </c>
      <c r="G14" s="57">
        <f t="shared" si="0"/>
        <v>70</v>
      </c>
      <c r="H14" s="18"/>
      <c r="I14" s="48"/>
      <c r="J14" s="51"/>
      <c r="K14" s="70">
        <f t="shared" si="1"/>
        <v>0</v>
      </c>
      <c r="L14" s="18"/>
      <c r="M14" s="48"/>
      <c r="N14" s="45"/>
      <c r="O14" s="17"/>
    </row>
    <row r="15" spans="1:18" x14ac:dyDescent="0.25">
      <c r="B15" s="10">
        <v>9799</v>
      </c>
      <c r="C15" s="73" t="s">
        <v>172</v>
      </c>
      <c r="D15" s="11">
        <v>12</v>
      </c>
      <c r="E15" s="73" t="s">
        <v>76</v>
      </c>
      <c r="F15" s="39"/>
      <c r="G15" s="57">
        <f t="shared" ref="G15:G25" si="2">+D15*F15</f>
        <v>0</v>
      </c>
      <c r="H15" s="18"/>
      <c r="I15" s="48"/>
      <c r="J15" s="50">
        <v>107</v>
      </c>
      <c r="K15" s="70">
        <v>0</v>
      </c>
      <c r="L15" s="18">
        <v>1284</v>
      </c>
      <c r="M15" s="48"/>
      <c r="N15" s="44"/>
      <c r="O15" s="12"/>
    </row>
    <row r="16" spans="1:18" x14ac:dyDescent="0.25">
      <c r="B16" s="10"/>
      <c r="C16" s="73"/>
      <c r="D16" s="11">
        <v>6</v>
      </c>
      <c r="E16" s="73" t="s">
        <v>39</v>
      </c>
      <c r="F16" s="39"/>
      <c r="G16" s="57">
        <f t="shared" si="2"/>
        <v>0</v>
      </c>
      <c r="H16" s="18"/>
      <c r="I16" s="48"/>
      <c r="J16" s="50">
        <v>152</v>
      </c>
      <c r="K16" s="70">
        <v>0</v>
      </c>
      <c r="L16" s="18">
        <v>912</v>
      </c>
      <c r="M16" s="48"/>
      <c r="N16" s="44"/>
      <c r="O16" s="12"/>
    </row>
    <row r="17" spans="2:15" x14ac:dyDescent="0.25">
      <c r="B17" s="10"/>
      <c r="C17" s="73"/>
      <c r="D17" s="11">
        <v>24</v>
      </c>
      <c r="E17" s="73" t="s">
        <v>175</v>
      </c>
      <c r="F17" s="39"/>
      <c r="G17" s="57">
        <f t="shared" si="2"/>
        <v>0</v>
      </c>
      <c r="H17" s="18"/>
      <c r="I17" s="48"/>
      <c r="J17" s="50">
        <v>170</v>
      </c>
      <c r="K17" s="70">
        <v>0</v>
      </c>
      <c r="L17" s="18">
        <v>4080</v>
      </c>
      <c r="M17" s="48"/>
      <c r="N17" s="44"/>
      <c r="O17" s="12"/>
    </row>
    <row r="18" spans="2:15" x14ac:dyDescent="0.25">
      <c r="B18" s="10">
        <v>9800</v>
      </c>
      <c r="C18" s="73" t="s">
        <v>449</v>
      </c>
      <c r="D18" s="11">
        <v>1</v>
      </c>
      <c r="E18" s="73" t="s">
        <v>450</v>
      </c>
      <c r="F18" s="39"/>
      <c r="G18" s="57">
        <f t="shared" si="2"/>
        <v>0</v>
      </c>
      <c r="H18" s="18"/>
      <c r="I18" s="48"/>
      <c r="J18" s="50">
        <v>65</v>
      </c>
      <c r="K18" s="70">
        <v>0</v>
      </c>
      <c r="L18" s="18"/>
      <c r="M18" s="48"/>
      <c r="N18" s="44">
        <v>65</v>
      </c>
      <c r="O18" s="12"/>
    </row>
    <row r="19" spans="2:15" ht="15.75" customHeight="1" x14ac:dyDescent="0.25">
      <c r="B19" s="10">
        <v>2651</v>
      </c>
      <c r="C19" s="73" t="s">
        <v>243</v>
      </c>
      <c r="D19" s="16">
        <v>1</v>
      </c>
      <c r="E19" s="130" t="s">
        <v>79</v>
      </c>
      <c r="F19" s="40">
        <v>701</v>
      </c>
      <c r="G19" s="57">
        <f t="shared" si="2"/>
        <v>701</v>
      </c>
      <c r="H19" s="18"/>
      <c r="I19" s="48"/>
      <c r="J19" s="51"/>
      <c r="K19" s="70">
        <f t="shared" ref="K19" si="3">+D19*J19</f>
        <v>0</v>
      </c>
      <c r="L19" s="18"/>
      <c r="M19" s="48"/>
      <c r="N19" s="45"/>
      <c r="O19" s="17"/>
    </row>
    <row r="20" spans="2:15" x14ac:dyDescent="0.25">
      <c r="B20" s="10"/>
      <c r="C20" s="11"/>
      <c r="D20" s="11">
        <v>3</v>
      </c>
      <c r="E20" s="73" t="s">
        <v>35</v>
      </c>
      <c r="F20" s="39">
        <v>13</v>
      </c>
      <c r="G20" s="57">
        <f t="shared" ref="G20" si="4">+D20*F20</f>
        <v>39</v>
      </c>
      <c r="H20" s="18"/>
      <c r="I20" s="48"/>
      <c r="J20" s="50"/>
      <c r="K20" s="70">
        <f>+D20*J20</f>
        <v>0</v>
      </c>
      <c r="L20" s="18"/>
      <c r="M20" s="48"/>
      <c r="N20" s="44"/>
      <c r="O20" s="12"/>
    </row>
    <row r="21" spans="2:15" x14ac:dyDescent="0.25">
      <c r="B21" s="10"/>
      <c r="C21" s="148"/>
      <c r="D21" s="11">
        <v>2</v>
      </c>
      <c r="E21" s="73" t="s">
        <v>42</v>
      </c>
      <c r="F21" s="39">
        <v>38</v>
      </c>
      <c r="G21" s="57">
        <f t="shared" si="2"/>
        <v>76</v>
      </c>
      <c r="H21" s="18"/>
      <c r="I21" s="48"/>
      <c r="J21" s="50"/>
      <c r="K21" s="70">
        <f>+D21*J21</f>
        <v>0</v>
      </c>
      <c r="L21" s="18"/>
      <c r="M21" s="48"/>
      <c r="N21" s="44"/>
      <c r="O21" s="97"/>
    </row>
    <row r="22" spans="2:15" x14ac:dyDescent="0.25">
      <c r="B22" s="10">
        <v>2652</v>
      </c>
      <c r="C22" s="73" t="s">
        <v>125</v>
      </c>
      <c r="D22" s="11">
        <v>1</v>
      </c>
      <c r="E22" s="73" t="s">
        <v>58</v>
      </c>
      <c r="F22" s="39">
        <v>36</v>
      </c>
      <c r="G22" s="57">
        <f t="shared" si="2"/>
        <v>36</v>
      </c>
      <c r="H22" s="18"/>
      <c r="I22" s="48"/>
      <c r="J22" s="50"/>
      <c r="K22" s="70">
        <f t="shared" ref="K22:K25" si="5">+D22*J22</f>
        <v>0</v>
      </c>
      <c r="L22" s="18"/>
      <c r="M22" s="48"/>
      <c r="N22" s="44"/>
      <c r="O22" s="12"/>
    </row>
    <row r="23" spans="2:15" x14ac:dyDescent="0.25">
      <c r="B23" s="10">
        <v>2653</v>
      </c>
      <c r="C23" s="73" t="s">
        <v>451</v>
      </c>
      <c r="D23" s="11">
        <v>24</v>
      </c>
      <c r="E23" s="73" t="s">
        <v>76</v>
      </c>
      <c r="F23" s="39"/>
      <c r="G23" s="57">
        <f t="shared" si="2"/>
        <v>0</v>
      </c>
      <c r="H23" s="18"/>
      <c r="I23" s="48"/>
      <c r="J23" s="50">
        <v>107</v>
      </c>
      <c r="K23" s="70">
        <f t="shared" si="5"/>
        <v>2568</v>
      </c>
      <c r="L23" s="18"/>
      <c r="M23" s="48"/>
      <c r="N23" s="44"/>
      <c r="O23" s="12"/>
    </row>
    <row r="24" spans="2:15" x14ac:dyDescent="0.25">
      <c r="B24" s="10">
        <v>2654</v>
      </c>
      <c r="C24" s="73" t="s">
        <v>59</v>
      </c>
      <c r="D24" s="11"/>
      <c r="E24" s="73" t="s">
        <v>452</v>
      </c>
      <c r="F24" s="39"/>
      <c r="G24" s="57">
        <f t="shared" si="2"/>
        <v>0</v>
      </c>
      <c r="H24" s="18"/>
      <c r="I24" s="48">
        <v>4705</v>
      </c>
      <c r="J24" s="50"/>
      <c r="K24" s="70">
        <f t="shared" si="5"/>
        <v>0</v>
      </c>
      <c r="L24" s="18"/>
      <c r="M24" s="48"/>
      <c r="N24" s="44"/>
      <c r="O24" s="12"/>
    </row>
    <row r="25" spans="2:15" ht="15.75" customHeight="1" x14ac:dyDescent="0.25">
      <c r="B25" s="10">
        <v>2655</v>
      </c>
      <c r="C25" s="73" t="s">
        <v>117</v>
      </c>
      <c r="D25" s="16"/>
      <c r="E25" s="16"/>
      <c r="F25" s="40"/>
      <c r="G25" s="57">
        <f t="shared" si="2"/>
        <v>0</v>
      </c>
      <c r="H25" s="18"/>
      <c r="I25" s="48"/>
      <c r="J25" s="51"/>
      <c r="K25" s="70">
        <f t="shared" si="5"/>
        <v>0</v>
      </c>
      <c r="L25" s="18"/>
      <c r="M25" s="48"/>
      <c r="N25" s="45"/>
      <c r="O25" s="17"/>
    </row>
    <row r="26" spans="2:15" x14ac:dyDescent="0.25">
      <c r="B26" s="10">
        <v>2656</v>
      </c>
      <c r="C26" s="73" t="s">
        <v>453</v>
      </c>
      <c r="D26" s="11">
        <v>2</v>
      </c>
      <c r="E26" s="73" t="s">
        <v>106</v>
      </c>
      <c r="F26" s="39">
        <v>110</v>
      </c>
      <c r="G26" s="57">
        <f t="shared" ref="G26:G27" si="6">+D26*F26</f>
        <v>220</v>
      </c>
      <c r="H26" s="18"/>
      <c r="I26" s="48"/>
      <c r="J26" s="50"/>
      <c r="K26" s="70">
        <f>+D26*J26</f>
        <v>0</v>
      </c>
      <c r="L26" s="18"/>
      <c r="M26" s="48"/>
      <c r="N26" s="44"/>
      <c r="O26" s="12"/>
    </row>
    <row r="27" spans="2:15" x14ac:dyDescent="0.25">
      <c r="B27" s="10"/>
      <c r="C27" s="148"/>
      <c r="D27" s="11">
        <v>1</v>
      </c>
      <c r="E27" s="73" t="s">
        <v>344</v>
      </c>
      <c r="F27" s="39"/>
      <c r="G27" s="57">
        <f t="shared" si="6"/>
        <v>0</v>
      </c>
      <c r="H27" s="18"/>
      <c r="I27" s="48"/>
      <c r="J27" s="50"/>
      <c r="K27" s="70">
        <f>+D27*J27</f>
        <v>0</v>
      </c>
      <c r="L27" s="18"/>
      <c r="M27" s="48"/>
      <c r="N27" s="44"/>
      <c r="O27" s="97"/>
    </row>
    <row r="28" spans="2:15" x14ac:dyDescent="0.25">
      <c r="B28" s="10"/>
      <c r="C28" s="11"/>
      <c r="D28" s="11">
        <v>6</v>
      </c>
      <c r="E28" s="73" t="s">
        <v>41</v>
      </c>
      <c r="F28" s="39">
        <v>8</v>
      </c>
      <c r="G28" s="57">
        <f t="shared" ref="G28:G40" si="7">+D28*F28</f>
        <v>48</v>
      </c>
      <c r="H28" s="18"/>
      <c r="I28" s="48"/>
      <c r="J28" s="50"/>
      <c r="K28" s="70">
        <f t="shared" ref="K28:K40" si="8">+D28*J28</f>
        <v>0</v>
      </c>
      <c r="L28" s="18"/>
      <c r="M28" s="48"/>
      <c r="N28" s="44"/>
      <c r="O28" s="12"/>
    </row>
    <row r="29" spans="2:15" x14ac:dyDescent="0.25">
      <c r="D29" s="230">
        <v>1</v>
      </c>
      <c r="E29" s="135" t="s">
        <v>46</v>
      </c>
      <c r="F29" s="1">
        <v>57</v>
      </c>
      <c r="G29" s="57">
        <f t="shared" si="7"/>
        <v>57</v>
      </c>
      <c r="H29" s="18"/>
      <c r="I29" s="48"/>
      <c r="J29" s="1"/>
      <c r="K29" s="70">
        <f t="shared" si="8"/>
        <v>0</v>
      </c>
      <c r="L29" s="18"/>
      <c r="M29" s="48"/>
      <c r="N29" s="1"/>
      <c r="O29" s="1"/>
    </row>
    <row r="30" spans="2:15" ht="15.75" customHeight="1" x14ac:dyDescent="0.25">
      <c r="B30" s="16"/>
      <c r="C30" s="16"/>
      <c r="D30" s="16">
        <v>1</v>
      </c>
      <c r="E30" s="130" t="s">
        <v>280</v>
      </c>
      <c r="F30" s="40">
        <v>75</v>
      </c>
      <c r="G30" s="57">
        <f t="shared" ref="G30:G31" si="9">+D30*F30</f>
        <v>75</v>
      </c>
      <c r="H30" s="18"/>
      <c r="I30" s="48"/>
      <c r="J30" s="51"/>
      <c r="K30" s="70">
        <f t="shared" ref="K30:K39" si="10">+D30*J30</f>
        <v>0</v>
      </c>
      <c r="L30" s="18"/>
      <c r="M30" s="48"/>
      <c r="N30" s="45"/>
      <c r="O30" s="17"/>
    </row>
    <row r="31" spans="2:15" ht="15.75" customHeight="1" x14ac:dyDescent="0.25">
      <c r="B31" s="16">
        <v>2657</v>
      </c>
      <c r="C31" s="130" t="s">
        <v>181</v>
      </c>
      <c r="D31" s="16">
        <v>1</v>
      </c>
      <c r="E31" s="130" t="s">
        <v>44</v>
      </c>
      <c r="F31" s="40">
        <v>25</v>
      </c>
      <c r="G31" s="57">
        <f t="shared" si="9"/>
        <v>25</v>
      </c>
      <c r="H31" s="18"/>
      <c r="I31" s="48"/>
      <c r="J31" s="51"/>
      <c r="K31" s="70">
        <f t="shared" si="10"/>
        <v>0</v>
      </c>
      <c r="L31" s="18"/>
      <c r="M31" s="48"/>
      <c r="N31" s="45"/>
      <c r="O31" s="17"/>
    </row>
    <row r="32" spans="2:15" ht="15.75" customHeight="1" x14ac:dyDescent="0.25">
      <c r="B32" s="16">
        <v>2658</v>
      </c>
      <c r="C32" s="130" t="s">
        <v>345</v>
      </c>
      <c r="D32" s="16">
        <v>2</v>
      </c>
      <c r="E32" s="130" t="s">
        <v>454</v>
      </c>
      <c r="F32" s="40"/>
      <c r="G32" s="57"/>
      <c r="H32" s="18"/>
      <c r="I32" s="48"/>
      <c r="J32" s="51"/>
      <c r="K32" s="70">
        <f t="shared" si="10"/>
        <v>0</v>
      </c>
      <c r="L32" s="18"/>
      <c r="M32" s="48"/>
      <c r="N32" s="45"/>
      <c r="O32" s="17"/>
    </row>
    <row r="33" spans="2:15" ht="15.75" customHeight="1" x14ac:dyDescent="0.25">
      <c r="B33" s="16"/>
      <c r="C33" s="16"/>
      <c r="D33" s="16">
        <v>1</v>
      </c>
      <c r="E33" s="130" t="s">
        <v>455</v>
      </c>
      <c r="F33" s="40"/>
      <c r="G33" s="57"/>
      <c r="H33" s="18"/>
      <c r="I33" s="48"/>
      <c r="J33" s="51"/>
      <c r="K33" s="70">
        <f t="shared" si="10"/>
        <v>0</v>
      </c>
      <c r="L33" s="18"/>
      <c r="M33" s="48"/>
      <c r="N33" s="45"/>
      <c r="O33" s="17"/>
    </row>
    <row r="34" spans="2:15" ht="15.75" customHeight="1" x14ac:dyDescent="0.25">
      <c r="B34" s="16">
        <v>2659</v>
      </c>
      <c r="C34" s="130" t="s">
        <v>186</v>
      </c>
      <c r="D34" s="16">
        <v>3</v>
      </c>
      <c r="E34" s="130" t="s">
        <v>76</v>
      </c>
      <c r="F34" s="40"/>
      <c r="G34" s="57"/>
      <c r="H34" s="18"/>
      <c r="I34" s="48"/>
      <c r="J34" s="51">
        <v>106</v>
      </c>
      <c r="K34" s="70">
        <f t="shared" si="10"/>
        <v>318</v>
      </c>
      <c r="L34" s="18"/>
      <c r="M34" s="48"/>
      <c r="N34" s="45"/>
      <c r="O34" s="17"/>
    </row>
    <row r="35" spans="2:15" ht="15.75" customHeight="1" x14ac:dyDescent="0.25">
      <c r="B35" s="16"/>
      <c r="C35" s="16"/>
      <c r="D35" s="16">
        <v>4</v>
      </c>
      <c r="E35" s="130" t="s">
        <v>39</v>
      </c>
      <c r="F35" s="40"/>
      <c r="G35" s="57"/>
      <c r="H35" s="18"/>
      <c r="I35" s="48"/>
      <c r="J35" s="51">
        <v>151</v>
      </c>
      <c r="K35" s="70">
        <f t="shared" si="10"/>
        <v>604</v>
      </c>
      <c r="L35" s="18"/>
      <c r="M35" s="48"/>
      <c r="N35" s="45"/>
      <c r="O35" s="17"/>
    </row>
    <row r="36" spans="2:15" ht="15.75" customHeight="1" x14ac:dyDescent="0.25">
      <c r="B36" s="16"/>
      <c r="C36" s="16"/>
      <c r="D36" s="16">
        <v>4</v>
      </c>
      <c r="E36" s="130" t="s">
        <v>175</v>
      </c>
      <c r="F36" s="40"/>
      <c r="G36" s="57"/>
      <c r="H36" s="18"/>
      <c r="I36" s="48"/>
      <c r="J36" s="51">
        <v>168</v>
      </c>
      <c r="K36" s="70">
        <f t="shared" si="10"/>
        <v>672</v>
      </c>
      <c r="L36" s="18"/>
      <c r="M36" s="48"/>
      <c r="N36" s="45"/>
      <c r="O36" s="17"/>
    </row>
    <row r="37" spans="2:15" ht="15.75" customHeight="1" x14ac:dyDescent="0.25">
      <c r="B37" s="16"/>
      <c r="C37" s="16"/>
      <c r="D37" s="16">
        <v>6</v>
      </c>
      <c r="E37" s="130" t="s">
        <v>456</v>
      </c>
      <c r="F37" s="40">
        <v>18</v>
      </c>
      <c r="G37" s="57">
        <v>108</v>
      </c>
      <c r="H37" s="18"/>
      <c r="I37" s="48"/>
      <c r="J37" s="51">
        <v>0</v>
      </c>
      <c r="K37" s="70">
        <f t="shared" si="10"/>
        <v>0</v>
      </c>
      <c r="L37" s="18"/>
      <c r="M37" s="48"/>
      <c r="N37" s="45"/>
      <c r="O37" s="17"/>
    </row>
    <row r="38" spans="2:15" ht="15.75" customHeight="1" x14ac:dyDescent="0.25">
      <c r="B38" s="16"/>
      <c r="C38" s="16"/>
      <c r="D38" s="16">
        <v>9</v>
      </c>
      <c r="E38" s="130" t="s">
        <v>39</v>
      </c>
      <c r="F38" s="40"/>
      <c r="G38" s="57"/>
      <c r="H38" s="18"/>
      <c r="I38" s="48"/>
      <c r="J38" s="51">
        <v>151</v>
      </c>
      <c r="K38" s="70">
        <f t="shared" si="10"/>
        <v>1359</v>
      </c>
      <c r="L38" s="18"/>
      <c r="M38" s="48"/>
      <c r="N38" s="45"/>
      <c r="O38" s="17"/>
    </row>
    <row r="39" spans="2:15" ht="15.75" customHeight="1" x14ac:dyDescent="0.25">
      <c r="B39" s="16"/>
      <c r="C39" s="16"/>
      <c r="D39" s="16">
        <v>3</v>
      </c>
      <c r="E39" s="130" t="s">
        <v>123</v>
      </c>
      <c r="F39" s="40"/>
      <c r="G39" s="57"/>
      <c r="H39" s="18"/>
      <c r="I39" s="48"/>
      <c r="J39" s="51">
        <v>150</v>
      </c>
      <c r="K39" s="70">
        <f t="shared" si="10"/>
        <v>450</v>
      </c>
      <c r="L39" s="18"/>
      <c r="M39" s="48"/>
      <c r="N39" s="45"/>
      <c r="O39" s="17"/>
    </row>
    <row r="40" spans="2:15" ht="15.75" customHeight="1" x14ac:dyDescent="0.25">
      <c r="B40" s="16"/>
      <c r="C40" s="16"/>
      <c r="D40" s="16"/>
      <c r="E40" s="16"/>
      <c r="F40" s="40"/>
      <c r="G40" s="57">
        <f t="shared" si="7"/>
        <v>0</v>
      </c>
      <c r="H40" s="18"/>
      <c r="I40" s="48"/>
      <c r="J40" s="51"/>
      <c r="K40" s="70">
        <f t="shared" si="8"/>
        <v>0</v>
      </c>
      <c r="L40" s="18"/>
      <c r="M40" s="48"/>
      <c r="N40" s="45"/>
      <c r="O40" s="17"/>
    </row>
    <row r="41" spans="2:15" ht="15.75" customHeight="1" thickBot="1" x14ac:dyDescent="0.3">
      <c r="B41" s="23"/>
      <c r="C41" s="23"/>
      <c r="D41" s="23"/>
      <c r="E41" s="23"/>
      <c r="F41" s="42"/>
      <c r="G41" s="67">
        <f t="shared" si="0"/>
        <v>0</v>
      </c>
      <c r="H41" s="68"/>
      <c r="I41" s="69"/>
      <c r="J41" s="53"/>
      <c r="K41" s="72">
        <f t="shared" si="1"/>
        <v>0</v>
      </c>
      <c r="L41" s="68"/>
      <c r="M41" s="69"/>
      <c r="N41" s="47"/>
      <c r="O41" s="24"/>
    </row>
    <row r="42" spans="2:15" s="3" customFormat="1" ht="15.75" customHeight="1" thickBot="1" x14ac:dyDescent="0.3">
      <c r="B42" s="20"/>
      <c r="C42" s="21"/>
      <c r="D42" s="21"/>
      <c r="E42" s="21" t="s">
        <v>13</v>
      </c>
      <c r="F42" s="43"/>
      <c r="G42" s="61">
        <f>SUM(G8:G41)</f>
        <v>3363</v>
      </c>
      <c r="H42" s="62">
        <f>SUM(H8:H41)</f>
        <v>0</v>
      </c>
      <c r="I42" s="63">
        <f>SUM(I8:I41)</f>
        <v>4705</v>
      </c>
      <c r="J42" s="54"/>
      <c r="K42" s="61">
        <f>SUM(K8:K41)</f>
        <v>5971</v>
      </c>
      <c r="L42" s="62">
        <f>SUM(L8:L41)</f>
        <v>6276</v>
      </c>
      <c r="M42" s="63">
        <f>SUM(M8:M41)</f>
        <v>0</v>
      </c>
      <c r="N42" s="56">
        <f>SUM(N8:N41)</f>
        <v>65</v>
      </c>
      <c r="O42" s="22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35" t="s">
        <v>61</v>
      </c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35" t="s">
        <v>62</v>
      </c>
      <c r="F46" s="1"/>
      <c r="G46" s="30">
        <v>14104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35" t="s">
        <v>14</v>
      </c>
      <c r="F47" s="1"/>
      <c r="G47" s="30">
        <v>65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35" t="s">
        <v>311</v>
      </c>
      <c r="F48" s="1"/>
      <c r="G48" s="30">
        <v>9463</v>
      </c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35" t="s">
        <v>311</v>
      </c>
      <c r="F49" s="1"/>
      <c r="G49" s="30">
        <v>3936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E50" s="135" t="s">
        <v>457</v>
      </c>
      <c r="F50" s="1"/>
      <c r="G50" s="30">
        <v>640</v>
      </c>
      <c r="H50" s="2"/>
      <c r="I50" s="1"/>
      <c r="J50" s="1"/>
      <c r="K50" s="30"/>
      <c r="L50" s="2"/>
      <c r="M50" s="1"/>
      <c r="N50" s="1"/>
      <c r="O50" s="1"/>
    </row>
    <row r="51" spans="5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5:15" x14ac:dyDescent="0.25">
      <c r="E52" s="135" t="s">
        <v>65</v>
      </c>
      <c r="F52" s="1"/>
      <c r="G52" s="30">
        <v>0</v>
      </c>
      <c r="H52" s="2"/>
      <c r="I52" s="1"/>
      <c r="J52" s="1"/>
      <c r="K52" s="30"/>
      <c r="L52" s="2"/>
      <c r="M52" s="1"/>
      <c r="N52" s="1"/>
      <c r="O52" s="1"/>
    </row>
    <row r="53" spans="5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ht="15" customHeight="1" x14ac:dyDescent="0.25"/>
    <row r="218" spans="6:15" ht="15" customHeight="1" x14ac:dyDescent="0.25"/>
    <row r="227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05D2-B57B-FB42-81D0-8F109C6C67B2}">
  <dimension ref="A1:R232"/>
  <sheetViews>
    <sheetView zoomScaleNormal="60" zoomScaleSheetLayoutView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23" sqref="D23:F23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27.140625" customWidth="1"/>
    <col min="4" max="4" width="4.42578125" customWidth="1"/>
    <col min="5" max="5" width="28.5703125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11.8554687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192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45312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144" t="s">
        <v>3</v>
      </c>
      <c r="C7" s="144" t="s">
        <v>4</v>
      </c>
      <c r="D7" s="14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43">
        <v>2660</v>
      </c>
      <c r="C8" s="231" t="s">
        <v>458</v>
      </c>
      <c r="D8" s="138">
        <v>1</v>
      </c>
      <c r="E8" s="73" t="s">
        <v>459</v>
      </c>
      <c r="F8" s="39">
        <v>30</v>
      </c>
      <c r="G8" s="57">
        <f t="shared" ref="G8:G11" si="0">+D8*F8</f>
        <v>30</v>
      </c>
      <c r="H8" s="65"/>
      <c r="I8" s="66"/>
      <c r="J8" s="50"/>
      <c r="K8" s="71">
        <f t="shared" ref="K8:K30" si="1">+D8*J8</f>
        <v>0</v>
      </c>
      <c r="L8" s="65"/>
      <c r="M8" s="66"/>
      <c r="N8" s="44"/>
      <c r="O8" s="12"/>
    </row>
    <row r="9" spans="1:18" x14ac:dyDescent="0.25">
      <c r="B9" s="16"/>
      <c r="C9" s="16"/>
      <c r="D9" s="138">
        <v>1</v>
      </c>
      <c r="E9" s="73" t="s">
        <v>460</v>
      </c>
      <c r="F9" s="39">
        <v>100</v>
      </c>
      <c r="G9" s="57">
        <f t="shared" si="0"/>
        <v>100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6"/>
      <c r="C10" s="16"/>
      <c r="D10" s="138">
        <v>1</v>
      </c>
      <c r="E10" s="73" t="s">
        <v>461</v>
      </c>
      <c r="F10" s="39">
        <v>25</v>
      </c>
      <c r="G10" s="57">
        <f t="shared" si="0"/>
        <v>25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6"/>
      <c r="C11" s="16"/>
      <c r="D11" s="138">
        <v>1</v>
      </c>
      <c r="E11" s="73" t="s">
        <v>462</v>
      </c>
      <c r="F11" s="39">
        <v>45</v>
      </c>
      <c r="G11" s="57">
        <f t="shared" si="0"/>
        <v>45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6"/>
      <c r="C12" s="16"/>
      <c r="D12" s="138">
        <v>2</v>
      </c>
      <c r="E12" s="73" t="s">
        <v>335</v>
      </c>
      <c r="F12" s="39">
        <v>28</v>
      </c>
      <c r="G12" s="57">
        <f t="shared" ref="G12:G15" si="2">+D12*F12</f>
        <v>56</v>
      </c>
      <c r="H12" s="18"/>
      <c r="I12" s="48"/>
      <c r="J12" s="165"/>
      <c r="K12" s="163">
        <f t="shared" ref="K12:K15" si="3">+D12*J12</f>
        <v>0</v>
      </c>
      <c r="L12" s="18"/>
      <c r="M12" s="48"/>
      <c r="N12" s="44"/>
      <c r="O12" s="12"/>
    </row>
    <row r="13" spans="1:18" x14ac:dyDescent="0.25">
      <c r="B13" s="16">
        <v>2661</v>
      </c>
      <c r="C13" s="130" t="s">
        <v>464</v>
      </c>
      <c r="D13" s="138">
        <v>1</v>
      </c>
      <c r="E13" s="73" t="s">
        <v>463</v>
      </c>
      <c r="F13" s="39"/>
      <c r="G13" s="57">
        <f t="shared" si="2"/>
        <v>0</v>
      </c>
      <c r="H13" s="18"/>
      <c r="I13" s="48"/>
      <c r="J13" s="165"/>
      <c r="K13" s="163">
        <f t="shared" si="3"/>
        <v>0</v>
      </c>
      <c r="L13" s="18"/>
      <c r="M13" s="48"/>
      <c r="N13" s="44"/>
      <c r="O13" s="12"/>
    </row>
    <row r="14" spans="1:18" x14ac:dyDescent="0.25">
      <c r="B14" s="16">
        <v>2662</v>
      </c>
      <c r="C14" s="130" t="s">
        <v>51</v>
      </c>
      <c r="D14" s="138">
        <v>1</v>
      </c>
      <c r="E14" s="73" t="s">
        <v>212</v>
      </c>
      <c r="F14" s="39">
        <v>38</v>
      </c>
      <c r="G14" s="57">
        <f t="shared" si="2"/>
        <v>38</v>
      </c>
      <c r="H14" s="18"/>
      <c r="I14" s="48"/>
      <c r="J14" s="165"/>
      <c r="K14" s="163">
        <f t="shared" si="3"/>
        <v>0</v>
      </c>
      <c r="L14" s="18"/>
      <c r="M14" s="48"/>
      <c r="N14" s="44"/>
      <c r="O14" s="12"/>
    </row>
    <row r="15" spans="1:18" x14ac:dyDescent="0.25">
      <c r="B15" s="16"/>
      <c r="C15" s="130"/>
      <c r="D15" s="98">
        <v>1</v>
      </c>
      <c r="E15" s="219" t="s">
        <v>465</v>
      </c>
      <c r="F15" s="41">
        <v>15</v>
      </c>
      <c r="G15" s="161">
        <f t="shared" si="2"/>
        <v>15</v>
      </c>
      <c r="H15" s="153"/>
      <c r="I15" s="154"/>
      <c r="J15" s="166"/>
      <c r="K15" s="164">
        <f t="shared" si="3"/>
        <v>0</v>
      </c>
      <c r="L15" s="153"/>
      <c r="M15" s="154"/>
      <c r="N15" s="46"/>
      <c r="O15" s="14"/>
    </row>
    <row r="16" spans="1:18" x14ac:dyDescent="0.25">
      <c r="B16" s="16">
        <v>2663</v>
      </c>
      <c r="C16" s="130" t="s">
        <v>466</v>
      </c>
      <c r="D16" s="16">
        <v>1</v>
      </c>
      <c r="E16" s="130" t="s">
        <v>76</v>
      </c>
      <c r="F16" s="40"/>
      <c r="G16" s="57">
        <f t="shared" ref="G16:G26" si="4">+D16*F16</f>
        <v>0</v>
      </c>
      <c r="H16" s="18"/>
      <c r="I16" s="48"/>
      <c r="J16" s="167">
        <v>107</v>
      </c>
      <c r="K16" s="163">
        <f t="shared" ref="K16:K26" si="5">+D16*J16</f>
        <v>107</v>
      </c>
      <c r="L16" s="18"/>
      <c r="M16" s="48"/>
      <c r="N16" s="45"/>
      <c r="O16" s="17"/>
    </row>
    <row r="17" spans="2:15" x14ac:dyDescent="0.25">
      <c r="B17" s="16">
        <v>2664</v>
      </c>
      <c r="C17" s="16" t="s">
        <v>252</v>
      </c>
      <c r="D17" s="16">
        <v>1</v>
      </c>
      <c r="E17" s="16" t="s">
        <v>333</v>
      </c>
      <c r="F17" s="40">
        <v>110</v>
      </c>
      <c r="G17" s="57">
        <v>0</v>
      </c>
      <c r="H17" s="18"/>
      <c r="I17" s="48"/>
      <c r="J17" s="167"/>
      <c r="K17" s="163">
        <f t="shared" si="5"/>
        <v>0</v>
      </c>
      <c r="L17" s="18"/>
      <c r="M17" s="48"/>
      <c r="N17" s="45">
        <v>110</v>
      </c>
      <c r="O17" s="17"/>
    </row>
    <row r="18" spans="2:15" x14ac:dyDescent="0.25">
      <c r="B18" s="16"/>
      <c r="C18" s="16"/>
      <c r="D18" s="138">
        <v>2</v>
      </c>
      <c r="E18" s="11" t="s">
        <v>212</v>
      </c>
      <c r="F18" s="39">
        <v>38</v>
      </c>
      <c r="G18" s="57">
        <v>0</v>
      </c>
      <c r="H18" s="18"/>
      <c r="I18" s="48"/>
      <c r="J18" s="165"/>
      <c r="K18" s="163">
        <f t="shared" si="5"/>
        <v>0</v>
      </c>
      <c r="L18" s="18"/>
      <c r="M18" s="48"/>
      <c r="N18" s="44">
        <v>76</v>
      </c>
      <c r="O18" s="12"/>
    </row>
    <row r="19" spans="2:15" x14ac:dyDescent="0.25">
      <c r="B19" s="16">
        <v>2665</v>
      </c>
      <c r="C19" s="16" t="s">
        <v>467</v>
      </c>
      <c r="D19" s="138">
        <v>1</v>
      </c>
      <c r="E19" s="11" t="s">
        <v>76</v>
      </c>
      <c r="F19" s="39"/>
      <c r="G19" s="57">
        <f t="shared" si="4"/>
        <v>0</v>
      </c>
      <c r="H19" s="18"/>
      <c r="I19" s="48"/>
      <c r="J19" s="165">
        <v>107</v>
      </c>
      <c r="K19" s="163">
        <f t="shared" si="5"/>
        <v>107</v>
      </c>
      <c r="L19" s="18"/>
      <c r="M19" s="48"/>
      <c r="N19" s="44"/>
      <c r="O19" s="12"/>
    </row>
    <row r="20" spans="2:15" x14ac:dyDescent="0.25">
      <c r="B20" s="16">
        <v>2666</v>
      </c>
      <c r="C20" s="16" t="s">
        <v>468</v>
      </c>
      <c r="D20" s="138">
        <v>12</v>
      </c>
      <c r="E20" s="11" t="s">
        <v>469</v>
      </c>
      <c r="F20" s="39"/>
      <c r="G20" s="57">
        <f t="shared" si="4"/>
        <v>0</v>
      </c>
      <c r="H20" s="18"/>
      <c r="I20" s="48"/>
      <c r="J20" s="165">
        <v>105</v>
      </c>
      <c r="K20" s="163">
        <v>0</v>
      </c>
      <c r="L20" s="18">
        <v>1260</v>
      </c>
      <c r="M20" s="48"/>
      <c r="N20" s="44"/>
      <c r="O20" s="12"/>
    </row>
    <row r="21" spans="2:15" x14ac:dyDescent="0.25">
      <c r="B21" s="16"/>
      <c r="C21" s="16"/>
      <c r="D21" s="138">
        <v>8</v>
      </c>
      <c r="E21" s="11" t="s">
        <v>76</v>
      </c>
      <c r="F21" s="39"/>
      <c r="G21" s="57">
        <f t="shared" si="4"/>
        <v>0</v>
      </c>
      <c r="H21" s="18"/>
      <c r="I21" s="48"/>
      <c r="J21" s="165">
        <v>107</v>
      </c>
      <c r="K21" s="163">
        <v>0</v>
      </c>
      <c r="L21" s="18">
        <v>856</v>
      </c>
      <c r="M21" s="48"/>
      <c r="N21" s="44"/>
      <c r="O21" s="12"/>
    </row>
    <row r="22" spans="2:15" x14ac:dyDescent="0.25">
      <c r="B22" s="16"/>
      <c r="C22" s="16"/>
      <c r="D22" s="98">
        <v>5</v>
      </c>
      <c r="E22" s="13" t="s">
        <v>470</v>
      </c>
      <c r="F22" s="41"/>
      <c r="G22" s="161">
        <f t="shared" si="4"/>
        <v>0</v>
      </c>
      <c r="H22" s="153"/>
      <c r="I22" s="154"/>
      <c r="J22" s="166">
        <v>125</v>
      </c>
      <c r="K22" s="164">
        <v>0</v>
      </c>
      <c r="L22" s="153">
        <v>625</v>
      </c>
      <c r="M22" s="154"/>
      <c r="N22" s="46"/>
      <c r="O22" s="14"/>
    </row>
    <row r="23" spans="2:15" x14ac:dyDescent="0.25">
      <c r="B23" s="16">
        <v>2267</v>
      </c>
      <c r="C23" s="130" t="s">
        <v>201</v>
      </c>
      <c r="D23" s="98">
        <v>1</v>
      </c>
      <c r="E23" s="13" t="s">
        <v>194</v>
      </c>
      <c r="F23" s="41">
        <v>30</v>
      </c>
      <c r="G23" s="57">
        <v>0</v>
      </c>
      <c r="H23" s="153">
        <v>30</v>
      </c>
      <c r="I23" s="154"/>
      <c r="J23" s="166"/>
      <c r="K23" s="163">
        <f t="shared" si="5"/>
        <v>0</v>
      </c>
      <c r="L23" s="153"/>
      <c r="M23" s="154"/>
      <c r="N23" s="46"/>
      <c r="O23" s="14"/>
    </row>
    <row r="24" spans="2:15" x14ac:dyDescent="0.25">
      <c r="B24" s="16"/>
      <c r="C24" s="16"/>
      <c r="D24" s="98"/>
      <c r="E24" s="13"/>
      <c r="F24" s="41"/>
      <c r="G24" s="57">
        <f t="shared" si="4"/>
        <v>0</v>
      </c>
      <c r="H24" s="153"/>
      <c r="I24" s="154"/>
      <c r="J24" s="166"/>
      <c r="K24" s="163">
        <f t="shared" si="5"/>
        <v>0</v>
      </c>
      <c r="L24" s="153"/>
      <c r="M24" s="154"/>
      <c r="N24" s="46"/>
      <c r="O24" s="14"/>
    </row>
    <row r="25" spans="2:15" x14ac:dyDescent="0.25">
      <c r="B25" s="16"/>
      <c r="C25" s="16"/>
      <c r="D25" s="98"/>
      <c r="E25" s="13"/>
      <c r="F25" s="41"/>
      <c r="G25" s="57">
        <f t="shared" si="4"/>
        <v>0</v>
      </c>
      <c r="H25" s="153"/>
      <c r="I25" s="154"/>
      <c r="J25" s="166"/>
      <c r="K25" s="163">
        <f t="shared" si="1"/>
        <v>0</v>
      </c>
      <c r="L25" s="153"/>
      <c r="M25" s="154"/>
      <c r="N25" s="46"/>
      <c r="O25" s="14"/>
    </row>
    <row r="26" spans="2:15" x14ac:dyDescent="0.25">
      <c r="B26" s="16"/>
      <c r="C26" s="162"/>
      <c r="D26" s="98"/>
      <c r="E26" s="13"/>
      <c r="F26" s="41"/>
      <c r="G26" s="161">
        <f t="shared" si="4"/>
        <v>0</v>
      </c>
      <c r="H26" s="153"/>
      <c r="I26" s="154"/>
      <c r="J26" s="166"/>
      <c r="K26" s="164">
        <f t="shared" si="5"/>
        <v>0</v>
      </c>
      <c r="L26" s="153"/>
      <c r="M26" s="154"/>
      <c r="N26" s="46"/>
      <c r="O26" s="14"/>
    </row>
    <row r="27" spans="2:15" x14ac:dyDescent="0.25">
      <c r="B27" s="16"/>
      <c r="C27" s="16"/>
      <c r="D27" s="16"/>
      <c r="E27" s="16"/>
      <c r="F27" s="40"/>
      <c r="G27" s="57">
        <f t="shared" ref="G27:G28" si="6">+D27*F27</f>
        <v>0</v>
      </c>
      <c r="H27" s="18"/>
      <c r="I27" s="48"/>
      <c r="J27" s="167"/>
      <c r="K27" s="163">
        <f t="shared" ref="K27:K28" si="7">+D27*J27</f>
        <v>0</v>
      </c>
      <c r="L27" s="18"/>
      <c r="M27" s="48"/>
      <c r="N27" s="45"/>
      <c r="O27" s="17"/>
    </row>
    <row r="28" spans="2:15" x14ac:dyDescent="0.25">
      <c r="B28" s="16"/>
      <c r="C28" s="16"/>
      <c r="D28" s="16"/>
      <c r="E28" s="16"/>
      <c r="F28" s="40"/>
      <c r="G28" s="57">
        <f t="shared" si="6"/>
        <v>0</v>
      </c>
      <c r="H28" s="18"/>
      <c r="I28" s="48"/>
      <c r="J28" s="167"/>
      <c r="K28" s="163">
        <f t="shared" si="7"/>
        <v>0</v>
      </c>
      <c r="L28" s="18"/>
      <c r="M28" s="48"/>
      <c r="N28" s="45"/>
      <c r="O28" s="17"/>
    </row>
    <row r="29" spans="2:15" ht="15.75" customHeight="1" x14ac:dyDescent="0.25">
      <c r="B29" s="16"/>
      <c r="C29" s="16"/>
      <c r="D29" s="139"/>
      <c r="E29" s="16"/>
      <c r="F29" s="40"/>
      <c r="G29" s="57">
        <f t="shared" ref="G29" si="8">+D29*F29</f>
        <v>0</v>
      </c>
      <c r="H29" s="18"/>
      <c r="I29" s="48"/>
      <c r="J29" s="167"/>
      <c r="K29" s="163">
        <f t="shared" si="1"/>
        <v>0</v>
      </c>
      <c r="L29" s="18"/>
      <c r="M29" s="48"/>
      <c r="N29" s="45"/>
      <c r="O29" s="17"/>
    </row>
    <row r="30" spans="2:15" ht="21" customHeight="1" thickBot="1" x14ac:dyDescent="0.3">
      <c r="B30" s="23"/>
      <c r="C30" s="23"/>
      <c r="D30" s="140"/>
      <c r="E30" s="23"/>
      <c r="F30" s="42"/>
      <c r="G30" s="161">
        <f>+D30*F30</f>
        <v>0</v>
      </c>
      <c r="H30" s="153"/>
      <c r="I30" s="154"/>
      <c r="J30" s="168"/>
      <c r="K30" s="164">
        <f t="shared" si="1"/>
        <v>0</v>
      </c>
      <c r="L30" s="153"/>
      <c r="M30" s="154"/>
      <c r="N30" s="47"/>
      <c r="O30" s="24"/>
    </row>
    <row r="31" spans="2:15" s="3" customFormat="1" ht="15.75" customHeight="1" thickBot="1" x14ac:dyDescent="0.3">
      <c r="B31" s="199"/>
      <c r="C31" s="200"/>
      <c r="D31" s="201"/>
      <c r="E31" s="201" t="s">
        <v>13</v>
      </c>
      <c r="F31" s="202"/>
      <c r="G31" s="203">
        <f>SUM(G8:G30)</f>
        <v>309</v>
      </c>
      <c r="H31" s="204">
        <f>SUM(H8:H30)</f>
        <v>30</v>
      </c>
      <c r="I31" s="205">
        <f>SUM(I8:I30)</f>
        <v>0</v>
      </c>
      <c r="J31" s="206"/>
      <c r="K31" s="207">
        <f>SUM(K8:K30)</f>
        <v>214</v>
      </c>
      <c r="L31" s="204">
        <f>SUM(L8:L30)</f>
        <v>2741</v>
      </c>
      <c r="M31" s="205">
        <f>SUM(M8:M30)</f>
        <v>0</v>
      </c>
      <c r="N31" s="208">
        <f>SUM(N8:N30)</f>
        <v>186</v>
      </c>
      <c r="O31" s="209"/>
    </row>
    <row r="32" spans="2:15" x14ac:dyDescent="0.25">
      <c r="F32" s="1"/>
      <c r="G32" s="30"/>
      <c r="H32" s="2"/>
      <c r="I32" s="1"/>
      <c r="J32" s="1"/>
      <c r="K32" s="30"/>
      <c r="L32" s="2"/>
      <c r="M32" s="1"/>
      <c r="N32" s="1"/>
      <c r="O32" s="1"/>
    </row>
    <row r="33" spans="5:15" x14ac:dyDescent="0.25">
      <c r="E33" s="135" t="s">
        <v>331</v>
      </c>
      <c r="F33" s="1"/>
      <c r="G33" s="30"/>
      <c r="H33" s="2"/>
      <c r="I33" s="1"/>
      <c r="J33" s="1"/>
      <c r="K33" s="30"/>
      <c r="L33" s="2"/>
      <c r="M33" s="1"/>
      <c r="N33" s="1"/>
      <c r="O33" s="1"/>
    </row>
    <row r="34" spans="5:15" x14ac:dyDescent="0.25">
      <c r="F34" s="1"/>
      <c r="G34" s="30"/>
      <c r="H34" s="2"/>
      <c r="I34" s="1"/>
      <c r="J34" s="1"/>
      <c r="K34" s="30"/>
      <c r="L34" s="2"/>
      <c r="M34" s="1"/>
      <c r="N34" s="1"/>
      <c r="O34" s="1"/>
    </row>
    <row r="35" spans="5:15" x14ac:dyDescent="0.25">
      <c r="E35" s="135" t="s">
        <v>204</v>
      </c>
      <c r="F35" s="1"/>
      <c r="G35" s="30">
        <f>K31+G31+N31</f>
        <v>709</v>
      </c>
      <c r="H35" s="2"/>
      <c r="I35" s="1"/>
      <c r="J35" s="1"/>
      <c r="K35" s="30"/>
      <c r="L35" s="2"/>
      <c r="M35" s="1"/>
      <c r="N35" s="1"/>
      <c r="O35" s="1"/>
    </row>
    <row r="36" spans="5:15" x14ac:dyDescent="0.25">
      <c r="E36" s="135" t="s">
        <v>205</v>
      </c>
      <c r="F36" s="1"/>
      <c r="G36" s="30">
        <v>100</v>
      </c>
      <c r="H36" s="2"/>
      <c r="I36" s="1"/>
      <c r="J36" s="1"/>
      <c r="K36" s="30"/>
      <c r="L36" s="2"/>
      <c r="M36" s="1"/>
      <c r="N36" s="1"/>
      <c r="O36" s="1"/>
    </row>
    <row r="37" spans="5:15" x14ac:dyDescent="0.25">
      <c r="E37" s="135" t="s">
        <v>14</v>
      </c>
      <c r="F37" s="1"/>
      <c r="G37" s="30">
        <v>186</v>
      </c>
      <c r="H37" s="2"/>
      <c r="I37" s="1"/>
      <c r="J37" s="1"/>
      <c r="K37" s="30"/>
      <c r="L37" s="2"/>
      <c r="M37" s="1"/>
      <c r="N37" s="1"/>
      <c r="O37" s="1"/>
    </row>
    <row r="38" spans="5:15" x14ac:dyDescent="0.25">
      <c r="E38" s="135"/>
      <c r="F38" s="1"/>
      <c r="G38" s="30"/>
      <c r="H38" s="2"/>
      <c r="I38" s="1"/>
      <c r="J38" s="1"/>
      <c r="K38" s="30"/>
      <c r="L38" s="2"/>
      <c r="M38" s="1"/>
      <c r="N38" s="1"/>
      <c r="O38" s="1"/>
    </row>
    <row r="39" spans="5:15" x14ac:dyDescent="0.25">
      <c r="E39" s="135" t="s">
        <v>96</v>
      </c>
      <c r="F39" s="1"/>
      <c r="G39" s="30">
        <v>423</v>
      </c>
      <c r="H39" s="2"/>
      <c r="I39" s="1"/>
      <c r="J39" s="1"/>
      <c r="K39" s="30"/>
      <c r="L39" s="2"/>
      <c r="M39" s="1"/>
      <c r="N39" s="1"/>
      <c r="O39" s="1"/>
    </row>
    <row r="40" spans="5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5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5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5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5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5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5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5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5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ht="15" customHeight="1" x14ac:dyDescent="0.25"/>
    <row r="223" spans="6:15" ht="15" customHeight="1" x14ac:dyDescent="0.25"/>
    <row r="232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00AF-B04F-8D41-98FB-FD571CBF2AD2}">
  <dimension ref="A1:R237"/>
  <sheetViews>
    <sheetView topLeftCell="A16" zoomScaleNormal="60" zoomScaleSheetLayoutView="100" workbookViewId="0">
      <selection activeCell="I41" sqref="I41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9" customWidth="1"/>
    <col min="4" max="4" width="4.42578125" customWidth="1"/>
    <col min="5" max="5" width="19.5703125" style="121" customWidth="1"/>
    <col min="6" max="6" width="7.5703125" customWidth="1"/>
    <col min="7" max="7" width="10.28515625" style="33" customWidth="1"/>
    <col min="8" max="8" width="9.5703125" customWidth="1"/>
    <col min="9" max="9" width="10.7109375" customWidth="1"/>
    <col min="10" max="10" width="6.7109375" customWidth="1"/>
    <col min="11" max="11" width="10.28515625" style="33" customWidth="1"/>
    <col min="12" max="12" width="12.5703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170" t="s">
        <v>9</v>
      </c>
      <c r="M7" s="171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2668</v>
      </c>
      <c r="C8" s="73" t="s">
        <v>475</v>
      </c>
      <c r="D8" s="11">
        <v>1</v>
      </c>
      <c r="E8" s="125" t="s">
        <v>471</v>
      </c>
      <c r="F8" s="39">
        <v>55</v>
      </c>
      <c r="G8" s="64">
        <f t="shared" ref="G8:G21" si="0">+D8*F8</f>
        <v>55</v>
      </c>
      <c r="H8" s="65"/>
      <c r="I8" s="66"/>
      <c r="J8" s="50"/>
      <c r="K8" s="188">
        <f t="shared" ref="K8:K21" si="1">+D8*J8</f>
        <v>0</v>
      </c>
      <c r="L8" s="190"/>
      <c r="M8" s="66"/>
      <c r="N8" s="44"/>
      <c r="O8" s="12"/>
    </row>
    <row r="9" spans="1:18" x14ac:dyDescent="0.25">
      <c r="B9" s="10"/>
      <c r="C9" s="11"/>
      <c r="D9" s="11">
        <v>1</v>
      </c>
      <c r="E9" s="125" t="s">
        <v>472</v>
      </c>
      <c r="F9" s="39">
        <v>45</v>
      </c>
      <c r="G9" s="57">
        <f t="shared" si="0"/>
        <v>45</v>
      </c>
      <c r="H9" s="18"/>
      <c r="I9" s="48"/>
      <c r="J9" s="50"/>
      <c r="K9" s="189">
        <f t="shared" si="1"/>
        <v>0</v>
      </c>
      <c r="L9" s="191"/>
      <c r="M9" s="48"/>
      <c r="N9" s="44"/>
      <c r="O9" s="12"/>
    </row>
    <row r="10" spans="1:18" x14ac:dyDescent="0.25">
      <c r="B10" s="239">
        <v>2669</v>
      </c>
      <c r="C10" s="239" t="s">
        <v>199</v>
      </c>
      <c r="D10" s="11">
        <v>10</v>
      </c>
      <c r="E10" s="125" t="s">
        <v>76</v>
      </c>
      <c r="F10" s="39"/>
      <c r="G10" s="57">
        <f t="shared" si="0"/>
        <v>0</v>
      </c>
      <c r="H10" s="18"/>
      <c r="I10" s="48"/>
      <c r="J10" s="50">
        <v>107</v>
      </c>
      <c r="K10" s="189">
        <v>0</v>
      </c>
      <c r="L10" s="191">
        <v>1070</v>
      </c>
      <c r="M10" s="48"/>
      <c r="N10" s="44"/>
      <c r="O10" s="12"/>
    </row>
    <row r="11" spans="1:18" x14ac:dyDescent="0.25">
      <c r="B11" s="10"/>
      <c r="C11" s="11"/>
      <c r="D11" s="11">
        <v>5</v>
      </c>
      <c r="E11" s="125" t="s">
        <v>39</v>
      </c>
      <c r="F11" s="39"/>
      <c r="G11" s="57">
        <f t="shared" si="0"/>
        <v>0</v>
      </c>
      <c r="H11" s="18"/>
      <c r="I11" s="48"/>
      <c r="J11" s="50">
        <v>152</v>
      </c>
      <c r="K11" s="189">
        <v>0</v>
      </c>
      <c r="L11" s="191">
        <v>760</v>
      </c>
      <c r="M11" s="48"/>
      <c r="N11" s="44"/>
      <c r="O11" s="12"/>
    </row>
    <row r="12" spans="1:18" x14ac:dyDescent="0.25">
      <c r="B12" s="10"/>
      <c r="C12" s="11"/>
      <c r="D12" s="11">
        <v>20</v>
      </c>
      <c r="E12" s="125" t="s">
        <v>175</v>
      </c>
      <c r="F12" s="39"/>
      <c r="G12" s="57">
        <f t="shared" si="0"/>
        <v>0</v>
      </c>
      <c r="H12" s="18"/>
      <c r="I12" s="48"/>
      <c r="J12" s="50">
        <v>170</v>
      </c>
      <c r="K12" s="189">
        <v>0</v>
      </c>
      <c r="L12" s="191">
        <v>3400</v>
      </c>
      <c r="M12" s="48"/>
      <c r="N12" s="44"/>
      <c r="O12" s="12"/>
    </row>
    <row r="13" spans="1:18" x14ac:dyDescent="0.25">
      <c r="B13" s="10">
        <v>2670</v>
      </c>
      <c r="C13" s="73" t="s">
        <v>473</v>
      </c>
      <c r="D13" s="11">
        <v>5</v>
      </c>
      <c r="E13" s="125" t="s">
        <v>39</v>
      </c>
      <c r="F13" s="39"/>
      <c r="G13" s="57">
        <f t="shared" si="0"/>
        <v>0</v>
      </c>
      <c r="H13" s="18"/>
      <c r="I13" s="48"/>
      <c r="J13" s="50">
        <v>152</v>
      </c>
      <c r="K13" s="189">
        <f t="shared" si="1"/>
        <v>760</v>
      </c>
      <c r="L13" s="191"/>
      <c r="M13" s="48"/>
      <c r="N13" s="44"/>
      <c r="O13" s="12"/>
    </row>
    <row r="14" spans="1:18" x14ac:dyDescent="0.25">
      <c r="B14" s="10"/>
      <c r="C14" s="11"/>
      <c r="D14" s="11">
        <v>5</v>
      </c>
      <c r="E14" s="125" t="s">
        <v>175</v>
      </c>
      <c r="F14" s="39"/>
      <c r="G14" s="57">
        <f t="shared" ref="G14:G18" si="2">+D14*F14</f>
        <v>0</v>
      </c>
      <c r="H14" s="18"/>
      <c r="I14" s="48"/>
      <c r="J14" s="50">
        <v>168</v>
      </c>
      <c r="K14" s="189">
        <f t="shared" ref="K14:K18" si="3">+D14*J14</f>
        <v>840</v>
      </c>
      <c r="L14" s="191"/>
      <c r="M14" s="48"/>
      <c r="N14" s="44"/>
      <c r="O14" s="12"/>
    </row>
    <row r="15" spans="1:18" x14ac:dyDescent="0.25">
      <c r="B15" s="10"/>
      <c r="C15" s="11"/>
      <c r="D15" s="11">
        <v>5</v>
      </c>
      <c r="E15" s="125" t="s">
        <v>162</v>
      </c>
      <c r="F15" s="39"/>
      <c r="G15" s="57">
        <f t="shared" si="2"/>
        <v>0</v>
      </c>
      <c r="H15" s="18"/>
      <c r="I15" s="48"/>
      <c r="J15" s="50">
        <v>65</v>
      </c>
      <c r="K15" s="189">
        <f t="shared" si="3"/>
        <v>325</v>
      </c>
      <c r="L15" s="191"/>
      <c r="M15" s="48"/>
      <c r="N15" s="44"/>
      <c r="O15" s="12"/>
    </row>
    <row r="16" spans="1:18" x14ac:dyDescent="0.25">
      <c r="B16" s="10"/>
      <c r="C16" s="11"/>
      <c r="D16" s="11">
        <v>4</v>
      </c>
      <c r="E16" s="125" t="s">
        <v>474</v>
      </c>
      <c r="F16" s="39"/>
      <c r="G16" s="57">
        <f t="shared" si="2"/>
        <v>0</v>
      </c>
      <c r="H16" s="18"/>
      <c r="I16" s="48"/>
      <c r="J16" s="50">
        <v>180</v>
      </c>
      <c r="K16" s="189">
        <f t="shared" si="3"/>
        <v>720</v>
      </c>
      <c r="L16" s="191"/>
      <c r="M16" s="48"/>
      <c r="N16" s="44"/>
      <c r="O16" s="12"/>
    </row>
    <row r="17" spans="2:15" x14ac:dyDescent="0.25">
      <c r="B17" s="10">
        <v>2671</v>
      </c>
      <c r="C17" s="73" t="s">
        <v>117</v>
      </c>
      <c r="D17" s="11"/>
      <c r="E17" s="125"/>
      <c r="F17" s="39"/>
      <c r="G17" s="57">
        <f t="shared" si="2"/>
        <v>0</v>
      </c>
      <c r="H17" s="18"/>
      <c r="I17" s="48"/>
      <c r="J17" s="50"/>
      <c r="K17" s="189">
        <f t="shared" si="3"/>
        <v>0</v>
      </c>
      <c r="L17" s="191"/>
      <c r="M17" s="48"/>
      <c r="N17" s="44"/>
      <c r="O17" s="12"/>
    </row>
    <row r="18" spans="2:15" x14ac:dyDescent="0.25">
      <c r="B18" s="10">
        <v>2672</v>
      </c>
      <c r="C18" s="73" t="s">
        <v>317</v>
      </c>
      <c r="D18" s="11">
        <v>1</v>
      </c>
      <c r="E18" s="125" t="s">
        <v>58</v>
      </c>
      <c r="F18" s="39">
        <v>34</v>
      </c>
      <c r="G18" s="57">
        <f t="shared" si="2"/>
        <v>34</v>
      </c>
      <c r="H18" s="18"/>
      <c r="I18" s="48"/>
      <c r="J18" s="50"/>
      <c r="K18" s="189">
        <f t="shared" si="3"/>
        <v>0</v>
      </c>
      <c r="L18" s="191"/>
      <c r="M18" s="48"/>
      <c r="N18" s="44"/>
      <c r="O18" s="12"/>
    </row>
    <row r="19" spans="2:15" x14ac:dyDescent="0.25">
      <c r="B19" s="10">
        <v>2673</v>
      </c>
      <c r="C19" s="73" t="s">
        <v>317</v>
      </c>
      <c r="D19" s="11">
        <v>1</v>
      </c>
      <c r="E19" s="125" t="s">
        <v>58</v>
      </c>
      <c r="F19" s="39">
        <v>34</v>
      </c>
      <c r="G19" s="57">
        <f t="shared" si="0"/>
        <v>34</v>
      </c>
      <c r="H19" s="18"/>
      <c r="I19" s="48"/>
      <c r="J19" s="50"/>
      <c r="K19" s="189">
        <f t="shared" si="1"/>
        <v>0</v>
      </c>
      <c r="L19" s="191"/>
      <c r="M19" s="48"/>
      <c r="N19" s="44"/>
      <c r="O19" s="12"/>
    </row>
    <row r="20" spans="2:15" x14ac:dyDescent="0.25">
      <c r="B20" s="10">
        <v>2674</v>
      </c>
      <c r="C20" s="73" t="s">
        <v>243</v>
      </c>
      <c r="D20" s="11"/>
      <c r="E20" s="125" t="s">
        <v>476</v>
      </c>
      <c r="F20" s="39"/>
      <c r="G20" s="57">
        <f t="shared" si="0"/>
        <v>0</v>
      </c>
      <c r="H20" s="18"/>
      <c r="I20" s="48"/>
      <c r="J20" s="50"/>
      <c r="K20" s="189">
        <f t="shared" si="1"/>
        <v>0</v>
      </c>
      <c r="L20" s="191"/>
      <c r="M20" s="48"/>
      <c r="N20" s="44"/>
      <c r="O20" s="12"/>
    </row>
    <row r="21" spans="2:15" x14ac:dyDescent="0.25">
      <c r="B21" s="10"/>
      <c r="C21" s="11"/>
      <c r="D21" s="11"/>
      <c r="E21" s="125" t="s">
        <v>477</v>
      </c>
      <c r="F21" s="39"/>
      <c r="G21" s="57">
        <f t="shared" si="0"/>
        <v>0</v>
      </c>
      <c r="H21" s="18"/>
      <c r="I21" s="48"/>
      <c r="J21" s="50"/>
      <c r="K21" s="189">
        <f t="shared" si="1"/>
        <v>0</v>
      </c>
      <c r="L21" s="191"/>
      <c r="M21" s="48"/>
      <c r="N21" s="44"/>
      <c r="O21" s="12"/>
    </row>
    <row r="22" spans="2:15" x14ac:dyDescent="0.25">
      <c r="B22" s="10">
        <v>2675</v>
      </c>
      <c r="C22" s="73" t="s">
        <v>478</v>
      </c>
      <c r="D22" s="11">
        <v>1</v>
      </c>
      <c r="E22" s="125" t="s">
        <v>76</v>
      </c>
      <c r="F22" s="39"/>
      <c r="G22" s="57">
        <f t="shared" ref="G22" si="4">+D22*F22</f>
        <v>0</v>
      </c>
      <c r="H22" s="18"/>
      <c r="I22" s="48"/>
      <c r="J22" s="50">
        <v>108</v>
      </c>
      <c r="K22" s="189">
        <f t="shared" ref="K22" si="5">+D22*J22</f>
        <v>108</v>
      </c>
      <c r="L22" s="191"/>
      <c r="M22" s="48"/>
      <c r="N22" s="44"/>
      <c r="O22" s="12"/>
    </row>
    <row r="23" spans="2:15" ht="15.75" customHeight="1" x14ac:dyDescent="0.25">
      <c r="B23" s="16"/>
      <c r="C23" s="16"/>
      <c r="D23" s="16">
        <v>2</v>
      </c>
      <c r="E23" s="127" t="s">
        <v>41</v>
      </c>
      <c r="F23" s="40">
        <v>8</v>
      </c>
      <c r="G23" s="57">
        <f>+D23*F23</f>
        <v>16</v>
      </c>
      <c r="H23" s="18"/>
      <c r="I23" s="48"/>
      <c r="J23" s="51"/>
      <c r="K23" s="189">
        <f>+D23*J23</f>
        <v>0</v>
      </c>
      <c r="L23" s="191"/>
      <c r="M23" s="48"/>
      <c r="N23" s="45"/>
      <c r="O23" s="17"/>
    </row>
    <row r="24" spans="2:15" ht="15.75" customHeight="1" x14ac:dyDescent="0.25">
      <c r="B24" s="16"/>
      <c r="C24" s="16"/>
      <c r="D24" s="16">
        <v>1</v>
      </c>
      <c r="E24" s="127" t="s">
        <v>108</v>
      </c>
      <c r="F24" s="40">
        <v>25</v>
      </c>
      <c r="G24" s="57">
        <f>+D24*F24</f>
        <v>25</v>
      </c>
      <c r="H24" s="18"/>
      <c r="I24" s="48"/>
      <c r="J24" s="51"/>
      <c r="K24" s="189">
        <f>+D24*J24</f>
        <v>0</v>
      </c>
      <c r="L24" s="191"/>
      <c r="M24" s="48"/>
      <c r="N24" s="45"/>
      <c r="O24" s="17"/>
    </row>
    <row r="25" spans="2:15" ht="15.75" customHeight="1" x14ac:dyDescent="0.25">
      <c r="B25" s="23">
        <v>2676</v>
      </c>
      <c r="C25" s="152" t="s">
        <v>479</v>
      </c>
      <c r="D25" s="23">
        <v>10</v>
      </c>
      <c r="E25" s="128" t="s">
        <v>76</v>
      </c>
      <c r="F25" s="42"/>
      <c r="G25" s="57">
        <f>+D25*F25</f>
        <v>0</v>
      </c>
      <c r="H25" s="18"/>
      <c r="I25" s="48"/>
      <c r="J25" s="51">
        <v>108</v>
      </c>
      <c r="K25" s="189">
        <f>+D25*J25</f>
        <v>1080</v>
      </c>
      <c r="L25" s="191"/>
      <c r="M25" s="48"/>
      <c r="N25" s="47"/>
      <c r="O25" s="24"/>
    </row>
    <row r="26" spans="2:15" ht="15.75" customHeight="1" x14ac:dyDescent="0.25">
      <c r="B26" s="23">
        <v>2677</v>
      </c>
      <c r="C26" s="152" t="s">
        <v>244</v>
      </c>
      <c r="D26" s="23">
        <v>1</v>
      </c>
      <c r="E26" s="128" t="s">
        <v>231</v>
      </c>
      <c r="F26" s="42">
        <v>700</v>
      </c>
      <c r="G26" s="57">
        <f t="shared" ref="G26:G33" si="6">+D26*F26</f>
        <v>700</v>
      </c>
      <c r="H26" s="18"/>
      <c r="I26" s="48"/>
      <c r="J26" s="51"/>
      <c r="K26" s="189">
        <f t="shared" ref="K26:K33" si="7">+D26*J26</f>
        <v>0</v>
      </c>
      <c r="L26" s="191"/>
      <c r="M26" s="48"/>
      <c r="N26" s="47"/>
      <c r="O26" s="24"/>
    </row>
    <row r="27" spans="2:15" ht="15.75" customHeight="1" x14ac:dyDescent="0.25">
      <c r="B27" s="23"/>
      <c r="C27" s="23"/>
      <c r="D27" s="23">
        <v>1</v>
      </c>
      <c r="E27" s="128" t="s">
        <v>480</v>
      </c>
      <c r="F27" s="42">
        <v>38</v>
      </c>
      <c r="G27" s="57">
        <f t="shared" si="6"/>
        <v>38</v>
      </c>
      <c r="H27" s="18"/>
      <c r="I27" s="48"/>
      <c r="J27" s="51"/>
      <c r="K27" s="189">
        <f t="shared" si="7"/>
        <v>0</v>
      </c>
      <c r="L27" s="191"/>
      <c r="M27" s="48"/>
      <c r="N27" s="47"/>
      <c r="O27" s="24"/>
    </row>
    <row r="28" spans="2:15" ht="15.75" customHeight="1" x14ac:dyDescent="0.25">
      <c r="B28" s="23"/>
      <c r="C28" s="23"/>
      <c r="D28" s="23">
        <v>1</v>
      </c>
      <c r="E28" s="128" t="s">
        <v>35</v>
      </c>
      <c r="F28" s="42">
        <v>12</v>
      </c>
      <c r="G28" s="57">
        <f t="shared" ref="G28:G31" si="8">+D28*F28</f>
        <v>12</v>
      </c>
      <c r="H28" s="18"/>
      <c r="I28" s="48"/>
      <c r="J28" s="51"/>
      <c r="K28" s="189">
        <f t="shared" ref="K28:K31" si="9">+D28*J28</f>
        <v>0</v>
      </c>
      <c r="L28" s="191"/>
      <c r="M28" s="48"/>
      <c r="N28" s="47"/>
      <c r="O28" s="24"/>
    </row>
    <row r="29" spans="2:15" ht="15.75" customHeight="1" x14ac:dyDescent="0.25">
      <c r="B29" s="23"/>
      <c r="C29" s="23"/>
      <c r="D29" s="23">
        <v>1</v>
      </c>
      <c r="E29" s="128" t="s">
        <v>130</v>
      </c>
      <c r="F29" s="42">
        <v>35</v>
      </c>
      <c r="G29" s="57">
        <f t="shared" si="8"/>
        <v>35</v>
      </c>
      <c r="H29" s="18"/>
      <c r="I29" s="48"/>
      <c r="J29" s="51"/>
      <c r="K29" s="189">
        <f t="shared" si="9"/>
        <v>0</v>
      </c>
      <c r="L29" s="191"/>
      <c r="M29" s="48"/>
      <c r="N29" s="47"/>
      <c r="O29" s="24"/>
    </row>
    <row r="30" spans="2:15" ht="15.75" customHeight="1" x14ac:dyDescent="0.25">
      <c r="B30" s="23"/>
      <c r="C30" s="23"/>
      <c r="D30" s="23">
        <v>1</v>
      </c>
      <c r="E30" s="128" t="s">
        <v>28</v>
      </c>
      <c r="F30" s="42">
        <v>60</v>
      </c>
      <c r="G30" s="57">
        <f t="shared" si="8"/>
        <v>60</v>
      </c>
      <c r="H30" s="18"/>
      <c r="I30" s="48"/>
      <c r="J30" s="51"/>
      <c r="K30" s="189">
        <f t="shared" si="9"/>
        <v>0</v>
      </c>
      <c r="L30" s="191"/>
      <c r="M30" s="48"/>
      <c r="N30" s="47"/>
      <c r="O30" s="24"/>
    </row>
    <row r="31" spans="2:15" ht="15.75" customHeight="1" x14ac:dyDescent="0.25">
      <c r="B31" s="23"/>
      <c r="C31" s="23"/>
      <c r="D31" s="23"/>
      <c r="E31" s="128"/>
      <c r="F31" s="42"/>
      <c r="G31" s="57">
        <f t="shared" si="8"/>
        <v>0</v>
      </c>
      <c r="H31" s="18"/>
      <c r="I31" s="48"/>
      <c r="J31" s="51"/>
      <c r="K31" s="189">
        <f t="shared" si="9"/>
        <v>0</v>
      </c>
      <c r="L31" s="191"/>
      <c r="M31" s="48"/>
      <c r="N31" s="47"/>
      <c r="O31" s="24"/>
    </row>
    <row r="32" spans="2:15" ht="15.75" customHeight="1" x14ac:dyDescent="0.25">
      <c r="B32" s="23"/>
      <c r="C32" s="23"/>
      <c r="D32" s="23"/>
      <c r="E32" s="128"/>
      <c r="F32" s="42"/>
      <c r="G32" s="57">
        <f t="shared" ref="G32" si="10">+D32*F32</f>
        <v>0</v>
      </c>
      <c r="H32" s="18"/>
      <c r="I32" s="48"/>
      <c r="J32" s="51"/>
      <c r="K32" s="189">
        <f t="shared" ref="K32" si="11">+D32*J32</f>
        <v>0</v>
      </c>
      <c r="L32" s="191"/>
      <c r="M32" s="48"/>
      <c r="N32" s="47"/>
      <c r="O32" s="24"/>
    </row>
    <row r="33" spans="2:15" ht="15.75" customHeight="1" thickBot="1" x14ac:dyDescent="0.3">
      <c r="B33" s="23"/>
      <c r="C33" s="152"/>
      <c r="D33" s="23"/>
      <c r="E33" s="128"/>
      <c r="F33" s="42"/>
      <c r="G33" s="161">
        <f t="shared" si="6"/>
        <v>0</v>
      </c>
      <c r="H33" s="153"/>
      <c r="I33" s="154"/>
      <c r="J33" s="53"/>
      <c r="K33" s="210">
        <f t="shared" si="7"/>
        <v>0</v>
      </c>
      <c r="L33" s="211"/>
      <c r="M33" s="154"/>
      <c r="N33" s="47"/>
      <c r="O33" s="24"/>
    </row>
    <row r="34" spans="2:15" s="3" customFormat="1" ht="15.75" customHeight="1" thickBot="1" x14ac:dyDescent="0.3">
      <c r="B34" s="200"/>
      <c r="C34" s="201"/>
      <c r="D34" s="201"/>
      <c r="E34" s="212" t="s">
        <v>13</v>
      </c>
      <c r="F34" s="202"/>
      <c r="G34" s="203">
        <f>SUM(G8:G33)</f>
        <v>1054</v>
      </c>
      <c r="H34" s="204">
        <f>SUM(H8:H33)</f>
        <v>0</v>
      </c>
      <c r="I34" s="205">
        <f>SUM(I8:I33)</f>
        <v>0</v>
      </c>
      <c r="J34" s="213"/>
      <c r="K34" s="203">
        <f>SUM(K8:K33)</f>
        <v>3833</v>
      </c>
      <c r="L34" s="204">
        <f>SUM(L8:L33)</f>
        <v>5230</v>
      </c>
      <c r="M34" s="205">
        <f>SUM(M8:M33)</f>
        <v>0</v>
      </c>
      <c r="N34" s="56">
        <f>SUM(N8:N33)</f>
        <v>0</v>
      </c>
      <c r="O34" s="22"/>
    </row>
    <row r="35" spans="2:15" x14ac:dyDescent="0.25">
      <c r="F35" s="1"/>
      <c r="G35" s="30"/>
      <c r="H35" s="2"/>
      <c r="I35" s="1"/>
      <c r="J35" s="1"/>
      <c r="K35" s="30"/>
      <c r="L35" s="2"/>
      <c r="M35" s="1"/>
      <c r="N35" s="1"/>
      <c r="O35" s="1"/>
    </row>
    <row r="36" spans="2:15" x14ac:dyDescent="0.25">
      <c r="E36" s="121" t="s">
        <v>61</v>
      </c>
      <c r="F36" s="5"/>
      <c r="G36" s="30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E38" s="121" t="s">
        <v>62</v>
      </c>
      <c r="F38" s="5"/>
      <c r="G38" s="30">
        <v>4887</v>
      </c>
      <c r="H38" s="2"/>
      <c r="I38" s="1"/>
      <c r="J38" s="1"/>
      <c r="K38" s="30"/>
      <c r="L38" s="2"/>
      <c r="M38" s="1"/>
      <c r="N38" s="1"/>
      <c r="O38" s="1"/>
    </row>
    <row r="39" spans="2:15" x14ac:dyDescent="0.25">
      <c r="E39" s="121" t="s">
        <v>102</v>
      </c>
      <c r="F39" s="1"/>
      <c r="G39" s="30">
        <v>4887</v>
      </c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E41" s="121" t="s">
        <v>65</v>
      </c>
      <c r="F41" s="1"/>
      <c r="G41" s="30">
        <v>0</v>
      </c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ht="15" customHeight="1" x14ac:dyDescent="0.25"/>
    <row r="228" spans="6:15" ht="15" customHeight="1" x14ac:dyDescent="0.25"/>
    <row r="237" spans="6:15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C2C4F-C14E-452D-9EB2-A388C309F553}">
  <dimension ref="A1:R239"/>
  <sheetViews>
    <sheetView tabSelected="1" topLeftCell="A4" zoomScaleNormal="60" zoomScaleSheetLayoutView="100" workbookViewId="0">
      <selection activeCell="B25" sqref="B25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9.85546875" style="121" customWidth="1"/>
    <col min="4" max="4" width="4.42578125" customWidth="1"/>
    <col min="5" max="5" width="24.42578125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122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133" t="s">
        <v>66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34">
        <v>45314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12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24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2678</v>
      </c>
      <c r="C8" s="125" t="s">
        <v>453</v>
      </c>
      <c r="D8" s="11">
        <v>2</v>
      </c>
      <c r="E8" s="73" t="s">
        <v>483</v>
      </c>
      <c r="F8" s="39">
        <v>86</v>
      </c>
      <c r="G8" s="64">
        <f t="shared" ref="G8:G11" si="0">+D8*F8</f>
        <v>172</v>
      </c>
      <c r="H8" s="65"/>
      <c r="I8" s="66"/>
      <c r="J8" s="50"/>
      <c r="K8" s="71">
        <f t="shared" ref="K8:K11" si="1">+D8*J8</f>
        <v>0</v>
      </c>
      <c r="L8" s="65"/>
      <c r="M8" s="66"/>
      <c r="N8" s="44"/>
      <c r="O8" s="12"/>
    </row>
    <row r="9" spans="1:18" x14ac:dyDescent="0.25">
      <c r="B9" s="10">
        <v>2679</v>
      </c>
      <c r="C9" s="125" t="s">
        <v>484</v>
      </c>
      <c r="D9" s="11">
        <v>1</v>
      </c>
      <c r="E9" s="73" t="s">
        <v>485</v>
      </c>
      <c r="F9" s="39">
        <v>221</v>
      </c>
      <c r="G9" s="57">
        <f t="shared" si="0"/>
        <v>221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0">
        <v>2680</v>
      </c>
      <c r="C10" s="125" t="s">
        <v>51</v>
      </c>
      <c r="D10" s="11">
        <v>1</v>
      </c>
      <c r="E10" s="73" t="s">
        <v>165</v>
      </c>
      <c r="F10" s="39">
        <v>15</v>
      </c>
      <c r="G10" s="57">
        <f t="shared" si="0"/>
        <v>15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0"/>
      <c r="C11" s="125"/>
      <c r="D11" s="11">
        <v>1</v>
      </c>
      <c r="E11" s="117" t="s">
        <v>42</v>
      </c>
      <c r="F11" s="39">
        <v>38</v>
      </c>
      <c r="G11" s="57">
        <f t="shared" si="0"/>
        <v>38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0">
        <v>2681</v>
      </c>
      <c r="C12" s="127" t="s">
        <v>486</v>
      </c>
      <c r="D12" s="16">
        <v>1</v>
      </c>
      <c r="E12" s="130" t="s">
        <v>349</v>
      </c>
      <c r="F12" s="40">
        <v>55</v>
      </c>
      <c r="G12" s="57">
        <v>0</v>
      </c>
      <c r="H12" s="18"/>
      <c r="I12" s="48"/>
      <c r="J12" s="50"/>
      <c r="K12" s="70">
        <f t="shared" ref="K12:K32" si="2">+D12*J12</f>
        <v>0</v>
      </c>
      <c r="L12" s="18"/>
      <c r="M12" s="48"/>
      <c r="N12" s="44">
        <v>55</v>
      </c>
      <c r="O12" s="12"/>
    </row>
    <row r="13" spans="1:18" ht="15.75" customHeight="1" x14ac:dyDescent="0.25">
      <c r="B13" s="16"/>
      <c r="C13" s="127"/>
      <c r="D13" s="16">
        <v>1</v>
      </c>
      <c r="E13" s="118" t="s">
        <v>44</v>
      </c>
      <c r="F13" s="40">
        <v>25</v>
      </c>
      <c r="G13" s="57">
        <v>0</v>
      </c>
      <c r="H13" s="18"/>
      <c r="I13" s="48"/>
      <c r="J13" s="51"/>
      <c r="K13" s="70">
        <f t="shared" si="2"/>
        <v>0</v>
      </c>
      <c r="L13" s="18"/>
      <c r="M13" s="48"/>
      <c r="N13" s="45">
        <v>25</v>
      </c>
      <c r="O13" s="17"/>
    </row>
    <row r="14" spans="1:18" ht="15.75" customHeight="1" x14ac:dyDescent="0.25">
      <c r="B14" s="16">
        <v>2682</v>
      </c>
      <c r="C14" s="127" t="s">
        <v>131</v>
      </c>
      <c r="D14" s="16"/>
      <c r="E14" s="130" t="s">
        <v>487</v>
      </c>
      <c r="F14" s="40"/>
      <c r="G14" s="57">
        <f t="shared" ref="G13:G25" si="3">+D14*F14</f>
        <v>0</v>
      </c>
      <c r="H14" s="18"/>
      <c r="I14" s="48"/>
      <c r="J14" s="51"/>
      <c r="K14" s="70">
        <f t="shared" si="2"/>
        <v>0</v>
      </c>
      <c r="L14" s="18"/>
      <c r="M14" s="48"/>
      <c r="N14" s="45">
        <v>2741</v>
      </c>
      <c r="O14" s="17"/>
    </row>
    <row r="15" spans="1:18" x14ac:dyDescent="0.25">
      <c r="B15" s="10">
        <v>2683</v>
      </c>
      <c r="C15" s="125" t="s">
        <v>47</v>
      </c>
      <c r="D15" s="11">
        <v>4</v>
      </c>
      <c r="E15" s="73" t="s">
        <v>106</v>
      </c>
      <c r="F15" s="39">
        <v>110</v>
      </c>
      <c r="G15" s="57">
        <f t="shared" si="3"/>
        <v>440</v>
      </c>
      <c r="H15" s="18"/>
      <c r="I15" s="48"/>
      <c r="J15" s="50"/>
      <c r="K15" s="70">
        <f t="shared" si="2"/>
        <v>0</v>
      </c>
      <c r="L15" s="18"/>
      <c r="M15" s="48"/>
      <c r="N15" s="44"/>
      <c r="O15" s="12"/>
    </row>
    <row r="16" spans="1:18" x14ac:dyDescent="0.25">
      <c r="B16" s="10"/>
      <c r="C16" s="125"/>
      <c r="D16" s="11">
        <v>2</v>
      </c>
      <c r="E16" s="117" t="s">
        <v>488</v>
      </c>
      <c r="F16" s="39"/>
      <c r="G16" s="57">
        <f t="shared" si="3"/>
        <v>0</v>
      </c>
      <c r="H16" s="18"/>
      <c r="I16" s="48"/>
      <c r="J16" s="50"/>
      <c r="K16" s="70">
        <f t="shared" si="2"/>
        <v>0</v>
      </c>
      <c r="L16" s="18"/>
      <c r="M16" s="48"/>
      <c r="N16" s="44"/>
      <c r="O16" s="12"/>
    </row>
    <row r="17" spans="2:15" x14ac:dyDescent="0.25">
      <c r="B17" s="10"/>
      <c r="C17" s="127"/>
      <c r="D17" s="16">
        <v>1</v>
      </c>
      <c r="E17" s="130" t="s">
        <v>44</v>
      </c>
      <c r="F17" s="40">
        <v>25</v>
      </c>
      <c r="G17" s="57">
        <f>+D17*F17</f>
        <v>25</v>
      </c>
      <c r="H17" s="18"/>
      <c r="I17" s="48"/>
      <c r="J17" s="50"/>
      <c r="K17" s="70">
        <f t="shared" ref="K17:K24" si="4">+D17*J17</f>
        <v>0</v>
      </c>
      <c r="L17" s="18"/>
      <c r="M17" s="48"/>
      <c r="N17" s="44"/>
      <c r="O17" s="12"/>
    </row>
    <row r="18" spans="2:15" ht="15.75" customHeight="1" x14ac:dyDescent="0.25">
      <c r="B18" s="16"/>
      <c r="C18" s="127"/>
      <c r="D18" s="16">
        <v>1</v>
      </c>
      <c r="E18" s="118" t="s">
        <v>46</v>
      </c>
      <c r="F18" s="40">
        <v>58</v>
      </c>
      <c r="G18" s="57">
        <f t="shared" ref="G18:G24" si="5">+D18*F18</f>
        <v>58</v>
      </c>
      <c r="H18" s="18"/>
      <c r="I18" s="48"/>
      <c r="J18" s="51"/>
      <c r="K18" s="70">
        <f t="shared" si="4"/>
        <v>0</v>
      </c>
      <c r="L18" s="18"/>
      <c r="M18" s="48"/>
      <c r="N18" s="45"/>
      <c r="O18" s="17"/>
    </row>
    <row r="19" spans="2:15" ht="15.75" customHeight="1" x14ac:dyDescent="0.25">
      <c r="B19" s="16"/>
      <c r="C19" s="127"/>
      <c r="D19" s="16">
        <v>1</v>
      </c>
      <c r="E19" s="130" t="s">
        <v>489</v>
      </c>
      <c r="F19" s="40">
        <v>160</v>
      </c>
      <c r="G19" s="57">
        <f t="shared" si="5"/>
        <v>160</v>
      </c>
      <c r="H19" s="18"/>
      <c r="I19" s="48"/>
      <c r="J19" s="51"/>
      <c r="K19" s="70">
        <f t="shared" si="4"/>
        <v>0</v>
      </c>
      <c r="L19" s="18"/>
      <c r="M19" s="48"/>
      <c r="N19" s="45"/>
      <c r="O19" s="17"/>
    </row>
    <row r="20" spans="2:15" x14ac:dyDescent="0.25">
      <c r="B20" s="10"/>
      <c r="C20" s="125"/>
      <c r="D20" s="11">
        <v>1</v>
      </c>
      <c r="E20" s="73" t="s">
        <v>50</v>
      </c>
      <c r="F20" s="39">
        <v>75</v>
      </c>
      <c r="G20" s="57">
        <f t="shared" si="5"/>
        <v>75</v>
      </c>
      <c r="H20" s="18"/>
      <c r="I20" s="48"/>
      <c r="J20" s="50"/>
      <c r="K20" s="70">
        <f t="shared" si="4"/>
        <v>0</v>
      </c>
      <c r="L20" s="18"/>
      <c r="M20" s="48"/>
      <c r="N20" s="44"/>
      <c r="O20" s="12"/>
    </row>
    <row r="21" spans="2:15" x14ac:dyDescent="0.25">
      <c r="B21" s="10">
        <v>2684</v>
      </c>
      <c r="C21" s="125" t="s">
        <v>160</v>
      </c>
      <c r="D21" s="11">
        <v>4</v>
      </c>
      <c r="E21" s="117" t="s">
        <v>456</v>
      </c>
      <c r="F21" s="39"/>
      <c r="G21" s="57">
        <f t="shared" si="5"/>
        <v>0</v>
      </c>
      <c r="H21" s="18"/>
      <c r="I21" s="48"/>
      <c r="J21" s="50"/>
      <c r="K21" s="70">
        <f t="shared" si="4"/>
        <v>0</v>
      </c>
      <c r="L21" s="18"/>
      <c r="M21" s="48"/>
      <c r="N21" s="44"/>
      <c r="O21" s="12"/>
    </row>
    <row r="22" spans="2:15" x14ac:dyDescent="0.25">
      <c r="B22" s="10">
        <v>2685</v>
      </c>
      <c r="C22" s="127" t="s">
        <v>490</v>
      </c>
      <c r="D22" s="16">
        <v>23</v>
      </c>
      <c r="E22" s="130" t="s">
        <v>76</v>
      </c>
      <c r="F22" s="40"/>
      <c r="G22" s="57">
        <f>+D22*F22</f>
        <v>0</v>
      </c>
      <c r="H22" s="18"/>
      <c r="I22" s="48"/>
      <c r="J22" s="50">
        <v>108</v>
      </c>
      <c r="K22" s="70">
        <v>1650</v>
      </c>
      <c r="L22" s="18">
        <v>834</v>
      </c>
      <c r="M22" s="48"/>
      <c r="N22" s="44"/>
      <c r="O22" s="12"/>
    </row>
    <row r="23" spans="2:15" ht="15.75" customHeight="1" x14ac:dyDescent="0.25">
      <c r="B23" s="16">
        <v>2686</v>
      </c>
      <c r="C23" s="127" t="s">
        <v>390</v>
      </c>
      <c r="D23" s="16"/>
      <c r="E23" s="118" t="s">
        <v>391</v>
      </c>
      <c r="F23" s="40"/>
      <c r="G23" s="57">
        <f t="shared" ref="G23" si="6">+D23*F23</f>
        <v>0</v>
      </c>
      <c r="H23" s="18"/>
      <c r="I23" s="48"/>
      <c r="J23" s="51"/>
      <c r="K23" s="70">
        <f t="shared" ref="K22:K23" si="7">+D23*J23</f>
        <v>0</v>
      </c>
      <c r="L23" s="18"/>
      <c r="M23" s="48"/>
      <c r="N23" s="45"/>
      <c r="O23" s="17"/>
    </row>
    <row r="24" spans="2:15" ht="15.75" customHeight="1" x14ac:dyDescent="0.25">
      <c r="B24" s="16"/>
      <c r="C24" s="127"/>
      <c r="D24" s="16"/>
      <c r="E24" s="130" t="s">
        <v>491</v>
      </c>
      <c r="F24" s="40"/>
      <c r="G24" s="57">
        <f t="shared" si="5"/>
        <v>0</v>
      </c>
      <c r="H24" s="18"/>
      <c r="I24" s="48"/>
      <c r="J24" s="51"/>
      <c r="K24" s="70">
        <f t="shared" si="4"/>
        <v>0</v>
      </c>
      <c r="L24" s="18"/>
      <c r="M24" s="48"/>
      <c r="N24" s="45"/>
      <c r="O24" s="17"/>
    </row>
    <row r="25" spans="2:15" ht="15.75" customHeight="1" x14ac:dyDescent="0.25">
      <c r="B25" s="16"/>
      <c r="C25" s="127"/>
      <c r="D25" s="16"/>
      <c r="E25" s="16"/>
      <c r="F25" s="40"/>
      <c r="G25" s="57">
        <f t="shared" si="3"/>
        <v>0</v>
      </c>
      <c r="H25" s="18"/>
      <c r="I25" s="48"/>
      <c r="J25" s="51"/>
      <c r="K25" s="70">
        <f t="shared" si="2"/>
        <v>0</v>
      </c>
      <c r="L25" s="18"/>
      <c r="M25" s="48"/>
      <c r="N25" s="45"/>
      <c r="O25" s="17"/>
    </row>
    <row r="26" spans="2:15" x14ac:dyDescent="0.25">
      <c r="B26" s="10"/>
      <c r="C26" s="127"/>
      <c r="D26" s="16"/>
      <c r="E26" s="130"/>
      <c r="F26" s="40"/>
      <c r="G26" s="57">
        <f>+D26*F26</f>
        <v>0</v>
      </c>
      <c r="H26" s="18"/>
      <c r="I26" s="48"/>
      <c r="J26" s="50"/>
      <c r="K26" s="70">
        <f t="shared" si="2"/>
        <v>0</v>
      </c>
      <c r="L26" s="18"/>
      <c r="M26" s="48"/>
      <c r="N26" s="44"/>
      <c r="O26" s="12"/>
    </row>
    <row r="27" spans="2:15" ht="15.75" customHeight="1" x14ac:dyDescent="0.25">
      <c r="B27" s="16"/>
      <c r="C27" s="127"/>
      <c r="D27" s="16"/>
      <c r="E27" s="118"/>
      <c r="F27" s="40"/>
      <c r="G27" s="57">
        <f t="shared" ref="G27:G29" si="8">+D27*F27</f>
        <v>0</v>
      </c>
      <c r="H27" s="18"/>
      <c r="I27" s="48"/>
      <c r="J27" s="51"/>
      <c r="K27" s="70">
        <f t="shared" si="2"/>
        <v>0</v>
      </c>
      <c r="L27" s="18"/>
      <c r="M27" s="48"/>
      <c r="N27" s="45"/>
      <c r="O27" s="17"/>
    </row>
    <row r="28" spans="2:15" ht="15.75" customHeight="1" x14ac:dyDescent="0.25">
      <c r="B28" s="16"/>
      <c r="C28" s="127"/>
      <c r="D28" s="16"/>
      <c r="E28" s="16"/>
      <c r="F28" s="40"/>
      <c r="G28" s="57">
        <f t="shared" si="8"/>
        <v>0</v>
      </c>
      <c r="H28" s="18"/>
      <c r="I28" s="48"/>
      <c r="J28" s="51"/>
      <c r="K28" s="70">
        <f t="shared" si="2"/>
        <v>0</v>
      </c>
      <c r="L28" s="18"/>
      <c r="M28" s="48"/>
      <c r="N28" s="45"/>
      <c r="O28" s="17"/>
    </row>
    <row r="29" spans="2:15" ht="15.75" customHeight="1" x14ac:dyDescent="0.25">
      <c r="B29" s="16"/>
      <c r="C29" s="127"/>
      <c r="D29" s="16"/>
      <c r="E29" s="16"/>
      <c r="F29" s="40"/>
      <c r="G29" s="57">
        <f t="shared" si="8"/>
        <v>0</v>
      </c>
      <c r="H29" s="18"/>
      <c r="I29" s="48"/>
      <c r="J29" s="51"/>
      <c r="K29" s="70">
        <f t="shared" ref="K29" si="9">+D29*J29</f>
        <v>0</v>
      </c>
      <c r="L29" s="18"/>
      <c r="M29" s="48"/>
      <c r="N29" s="45"/>
      <c r="O29" s="17"/>
    </row>
    <row r="30" spans="2:15" ht="15.75" customHeight="1" x14ac:dyDescent="0.25">
      <c r="B30" s="16"/>
      <c r="C30" s="127"/>
      <c r="D30" s="16"/>
      <c r="E30" s="16"/>
      <c r="F30" s="40"/>
      <c r="G30" s="57">
        <f t="shared" ref="G30" si="10">+D30*F30</f>
        <v>0</v>
      </c>
      <c r="H30" s="18"/>
      <c r="I30" s="48"/>
      <c r="J30" s="51"/>
      <c r="K30" s="70">
        <f t="shared" ref="K30" si="11">+D30*J30</f>
        <v>0</v>
      </c>
      <c r="L30" s="18"/>
      <c r="M30" s="48"/>
      <c r="N30" s="45"/>
      <c r="O30" s="17"/>
    </row>
    <row r="31" spans="2:15" ht="15.75" customHeight="1" x14ac:dyDescent="0.25">
      <c r="B31" s="16"/>
      <c r="C31" s="127"/>
      <c r="D31" s="16"/>
      <c r="E31" s="130"/>
      <c r="F31" s="40"/>
      <c r="G31" s="57">
        <f>+D31*F31</f>
        <v>0</v>
      </c>
      <c r="H31" s="18"/>
      <c r="I31" s="48"/>
      <c r="J31" s="51"/>
      <c r="K31" s="70">
        <f t="shared" si="2"/>
        <v>0</v>
      </c>
      <c r="L31" s="18"/>
      <c r="M31" s="48"/>
      <c r="N31" s="45"/>
      <c r="O31" s="17"/>
    </row>
    <row r="32" spans="2:15" ht="15.75" customHeight="1" thickBot="1" x14ac:dyDescent="0.3">
      <c r="B32" s="23"/>
      <c r="C32" s="128"/>
      <c r="D32" s="23"/>
      <c r="E32" s="23"/>
      <c r="F32" s="42"/>
      <c r="G32" s="67">
        <f>+D32*F32</f>
        <v>0</v>
      </c>
      <c r="H32" s="68"/>
      <c r="I32" s="69"/>
      <c r="J32" s="53"/>
      <c r="K32" s="72">
        <f t="shared" si="2"/>
        <v>0</v>
      </c>
      <c r="L32" s="68"/>
      <c r="M32" s="69"/>
      <c r="N32" s="47"/>
      <c r="O32" s="24"/>
    </row>
    <row r="33" spans="2:15" s="3" customFormat="1" ht="15.75" customHeight="1" thickBot="1" x14ac:dyDescent="0.3">
      <c r="B33" s="20"/>
      <c r="C33" s="129"/>
      <c r="D33" s="21"/>
      <c r="E33" s="21" t="s">
        <v>13</v>
      </c>
      <c r="F33" s="43"/>
      <c r="G33" s="61">
        <f>SUM(G8:G32)</f>
        <v>1204</v>
      </c>
      <c r="H33" s="62">
        <f>SUM(H8:H32)</f>
        <v>0</v>
      </c>
      <c r="I33" s="63">
        <f>SUM(I8:I32)</f>
        <v>0</v>
      </c>
      <c r="J33" s="54"/>
      <c r="K33" s="61">
        <f>SUM(K8:K32)</f>
        <v>1650</v>
      </c>
      <c r="L33" s="62">
        <f>SUM(L8:L32)</f>
        <v>834</v>
      </c>
      <c r="M33" s="63">
        <f>SUM(M8:M32)</f>
        <v>0</v>
      </c>
      <c r="N33" s="56">
        <f>SUM(N8:N32)</f>
        <v>2821</v>
      </c>
      <c r="O33" s="22"/>
    </row>
    <row r="34" spans="2:15" x14ac:dyDescent="0.25">
      <c r="F34" s="1"/>
      <c r="G34" s="30"/>
      <c r="H34" s="2"/>
      <c r="I34" s="1"/>
      <c r="J34" s="1"/>
      <c r="K34" s="30"/>
      <c r="L34" s="2"/>
      <c r="M34" s="1"/>
      <c r="N34" s="1"/>
      <c r="O34" s="1"/>
    </row>
    <row r="35" spans="2:15" x14ac:dyDescent="0.25">
      <c r="E35" s="113" t="s">
        <v>481</v>
      </c>
      <c r="F35" s="137"/>
      <c r="G35" s="150"/>
      <c r="H35" s="2"/>
      <c r="I35" s="1"/>
      <c r="J35" s="1"/>
      <c r="K35" s="30"/>
      <c r="L35" s="2"/>
      <c r="M35" s="1"/>
      <c r="N35" s="1"/>
      <c r="O35" s="1"/>
    </row>
    <row r="36" spans="2:15" x14ac:dyDescent="0.25">
      <c r="E36" s="135"/>
      <c r="F36" s="137"/>
      <c r="G36" s="30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E37" s="135" t="s">
        <v>62</v>
      </c>
      <c r="F37" s="5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E38" s="240" t="s">
        <v>482</v>
      </c>
      <c r="F38" s="1"/>
      <c r="G38" s="30">
        <v>10</v>
      </c>
      <c r="H38" s="2"/>
      <c r="I38" s="1"/>
      <c r="J38" s="1"/>
      <c r="K38" s="30"/>
      <c r="L38" s="2"/>
      <c r="M38" s="1"/>
      <c r="N38" s="1"/>
      <c r="O38" s="1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ht="15" customHeight="1" x14ac:dyDescent="0.25"/>
    <row r="230" spans="6:15" ht="15" customHeight="1" x14ac:dyDescent="0.25"/>
    <row r="239" spans="6:15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1325-1B21-448C-BCC8-DFFB77D98734}">
  <dimension ref="A1:R227"/>
  <sheetViews>
    <sheetView zoomScaleNormal="60" zoomScaleSheetLayoutView="100" workbookViewId="0">
      <selection activeCell="D25" sqref="D25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9.85546875" customWidth="1"/>
    <col min="4" max="4" width="6.5703125" customWidth="1"/>
    <col min="5" max="5" width="20.5703125" style="121" customWidth="1"/>
    <col min="6" max="6" width="9.42578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7.7109375" style="99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100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100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100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100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100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101" t="s">
        <v>11</v>
      </c>
      <c r="P7" s="34"/>
      <c r="Q7" s="34"/>
      <c r="R7" s="34"/>
    </row>
    <row r="8" spans="1:18" x14ac:dyDescent="0.25">
      <c r="B8" s="10"/>
      <c r="C8" s="11"/>
      <c r="D8" s="11"/>
      <c r="E8" s="125"/>
      <c r="F8" s="39"/>
      <c r="G8" s="64">
        <f t="shared" ref="G8:G13" si="0">+D8*F8</f>
        <v>0</v>
      </c>
      <c r="H8" s="65"/>
      <c r="I8" s="66"/>
      <c r="J8" s="50"/>
      <c r="K8" s="71">
        <f t="shared" ref="K8:K13" si="1">+D8*J8</f>
        <v>0</v>
      </c>
      <c r="L8" s="65"/>
      <c r="M8" s="66"/>
      <c r="N8" s="44"/>
      <c r="O8" s="97"/>
    </row>
    <row r="9" spans="1:18" x14ac:dyDescent="0.25">
      <c r="B9" s="10"/>
      <c r="C9" s="11"/>
      <c r="D9" s="11"/>
      <c r="E9" s="125"/>
      <c r="F9" s="39"/>
      <c r="G9" s="57">
        <f t="shared" si="0"/>
        <v>0</v>
      </c>
      <c r="H9" s="18"/>
      <c r="I9" s="48"/>
      <c r="J9" s="50"/>
      <c r="K9" s="70">
        <f t="shared" si="1"/>
        <v>0</v>
      </c>
      <c r="L9" s="18"/>
      <c r="M9" s="48"/>
      <c r="N9" s="44"/>
      <c r="O9" s="97"/>
    </row>
    <row r="10" spans="1:18" x14ac:dyDescent="0.25">
      <c r="B10" s="10"/>
      <c r="C10" s="11"/>
      <c r="D10" s="11"/>
      <c r="E10" s="125"/>
      <c r="F10" s="39"/>
      <c r="G10" s="57">
        <f t="shared" si="0"/>
        <v>0</v>
      </c>
      <c r="H10" s="18"/>
      <c r="I10" s="48"/>
      <c r="J10" s="50"/>
      <c r="K10" s="70">
        <f t="shared" si="1"/>
        <v>0</v>
      </c>
      <c r="L10" s="18"/>
      <c r="M10" s="48"/>
      <c r="N10" s="44"/>
      <c r="O10" s="97"/>
    </row>
    <row r="11" spans="1:18" x14ac:dyDescent="0.25">
      <c r="B11" s="10"/>
      <c r="C11" s="11"/>
      <c r="D11" s="11"/>
      <c r="E11" s="125"/>
      <c r="F11" s="39"/>
      <c r="G11" s="57">
        <f t="shared" si="0"/>
        <v>0</v>
      </c>
      <c r="H11" s="18"/>
      <c r="I11" s="48"/>
      <c r="J11" s="50"/>
      <c r="K11" s="70">
        <f t="shared" si="1"/>
        <v>0</v>
      </c>
      <c r="L11" s="18"/>
      <c r="M11" s="48"/>
      <c r="N11" s="44"/>
      <c r="O11" s="97"/>
    </row>
    <row r="12" spans="1:18" x14ac:dyDescent="0.25">
      <c r="B12" s="10"/>
      <c r="C12" s="11"/>
      <c r="D12" s="11"/>
      <c r="E12" s="125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97"/>
    </row>
    <row r="13" spans="1:18" ht="15.75" customHeight="1" x14ac:dyDescent="0.25">
      <c r="B13" s="10"/>
      <c r="C13" s="11"/>
      <c r="D13" s="11"/>
      <c r="E13" s="125"/>
      <c r="F13" s="39"/>
      <c r="G13" s="57">
        <f t="shared" si="0"/>
        <v>0</v>
      </c>
      <c r="H13" s="18"/>
      <c r="I13" s="48"/>
      <c r="J13" s="51"/>
      <c r="K13" s="70">
        <f t="shared" si="1"/>
        <v>0</v>
      </c>
      <c r="L13" s="18"/>
      <c r="M13" s="48"/>
      <c r="N13" s="45"/>
      <c r="O13" s="102"/>
    </row>
    <row r="14" spans="1:18" x14ac:dyDescent="0.25">
      <c r="B14" s="10"/>
      <c r="C14" s="11"/>
      <c r="D14" s="11"/>
      <c r="E14" s="125"/>
      <c r="F14" s="39"/>
      <c r="G14" s="57">
        <f t="shared" ref="G14:G17" si="2">+D14*F14</f>
        <v>0</v>
      </c>
      <c r="H14" s="18"/>
      <c r="I14" s="48"/>
      <c r="J14" s="50"/>
      <c r="K14" s="70">
        <f t="shared" ref="K14:K17" si="3">+D14*J14</f>
        <v>0</v>
      </c>
      <c r="L14" s="18"/>
      <c r="M14" s="48"/>
      <c r="N14" s="44"/>
      <c r="O14" s="97"/>
    </row>
    <row r="15" spans="1:18" x14ac:dyDescent="0.25">
      <c r="B15" s="10"/>
      <c r="C15" s="11"/>
      <c r="D15" s="11"/>
      <c r="E15" s="125"/>
      <c r="F15" s="39"/>
      <c r="G15" s="57">
        <f t="shared" si="2"/>
        <v>0</v>
      </c>
      <c r="H15" s="18"/>
      <c r="I15" s="48"/>
      <c r="J15" s="50"/>
      <c r="K15" s="70">
        <f t="shared" si="3"/>
        <v>0</v>
      </c>
      <c r="L15" s="18"/>
      <c r="M15" s="48"/>
      <c r="N15" s="44"/>
      <c r="O15" s="97"/>
    </row>
    <row r="16" spans="1:18" x14ac:dyDescent="0.25">
      <c r="B16" s="10"/>
      <c r="C16" s="11"/>
      <c r="D16" s="11"/>
      <c r="E16" s="125"/>
      <c r="F16" s="39"/>
      <c r="G16" s="57">
        <f t="shared" si="2"/>
        <v>0</v>
      </c>
      <c r="H16" s="18"/>
      <c r="I16" s="48"/>
      <c r="J16" s="50"/>
      <c r="K16" s="70">
        <f t="shared" si="3"/>
        <v>0</v>
      </c>
      <c r="L16" s="18"/>
      <c r="M16" s="48"/>
      <c r="N16" s="44"/>
      <c r="O16" s="97"/>
    </row>
    <row r="17" spans="2:15" ht="15.75" customHeight="1" x14ac:dyDescent="0.25">
      <c r="B17" s="10"/>
      <c r="C17" s="11"/>
      <c r="D17" s="11"/>
      <c r="E17" s="125"/>
      <c r="F17" s="39"/>
      <c r="G17" s="57">
        <f t="shared" si="2"/>
        <v>0</v>
      </c>
      <c r="H17" s="18"/>
      <c r="I17" s="48"/>
      <c r="J17" s="51"/>
      <c r="K17" s="70">
        <f t="shared" si="3"/>
        <v>0</v>
      </c>
      <c r="L17" s="18"/>
      <c r="M17" s="48"/>
      <c r="N17" s="45"/>
      <c r="O17" s="102"/>
    </row>
    <row r="18" spans="2:15" x14ac:dyDescent="0.25">
      <c r="B18" s="10"/>
      <c r="C18" s="16"/>
      <c r="D18" s="16"/>
      <c r="E18" s="127"/>
      <c r="F18" s="40"/>
      <c r="G18" s="57">
        <f t="shared" ref="G18:G21" si="4">+D18*F18</f>
        <v>0</v>
      </c>
      <c r="H18" s="18"/>
      <c r="I18" s="48"/>
      <c r="J18" s="50"/>
      <c r="K18" s="70">
        <f t="shared" ref="K18" si="5">+D18*J18</f>
        <v>0</v>
      </c>
      <c r="L18" s="18"/>
      <c r="M18" s="48"/>
      <c r="N18" s="44"/>
      <c r="O18" s="97"/>
    </row>
    <row r="19" spans="2:15" x14ac:dyDescent="0.25">
      <c r="B19" s="10"/>
      <c r="C19" s="11"/>
      <c r="D19" s="11"/>
      <c r="E19" s="125"/>
      <c r="F19" s="39"/>
      <c r="G19" s="57">
        <f t="shared" si="4"/>
        <v>0</v>
      </c>
      <c r="H19" s="18"/>
      <c r="I19" s="48"/>
      <c r="J19" s="50"/>
      <c r="K19" s="70">
        <f t="shared" ref="K19:K22" si="6">+D19*J19</f>
        <v>0</v>
      </c>
      <c r="L19" s="18"/>
      <c r="M19" s="48"/>
      <c r="N19" s="44"/>
      <c r="O19" s="97"/>
    </row>
    <row r="20" spans="2:15" x14ac:dyDescent="0.25">
      <c r="B20" s="10"/>
      <c r="C20" s="11"/>
      <c r="D20" s="11"/>
      <c r="E20" s="125"/>
      <c r="F20" s="39"/>
      <c r="G20" s="57">
        <f t="shared" si="4"/>
        <v>0</v>
      </c>
      <c r="H20" s="18"/>
      <c r="I20" s="48"/>
      <c r="J20" s="50"/>
      <c r="K20" s="70">
        <f t="shared" si="6"/>
        <v>0</v>
      </c>
      <c r="L20" s="18"/>
      <c r="M20" s="48"/>
      <c r="N20" s="44"/>
      <c r="O20" s="97"/>
    </row>
    <row r="21" spans="2:15" ht="15.75" customHeight="1" x14ac:dyDescent="0.25">
      <c r="B21" s="10"/>
      <c r="C21" s="11"/>
      <c r="D21" s="11"/>
      <c r="E21" s="125"/>
      <c r="F21" s="39"/>
      <c r="G21" s="57">
        <f t="shared" si="4"/>
        <v>0</v>
      </c>
      <c r="H21" s="18"/>
      <c r="I21" s="48"/>
      <c r="J21" s="51"/>
      <c r="K21" s="70">
        <f t="shared" si="6"/>
        <v>0</v>
      </c>
      <c r="L21" s="18"/>
      <c r="M21" s="48"/>
      <c r="N21" s="45"/>
      <c r="O21" s="102"/>
    </row>
    <row r="22" spans="2:15" x14ac:dyDescent="0.25">
      <c r="B22" s="10"/>
      <c r="C22" s="16"/>
      <c r="D22" s="16"/>
      <c r="E22" s="127"/>
      <c r="F22" s="40"/>
      <c r="G22" s="57">
        <f t="shared" ref="G22:G23" si="7">+D22*F22</f>
        <v>0</v>
      </c>
      <c r="H22" s="18"/>
      <c r="I22" s="48"/>
      <c r="J22" s="50"/>
      <c r="K22" s="70">
        <f t="shared" si="6"/>
        <v>0</v>
      </c>
      <c r="L22" s="18"/>
      <c r="M22" s="48"/>
      <c r="N22" s="44"/>
      <c r="O22" s="97"/>
    </row>
    <row r="23" spans="2:15" x14ac:dyDescent="0.25">
      <c r="B23" s="10"/>
      <c r="C23" s="11"/>
      <c r="D23" s="11"/>
      <c r="E23" s="125"/>
      <c r="F23" s="39"/>
      <c r="G23" s="57">
        <f t="shared" si="7"/>
        <v>0</v>
      </c>
      <c r="H23" s="18"/>
      <c r="I23" s="48"/>
      <c r="J23" s="50"/>
      <c r="K23" s="70">
        <f t="shared" ref="K23" si="8">+D23*J23</f>
        <v>0</v>
      </c>
      <c r="L23" s="18"/>
      <c r="M23" s="48"/>
      <c r="N23" s="44"/>
      <c r="O23" s="97"/>
    </row>
    <row r="24" spans="2:15" x14ac:dyDescent="0.25">
      <c r="B24" s="10"/>
      <c r="C24" s="11"/>
      <c r="D24" s="11"/>
      <c r="E24" s="125"/>
      <c r="F24" s="39"/>
      <c r="G24" s="57">
        <f t="shared" ref="G24:G31" si="9">+D24*F24</f>
        <v>0</v>
      </c>
      <c r="H24" s="18"/>
      <c r="I24" s="48"/>
      <c r="J24" s="50"/>
      <c r="K24" s="70">
        <f t="shared" ref="K24:K31" si="10">+D24*J24</f>
        <v>0</v>
      </c>
      <c r="L24" s="18"/>
      <c r="M24" s="48"/>
      <c r="N24" s="44"/>
      <c r="O24" s="97"/>
    </row>
    <row r="25" spans="2:15" x14ac:dyDescent="0.25">
      <c r="B25" s="10"/>
      <c r="C25" s="11"/>
      <c r="D25" s="11"/>
      <c r="E25" s="125"/>
      <c r="F25" s="39"/>
      <c r="G25" s="57">
        <f t="shared" si="9"/>
        <v>0</v>
      </c>
      <c r="H25" s="18"/>
      <c r="I25" s="48"/>
      <c r="J25" s="50"/>
      <c r="K25" s="70">
        <f t="shared" si="10"/>
        <v>0</v>
      </c>
      <c r="L25" s="18"/>
      <c r="M25" s="48"/>
      <c r="N25" s="44"/>
      <c r="O25" s="97"/>
    </row>
    <row r="26" spans="2:15" x14ac:dyDescent="0.25">
      <c r="B26" s="10"/>
      <c r="C26" s="11"/>
      <c r="D26" s="11"/>
      <c r="E26" s="125"/>
      <c r="F26" s="39"/>
      <c r="G26" s="57">
        <f t="shared" si="9"/>
        <v>0</v>
      </c>
      <c r="H26" s="18"/>
      <c r="I26" s="48"/>
      <c r="J26" s="50"/>
      <c r="K26" s="70">
        <f t="shared" si="10"/>
        <v>0</v>
      </c>
      <c r="L26" s="18"/>
      <c r="M26" s="48"/>
      <c r="N26" s="44"/>
      <c r="O26" s="97"/>
    </row>
    <row r="27" spans="2:15" x14ac:dyDescent="0.25">
      <c r="B27" s="10"/>
      <c r="C27" s="11"/>
      <c r="D27" s="11"/>
      <c r="E27" s="125"/>
      <c r="F27" s="39"/>
      <c r="G27" s="57">
        <f t="shared" si="9"/>
        <v>0</v>
      </c>
      <c r="H27" s="18"/>
      <c r="I27" s="48"/>
      <c r="J27" s="50"/>
      <c r="K27" s="70">
        <f t="shared" si="10"/>
        <v>0</v>
      </c>
      <c r="L27" s="18"/>
      <c r="M27" s="48"/>
      <c r="N27" s="44"/>
      <c r="O27" s="97"/>
    </row>
    <row r="28" spans="2:15" x14ac:dyDescent="0.25">
      <c r="B28" s="10"/>
      <c r="C28" s="11"/>
      <c r="D28" s="11"/>
      <c r="E28" s="125"/>
      <c r="F28" s="39"/>
      <c r="G28" s="57">
        <f t="shared" si="9"/>
        <v>0</v>
      </c>
      <c r="H28" s="18"/>
      <c r="I28" s="48"/>
      <c r="J28" s="50"/>
      <c r="K28" s="70">
        <f t="shared" si="10"/>
        <v>0</v>
      </c>
      <c r="L28" s="18"/>
      <c r="M28" s="48"/>
      <c r="N28" s="44"/>
      <c r="O28" s="97"/>
    </row>
    <row r="29" spans="2:15" x14ac:dyDescent="0.25">
      <c r="B29" s="10"/>
      <c r="C29" s="11"/>
      <c r="D29" s="11"/>
      <c r="E29" s="125"/>
      <c r="F29" s="39"/>
      <c r="G29" s="57">
        <f t="shared" ref="G29:G30" si="11">+D29*F29</f>
        <v>0</v>
      </c>
      <c r="H29" s="18"/>
      <c r="I29" s="48"/>
      <c r="J29" s="50"/>
      <c r="K29" s="70">
        <f t="shared" ref="K29:K30" si="12">+D29*J29</f>
        <v>0</v>
      </c>
      <c r="L29" s="18"/>
      <c r="M29" s="48"/>
      <c r="N29" s="44"/>
      <c r="O29" s="97"/>
    </row>
    <row r="30" spans="2:15" x14ac:dyDescent="0.25">
      <c r="B30" s="10"/>
      <c r="C30" s="11"/>
      <c r="D30" s="11"/>
      <c r="E30" s="125"/>
      <c r="F30" s="39"/>
      <c r="G30" s="57">
        <f t="shared" si="11"/>
        <v>0</v>
      </c>
      <c r="H30" s="18"/>
      <c r="I30" s="48"/>
      <c r="J30" s="50"/>
      <c r="K30" s="70">
        <f t="shared" si="12"/>
        <v>0</v>
      </c>
      <c r="L30" s="18"/>
      <c r="M30" s="48"/>
      <c r="N30" s="44"/>
      <c r="O30" s="97"/>
    </row>
    <row r="31" spans="2:15" x14ac:dyDescent="0.25">
      <c r="B31" s="10"/>
      <c r="C31" s="11"/>
      <c r="D31" s="11"/>
      <c r="E31" s="125"/>
      <c r="F31" s="39"/>
      <c r="G31" s="57">
        <f t="shared" si="9"/>
        <v>0</v>
      </c>
      <c r="H31" s="18"/>
      <c r="I31" s="48"/>
      <c r="J31" s="50"/>
      <c r="K31" s="70">
        <f t="shared" si="10"/>
        <v>0</v>
      </c>
      <c r="L31" s="18"/>
      <c r="M31" s="48"/>
      <c r="N31" s="44"/>
      <c r="O31" s="97"/>
    </row>
    <row r="32" spans="2:15" ht="15.75" customHeight="1" thickBot="1" x14ac:dyDescent="0.3">
      <c r="B32" s="23"/>
      <c r="C32" s="23"/>
      <c r="D32" s="23"/>
      <c r="E32" s="128"/>
      <c r="F32" s="42"/>
      <c r="G32" s="67">
        <f>+D32*F32</f>
        <v>0</v>
      </c>
      <c r="H32" s="68"/>
      <c r="I32" s="69"/>
      <c r="J32" s="53"/>
      <c r="K32" s="72">
        <f>+D32*J32</f>
        <v>0</v>
      </c>
      <c r="L32" s="68"/>
      <c r="M32" s="69"/>
      <c r="N32" s="47"/>
      <c r="O32" s="103"/>
    </row>
    <row r="33" spans="2:15" s="3" customFormat="1" ht="15.75" customHeight="1" thickBot="1" x14ac:dyDescent="0.3">
      <c r="B33" s="20"/>
      <c r="C33" s="21"/>
      <c r="D33" s="21"/>
      <c r="E33" s="129" t="s">
        <v>13</v>
      </c>
      <c r="F33" s="43"/>
      <c r="G33" s="61">
        <f>SUM(G8:G32)</f>
        <v>0</v>
      </c>
      <c r="H33" s="62">
        <f>SUM(H8:H32)</f>
        <v>0</v>
      </c>
      <c r="I33" s="63">
        <f>SUM(I8:I32)</f>
        <v>0</v>
      </c>
      <c r="J33" s="54"/>
      <c r="K33" s="61">
        <f>SUM(K8:K32)</f>
        <v>0</v>
      </c>
      <c r="L33" s="62">
        <f>SUM(L8:L32)</f>
        <v>0</v>
      </c>
      <c r="M33" s="63">
        <f>SUM(M8:M32)</f>
        <v>0</v>
      </c>
      <c r="N33" s="56">
        <f>SUM(N8:N32)</f>
        <v>0</v>
      </c>
      <c r="O33" s="104"/>
    </row>
    <row r="34" spans="2:15" x14ac:dyDescent="0.25">
      <c r="F34" s="1"/>
      <c r="G34" s="30"/>
      <c r="H34" s="2"/>
      <c r="I34" s="1"/>
      <c r="J34" s="1"/>
      <c r="K34" s="30"/>
      <c r="L34" s="2"/>
      <c r="M34" s="1"/>
      <c r="N34" s="1"/>
    </row>
    <row r="35" spans="2:15" x14ac:dyDescent="0.25">
      <c r="D35" s="1"/>
      <c r="F35" s="5"/>
      <c r="G35" s="30"/>
      <c r="H35" s="2"/>
      <c r="I35" s="1"/>
      <c r="J35" s="1"/>
      <c r="K35" s="30"/>
      <c r="L35" s="2"/>
      <c r="M35" s="1"/>
      <c r="N35" s="1"/>
    </row>
    <row r="36" spans="2:15" x14ac:dyDescent="0.25">
      <c r="D36" s="1"/>
      <c r="F36" s="1"/>
      <c r="G36" s="30"/>
      <c r="H36" s="2"/>
      <c r="I36" s="1"/>
      <c r="J36" s="1"/>
      <c r="K36" s="30"/>
      <c r="L36" s="2"/>
      <c r="M36" s="1"/>
      <c r="N36" s="1"/>
    </row>
    <row r="37" spans="2:15" x14ac:dyDescent="0.25">
      <c r="F37" s="1"/>
      <c r="G37" s="30"/>
      <c r="H37" s="2"/>
      <c r="I37" s="1"/>
      <c r="J37" s="1"/>
      <c r="K37" s="30"/>
      <c r="L37" s="2"/>
      <c r="M37" s="1"/>
      <c r="N37" s="1"/>
    </row>
    <row r="38" spans="2:15" x14ac:dyDescent="0.25">
      <c r="F38" s="1"/>
      <c r="G38" s="30"/>
      <c r="H38" s="2"/>
      <c r="I38" s="1"/>
      <c r="J38" s="1"/>
      <c r="K38" s="30"/>
      <c r="L38" s="2"/>
      <c r="M38" s="1"/>
      <c r="N38" s="1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</row>
    <row r="49" spans="6:14" x14ac:dyDescent="0.25">
      <c r="F49" s="1"/>
      <c r="G49" s="30"/>
      <c r="H49" s="2"/>
      <c r="I49" s="1"/>
      <c r="J49" s="1"/>
      <c r="K49" s="30"/>
      <c r="L49" s="2"/>
      <c r="M49" s="1"/>
      <c r="N49" s="1"/>
    </row>
    <row r="50" spans="6:14" x14ac:dyDescent="0.25">
      <c r="F50" s="1"/>
      <c r="G50" s="30"/>
      <c r="H50" s="2"/>
      <c r="I50" s="1"/>
      <c r="J50" s="1"/>
      <c r="K50" s="30"/>
      <c r="L50" s="2"/>
      <c r="M50" s="1"/>
      <c r="N50" s="1"/>
    </row>
    <row r="51" spans="6:14" x14ac:dyDescent="0.25">
      <c r="F51" s="1"/>
      <c r="G51" s="30"/>
      <c r="H51" s="2"/>
      <c r="I51" s="1"/>
      <c r="J51" s="1"/>
      <c r="K51" s="30"/>
      <c r="L51" s="2"/>
      <c r="M51" s="1"/>
      <c r="N51" s="1"/>
    </row>
    <row r="52" spans="6:14" x14ac:dyDescent="0.25">
      <c r="F52" s="1"/>
      <c r="G52" s="30"/>
      <c r="H52" s="2"/>
      <c r="I52" s="1"/>
      <c r="J52" s="1"/>
      <c r="K52" s="30"/>
      <c r="L52" s="2"/>
      <c r="M52" s="1"/>
      <c r="N52" s="1"/>
    </row>
    <row r="53" spans="6:14" x14ac:dyDescent="0.25">
      <c r="F53" s="1"/>
      <c r="G53" s="30"/>
      <c r="H53" s="2"/>
      <c r="I53" s="1"/>
      <c r="J53" s="1"/>
      <c r="K53" s="30"/>
      <c r="L53" s="2"/>
      <c r="M53" s="1"/>
      <c r="N53" s="1"/>
    </row>
    <row r="54" spans="6:14" x14ac:dyDescent="0.25">
      <c r="F54" s="1"/>
      <c r="G54" s="30"/>
      <c r="H54" s="2"/>
      <c r="I54" s="1"/>
      <c r="J54" s="1"/>
      <c r="K54" s="30"/>
      <c r="L54" s="2"/>
      <c r="M54" s="1"/>
      <c r="N54" s="1"/>
    </row>
    <row r="55" spans="6:14" x14ac:dyDescent="0.25">
      <c r="F55" s="1"/>
      <c r="G55" s="30"/>
      <c r="H55" s="2"/>
      <c r="I55" s="1"/>
      <c r="J55" s="1"/>
      <c r="K55" s="30"/>
      <c r="L55" s="2"/>
      <c r="M55" s="1"/>
      <c r="N55" s="1"/>
    </row>
    <row r="56" spans="6:14" x14ac:dyDescent="0.25">
      <c r="F56" s="1"/>
      <c r="G56" s="30"/>
      <c r="H56" s="2"/>
      <c r="I56" s="1"/>
      <c r="J56" s="1"/>
      <c r="K56" s="30"/>
      <c r="L56" s="2"/>
      <c r="M56" s="1"/>
      <c r="N56" s="1"/>
    </row>
    <row r="57" spans="6:14" x14ac:dyDescent="0.25">
      <c r="F57" s="1"/>
      <c r="G57" s="30"/>
      <c r="H57" s="2"/>
      <c r="I57" s="1"/>
      <c r="J57" s="1"/>
      <c r="K57" s="30"/>
      <c r="L57" s="2"/>
      <c r="M57" s="1"/>
      <c r="N57" s="1"/>
    </row>
    <row r="58" spans="6:14" x14ac:dyDescent="0.25">
      <c r="F58" s="1"/>
      <c r="G58" s="30"/>
      <c r="H58" s="2"/>
      <c r="I58" s="1"/>
      <c r="J58" s="1"/>
      <c r="K58" s="30"/>
      <c r="L58" s="2"/>
      <c r="M58" s="1"/>
      <c r="N58" s="1"/>
    </row>
    <row r="59" spans="6:14" x14ac:dyDescent="0.25">
      <c r="F59" s="1"/>
      <c r="G59" s="30"/>
      <c r="H59" s="2"/>
      <c r="I59" s="1"/>
      <c r="J59" s="1"/>
      <c r="K59" s="30"/>
      <c r="L59" s="2"/>
      <c r="M59" s="1"/>
      <c r="N59" s="1"/>
    </row>
    <row r="60" spans="6:14" x14ac:dyDescent="0.25">
      <c r="F60" s="1"/>
      <c r="G60" s="30"/>
      <c r="H60" s="2"/>
      <c r="I60" s="1"/>
      <c r="J60" s="1"/>
      <c r="K60" s="30"/>
      <c r="L60" s="2"/>
      <c r="M60" s="1"/>
      <c r="N60" s="1"/>
    </row>
    <row r="61" spans="6:14" x14ac:dyDescent="0.25">
      <c r="F61" s="1"/>
      <c r="G61" s="30"/>
      <c r="H61" s="2"/>
      <c r="I61" s="1"/>
      <c r="J61" s="1"/>
      <c r="K61" s="30"/>
      <c r="L61" s="2"/>
      <c r="M61" s="1"/>
      <c r="N61" s="1"/>
    </row>
    <row r="62" spans="6:14" x14ac:dyDescent="0.25">
      <c r="F62" s="1"/>
      <c r="G62" s="30"/>
      <c r="H62" s="2"/>
      <c r="I62" s="1"/>
      <c r="J62" s="1"/>
      <c r="K62" s="30"/>
      <c r="L62" s="2"/>
      <c r="M62" s="1"/>
      <c r="N62" s="1"/>
    </row>
    <row r="63" spans="6:14" x14ac:dyDescent="0.25">
      <c r="F63" s="1"/>
      <c r="G63" s="30"/>
      <c r="H63" s="2"/>
      <c r="I63" s="1"/>
      <c r="J63" s="1"/>
      <c r="K63" s="30"/>
      <c r="L63" s="2"/>
      <c r="M63" s="1"/>
      <c r="N63" s="1"/>
    </row>
    <row r="64" spans="6:14" x14ac:dyDescent="0.25">
      <c r="F64" s="1"/>
      <c r="G64" s="30"/>
      <c r="H64" s="2"/>
      <c r="I64" s="1"/>
      <c r="J64" s="1"/>
      <c r="K64" s="30"/>
      <c r="L64" s="2"/>
      <c r="M64" s="1"/>
      <c r="N64" s="1"/>
    </row>
    <row r="65" spans="6:14" x14ac:dyDescent="0.25">
      <c r="F65" s="1"/>
      <c r="G65" s="30"/>
      <c r="H65" s="2"/>
      <c r="I65" s="1"/>
      <c r="J65" s="1"/>
      <c r="K65" s="30"/>
      <c r="L65" s="2"/>
      <c r="M65" s="1"/>
      <c r="N65" s="1"/>
    </row>
    <row r="66" spans="6:14" x14ac:dyDescent="0.25">
      <c r="F66" s="1"/>
      <c r="G66" s="30"/>
      <c r="H66" s="2"/>
      <c r="I66" s="1"/>
      <c r="J66" s="1"/>
      <c r="K66" s="30"/>
      <c r="L66" s="2"/>
      <c r="M66" s="1"/>
      <c r="N66" s="1"/>
    </row>
    <row r="67" spans="6:14" x14ac:dyDescent="0.25">
      <c r="F67" s="1"/>
      <c r="G67" s="30"/>
      <c r="H67" s="2"/>
      <c r="I67" s="1"/>
      <c r="J67" s="1"/>
      <c r="K67" s="30"/>
      <c r="L67" s="2"/>
      <c r="M67" s="1"/>
      <c r="N67" s="1"/>
    </row>
    <row r="68" spans="6:14" x14ac:dyDescent="0.25">
      <c r="F68" s="1"/>
      <c r="G68" s="30"/>
      <c r="H68" s="2"/>
      <c r="I68" s="1"/>
      <c r="J68" s="1"/>
      <c r="K68" s="30"/>
      <c r="L68" s="2"/>
      <c r="M68" s="1"/>
      <c r="N68" s="1"/>
    </row>
    <row r="69" spans="6:14" x14ac:dyDescent="0.25">
      <c r="F69" s="1"/>
      <c r="G69" s="30"/>
      <c r="H69" s="2"/>
      <c r="I69" s="1"/>
      <c r="J69" s="1"/>
      <c r="K69" s="30"/>
      <c r="L69" s="2"/>
      <c r="M69" s="1"/>
      <c r="N69" s="1"/>
    </row>
    <row r="70" spans="6:14" x14ac:dyDescent="0.25">
      <c r="F70" s="1"/>
      <c r="G70" s="30"/>
      <c r="H70" s="2"/>
      <c r="I70" s="1"/>
      <c r="J70" s="1"/>
      <c r="K70" s="30"/>
      <c r="L70" s="2"/>
      <c r="M70" s="1"/>
      <c r="N70" s="1"/>
    </row>
    <row r="71" spans="6:14" x14ac:dyDescent="0.25">
      <c r="F71" s="1"/>
      <c r="G71" s="30"/>
      <c r="H71" s="2"/>
      <c r="I71" s="1"/>
      <c r="J71" s="1"/>
      <c r="K71" s="30"/>
      <c r="L71" s="2"/>
      <c r="M71" s="1"/>
      <c r="N71" s="1"/>
    </row>
    <row r="72" spans="6:14" x14ac:dyDescent="0.25">
      <c r="F72" s="1"/>
      <c r="G72" s="30"/>
      <c r="H72" s="2"/>
      <c r="I72" s="1"/>
      <c r="J72" s="1"/>
      <c r="K72" s="30"/>
      <c r="L72" s="2"/>
      <c r="M72" s="1"/>
      <c r="N72" s="1"/>
    </row>
    <row r="73" spans="6:14" x14ac:dyDescent="0.25">
      <c r="F73" s="1"/>
      <c r="G73" s="30"/>
      <c r="H73" s="2"/>
      <c r="I73" s="1"/>
      <c r="J73" s="1"/>
      <c r="K73" s="30"/>
      <c r="L73" s="2"/>
      <c r="M73" s="1"/>
      <c r="N73" s="1"/>
    </row>
    <row r="74" spans="6:14" x14ac:dyDescent="0.25">
      <c r="F74" s="1"/>
      <c r="G74" s="30"/>
      <c r="H74" s="2"/>
      <c r="I74" s="1"/>
      <c r="J74" s="1"/>
      <c r="K74" s="30"/>
      <c r="L74" s="2"/>
      <c r="M74" s="1"/>
      <c r="N74" s="1"/>
    </row>
    <row r="75" spans="6:14" x14ac:dyDescent="0.25">
      <c r="F75" s="1"/>
      <c r="G75" s="30"/>
      <c r="H75" s="2"/>
      <c r="I75" s="1"/>
      <c r="J75" s="1"/>
      <c r="K75" s="30"/>
      <c r="L75" s="2"/>
      <c r="M75" s="1"/>
      <c r="N75" s="1"/>
    </row>
    <row r="76" spans="6:14" x14ac:dyDescent="0.25">
      <c r="F76" s="1"/>
      <c r="G76" s="30"/>
      <c r="H76" s="2"/>
      <c r="I76" s="1"/>
      <c r="J76" s="1"/>
      <c r="K76" s="30"/>
      <c r="L76" s="2"/>
      <c r="M76" s="1"/>
      <c r="N76" s="1"/>
    </row>
    <row r="77" spans="6:14" x14ac:dyDescent="0.25">
      <c r="F77" s="1"/>
      <c r="G77" s="30"/>
      <c r="H77" s="2"/>
      <c r="I77" s="1"/>
      <c r="J77" s="1"/>
      <c r="K77" s="30"/>
      <c r="L77" s="2"/>
      <c r="M77" s="1"/>
      <c r="N77" s="1"/>
    </row>
    <row r="78" spans="6:14" x14ac:dyDescent="0.25">
      <c r="F78" s="1"/>
      <c r="G78" s="30"/>
      <c r="H78" s="2"/>
      <c r="I78" s="1"/>
      <c r="J78" s="1"/>
      <c r="K78" s="30"/>
      <c r="L78" s="2"/>
      <c r="M78" s="1"/>
      <c r="N78" s="1"/>
    </row>
    <row r="79" spans="6:14" x14ac:dyDescent="0.25">
      <c r="F79" s="1"/>
      <c r="G79" s="30"/>
      <c r="H79" s="2"/>
      <c r="I79" s="1"/>
      <c r="J79" s="1"/>
      <c r="K79" s="30"/>
      <c r="L79" s="2"/>
      <c r="M79" s="1"/>
      <c r="N79" s="1"/>
    </row>
    <row r="80" spans="6:14" x14ac:dyDescent="0.25">
      <c r="F80" s="1"/>
      <c r="G80" s="30"/>
      <c r="H80" s="2"/>
      <c r="I80" s="1"/>
      <c r="J80" s="1"/>
      <c r="K80" s="30"/>
      <c r="L80" s="2"/>
      <c r="M80" s="1"/>
      <c r="N80" s="1"/>
    </row>
    <row r="81" spans="6:14" x14ac:dyDescent="0.25">
      <c r="F81" s="1"/>
      <c r="G81" s="30"/>
      <c r="H81" s="2"/>
      <c r="I81" s="1"/>
      <c r="J81" s="1"/>
      <c r="K81" s="30"/>
      <c r="L81" s="2"/>
      <c r="M81" s="1"/>
      <c r="N81" s="1"/>
    </row>
    <row r="82" spans="6:14" x14ac:dyDescent="0.25">
      <c r="F82" s="1"/>
      <c r="G82" s="30"/>
      <c r="H82" s="2"/>
      <c r="I82" s="1"/>
      <c r="J82" s="1"/>
      <c r="K82" s="30"/>
      <c r="L82" s="2"/>
      <c r="M82" s="1"/>
      <c r="N82" s="1"/>
    </row>
    <row r="83" spans="6:14" x14ac:dyDescent="0.25">
      <c r="F83" s="1"/>
      <c r="G83" s="30"/>
      <c r="H83" s="2"/>
      <c r="I83" s="1"/>
      <c r="J83" s="1"/>
      <c r="K83" s="30"/>
      <c r="L83" s="2"/>
      <c r="M83" s="1"/>
      <c r="N83" s="1"/>
    </row>
    <row r="84" spans="6:14" x14ac:dyDescent="0.25">
      <c r="F84" s="1"/>
      <c r="G84" s="30"/>
      <c r="H84" s="2"/>
      <c r="I84" s="1"/>
      <c r="J84" s="1"/>
      <c r="K84" s="30"/>
      <c r="L84" s="2"/>
      <c r="M84" s="1"/>
      <c r="N84" s="1"/>
    </row>
    <row r="85" spans="6:14" x14ac:dyDescent="0.25">
      <c r="F85" s="1"/>
      <c r="G85" s="30"/>
      <c r="H85" s="2"/>
      <c r="I85" s="1"/>
      <c r="J85" s="1"/>
      <c r="K85" s="30"/>
      <c r="L85" s="2"/>
      <c r="M85" s="1"/>
      <c r="N85" s="1"/>
    </row>
    <row r="86" spans="6:14" x14ac:dyDescent="0.25">
      <c r="F86" s="1"/>
      <c r="G86" s="30"/>
      <c r="H86" s="2"/>
      <c r="I86" s="1"/>
      <c r="J86" s="1"/>
      <c r="K86" s="30"/>
      <c r="L86" s="2"/>
      <c r="M86" s="1"/>
      <c r="N86" s="1"/>
    </row>
    <row r="87" spans="6:14" x14ac:dyDescent="0.25">
      <c r="F87" s="1"/>
      <c r="G87" s="30"/>
      <c r="H87" s="2"/>
      <c r="I87" s="1"/>
      <c r="J87" s="1"/>
      <c r="K87" s="30"/>
      <c r="L87" s="2"/>
      <c r="M87" s="1"/>
      <c r="N87" s="1"/>
    </row>
    <row r="88" spans="6:14" x14ac:dyDescent="0.25">
      <c r="F88" s="1"/>
      <c r="G88" s="30"/>
      <c r="H88" s="2"/>
      <c r="I88" s="1"/>
      <c r="J88" s="1"/>
      <c r="K88" s="30"/>
      <c r="L88" s="2"/>
      <c r="M88" s="1"/>
      <c r="N88" s="1"/>
    </row>
    <row r="89" spans="6:14" x14ac:dyDescent="0.25">
      <c r="F89" s="1"/>
      <c r="G89" s="30"/>
      <c r="H89" s="2"/>
      <c r="I89" s="1"/>
      <c r="J89" s="1"/>
      <c r="K89" s="30"/>
      <c r="L89" s="2"/>
      <c r="M89" s="1"/>
      <c r="N89" s="1"/>
    </row>
    <row r="90" spans="6:14" x14ac:dyDescent="0.25">
      <c r="F90" s="1"/>
      <c r="G90" s="30"/>
      <c r="H90" s="2"/>
      <c r="I90" s="1"/>
      <c r="J90" s="1"/>
      <c r="K90" s="30"/>
      <c r="L90" s="2"/>
      <c r="M90" s="1"/>
      <c r="N90" s="1"/>
    </row>
    <row r="91" spans="6:14" x14ac:dyDescent="0.25">
      <c r="F91" s="1"/>
      <c r="G91" s="30"/>
      <c r="H91" s="2"/>
      <c r="I91" s="1"/>
      <c r="J91" s="1"/>
      <c r="K91" s="30"/>
      <c r="L91" s="2"/>
      <c r="M91" s="1"/>
      <c r="N91" s="1"/>
    </row>
    <row r="92" spans="6:14" x14ac:dyDescent="0.25">
      <c r="F92" s="1"/>
      <c r="G92" s="30"/>
      <c r="H92" s="2"/>
      <c r="I92" s="1"/>
      <c r="J92" s="1"/>
      <c r="K92" s="30"/>
      <c r="L92" s="2"/>
      <c r="M92" s="1"/>
      <c r="N92" s="1"/>
    </row>
    <row r="93" spans="6:14" x14ac:dyDescent="0.25">
      <c r="F93" s="1"/>
      <c r="G93" s="30"/>
      <c r="H93" s="2"/>
      <c r="I93" s="1"/>
      <c r="J93" s="1"/>
      <c r="K93" s="30"/>
      <c r="L93" s="2"/>
      <c r="M93" s="1"/>
      <c r="N93" s="1"/>
    </row>
    <row r="94" spans="6:14" x14ac:dyDescent="0.25">
      <c r="F94" s="1"/>
      <c r="G94" s="30"/>
      <c r="H94" s="2"/>
      <c r="I94" s="1"/>
      <c r="J94" s="1"/>
      <c r="K94" s="30"/>
      <c r="L94" s="2"/>
      <c r="M94" s="1"/>
      <c r="N94" s="1"/>
    </row>
    <row r="95" spans="6:14" x14ac:dyDescent="0.25">
      <c r="F95" s="1"/>
      <c r="G95" s="30"/>
      <c r="H95" s="2"/>
      <c r="I95" s="1"/>
      <c r="J95" s="1"/>
      <c r="K95" s="30"/>
      <c r="L95" s="2"/>
      <c r="M95" s="1"/>
      <c r="N95" s="1"/>
    </row>
    <row r="96" spans="6:14" x14ac:dyDescent="0.25">
      <c r="F96" s="1"/>
      <c r="G96" s="30"/>
      <c r="H96" s="2"/>
      <c r="I96" s="1"/>
      <c r="J96" s="1"/>
      <c r="K96" s="30"/>
      <c r="L96" s="2"/>
      <c r="M96" s="1"/>
      <c r="N96" s="1"/>
    </row>
    <row r="97" spans="6:14" x14ac:dyDescent="0.25">
      <c r="F97" s="1"/>
      <c r="G97" s="30"/>
      <c r="H97" s="2"/>
      <c r="I97" s="1"/>
      <c r="J97" s="1"/>
      <c r="K97" s="30"/>
      <c r="L97" s="2"/>
      <c r="M97" s="1"/>
      <c r="N97" s="1"/>
    </row>
    <row r="98" spans="6:14" x14ac:dyDescent="0.25">
      <c r="F98" s="1"/>
      <c r="G98" s="30"/>
      <c r="H98" s="2"/>
      <c r="I98" s="1"/>
      <c r="J98" s="1"/>
      <c r="K98" s="30"/>
      <c r="L98" s="2"/>
      <c r="M98" s="1"/>
      <c r="N98" s="1"/>
    </row>
    <row r="99" spans="6:14" x14ac:dyDescent="0.25">
      <c r="F99" s="1"/>
      <c r="G99" s="30"/>
      <c r="H99" s="2"/>
      <c r="I99" s="1"/>
      <c r="J99" s="1"/>
      <c r="K99" s="30"/>
      <c r="L99" s="2"/>
      <c r="M99" s="1"/>
      <c r="N99" s="1"/>
    </row>
    <row r="100" spans="6:14" x14ac:dyDescent="0.25">
      <c r="F100" s="1"/>
      <c r="G100" s="30"/>
      <c r="H100" s="2"/>
      <c r="I100" s="1"/>
      <c r="J100" s="1"/>
      <c r="K100" s="30"/>
      <c r="L100" s="2"/>
      <c r="M100" s="1"/>
      <c r="N100" s="1"/>
    </row>
    <row r="101" spans="6:14" x14ac:dyDescent="0.25">
      <c r="F101" s="1"/>
      <c r="G101" s="30"/>
      <c r="H101" s="2"/>
      <c r="I101" s="1"/>
      <c r="J101" s="1"/>
      <c r="K101" s="30"/>
      <c r="L101" s="2"/>
      <c r="M101" s="1"/>
      <c r="N101" s="1"/>
    </row>
    <row r="102" spans="6:14" x14ac:dyDescent="0.25">
      <c r="F102" s="1"/>
      <c r="G102" s="30"/>
      <c r="H102" s="2"/>
      <c r="I102" s="1"/>
      <c r="J102" s="1"/>
      <c r="K102" s="30"/>
      <c r="L102" s="2"/>
      <c r="M102" s="1"/>
      <c r="N102" s="1"/>
    </row>
    <row r="103" spans="6:14" x14ac:dyDescent="0.25">
      <c r="F103" s="1"/>
      <c r="G103" s="30"/>
      <c r="H103" s="2"/>
      <c r="I103" s="1"/>
      <c r="J103" s="1"/>
      <c r="K103" s="30"/>
      <c r="L103" s="2"/>
      <c r="M103" s="1"/>
      <c r="N103" s="1"/>
    </row>
    <row r="104" spans="6:14" x14ac:dyDescent="0.25">
      <c r="F104" s="1"/>
      <c r="G104" s="30"/>
      <c r="H104" s="2"/>
      <c r="I104" s="1"/>
      <c r="J104" s="1"/>
      <c r="K104" s="30"/>
      <c r="L104" s="2"/>
      <c r="M104" s="1"/>
      <c r="N104" s="1"/>
    </row>
    <row r="105" spans="6:14" x14ac:dyDescent="0.25">
      <c r="F105" s="1"/>
      <c r="G105" s="30"/>
      <c r="H105" s="2"/>
      <c r="I105" s="1"/>
      <c r="J105" s="1"/>
      <c r="K105" s="30"/>
      <c r="L105" s="2"/>
      <c r="M105" s="1"/>
      <c r="N105" s="1"/>
    </row>
    <row r="106" spans="6:14" x14ac:dyDescent="0.25">
      <c r="F106" s="1"/>
      <c r="G106" s="30"/>
      <c r="H106" s="2"/>
      <c r="I106" s="1"/>
      <c r="J106" s="1"/>
      <c r="K106" s="30"/>
      <c r="L106" s="2"/>
      <c r="M106" s="1"/>
      <c r="N106" s="1"/>
    </row>
    <row r="107" spans="6:14" x14ac:dyDescent="0.25">
      <c r="F107" s="1"/>
      <c r="G107" s="30"/>
      <c r="H107" s="2"/>
      <c r="I107" s="1"/>
      <c r="J107" s="1"/>
      <c r="K107" s="30"/>
      <c r="L107" s="2"/>
      <c r="M107" s="1"/>
      <c r="N107" s="1"/>
    </row>
    <row r="108" spans="6:14" x14ac:dyDescent="0.25">
      <c r="F108" s="1"/>
      <c r="G108" s="30"/>
      <c r="H108" s="2"/>
      <c r="I108" s="1"/>
      <c r="J108" s="1"/>
      <c r="K108" s="30"/>
      <c r="L108" s="2"/>
      <c r="M108" s="1"/>
      <c r="N108" s="1"/>
    </row>
    <row r="109" spans="6:14" x14ac:dyDescent="0.25">
      <c r="F109" s="1"/>
      <c r="G109" s="30"/>
      <c r="H109" s="2"/>
      <c r="I109" s="1"/>
      <c r="J109" s="1"/>
      <c r="K109" s="30"/>
      <c r="L109" s="2"/>
      <c r="M109" s="1"/>
      <c r="N109" s="1"/>
    </row>
    <row r="110" spans="6:14" x14ac:dyDescent="0.25">
      <c r="F110" s="1"/>
      <c r="G110" s="30"/>
      <c r="H110" s="2"/>
      <c r="I110" s="1"/>
      <c r="J110" s="1"/>
      <c r="K110" s="30"/>
      <c r="L110" s="2"/>
      <c r="M110" s="1"/>
      <c r="N110" s="1"/>
    </row>
    <row r="111" spans="6:14" x14ac:dyDescent="0.25">
      <c r="F111" s="1"/>
      <c r="G111" s="30"/>
      <c r="H111" s="2"/>
      <c r="I111" s="1"/>
      <c r="J111" s="1"/>
      <c r="K111" s="30"/>
      <c r="L111" s="2"/>
      <c r="M111" s="1"/>
      <c r="N111" s="1"/>
    </row>
    <row r="112" spans="6:14" x14ac:dyDescent="0.25">
      <c r="F112" s="1"/>
      <c r="G112" s="30"/>
      <c r="H112" s="2"/>
      <c r="I112" s="1"/>
      <c r="J112" s="1"/>
      <c r="K112" s="30"/>
      <c r="L112" s="2"/>
      <c r="M112" s="1"/>
      <c r="N112" s="1"/>
    </row>
    <row r="113" spans="6:14" x14ac:dyDescent="0.25">
      <c r="F113" s="1"/>
      <c r="G113" s="30"/>
      <c r="H113" s="2"/>
      <c r="I113" s="1"/>
      <c r="J113" s="1"/>
      <c r="K113" s="30"/>
      <c r="L113" s="2"/>
      <c r="M113" s="1"/>
      <c r="N113" s="1"/>
    </row>
    <row r="114" spans="6:14" x14ac:dyDescent="0.25">
      <c r="F114" s="1"/>
      <c r="G114" s="30"/>
      <c r="H114" s="2"/>
      <c r="I114" s="1"/>
      <c r="J114" s="1"/>
      <c r="K114" s="30"/>
      <c r="L114" s="2"/>
      <c r="M114" s="1"/>
      <c r="N114" s="1"/>
    </row>
    <row r="115" spans="6:14" x14ac:dyDescent="0.25">
      <c r="F115" s="1"/>
      <c r="G115" s="30"/>
      <c r="H115" s="2"/>
      <c r="I115" s="1"/>
      <c r="J115" s="1"/>
      <c r="K115" s="30"/>
      <c r="L115" s="2"/>
      <c r="M115" s="1"/>
      <c r="N115" s="1"/>
    </row>
    <row r="116" spans="6:14" x14ac:dyDescent="0.25">
      <c r="F116" s="1"/>
      <c r="G116" s="30"/>
      <c r="H116" s="2"/>
      <c r="I116" s="1"/>
      <c r="J116" s="1"/>
      <c r="K116" s="30"/>
      <c r="L116" s="2"/>
      <c r="M116" s="1"/>
      <c r="N116" s="1"/>
    </row>
    <row r="117" spans="6:14" x14ac:dyDescent="0.25">
      <c r="F117" s="1"/>
      <c r="G117" s="30"/>
      <c r="H117" s="2"/>
      <c r="I117" s="1"/>
      <c r="J117" s="1"/>
      <c r="K117" s="30"/>
      <c r="L117" s="2"/>
      <c r="M117" s="1"/>
      <c r="N117" s="1"/>
    </row>
    <row r="118" spans="6:14" x14ac:dyDescent="0.25">
      <c r="F118" s="1"/>
      <c r="G118" s="30"/>
      <c r="H118" s="2"/>
      <c r="I118" s="1"/>
      <c r="J118" s="1"/>
      <c r="K118" s="30"/>
      <c r="L118" s="2"/>
      <c r="M118" s="1"/>
      <c r="N118" s="1"/>
    </row>
    <row r="119" spans="6:14" x14ac:dyDescent="0.25">
      <c r="F119" s="1"/>
      <c r="G119" s="30"/>
      <c r="H119" s="2"/>
      <c r="I119" s="1"/>
      <c r="J119" s="1"/>
      <c r="K119" s="30"/>
      <c r="L119" s="2"/>
      <c r="M119" s="1"/>
      <c r="N119" s="1"/>
    </row>
    <row r="120" spans="6:14" x14ac:dyDescent="0.25">
      <c r="F120" s="1"/>
      <c r="G120" s="30"/>
      <c r="H120" s="2"/>
      <c r="I120" s="1"/>
      <c r="J120" s="1"/>
      <c r="K120" s="30"/>
      <c r="L120" s="2"/>
      <c r="M120" s="1"/>
      <c r="N120" s="1"/>
    </row>
    <row r="121" spans="6:14" x14ac:dyDescent="0.25">
      <c r="F121" s="1"/>
      <c r="G121" s="30"/>
      <c r="H121" s="2"/>
      <c r="I121" s="1"/>
      <c r="J121" s="1"/>
      <c r="K121" s="30"/>
      <c r="L121" s="2"/>
      <c r="M121" s="1"/>
      <c r="N121" s="1"/>
    </row>
    <row r="122" spans="6:14" x14ac:dyDescent="0.25">
      <c r="F122" s="1"/>
      <c r="G122" s="30"/>
      <c r="H122" s="2"/>
      <c r="I122" s="1"/>
      <c r="J122" s="1"/>
      <c r="K122" s="30"/>
      <c r="L122" s="2"/>
      <c r="M122" s="1"/>
      <c r="N122" s="1"/>
    </row>
    <row r="123" spans="6:14" x14ac:dyDescent="0.25">
      <c r="F123" s="1"/>
      <c r="G123" s="30"/>
      <c r="H123" s="2"/>
      <c r="I123" s="1"/>
      <c r="J123" s="1"/>
      <c r="K123" s="30"/>
      <c r="L123" s="2"/>
      <c r="M123" s="1"/>
      <c r="N123" s="1"/>
    </row>
    <row r="124" spans="6:14" x14ac:dyDescent="0.25">
      <c r="F124" s="1"/>
      <c r="G124" s="30"/>
      <c r="H124" s="2"/>
      <c r="I124" s="1"/>
      <c r="J124" s="1"/>
      <c r="K124" s="30"/>
      <c r="L124" s="2"/>
      <c r="M124" s="1"/>
      <c r="N124" s="1"/>
    </row>
    <row r="125" spans="6:14" x14ac:dyDescent="0.25">
      <c r="F125" s="1"/>
      <c r="G125" s="30"/>
      <c r="H125" s="2"/>
      <c r="I125" s="1"/>
      <c r="J125" s="1"/>
      <c r="K125" s="30"/>
      <c r="L125" s="2"/>
      <c r="M125" s="1"/>
      <c r="N125" s="1"/>
    </row>
    <row r="126" spans="6:14" x14ac:dyDescent="0.25">
      <c r="F126" s="1"/>
      <c r="G126" s="30"/>
      <c r="H126" s="2"/>
      <c r="I126" s="1"/>
      <c r="J126" s="1"/>
      <c r="K126" s="30"/>
      <c r="L126" s="2"/>
      <c r="M126" s="1"/>
      <c r="N126" s="1"/>
    </row>
    <row r="127" spans="6:14" x14ac:dyDescent="0.25">
      <c r="F127" s="1"/>
      <c r="G127" s="30"/>
      <c r="H127" s="2"/>
      <c r="I127" s="1"/>
      <c r="J127" s="1"/>
      <c r="K127" s="30"/>
      <c r="L127" s="2"/>
      <c r="M127" s="1"/>
      <c r="N127" s="1"/>
    </row>
    <row r="128" spans="6:14" x14ac:dyDescent="0.25">
      <c r="F128" s="1"/>
      <c r="G128" s="30"/>
      <c r="H128" s="2"/>
      <c r="I128" s="1"/>
      <c r="J128" s="1"/>
      <c r="K128" s="30"/>
      <c r="L128" s="2"/>
      <c r="M128" s="1"/>
      <c r="N128" s="1"/>
    </row>
    <row r="129" spans="6:14" x14ac:dyDescent="0.25">
      <c r="F129" s="1"/>
      <c r="G129" s="30"/>
      <c r="H129" s="2"/>
      <c r="I129" s="1"/>
      <c r="J129" s="1"/>
      <c r="K129" s="30"/>
      <c r="L129" s="2"/>
      <c r="M129" s="1"/>
      <c r="N129" s="1"/>
    </row>
    <row r="130" spans="6:14" x14ac:dyDescent="0.25">
      <c r="F130" s="1"/>
      <c r="G130" s="30"/>
      <c r="H130" s="2"/>
      <c r="I130" s="1"/>
      <c r="J130" s="1"/>
      <c r="K130" s="30"/>
      <c r="L130" s="2"/>
      <c r="M130" s="1"/>
      <c r="N130" s="1"/>
    </row>
    <row r="131" spans="6:14" x14ac:dyDescent="0.25">
      <c r="F131" s="1"/>
      <c r="G131" s="30"/>
      <c r="H131" s="2"/>
      <c r="I131" s="1"/>
      <c r="J131" s="1"/>
      <c r="K131" s="30"/>
      <c r="L131" s="2"/>
      <c r="M131" s="1"/>
      <c r="N131" s="1"/>
    </row>
    <row r="132" spans="6:14" x14ac:dyDescent="0.25">
      <c r="F132" s="1"/>
      <c r="G132" s="30"/>
      <c r="H132" s="2"/>
      <c r="I132" s="1"/>
      <c r="J132" s="1"/>
      <c r="K132" s="30"/>
      <c r="L132" s="2"/>
      <c r="M132" s="1"/>
      <c r="N132" s="1"/>
    </row>
    <row r="133" spans="6:14" x14ac:dyDescent="0.25">
      <c r="F133" s="1"/>
      <c r="G133" s="30"/>
      <c r="H133" s="2"/>
      <c r="I133" s="1"/>
      <c r="J133" s="1"/>
      <c r="K133" s="30"/>
      <c r="L133" s="2"/>
      <c r="M133" s="1"/>
      <c r="N133" s="1"/>
    </row>
    <row r="134" spans="6:14" x14ac:dyDescent="0.25">
      <c r="F134" s="1"/>
      <c r="G134" s="30"/>
      <c r="H134" s="2"/>
      <c r="I134" s="1"/>
      <c r="J134" s="1"/>
      <c r="K134" s="30"/>
      <c r="L134" s="2"/>
      <c r="M134" s="1"/>
      <c r="N134" s="1"/>
    </row>
    <row r="135" spans="6:14" x14ac:dyDescent="0.25">
      <c r="F135" s="1"/>
      <c r="G135" s="30"/>
      <c r="H135" s="2"/>
      <c r="I135" s="1"/>
      <c r="J135" s="1"/>
      <c r="K135" s="30"/>
      <c r="L135" s="2"/>
      <c r="M135" s="1"/>
      <c r="N135" s="1"/>
    </row>
    <row r="136" spans="6:14" x14ac:dyDescent="0.25">
      <c r="F136" s="1"/>
      <c r="G136" s="30"/>
      <c r="H136" s="2"/>
      <c r="I136" s="1"/>
      <c r="J136" s="1"/>
      <c r="K136" s="30"/>
      <c r="L136" s="2"/>
      <c r="M136" s="1"/>
      <c r="N136" s="1"/>
    </row>
    <row r="137" spans="6:14" x14ac:dyDescent="0.25">
      <c r="F137" s="1"/>
      <c r="G137" s="30"/>
      <c r="H137" s="2"/>
      <c r="I137" s="1"/>
      <c r="J137" s="1"/>
      <c r="K137" s="30"/>
      <c r="L137" s="2"/>
      <c r="M137" s="1"/>
      <c r="N137" s="1"/>
    </row>
    <row r="138" spans="6:14" x14ac:dyDescent="0.25">
      <c r="F138" s="1"/>
      <c r="G138" s="30"/>
      <c r="H138" s="2"/>
      <c r="I138" s="1"/>
      <c r="J138" s="1"/>
      <c r="K138" s="30"/>
      <c r="L138" s="2"/>
      <c r="M138" s="1"/>
      <c r="N138" s="1"/>
    </row>
    <row r="139" spans="6:14" x14ac:dyDescent="0.25">
      <c r="F139" s="1"/>
      <c r="G139" s="30"/>
      <c r="H139" s="2"/>
      <c r="I139" s="1"/>
      <c r="J139" s="1"/>
      <c r="K139" s="30"/>
      <c r="L139" s="2"/>
      <c r="M139" s="1"/>
      <c r="N139" s="1"/>
    </row>
    <row r="140" spans="6:14" x14ac:dyDescent="0.25">
      <c r="F140" s="1"/>
      <c r="G140" s="30"/>
      <c r="H140" s="2"/>
      <c r="I140" s="1"/>
      <c r="J140" s="1"/>
      <c r="K140" s="30"/>
      <c r="L140" s="2"/>
      <c r="M140" s="1"/>
      <c r="N140" s="1"/>
    </row>
    <row r="141" spans="6:14" x14ac:dyDescent="0.25">
      <c r="F141" s="1"/>
      <c r="G141" s="30"/>
      <c r="H141" s="2"/>
      <c r="I141" s="1"/>
      <c r="J141" s="1"/>
      <c r="K141" s="30"/>
      <c r="L141" s="2"/>
      <c r="M141" s="1"/>
      <c r="N141" s="1"/>
    </row>
    <row r="142" spans="6:14" x14ac:dyDescent="0.25">
      <c r="F142" s="1"/>
      <c r="G142" s="30"/>
      <c r="H142" s="2"/>
      <c r="I142" s="1"/>
      <c r="J142" s="1"/>
      <c r="K142" s="30"/>
      <c r="L142" s="2"/>
      <c r="M142" s="1"/>
      <c r="N142" s="1"/>
    </row>
    <row r="143" spans="6:14" x14ac:dyDescent="0.25">
      <c r="F143" s="1"/>
      <c r="G143" s="30"/>
      <c r="H143" s="2"/>
      <c r="I143" s="1"/>
      <c r="J143" s="1"/>
      <c r="K143" s="30"/>
      <c r="L143" s="2"/>
      <c r="M143" s="1"/>
      <c r="N143" s="1"/>
    </row>
    <row r="144" spans="6:14" x14ac:dyDescent="0.25">
      <c r="F144" s="1"/>
      <c r="G144" s="30"/>
      <c r="H144" s="2"/>
      <c r="I144" s="1"/>
      <c r="J144" s="1"/>
      <c r="K144" s="30"/>
      <c r="L144" s="2"/>
      <c r="M144" s="1"/>
      <c r="N144" s="1"/>
    </row>
    <row r="145" spans="6:14" x14ac:dyDescent="0.25">
      <c r="F145" s="1"/>
      <c r="G145" s="30"/>
      <c r="H145" s="2"/>
      <c r="I145" s="1"/>
      <c r="J145" s="1"/>
      <c r="K145" s="30"/>
      <c r="L145" s="2"/>
      <c r="M145" s="1"/>
      <c r="N145" s="1"/>
    </row>
    <row r="146" spans="6:14" x14ac:dyDescent="0.25">
      <c r="F146" s="1"/>
      <c r="G146" s="30"/>
      <c r="H146" s="2"/>
      <c r="I146" s="1"/>
      <c r="J146" s="1"/>
      <c r="K146" s="30"/>
      <c r="L146" s="2"/>
      <c r="M146" s="1"/>
      <c r="N146" s="1"/>
    </row>
    <row r="147" spans="6:14" x14ac:dyDescent="0.25">
      <c r="F147" s="1"/>
      <c r="G147" s="30"/>
      <c r="H147" s="2"/>
      <c r="I147" s="1"/>
      <c r="J147" s="1"/>
      <c r="K147" s="30"/>
      <c r="L147" s="2"/>
      <c r="M147" s="1"/>
      <c r="N147" s="1"/>
    </row>
    <row r="148" spans="6:14" x14ac:dyDescent="0.25">
      <c r="F148" s="1"/>
      <c r="G148" s="30"/>
      <c r="H148" s="2"/>
      <c r="I148" s="1"/>
      <c r="J148" s="1"/>
      <c r="K148" s="30"/>
      <c r="L148" s="2"/>
      <c r="M148" s="1"/>
      <c r="N148" s="1"/>
    </row>
    <row r="149" spans="6:14" x14ac:dyDescent="0.25">
      <c r="F149" s="1"/>
      <c r="G149" s="30"/>
      <c r="H149" s="2"/>
      <c r="I149" s="1"/>
      <c r="J149" s="1"/>
      <c r="K149" s="30"/>
      <c r="L149" s="2"/>
      <c r="M149" s="1"/>
      <c r="N149" s="1"/>
    </row>
    <row r="150" spans="6:14" x14ac:dyDescent="0.25">
      <c r="F150" s="1"/>
      <c r="G150" s="30"/>
      <c r="H150" s="2"/>
      <c r="I150" s="1"/>
      <c r="J150" s="1"/>
      <c r="K150" s="30"/>
      <c r="L150" s="2"/>
      <c r="M150" s="1"/>
      <c r="N150" s="1"/>
    </row>
    <row r="151" spans="6:14" x14ac:dyDescent="0.25">
      <c r="F151" s="1"/>
      <c r="G151" s="30"/>
      <c r="H151" s="2"/>
      <c r="I151" s="1"/>
      <c r="J151" s="1"/>
      <c r="K151" s="30"/>
      <c r="L151" s="2"/>
      <c r="M151" s="1"/>
      <c r="N151" s="1"/>
    </row>
    <row r="152" spans="6:14" x14ac:dyDescent="0.25">
      <c r="F152" s="1"/>
      <c r="G152" s="30"/>
      <c r="H152" s="2"/>
      <c r="I152" s="1"/>
      <c r="J152" s="1"/>
      <c r="K152" s="30"/>
      <c r="L152" s="2"/>
      <c r="M152" s="1"/>
      <c r="N152" s="1"/>
    </row>
    <row r="153" spans="6:14" x14ac:dyDescent="0.25">
      <c r="F153" s="1"/>
      <c r="G153" s="30"/>
      <c r="H153" s="2"/>
      <c r="I153" s="1"/>
      <c r="J153" s="1"/>
      <c r="K153" s="30"/>
      <c r="L153" s="2"/>
      <c r="M153" s="1"/>
      <c r="N153" s="1"/>
    </row>
    <row r="154" spans="6:14" x14ac:dyDescent="0.25">
      <c r="F154" s="1"/>
      <c r="G154" s="30"/>
      <c r="H154" s="2"/>
      <c r="I154" s="1"/>
      <c r="J154" s="1"/>
      <c r="K154" s="30"/>
      <c r="L154" s="2"/>
      <c r="M154" s="1"/>
      <c r="N154" s="1"/>
    </row>
    <row r="155" spans="6:14" x14ac:dyDescent="0.25">
      <c r="F155" s="1"/>
      <c r="G155" s="30"/>
      <c r="H155" s="2"/>
      <c r="I155" s="1"/>
      <c r="J155" s="1"/>
      <c r="K155" s="30"/>
      <c r="L155" s="2"/>
      <c r="M155" s="1"/>
      <c r="N155" s="1"/>
    </row>
    <row r="156" spans="6:14" x14ac:dyDescent="0.25">
      <c r="F156" s="1"/>
      <c r="G156" s="30"/>
      <c r="H156" s="2"/>
      <c r="I156" s="1"/>
      <c r="J156" s="1"/>
      <c r="K156" s="30"/>
      <c r="L156" s="2"/>
      <c r="M156" s="1"/>
      <c r="N156" s="1"/>
    </row>
    <row r="157" spans="6:14" x14ac:dyDescent="0.25">
      <c r="F157" s="1"/>
      <c r="G157" s="30"/>
      <c r="H157" s="2"/>
      <c r="I157" s="1"/>
      <c r="J157" s="1"/>
      <c r="K157" s="30"/>
      <c r="L157" s="2"/>
      <c r="M157" s="1"/>
      <c r="N157" s="1"/>
    </row>
    <row r="158" spans="6:14" x14ac:dyDescent="0.25">
      <c r="F158" s="1"/>
      <c r="G158" s="30"/>
      <c r="H158" s="2"/>
      <c r="I158" s="1"/>
      <c r="J158" s="1"/>
      <c r="K158" s="30"/>
      <c r="L158" s="2"/>
      <c r="M158" s="1"/>
      <c r="N158" s="1"/>
    </row>
    <row r="159" spans="6:14" x14ac:dyDescent="0.25">
      <c r="F159" s="1"/>
      <c r="G159" s="30"/>
      <c r="H159" s="2"/>
      <c r="I159" s="1"/>
      <c r="J159" s="1"/>
      <c r="K159" s="30"/>
      <c r="L159" s="2"/>
      <c r="M159" s="1"/>
      <c r="N159" s="1"/>
    </row>
    <row r="160" spans="6:14" x14ac:dyDescent="0.25">
      <c r="F160" s="1"/>
      <c r="G160" s="30"/>
      <c r="H160" s="2"/>
      <c r="I160" s="1"/>
      <c r="J160" s="1"/>
      <c r="K160" s="30"/>
      <c r="L160" s="2"/>
      <c r="M160" s="1"/>
      <c r="N160" s="1"/>
    </row>
    <row r="161" spans="6:14" x14ac:dyDescent="0.25">
      <c r="F161" s="1"/>
      <c r="G161" s="30"/>
      <c r="H161" s="2"/>
      <c r="I161" s="1"/>
      <c r="J161" s="1"/>
      <c r="K161" s="30"/>
      <c r="L161" s="2"/>
      <c r="M161" s="1"/>
      <c r="N161" s="1"/>
    </row>
    <row r="162" spans="6:14" x14ac:dyDescent="0.25">
      <c r="F162" s="1"/>
      <c r="G162" s="30"/>
      <c r="H162" s="2"/>
      <c r="I162" s="1"/>
      <c r="J162" s="1"/>
      <c r="K162" s="30"/>
      <c r="L162" s="2"/>
      <c r="M162" s="1"/>
      <c r="N162" s="1"/>
    </row>
    <row r="163" spans="6:14" x14ac:dyDescent="0.25">
      <c r="F163" s="1"/>
      <c r="G163" s="30"/>
      <c r="H163" s="2"/>
      <c r="I163" s="1"/>
      <c r="J163" s="1"/>
      <c r="K163" s="30"/>
      <c r="L163" s="2"/>
      <c r="M163" s="1"/>
      <c r="N163" s="1"/>
    </row>
    <row r="164" spans="6:14" x14ac:dyDescent="0.25">
      <c r="F164" s="1"/>
      <c r="G164" s="30"/>
      <c r="H164" s="2"/>
      <c r="I164" s="1"/>
      <c r="J164" s="1"/>
      <c r="K164" s="30"/>
      <c r="L164" s="2"/>
      <c r="M164" s="1"/>
      <c r="N164" s="1"/>
    </row>
    <row r="165" spans="6:14" x14ac:dyDescent="0.25">
      <c r="F165" s="1"/>
      <c r="G165" s="30"/>
      <c r="H165" s="2"/>
      <c r="I165" s="1"/>
      <c r="J165" s="1"/>
      <c r="K165" s="30"/>
      <c r="L165" s="2"/>
      <c r="M165" s="1"/>
      <c r="N165" s="1"/>
    </row>
    <row r="166" spans="6:14" x14ac:dyDescent="0.25">
      <c r="F166" s="1"/>
      <c r="G166" s="30"/>
      <c r="H166" s="2"/>
      <c r="I166" s="1"/>
      <c r="J166" s="1"/>
      <c r="K166" s="30"/>
      <c r="L166" s="2"/>
      <c r="M166" s="1"/>
      <c r="N166" s="1"/>
    </row>
    <row r="167" spans="6:14" x14ac:dyDescent="0.25">
      <c r="F167" s="1"/>
      <c r="G167" s="30"/>
      <c r="H167" s="2"/>
      <c r="I167" s="1"/>
      <c r="J167" s="1"/>
      <c r="K167" s="30"/>
      <c r="L167" s="2"/>
      <c r="M167" s="1"/>
      <c r="N167" s="1"/>
    </row>
    <row r="168" spans="6:14" x14ac:dyDescent="0.25">
      <c r="F168" s="1"/>
      <c r="G168" s="30"/>
      <c r="H168" s="2"/>
      <c r="I168" s="1"/>
      <c r="J168" s="1"/>
      <c r="K168" s="30"/>
      <c r="L168" s="2"/>
      <c r="M168" s="1"/>
      <c r="N168" s="1"/>
    </row>
    <row r="169" spans="6:14" x14ac:dyDescent="0.25">
      <c r="F169" s="1"/>
      <c r="G169" s="30"/>
      <c r="H169" s="2"/>
      <c r="I169" s="1"/>
      <c r="J169" s="1"/>
      <c r="K169" s="30"/>
      <c r="L169" s="2"/>
      <c r="M169" s="1"/>
      <c r="N169" s="1"/>
    </row>
    <row r="170" spans="6:14" x14ac:dyDescent="0.25">
      <c r="F170" s="1"/>
      <c r="G170" s="30"/>
      <c r="H170" s="2"/>
      <c r="I170" s="1"/>
      <c r="J170" s="1"/>
      <c r="K170" s="30"/>
      <c r="L170" s="2"/>
      <c r="M170" s="1"/>
      <c r="N170" s="1"/>
    </row>
    <row r="171" spans="6:14" x14ac:dyDescent="0.25">
      <c r="F171" s="1"/>
      <c r="G171" s="30"/>
      <c r="H171" s="2"/>
      <c r="I171" s="1"/>
      <c r="J171" s="1"/>
      <c r="K171" s="30"/>
      <c r="L171" s="2"/>
      <c r="M171" s="1"/>
      <c r="N171" s="1"/>
    </row>
    <row r="172" spans="6:14" x14ac:dyDescent="0.25">
      <c r="F172" s="1"/>
      <c r="G172" s="30"/>
      <c r="H172" s="2"/>
      <c r="I172" s="1"/>
      <c r="J172" s="1"/>
      <c r="K172" s="30"/>
      <c r="L172" s="2"/>
      <c r="M172" s="1"/>
      <c r="N172" s="1"/>
    </row>
    <row r="173" spans="6:14" x14ac:dyDescent="0.25">
      <c r="F173" s="1"/>
      <c r="G173" s="30"/>
      <c r="H173" s="2"/>
      <c r="I173" s="1"/>
      <c r="J173" s="1"/>
      <c r="K173" s="30"/>
      <c r="L173" s="2"/>
      <c r="M173" s="1"/>
      <c r="N173" s="1"/>
    </row>
    <row r="174" spans="6:14" x14ac:dyDescent="0.25">
      <c r="F174" s="1"/>
      <c r="G174" s="30"/>
      <c r="H174" s="2"/>
      <c r="I174" s="1"/>
      <c r="J174" s="1"/>
      <c r="K174" s="30"/>
      <c r="L174" s="2"/>
      <c r="M174" s="1"/>
      <c r="N174" s="1"/>
    </row>
    <row r="175" spans="6:14" x14ac:dyDescent="0.25">
      <c r="F175" s="1"/>
      <c r="G175" s="30"/>
      <c r="H175" s="2"/>
      <c r="I175" s="1"/>
      <c r="J175" s="1"/>
      <c r="K175" s="30"/>
      <c r="L175" s="2"/>
      <c r="M175" s="1"/>
      <c r="N175" s="1"/>
    </row>
    <row r="176" spans="6:14" x14ac:dyDescent="0.25">
      <c r="F176" s="1"/>
      <c r="G176" s="30"/>
      <c r="H176" s="2"/>
      <c r="I176" s="1"/>
      <c r="J176" s="1"/>
      <c r="K176" s="30"/>
      <c r="L176" s="2"/>
      <c r="M176" s="1"/>
      <c r="N176" s="1"/>
    </row>
    <row r="177" spans="6:14" x14ac:dyDescent="0.25">
      <c r="F177" s="1"/>
      <c r="G177" s="30"/>
      <c r="H177" s="2"/>
      <c r="I177" s="1"/>
      <c r="J177" s="1"/>
      <c r="K177" s="30"/>
      <c r="L177" s="2"/>
      <c r="M177" s="1"/>
      <c r="N177" s="1"/>
    </row>
    <row r="178" spans="6:14" x14ac:dyDescent="0.25">
      <c r="F178" s="1"/>
      <c r="G178" s="30"/>
      <c r="H178" s="2"/>
      <c r="I178" s="1"/>
      <c r="J178" s="1"/>
      <c r="K178" s="30"/>
      <c r="L178" s="2"/>
      <c r="M178" s="1"/>
      <c r="N178" s="1"/>
    </row>
    <row r="179" spans="6:14" x14ac:dyDescent="0.25">
      <c r="F179" s="1"/>
      <c r="G179" s="30"/>
      <c r="H179" s="2"/>
      <c r="I179" s="1"/>
      <c r="J179" s="1"/>
      <c r="K179" s="30"/>
      <c r="L179" s="2"/>
      <c r="M179" s="1"/>
      <c r="N179" s="1"/>
    </row>
    <row r="180" spans="6:14" x14ac:dyDescent="0.25">
      <c r="F180" s="1"/>
      <c r="G180" s="30"/>
      <c r="H180" s="2"/>
      <c r="I180" s="1"/>
      <c r="J180" s="1"/>
      <c r="K180" s="30"/>
      <c r="L180" s="2"/>
      <c r="M180" s="1"/>
      <c r="N180" s="1"/>
    </row>
    <row r="181" spans="6:14" x14ac:dyDescent="0.25">
      <c r="F181" s="1"/>
      <c r="G181" s="30"/>
      <c r="H181" s="2"/>
      <c r="I181" s="1"/>
      <c r="J181" s="1"/>
      <c r="K181" s="30"/>
      <c r="L181" s="2"/>
      <c r="M181" s="1"/>
      <c r="N181" s="1"/>
    </row>
    <row r="182" spans="6:14" x14ac:dyDescent="0.25">
      <c r="F182" s="1"/>
      <c r="G182" s="30"/>
      <c r="H182" s="2"/>
      <c r="I182" s="1"/>
      <c r="J182" s="1"/>
      <c r="K182" s="30"/>
      <c r="L182" s="2"/>
      <c r="M182" s="1"/>
      <c r="N182" s="1"/>
    </row>
    <row r="183" spans="6:14" x14ac:dyDescent="0.25">
      <c r="F183" s="1"/>
      <c r="G183" s="30"/>
      <c r="H183" s="2"/>
      <c r="I183" s="1"/>
      <c r="J183" s="1"/>
      <c r="K183" s="30"/>
      <c r="L183" s="2"/>
      <c r="M183" s="1"/>
      <c r="N183" s="1"/>
    </row>
    <row r="184" spans="6:14" x14ac:dyDescent="0.25">
      <c r="F184" s="1"/>
      <c r="G184" s="30"/>
      <c r="H184" s="2"/>
      <c r="I184" s="1"/>
      <c r="J184" s="1"/>
      <c r="K184" s="30"/>
      <c r="L184" s="2"/>
      <c r="M184" s="1"/>
      <c r="N184" s="1"/>
    </row>
    <row r="185" spans="6:14" x14ac:dyDescent="0.25">
      <c r="F185" s="1"/>
      <c r="G185" s="30"/>
      <c r="H185" s="2"/>
      <c r="I185" s="1"/>
      <c r="J185" s="1"/>
      <c r="K185" s="30"/>
      <c r="L185" s="2"/>
      <c r="M185" s="1"/>
      <c r="N185" s="1"/>
    </row>
    <row r="186" spans="6:14" x14ac:dyDescent="0.25">
      <c r="F186" s="1"/>
      <c r="G186" s="30"/>
      <c r="H186" s="2"/>
      <c r="I186" s="1"/>
      <c r="J186" s="1"/>
      <c r="K186" s="30"/>
      <c r="L186" s="2"/>
      <c r="M186" s="1"/>
      <c r="N186" s="1"/>
    </row>
    <row r="187" spans="6:14" x14ac:dyDescent="0.25">
      <c r="F187" s="1"/>
      <c r="G187" s="30"/>
      <c r="H187" s="2"/>
      <c r="I187" s="1"/>
      <c r="J187" s="1"/>
      <c r="K187" s="30"/>
      <c r="L187" s="2"/>
      <c r="M187" s="1"/>
      <c r="N187" s="1"/>
    </row>
    <row r="188" spans="6:14" x14ac:dyDescent="0.25">
      <c r="F188" s="1"/>
      <c r="G188" s="30"/>
      <c r="H188" s="2"/>
      <c r="I188" s="1"/>
      <c r="J188" s="1"/>
      <c r="K188" s="30"/>
      <c r="L188" s="2"/>
      <c r="M188" s="1"/>
      <c r="N188" s="1"/>
    </row>
    <row r="189" spans="6:14" x14ac:dyDescent="0.25">
      <c r="F189" s="1"/>
      <c r="G189" s="30"/>
      <c r="H189" s="2"/>
      <c r="I189" s="1"/>
      <c r="J189" s="1"/>
      <c r="K189" s="30"/>
      <c r="L189" s="2"/>
      <c r="M189" s="1"/>
      <c r="N189" s="1"/>
    </row>
    <row r="190" spans="6:14" x14ac:dyDescent="0.25">
      <c r="F190" s="1"/>
      <c r="G190" s="30"/>
      <c r="H190" s="2"/>
      <c r="I190" s="1"/>
      <c r="J190" s="1"/>
      <c r="K190" s="30"/>
      <c r="L190" s="2"/>
      <c r="M190" s="1"/>
      <c r="N190" s="1"/>
    </row>
    <row r="191" spans="6:14" x14ac:dyDescent="0.25">
      <c r="F191" s="1"/>
      <c r="G191" s="30"/>
      <c r="H191" s="2"/>
      <c r="I191" s="1"/>
      <c r="J191" s="1"/>
      <c r="K191" s="30"/>
      <c r="L191" s="2"/>
      <c r="M191" s="1"/>
      <c r="N191" s="1"/>
    </row>
    <row r="192" spans="6:14" x14ac:dyDescent="0.25">
      <c r="F192" s="1"/>
      <c r="G192" s="30"/>
      <c r="H192" s="2"/>
      <c r="I192" s="1"/>
      <c r="J192" s="1"/>
      <c r="K192" s="30"/>
      <c r="L192" s="2"/>
      <c r="M192" s="1"/>
      <c r="N192" s="1"/>
    </row>
    <row r="193" spans="6:14" x14ac:dyDescent="0.25">
      <c r="F193" s="1"/>
      <c r="G193" s="30"/>
      <c r="H193" s="2"/>
      <c r="I193" s="1"/>
      <c r="J193" s="1"/>
      <c r="K193" s="30"/>
      <c r="L193" s="2"/>
      <c r="M193" s="1"/>
      <c r="N193" s="1"/>
    </row>
    <row r="194" spans="6:14" x14ac:dyDescent="0.25">
      <c r="F194" s="1"/>
      <c r="G194" s="30"/>
      <c r="H194" s="2"/>
      <c r="I194" s="1"/>
      <c r="J194" s="1"/>
      <c r="K194" s="30"/>
      <c r="L194" s="2"/>
      <c r="M194" s="1"/>
      <c r="N194" s="1"/>
    </row>
    <row r="195" spans="6:14" x14ac:dyDescent="0.25">
      <c r="F195" s="1"/>
      <c r="G195" s="30"/>
      <c r="H195" s="2"/>
      <c r="I195" s="1"/>
      <c r="J195" s="1"/>
      <c r="K195" s="30"/>
      <c r="L195" s="2"/>
      <c r="M195" s="1"/>
      <c r="N195" s="1"/>
    </row>
    <row r="196" spans="6:14" x14ac:dyDescent="0.25">
      <c r="F196" s="1"/>
      <c r="G196" s="30"/>
      <c r="H196" s="2"/>
      <c r="I196" s="1"/>
      <c r="J196" s="1"/>
      <c r="K196" s="30"/>
      <c r="L196" s="2"/>
      <c r="M196" s="1"/>
      <c r="N196" s="1"/>
    </row>
    <row r="197" spans="6:14" x14ac:dyDescent="0.25">
      <c r="F197" s="1"/>
      <c r="G197" s="30"/>
      <c r="H197" s="2"/>
      <c r="I197" s="1"/>
      <c r="J197" s="1"/>
      <c r="K197" s="30"/>
      <c r="L197" s="2"/>
      <c r="M197" s="1"/>
      <c r="N197" s="1"/>
    </row>
    <row r="198" spans="6:14" x14ac:dyDescent="0.25">
      <c r="F198" s="1"/>
      <c r="G198" s="30"/>
      <c r="H198" s="2"/>
      <c r="I198" s="1"/>
      <c r="J198" s="1"/>
      <c r="K198" s="30"/>
      <c r="L198" s="2"/>
      <c r="M198" s="1"/>
      <c r="N198" s="1"/>
    </row>
    <row r="199" spans="6:14" x14ac:dyDescent="0.25">
      <c r="F199" s="1"/>
      <c r="G199" s="30"/>
      <c r="H199" s="2"/>
      <c r="I199" s="1"/>
      <c r="J199" s="1"/>
      <c r="K199" s="30"/>
      <c r="L199" s="2"/>
      <c r="M199" s="1"/>
      <c r="N199" s="1"/>
    </row>
    <row r="200" spans="6:14" x14ac:dyDescent="0.25">
      <c r="F200" s="1"/>
      <c r="G200" s="30"/>
      <c r="H200" s="2"/>
      <c r="I200" s="1"/>
      <c r="J200" s="1"/>
      <c r="K200" s="30"/>
      <c r="L200" s="2"/>
      <c r="M200" s="1"/>
      <c r="N200" s="1"/>
    </row>
    <row r="201" spans="6:14" x14ac:dyDescent="0.25">
      <c r="F201" s="1"/>
      <c r="G201" s="30"/>
      <c r="H201" s="2"/>
      <c r="I201" s="1"/>
      <c r="J201" s="1"/>
      <c r="K201" s="30"/>
      <c r="L201" s="2"/>
      <c r="M201" s="1"/>
      <c r="N201" s="1"/>
    </row>
    <row r="202" spans="6:14" x14ac:dyDescent="0.25">
      <c r="F202" s="1"/>
      <c r="G202" s="30"/>
      <c r="H202" s="2"/>
      <c r="I202" s="1"/>
      <c r="J202" s="1"/>
      <c r="K202" s="30"/>
      <c r="L202" s="2"/>
      <c r="M202" s="1"/>
      <c r="N202" s="1"/>
    </row>
    <row r="203" spans="6:14" x14ac:dyDescent="0.25">
      <c r="F203" s="1"/>
      <c r="G203" s="30"/>
      <c r="H203" s="2"/>
      <c r="I203" s="1"/>
      <c r="J203" s="1"/>
      <c r="K203" s="30"/>
      <c r="L203" s="2"/>
      <c r="M203" s="1"/>
      <c r="N203" s="1"/>
    </row>
    <row r="204" spans="6:14" x14ac:dyDescent="0.25">
      <c r="F204" s="1"/>
      <c r="G204" s="30"/>
      <c r="H204" s="2"/>
      <c r="I204" s="1"/>
      <c r="J204" s="1"/>
      <c r="K204" s="30"/>
      <c r="L204" s="2"/>
      <c r="M204" s="1"/>
      <c r="N204" s="1"/>
    </row>
    <row r="205" spans="6:14" x14ac:dyDescent="0.25">
      <c r="F205" s="1"/>
      <c r="G205" s="30"/>
      <c r="H205" s="2"/>
      <c r="I205" s="1"/>
      <c r="J205" s="1"/>
      <c r="K205" s="30"/>
      <c r="L205" s="2"/>
      <c r="M205" s="1"/>
      <c r="N205" s="1"/>
    </row>
    <row r="206" spans="6:14" x14ac:dyDescent="0.25">
      <c r="F206" s="1"/>
      <c r="G206" s="30"/>
      <c r="H206" s="2"/>
      <c r="I206" s="1"/>
      <c r="J206" s="1"/>
      <c r="K206" s="30"/>
      <c r="L206" s="2"/>
      <c r="M206" s="1"/>
      <c r="N206" s="1"/>
    </row>
    <row r="207" spans="6:14" x14ac:dyDescent="0.25">
      <c r="F207" s="1"/>
      <c r="G207" s="30"/>
      <c r="H207" s="2"/>
      <c r="I207" s="1"/>
      <c r="J207" s="1"/>
      <c r="K207" s="30"/>
      <c r="L207" s="2"/>
      <c r="M207" s="1"/>
      <c r="N207" s="1"/>
    </row>
    <row r="208" spans="6:14" x14ac:dyDescent="0.25">
      <c r="F208" s="1"/>
      <c r="G208" s="30"/>
      <c r="H208" s="2"/>
      <c r="I208" s="1"/>
      <c r="J208" s="1"/>
      <c r="K208" s="30"/>
      <c r="L208" s="2"/>
      <c r="M208" s="1"/>
      <c r="N208" s="1"/>
    </row>
    <row r="209" spans="6:14" x14ac:dyDescent="0.25">
      <c r="F209" s="1"/>
      <c r="G209" s="30"/>
      <c r="H209" s="2"/>
      <c r="I209" s="1"/>
      <c r="J209" s="1"/>
      <c r="K209" s="30"/>
      <c r="L209" s="2"/>
      <c r="M209" s="1"/>
      <c r="N209" s="1"/>
    </row>
    <row r="210" spans="6:14" x14ac:dyDescent="0.25">
      <c r="F210" s="1"/>
      <c r="G210" s="30"/>
      <c r="H210" s="2"/>
      <c r="I210" s="1"/>
      <c r="J210" s="1"/>
      <c r="K210" s="30"/>
      <c r="L210" s="2"/>
      <c r="M210" s="1"/>
      <c r="N210" s="1"/>
    </row>
    <row r="211" spans="6:14" x14ac:dyDescent="0.25">
      <c r="F211" s="1"/>
      <c r="G211" s="30"/>
      <c r="H211" s="2"/>
      <c r="I211" s="1"/>
      <c r="J211" s="1"/>
      <c r="K211" s="30"/>
      <c r="L211" s="2"/>
      <c r="M211" s="1"/>
      <c r="N211" s="1"/>
    </row>
    <row r="212" spans="6:14" x14ac:dyDescent="0.25">
      <c r="F212" s="1"/>
      <c r="G212" s="30"/>
      <c r="H212" s="2"/>
      <c r="I212" s="1"/>
      <c r="J212" s="1"/>
      <c r="K212" s="30"/>
      <c r="L212" s="2"/>
      <c r="M212" s="1"/>
      <c r="N212" s="1"/>
    </row>
    <row r="213" spans="6:14" x14ac:dyDescent="0.25">
      <c r="F213" s="1"/>
      <c r="G213" s="30"/>
      <c r="H213" s="2"/>
      <c r="I213" s="1"/>
      <c r="J213" s="1"/>
      <c r="K213" s="30"/>
      <c r="L213" s="2"/>
      <c r="M213" s="1"/>
      <c r="N213" s="1"/>
    </row>
    <row r="214" spans="6:14" x14ac:dyDescent="0.25">
      <c r="F214" s="1"/>
      <c r="G214" s="30"/>
      <c r="H214" s="2"/>
      <c r="I214" s="1"/>
      <c r="J214" s="1"/>
      <c r="K214" s="30"/>
      <c r="L214" s="2"/>
      <c r="M214" s="1"/>
      <c r="N214" s="1"/>
    </row>
    <row r="215" spans="6:14" x14ac:dyDescent="0.25">
      <c r="F215" s="1"/>
      <c r="G215" s="30"/>
      <c r="H215" s="2"/>
      <c r="I215" s="1"/>
      <c r="J215" s="1"/>
      <c r="K215" s="30"/>
      <c r="L215" s="2"/>
      <c r="M215" s="1"/>
      <c r="N215" s="1"/>
    </row>
    <row r="216" spans="6:14" x14ac:dyDescent="0.25">
      <c r="F216" s="1"/>
      <c r="G216" s="30"/>
      <c r="H216" s="2"/>
      <c r="I216" s="1"/>
      <c r="J216" s="1"/>
      <c r="K216" s="30"/>
      <c r="L216" s="2"/>
      <c r="M216" s="1"/>
      <c r="N216" s="1"/>
    </row>
    <row r="217" spans="6:14" ht="15" customHeight="1" x14ac:dyDescent="0.25"/>
    <row r="218" spans="6:14" ht="15" customHeight="1" x14ac:dyDescent="0.25"/>
    <row r="227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0AA54-DE5E-44C4-AB08-E6B408C80B15}">
  <dimension ref="A1:R234"/>
  <sheetViews>
    <sheetView zoomScaleNormal="60" zoomScaleSheetLayoutView="100" workbookViewId="0">
      <selection activeCell="E18" sqref="E18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style="113" customWidth="1"/>
    <col min="4" max="4" width="4.42578125" customWidth="1"/>
    <col min="5" max="5" width="23.140625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114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131"/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32"/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115"/>
      <c r="D6" s="3"/>
      <c r="E6" s="3"/>
      <c r="F6" s="5"/>
      <c r="G6" s="235" t="s">
        <v>15</v>
      </c>
      <c r="H6" s="236"/>
      <c r="I6" s="237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16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7"/>
      <c r="D8" s="11"/>
      <c r="E8" s="73"/>
      <c r="F8" s="39"/>
      <c r="G8" s="64">
        <f t="shared" ref="G8:G13" si="0">+D8*F8</f>
        <v>0</v>
      </c>
      <c r="H8" s="65"/>
      <c r="I8" s="66"/>
      <c r="J8" s="50"/>
      <c r="K8" s="71">
        <f t="shared" ref="K8:K13" si="1">+D8*J8</f>
        <v>0</v>
      </c>
      <c r="L8" s="65"/>
      <c r="M8" s="66"/>
      <c r="N8" s="44"/>
      <c r="O8" s="12"/>
    </row>
    <row r="9" spans="1:18" x14ac:dyDescent="0.25">
      <c r="B9" s="10"/>
      <c r="C9" s="117"/>
      <c r="D9" s="11"/>
      <c r="E9" s="73"/>
      <c r="F9" s="39"/>
      <c r="G9" s="57">
        <f t="shared" si="0"/>
        <v>0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0"/>
      <c r="C10" s="117"/>
      <c r="D10" s="11"/>
      <c r="E10" s="73"/>
      <c r="F10" s="39"/>
      <c r="G10" s="57">
        <f t="shared" si="0"/>
        <v>0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0"/>
      <c r="C11" s="117"/>
      <c r="D11" s="11"/>
      <c r="E11" s="73"/>
      <c r="F11" s="39"/>
      <c r="G11" s="57">
        <f t="shared" si="0"/>
        <v>0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0"/>
      <c r="C12" s="117"/>
      <c r="D12" s="11"/>
      <c r="E12" s="11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17"/>
      <c r="D13" s="11"/>
      <c r="E13" s="11"/>
      <c r="F13" s="39"/>
      <c r="G13" s="57">
        <f t="shared" si="0"/>
        <v>0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ht="15.75" customHeight="1" x14ac:dyDescent="0.25">
      <c r="B14" s="16"/>
      <c r="C14" s="118"/>
      <c r="D14" s="16"/>
      <c r="E14" s="16"/>
      <c r="F14" s="40"/>
      <c r="G14" s="57">
        <f t="shared" ref="G14:G33" si="2">+D14*F14</f>
        <v>0</v>
      </c>
      <c r="H14" s="18"/>
      <c r="I14" s="48"/>
      <c r="J14" s="51"/>
      <c r="K14" s="70">
        <f t="shared" ref="K14:K34" si="3">+D14*J14</f>
        <v>0</v>
      </c>
      <c r="L14" s="18"/>
      <c r="M14" s="48"/>
      <c r="N14" s="45"/>
      <c r="O14" s="17"/>
    </row>
    <row r="15" spans="1:18" x14ac:dyDescent="0.25">
      <c r="B15" s="10"/>
      <c r="C15" s="117"/>
      <c r="D15" s="11"/>
      <c r="E15" s="148"/>
      <c r="F15" s="39"/>
      <c r="G15" s="57">
        <f t="shared" si="2"/>
        <v>0</v>
      </c>
      <c r="H15" s="18"/>
      <c r="I15" s="48"/>
      <c r="J15" s="50"/>
      <c r="K15" s="70">
        <f t="shared" si="3"/>
        <v>0</v>
      </c>
      <c r="L15" s="18"/>
      <c r="M15" s="48"/>
      <c r="N15" s="44"/>
      <c r="O15" s="12"/>
    </row>
    <row r="16" spans="1:18" x14ac:dyDescent="0.25">
      <c r="B16" s="10"/>
      <c r="C16" s="117"/>
      <c r="D16" s="11"/>
      <c r="E16" s="73"/>
      <c r="F16" s="39"/>
      <c r="G16" s="57">
        <f t="shared" si="2"/>
        <v>0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/>
      <c r="C17" s="117"/>
      <c r="D17" s="11"/>
      <c r="E17" s="11"/>
      <c r="F17" s="39"/>
      <c r="G17" s="57">
        <f t="shared" si="2"/>
        <v>0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/>
      <c r="C18" s="117"/>
      <c r="D18" s="11"/>
      <c r="E18" s="11"/>
      <c r="F18" s="39"/>
      <c r="G18" s="57">
        <f t="shared" si="2"/>
        <v>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ht="15.75" customHeight="1" x14ac:dyDescent="0.25">
      <c r="B19" s="16"/>
      <c r="C19" s="118"/>
      <c r="D19" s="16"/>
      <c r="E19" s="16"/>
      <c r="F19" s="40"/>
      <c r="G19" s="57">
        <f t="shared" ref="G19:G21" si="4">+D19*F19</f>
        <v>0</v>
      </c>
      <c r="H19" s="18"/>
      <c r="I19" s="48"/>
      <c r="J19" s="51"/>
      <c r="K19" s="70">
        <f t="shared" ref="K19:K21" si="5">+D19*J19</f>
        <v>0</v>
      </c>
      <c r="L19" s="18"/>
      <c r="M19" s="48"/>
      <c r="N19" s="45"/>
      <c r="O19" s="17"/>
    </row>
    <row r="20" spans="2:15" x14ac:dyDescent="0.25">
      <c r="B20" s="10"/>
      <c r="C20" s="117"/>
      <c r="D20" s="11"/>
      <c r="E20" s="148"/>
      <c r="F20" s="39"/>
      <c r="G20" s="57">
        <f t="shared" si="4"/>
        <v>0</v>
      </c>
      <c r="H20" s="18"/>
      <c r="I20" s="48"/>
      <c r="J20" s="50"/>
      <c r="K20" s="70">
        <f t="shared" si="5"/>
        <v>0</v>
      </c>
      <c r="L20" s="18"/>
      <c r="M20" s="48"/>
      <c r="N20" s="44"/>
      <c r="O20" s="12"/>
    </row>
    <row r="21" spans="2:15" x14ac:dyDescent="0.25">
      <c r="B21" s="10"/>
      <c r="C21" s="117"/>
      <c r="D21" s="11"/>
      <c r="E21" s="73"/>
      <c r="F21" s="39"/>
      <c r="G21" s="57">
        <f t="shared" si="4"/>
        <v>0</v>
      </c>
      <c r="H21" s="18"/>
      <c r="I21" s="48"/>
      <c r="J21" s="50"/>
      <c r="K21" s="70">
        <f t="shared" si="5"/>
        <v>0</v>
      </c>
      <c r="L21" s="18"/>
      <c r="M21" s="48"/>
      <c r="N21" s="44"/>
      <c r="O21" s="12"/>
    </row>
    <row r="22" spans="2:15" x14ac:dyDescent="0.25">
      <c r="B22" s="10"/>
      <c r="C22" s="117"/>
      <c r="D22" s="11"/>
      <c r="E22" s="73"/>
      <c r="F22" s="39"/>
      <c r="G22" s="57">
        <f t="shared" si="2"/>
        <v>0</v>
      </c>
      <c r="H22" s="18"/>
      <c r="I22" s="48"/>
      <c r="J22" s="50"/>
      <c r="K22" s="70">
        <f t="shared" si="3"/>
        <v>0</v>
      </c>
      <c r="L22" s="18"/>
      <c r="M22" s="48"/>
      <c r="N22" s="44"/>
      <c r="O22" s="12"/>
    </row>
    <row r="23" spans="2:15" ht="15.75" customHeight="1" x14ac:dyDescent="0.25">
      <c r="B23" s="16"/>
      <c r="C23" s="118"/>
      <c r="D23" s="16"/>
      <c r="E23" s="16"/>
      <c r="F23" s="40"/>
      <c r="G23" s="57">
        <f t="shared" si="2"/>
        <v>0</v>
      </c>
      <c r="H23" s="18"/>
      <c r="I23" s="48"/>
      <c r="J23" s="51"/>
      <c r="K23" s="70">
        <f t="shared" si="3"/>
        <v>0</v>
      </c>
      <c r="L23" s="18"/>
      <c r="M23" s="48"/>
      <c r="N23" s="45"/>
      <c r="O23" s="17"/>
    </row>
    <row r="24" spans="2:15" x14ac:dyDescent="0.25">
      <c r="B24" s="10"/>
      <c r="C24" s="117"/>
      <c r="D24" s="11"/>
      <c r="E24" s="73"/>
      <c r="F24" s="39"/>
      <c r="G24" s="57">
        <f t="shared" si="2"/>
        <v>0</v>
      </c>
      <c r="H24" s="18"/>
      <c r="I24" s="48"/>
      <c r="J24" s="50"/>
      <c r="K24" s="70">
        <f t="shared" si="3"/>
        <v>0</v>
      </c>
      <c r="L24" s="18"/>
      <c r="M24" s="48"/>
      <c r="N24" s="44"/>
      <c r="O24" s="12"/>
    </row>
    <row r="25" spans="2:15" x14ac:dyDescent="0.25">
      <c r="B25" s="10"/>
      <c r="C25" s="117"/>
      <c r="D25" s="11"/>
      <c r="E25" s="73"/>
      <c r="F25" s="39"/>
      <c r="G25" s="57">
        <f t="shared" si="2"/>
        <v>0</v>
      </c>
      <c r="H25" s="18"/>
      <c r="I25" s="48"/>
      <c r="J25" s="50"/>
      <c r="K25" s="70">
        <f t="shared" si="3"/>
        <v>0</v>
      </c>
      <c r="L25" s="18"/>
      <c r="M25" s="48"/>
      <c r="N25" s="44"/>
      <c r="O25" s="12"/>
    </row>
    <row r="26" spans="2:15" x14ac:dyDescent="0.25">
      <c r="B26" s="10"/>
      <c r="C26" s="117"/>
      <c r="D26" s="11"/>
      <c r="E26" s="11"/>
      <c r="F26" s="39"/>
      <c r="G26" s="57">
        <f t="shared" si="2"/>
        <v>0</v>
      </c>
      <c r="H26" s="18"/>
      <c r="I26" s="48"/>
      <c r="J26" s="50"/>
      <c r="K26" s="70">
        <f t="shared" si="3"/>
        <v>0</v>
      </c>
      <c r="L26" s="18"/>
      <c r="M26" s="48"/>
      <c r="N26" s="44"/>
      <c r="O26" s="12"/>
    </row>
    <row r="27" spans="2:15" x14ac:dyDescent="0.25">
      <c r="B27" s="10"/>
      <c r="C27" s="117"/>
      <c r="D27" s="11"/>
      <c r="E27" s="11"/>
      <c r="F27" s="39"/>
      <c r="G27" s="57">
        <f t="shared" si="2"/>
        <v>0</v>
      </c>
      <c r="H27" s="18"/>
      <c r="I27" s="48"/>
      <c r="J27" s="50"/>
      <c r="K27" s="70">
        <f t="shared" si="3"/>
        <v>0</v>
      </c>
      <c r="L27" s="18"/>
      <c r="M27" s="48"/>
      <c r="N27" s="44"/>
      <c r="O27" s="12"/>
    </row>
    <row r="28" spans="2:15" ht="15.75" customHeight="1" x14ac:dyDescent="0.25">
      <c r="B28" s="16"/>
      <c r="C28" s="118"/>
      <c r="D28" s="16"/>
      <c r="E28" s="16"/>
      <c r="F28" s="40"/>
      <c r="G28" s="57">
        <f t="shared" ref="G28:G32" si="6">+D28*F28</f>
        <v>0</v>
      </c>
      <c r="H28" s="18"/>
      <c r="I28" s="48"/>
      <c r="J28" s="51"/>
      <c r="K28" s="70">
        <f t="shared" ref="K28:K32" si="7">+D28*J28</f>
        <v>0</v>
      </c>
      <c r="L28" s="18"/>
      <c r="M28" s="48"/>
      <c r="N28" s="45"/>
      <c r="O28" s="17"/>
    </row>
    <row r="29" spans="2:15" x14ac:dyDescent="0.25">
      <c r="B29" s="10"/>
      <c r="C29" s="117"/>
      <c r="D29" s="11"/>
      <c r="E29" s="148"/>
      <c r="F29" s="39"/>
      <c r="G29" s="57">
        <f t="shared" si="6"/>
        <v>0</v>
      </c>
      <c r="H29" s="18"/>
      <c r="I29" s="48"/>
      <c r="J29" s="50"/>
      <c r="K29" s="70">
        <f t="shared" si="7"/>
        <v>0</v>
      </c>
      <c r="L29" s="18"/>
      <c r="M29" s="48"/>
      <c r="N29" s="44"/>
      <c r="O29" s="12"/>
    </row>
    <row r="30" spans="2:15" x14ac:dyDescent="0.25">
      <c r="B30" s="10"/>
      <c r="C30" s="117"/>
      <c r="D30" s="11"/>
      <c r="E30" s="73"/>
      <c r="F30" s="39"/>
      <c r="G30" s="57">
        <f t="shared" si="6"/>
        <v>0</v>
      </c>
      <c r="H30" s="18"/>
      <c r="I30" s="48"/>
      <c r="J30" s="50"/>
      <c r="K30" s="70">
        <f t="shared" si="7"/>
        <v>0</v>
      </c>
      <c r="L30" s="18"/>
      <c r="M30" s="48"/>
      <c r="N30" s="44"/>
      <c r="O30" s="12"/>
    </row>
    <row r="31" spans="2:15" x14ac:dyDescent="0.25">
      <c r="B31" s="10"/>
      <c r="C31" s="117"/>
      <c r="D31" s="11"/>
      <c r="E31" s="73"/>
      <c r="F31" s="39"/>
      <c r="G31" s="57">
        <f t="shared" si="6"/>
        <v>0</v>
      </c>
      <c r="H31" s="18"/>
      <c r="I31" s="48"/>
      <c r="J31" s="50"/>
      <c r="K31" s="70">
        <f t="shared" si="7"/>
        <v>0</v>
      </c>
      <c r="L31" s="18"/>
      <c r="M31" s="48"/>
      <c r="N31" s="44"/>
      <c r="O31" s="12"/>
    </row>
    <row r="32" spans="2:15" ht="15.75" customHeight="1" x14ac:dyDescent="0.25">
      <c r="B32" s="16"/>
      <c r="C32" s="118"/>
      <c r="D32" s="16"/>
      <c r="E32" s="16"/>
      <c r="F32" s="40"/>
      <c r="G32" s="57">
        <f t="shared" si="6"/>
        <v>0</v>
      </c>
      <c r="H32" s="18"/>
      <c r="I32" s="48"/>
      <c r="J32" s="51"/>
      <c r="K32" s="70">
        <f t="shared" si="7"/>
        <v>0</v>
      </c>
      <c r="L32" s="18"/>
      <c r="M32" s="48"/>
      <c r="N32" s="45"/>
      <c r="O32" s="17"/>
    </row>
    <row r="33" spans="2:15" ht="15.75" customHeight="1" x14ac:dyDescent="0.25">
      <c r="B33" s="16"/>
      <c r="C33" s="118"/>
      <c r="D33" s="16"/>
      <c r="E33" s="16"/>
      <c r="F33" s="40"/>
      <c r="G33" s="57">
        <f t="shared" si="2"/>
        <v>0</v>
      </c>
      <c r="H33" s="18"/>
      <c r="I33" s="48"/>
      <c r="J33" s="51"/>
      <c r="K33" s="70">
        <f t="shared" si="3"/>
        <v>0</v>
      </c>
      <c r="L33" s="18"/>
      <c r="M33" s="48"/>
      <c r="N33" s="45"/>
      <c r="O33" s="17"/>
    </row>
    <row r="34" spans="2:15" ht="15.75" customHeight="1" thickBot="1" x14ac:dyDescent="0.3">
      <c r="B34" s="23"/>
      <c r="C34" s="119"/>
      <c r="D34" s="23"/>
      <c r="E34" s="23"/>
      <c r="F34" s="42"/>
      <c r="G34" s="67">
        <f>+D34*F34</f>
        <v>0</v>
      </c>
      <c r="H34" s="68"/>
      <c r="I34" s="69"/>
      <c r="J34" s="53"/>
      <c r="K34" s="72">
        <f t="shared" si="3"/>
        <v>0</v>
      </c>
      <c r="L34" s="68"/>
      <c r="M34" s="69"/>
      <c r="N34" s="47"/>
      <c r="O34" s="24"/>
    </row>
    <row r="35" spans="2:15" s="3" customFormat="1" ht="15.75" customHeight="1" thickBot="1" x14ac:dyDescent="0.3">
      <c r="B35" s="20"/>
      <c r="C35" s="120"/>
      <c r="D35" s="21"/>
      <c r="E35" s="21" t="s">
        <v>13</v>
      </c>
      <c r="F35" s="43"/>
      <c r="G35" s="61">
        <f>SUM(G8:G34)</f>
        <v>0</v>
      </c>
      <c r="H35" s="62">
        <f>SUM(H8:H34)</f>
        <v>0</v>
      </c>
      <c r="I35" s="63">
        <f>SUM(I8:I34)</f>
        <v>0</v>
      </c>
      <c r="J35" s="54"/>
      <c r="K35" s="61">
        <f>SUM(K8:K34)</f>
        <v>0</v>
      </c>
      <c r="L35" s="62">
        <f>SUM(L8:L34)</f>
        <v>0</v>
      </c>
      <c r="M35" s="63">
        <f>SUM(M8:M34)</f>
        <v>0</v>
      </c>
      <c r="N35" s="56">
        <f>SUM(N8:N34)</f>
        <v>0</v>
      </c>
      <c r="O35" s="22"/>
    </row>
    <row r="36" spans="2:15" x14ac:dyDescent="0.25">
      <c r="F36" s="1"/>
      <c r="G36" s="30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F38" s="1"/>
      <c r="G38" s="30"/>
      <c r="H38" s="2"/>
      <c r="I38" s="1"/>
      <c r="J38" s="1"/>
      <c r="K38" s="30"/>
      <c r="L38" s="2"/>
      <c r="M38" s="1"/>
      <c r="N38" s="1"/>
      <c r="O38" s="1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ht="15" customHeight="1" x14ac:dyDescent="0.25"/>
    <row r="225" ht="15" customHeight="1" x14ac:dyDescent="0.25"/>
    <row r="234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074A8-8F01-4CCA-8445-994404CDF7EA}">
  <dimension ref="A1:R239"/>
  <sheetViews>
    <sheetView zoomScaleNormal="60" zoomScaleSheetLayoutView="100" workbookViewId="0">
      <selection activeCell="C24" sqref="C24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customWidth="1"/>
    <col min="4" max="4" width="4.42578125" customWidth="1"/>
    <col min="5" max="5" width="19.5703125" style="187" customWidth="1"/>
    <col min="6" max="6" width="9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9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9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9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9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169" t="s">
        <v>8</v>
      </c>
      <c r="H7" s="170" t="s">
        <v>9</v>
      </c>
      <c r="I7" s="171" t="s">
        <v>10</v>
      </c>
      <c r="J7" s="49" t="s">
        <v>7</v>
      </c>
      <c r="K7" s="169" t="s">
        <v>8</v>
      </c>
      <c r="L7" s="170" t="s">
        <v>9</v>
      </c>
      <c r="M7" s="171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148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11"/>
      <c r="D9" s="11"/>
      <c r="E9" s="148"/>
      <c r="F9" s="39"/>
      <c r="G9" s="57">
        <f>+D9*F9</f>
        <v>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11"/>
      <c r="D10" s="11"/>
      <c r="E10" s="148"/>
      <c r="F10" s="39"/>
      <c r="G10" s="57">
        <f>+D10*F10</f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ht="15.75" customHeight="1" x14ac:dyDescent="0.25">
      <c r="B11" s="10"/>
      <c r="C11" s="16"/>
      <c r="D11" s="16"/>
      <c r="E11" s="149"/>
      <c r="F11" s="40"/>
      <c r="G11" s="57">
        <f t="shared" ref="G11:G12" si="0">+D11*F11</f>
        <v>0</v>
      </c>
      <c r="H11" s="18"/>
      <c r="I11" s="48"/>
      <c r="J11" s="51"/>
      <c r="K11" s="70">
        <f t="shared" ref="K11:K12" si="1">+D11*J11</f>
        <v>0</v>
      </c>
      <c r="L11" s="18"/>
      <c r="M11" s="48"/>
      <c r="N11" s="45"/>
      <c r="O11" s="17"/>
    </row>
    <row r="12" spans="1:18" ht="15.75" customHeight="1" x14ac:dyDescent="0.25">
      <c r="B12" s="10"/>
      <c r="C12" s="16"/>
      <c r="D12" s="16"/>
      <c r="E12" s="149"/>
      <c r="F12" s="40"/>
      <c r="G12" s="57">
        <f t="shared" si="0"/>
        <v>0</v>
      </c>
      <c r="H12" s="18"/>
      <c r="I12" s="48"/>
      <c r="J12" s="51"/>
      <c r="K12" s="70">
        <f t="shared" si="1"/>
        <v>0</v>
      </c>
      <c r="L12" s="18"/>
      <c r="M12" s="48"/>
      <c r="N12" s="45"/>
      <c r="O12" s="17"/>
    </row>
    <row r="13" spans="1:18" x14ac:dyDescent="0.25">
      <c r="B13" s="11"/>
      <c r="C13" s="73"/>
      <c r="D13" s="11"/>
      <c r="E13" s="148"/>
      <c r="F13" s="39"/>
      <c r="G13" s="57">
        <f t="shared" ref="G13:G14" si="2">+D13*F13</f>
        <v>0</v>
      </c>
      <c r="H13" s="18"/>
      <c r="I13" s="48"/>
      <c r="J13" s="50"/>
      <c r="K13" s="70">
        <f t="shared" ref="K13:K14" si="3">+D13*J13</f>
        <v>0</v>
      </c>
      <c r="L13" s="18"/>
      <c r="M13" s="48"/>
      <c r="N13" s="44"/>
      <c r="O13" s="12"/>
    </row>
    <row r="14" spans="1:18" x14ac:dyDescent="0.25">
      <c r="B14" s="11"/>
      <c r="C14" s="11"/>
      <c r="D14" s="11"/>
      <c r="E14" s="148"/>
      <c r="F14" s="39"/>
      <c r="G14" s="57">
        <f t="shared" si="2"/>
        <v>0</v>
      </c>
      <c r="H14" s="18"/>
      <c r="I14" s="48"/>
      <c r="J14" s="50"/>
      <c r="K14" s="70">
        <f t="shared" si="3"/>
        <v>0</v>
      </c>
      <c r="L14" s="18"/>
      <c r="M14" s="48"/>
      <c r="N14" s="44"/>
      <c r="O14" s="12"/>
    </row>
    <row r="15" spans="1:18" x14ac:dyDescent="0.25">
      <c r="B15" s="10"/>
      <c r="C15" s="11"/>
      <c r="D15" s="11"/>
      <c r="E15" s="148"/>
      <c r="F15" s="39"/>
      <c r="G15" s="57">
        <f>+D15*F15</f>
        <v>0</v>
      </c>
      <c r="H15" s="18"/>
      <c r="I15" s="48"/>
      <c r="J15" s="50"/>
      <c r="K15" s="70">
        <f>+D15*J15</f>
        <v>0</v>
      </c>
      <c r="L15" s="18"/>
      <c r="M15" s="48"/>
      <c r="N15" s="44"/>
      <c r="O15" s="12"/>
    </row>
    <row r="16" spans="1:18" x14ac:dyDescent="0.25">
      <c r="B16" s="10"/>
      <c r="C16" s="11"/>
      <c r="D16" s="11"/>
      <c r="E16" s="148"/>
      <c r="F16" s="39"/>
      <c r="G16" s="57">
        <f>+D16*F16</f>
        <v>0</v>
      </c>
      <c r="H16" s="18"/>
      <c r="I16" s="48"/>
      <c r="J16" s="50"/>
      <c r="K16" s="70">
        <f>+D16*J16</f>
        <v>0</v>
      </c>
      <c r="L16" s="18"/>
      <c r="M16" s="48"/>
      <c r="N16" s="44"/>
      <c r="O16" s="12"/>
    </row>
    <row r="17" spans="2:15" x14ac:dyDescent="0.25">
      <c r="B17" s="10"/>
      <c r="C17" s="11"/>
      <c r="D17" s="11"/>
      <c r="E17" s="148"/>
      <c r="F17" s="39"/>
      <c r="G17" s="57">
        <f>+D17*F17</f>
        <v>0</v>
      </c>
      <c r="H17" s="18"/>
      <c r="I17" s="48"/>
      <c r="J17" s="50"/>
      <c r="K17" s="70">
        <f>+D17*J17</f>
        <v>0</v>
      </c>
      <c r="L17" s="18"/>
      <c r="M17" s="48"/>
      <c r="N17" s="44"/>
      <c r="O17" s="12"/>
    </row>
    <row r="18" spans="2:15" x14ac:dyDescent="0.25">
      <c r="B18" s="11"/>
      <c r="C18" s="73"/>
      <c r="D18" s="11"/>
      <c r="E18" s="148"/>
      <c r="F18" s="39"/>
      <c r="G18" s="57">
        <f t="shared" ref="G18:G19" si="4">+D18*F18</f>
        <v>0</v>
      </c>
      <c r="H18" s="18"/>
      <c r="I18" s="48"/>
      <c r="J18" s="50"/>
      <c r="K18" s="70">
        <f t="shared" ref="K18:K19" si="5">+D18*J18</f>
        <v>0</v>
      </c>
      <c r="L18" s="18"/>
      <c r="M18" s="48"/>
      <c r="N18" s="44"/>
      <c r="O18" s="12"/>
    </row>
    <row r="19" spans="2:15" x14ac:dyDescent="0.25">
      <c r="B19" s="11"/>
      <c r="C19" s="11"/>
      <c r="D19" s="11"/>
      <c r="E19" s="148"/>
      <c r="F19" s="39"/>
      <c r="G19" s="57">
        <f t="shared" si="4"/>
        <v>0</v>
      </c>
      <c r="H19" s="18"/>
      <c r="I19" s="48"/>
      <c r="J19" s="50"/>
      <c r="K19" s="70">
        <f t="shared" si="5"/>
        <v>0</v>
      </c>
      <c r="L19" s="18"/>
      <c r="M19" s="48"/>
      <c r="N19" s="44"/>
      <c r="O19" s="12"/>
    </row>
    <row r="20" spans="2:15" x14ac:dyDescent="0.25">
      <c r="B20" s="10"/>
      <c r="C20" s="11"/>
      <c r="D20" s="11"/>
      <c r="E20" s="148"/>
      <c r="F20" s="39"/>
      <c r="G20" s="57">
        <f>+D20*F20</f>
        <v>0</v>
      </c>
      <c r="H20" s="18"/>
      <c r="I20" s="48"/>
      <c r="J20" s="50"/>
      <c r="K20" s="70">
        <f>+D20*J20</f>
        <v>0</v>
      </c>
      <c r="L20" s="18"/>
      <c r="M20" s="48"/>
      <c r="N20" s="44"/>
      <c r="O20" s="12"/>
    </row>
    <row r="21" spans="2:15" x14ac:dyDescent="0.25">
      <c r="B21" s="10"/>
      <c r="C21" s="11"/>
      <c r="D21" s="11"/>
      <c r="E21" s="148"/>
      <c r="F21" s="39"/>
      <c r="G21" s="57">
        <f>+D21*F21</f>
        <v>0</v>
      </c>
      <c r="H21" s="18"/>
      <c r="I21" s="48"/>
      <c r="J21" s="50"/>
      <c r="K21" s="70">
        <f>+D21*J21</f>
        <v>0</v>
      </c>
      <c r="L21" s="18"/>
      <c r="M21" s="48"/>
      <c r="N21" s="44"/>
      <c r="O21" s="12"/>
    </row>
    <row r="22" spans="2:15" x14ac:dyDescent="0.25">
      <c r="B22" s="10"/>
      <c r="C22" s="11"/>
      <c r="D22" s="11"/>
      <c r="E22" s="148"/>
      <c r="F22" s="39"/>
      <c r="G22" s="57">
        <f>+D22*F22</f>
        <v>0</v>
      </c>
      <c r="H22" s="18"/>
      <c r="I22" s="48"/>
      <c r="J22" s="50"/>
      <c r="K22" s="70">
        <f>+D22*J22</f>
        <v>0</v>
      </c>
      <c r="L22" s="18"/>
      <c r="M22" s="48"/>
      <c r="N22" s="44"/>
      <c r="O22" s="12"/>
    </row>
    <row r="23" spans="2:15" x14ac:dyDescent="0.25">
      <c r="B23" s="10"/>
      <c r="C23" s="11"/>
      <c r="D23" s="11"/>
      <c r="E23" s="148"/>
      <c r="F23" s="39"/>
      <c r="G23" s="57">
        <f>+D23*F23</f>
        <v>0</v>
      </c>
      <c r="H23" s="18"/>
      <c r="I23" s="48"/>
      <c r="J23" s="50"/>
      <c r="K23" s="70">
        <f>+D23*J23</f>
        <v>0</v>
      </c>
      <c r="L23" s="18"/>
      <c r="M23" s="48"/>
      <c r="N23" s="44"/>
      <c r="O23" s="12"/>
    </row>
    <row r="24" spans="2:15" ht="15.75" customHeight="1" x14ac:dyDescent="0.25">
      <c r="B24" s="10"/>
      <c r="C24" s="16"/>
      <c r="D24" s="16"/>
      <c r="E24" s="149"/>
      <c r="F24" s="40"/>
      <c r="G24" s="57">
        <f t="shared" ref="G24:G27" si="6">+D24*F24</f>
        <v>0</v>
      </c>
      <c r="H24" s="18"/>
      <c r="I24" s="48"/>
      <c r="J24" s="51"/>
      <c r="K24" s="70">
        <f t="shared" ref="K24:K27" si="7">+D24*J24</f>
        <v>0</v>
      </c>
      <c r="L24" s="18"/>
      <c r="M24" s="48"/>
      <c r="N24" s="45"/>
      <c r="O24" s="17"/>
    </row>
    <row r="25" spans="2:15" ht="15.75" customHeight="1" x14ac:dyDescent="0.25">
      <c r="B25" s="10"/>
      <c r="C25" s="16"/>
      <c r="D25" s="16"/>
      <c r="E25" s="149"/>
      <c r="F25" s="40"/>
      <c r="G25" s="57">
        <f t="shared" si="6"/>
        <v>0</v>
      </c>
      <c r="H25" s="18"/>
      <c r="I25" s="48"/>
      <c r="J25" s="51"/>
      <c r="K25" s="70">
        <f t="shared" si="7"/>
        <v>0</v>
      </c>
      <c r="L25" s="18"/>
      <c r="M25" s="48"/>
      <c r="N25" s="45"/>
      <c r="O25" s="17"/>
    </row>
    <row r="26" spans="2:15" x14ac:dyDescent="0.25">
      <c r="B26" s="11"/>
      <c r="C26" s="73"/>
      <c r="D26" s="11"/>
      <c r="E26" s="148"/>
      <c r="F26" s="39"/>
      <c r="G26" s="57">
        <f t="shared" si="6"/>
        <v>0</v>
      </c>
      <c r="H26" s="18"/>
      <c r="I26" s="48"/>
      <c r="J26" s="50"/>
      <c r="K26" s="70">
        <f t="shared" si="7"/>
        <v>0</v>
      </c>
      <c r="L26" s="18"/>
      <c r="M26" s="48"/>
      <c r="N26" s="44"/>
      <c r="O26" s="12"/>
    </row>
    <row r="27" spans="2:15" x14ac:dyDescent="0.25">
      <c r="B27" s="11"/>
      <c r="C27" s="11"/>
      <c r="D27" s="11"/>
      <c r="E27" s="148"/>
      <c r="F27" s="39"/>
      <c r="G27" s="57">
        <f t="shared" si="6"/>
        <v>0</v>
      </c>
      <c r="H27" s="18"/>
      <c r="I27" s="48"/>
      <c r="J27" s="50"/>
      <c r="K27" s="70">
        <f t="shared" si="7"/>
        <v>0</v>
      </c>
      <c r="L27" s="18"/>
      <c r="M27" s="48"/>
      <c r="N27" s="44"/>
      <c r="O27" s="12"/>
    </row>
    <row r="28" spans="2:15" x14ac:dyDescent="0.25">
      <c r="B28" s="10"/>
      <c r="C28" s="11"/>
      <c r="D28" s="11"/>
      <c r="E28" s="148"/>
      <c r="F28" s="39"/>
      <c r="G28" s="57">
        <f>+D28*F28</f>
        <v>0</v>
      </c>
      <c r="H28" s="18"/>
      <c r="I28" s="48"/>
      <c r="J28" s="50"/>
      <c r="K28" s="70">
        <f>+D28*J28</f>
        <v>0</v>
      </c>
      <c r="L28" s="18"/>
      <c r="M28" s="48"/>
      <c r="N28" s="44"/>
      <c r="O28" s="12"/>
    </row>
    <row r="29" spans="2:15" x14ac:dyDescent="0.25">
      <c r="B29" s="10"/>
      <c r="C29" s="11"/>
      <c r="D29" s="11"/>
      <c r="E29" s="148"/>
      <c r="F29" s="39"/>
      <c r="G29" s="57">
        <f>+D29*F29</f>
        <v>0</v>
      </c>
      <c r="H29" s="18"/>
      <c r="I29" s="48"/>
      <c r="J29" s="50"/>
      <c r="K29" s="70">
        <f>+D29*J29</f>
        <v>0</v>
      </c>
      <c r="L29" s="18"/>
      <c r="M29" s="48"/>
      <c r="N29" s="44"/>
      <c r="O29" s="12"/>
    </row>
    <row r="30" spans="2:15" x14ac:dyDescent="0.25">
      <c r="B30" s="11"/>
      <c r="C30" s="73"/>
      <c r="D30" s="11"/>
      <c r="E30" s="148"/>
      <c r="F30" s="39"/>
      <c r="G30" s="57">
        <f t="shared" ref="G30:G31" si="8">+D30*F30</f>
        <v>0</v>
      </c>
      <c r="H30" s="18"/>
      <c r="I30" s="48"/>
      <c r="J30" s="50"/>
      <c r="K30" s="70">
        <f t="shared" ref="K30:K31" si="9">+D30*J30</f>
        <v>0</v>
      </c>
      <c r="L30" s="18"/>
      <c r="M30" s="48"/>
      <c r="N30" s="44"/>
      <c r="O30" s="12"/>
    </row>
    <row r="31" spans="2:15" x14ac:dyDescent="0.25">
      <c r="B31" s="11"/>
      <c r="C31" s="11"/>
      <c r="D31" s="11"/>
      <c r="E31" s="148"/>
      <c r="F31" s="39"/>
      <c r="G31" s="57">
        <f t="shared" si="8"/>
        <v>0</v>
      </c>
      <c r="H31" s="18"/>
      <c r="I31" s="48"/>
      <c r="J31" s="50"/>
      <c r="K31" s="70">
        <f t="shared" si="9"/>
        <v>0</v>
      </c>
      <c r="L31" s="18"/>
      <c r="M31" s="48"/>
      <c r="N31" s="44"/>
      <c r="O31" s="12"/>
    </row>
    <row r="32" spans="2:15" ht="15.75" customHeight="1" thickBot="1" x14ac:dyDescent="0.3">
      <c r="B32" s="23"/>
      <c r="C32" s="23"/>
      <c r="D32" s="23"/>
      <c r="E32" s="195"/>
      <c r="F32" s="42"/>
      <c r="G32" s="67">
        <f t="shared" ref="G32" si="10">+D32*F32</f>
        <v>0</v>
      </c>
      <c r="H32" s="68"/>
      <c r="I32" s="69"/>
      <c r="J32" s="53"/>
      <c r="K32" s="72">
        <f t="shared" ref="K32" si="11">+D32*J32</f>
        <v>0</v>
      </c>
      <c r="L32" s="68"/>
      <c r="M32" s="69"/>
      <c r="N32" s="47"/>
      <c r="O32" s="24"/>
    </row>
    <row r="33" spans="2:15" s="3" customFormat="1" ht="15.75" customHeight="1" thickBot="1" x14ac:dyDescent="0.3">
      <c r="B33" s="20"/>
      <c r="C33" s="21"/>
      <c r="D33" s="21"/>
      <c r="E33" s="196" t="s">
        <v>13</v>
      </c>
      <c r="F33" s="43"/>
      <c r="G33" s="61">
        <f>SUM(G8:G32)</f>
        <v>0</v>
      </c>
      <c r="H33" s="62">
        <f>SUM(H8:H32)</f>
        <v>0</v>
      </c>
      <c r="I33" s="63">
        <f>SUM(I8:I32)</f>
        <v>0</v>
      </c>
      <c r="J33" s="54"/>
      <c r="K33" s="61">
        <f>SUM(K8:K32)</f>
        <v>0</v>
      </c>
      <c r="L33" s="62">
        <f>SUM(L8:L32)</f>
        <v>0</v>
      </c>
      <c r="M33" s="63">
        <f>SUM(M8:M32)</f>
        <v>0</v>
      </c>
      <c r="N33" s="56">
        <f>SUM(N8:N32)</f>
        <v>0</v>
      </c>
      <c r="O33" s="22"/>
    </row>
    <row r="34" spans="2:15" x14ac:dyDescent="0.25">
      <c r="F34" s="1"/>
      <c r="G34" s="30"/>
      <c r="H34" s="2"/>
      <c r="I34" s="1"/>
      <c r="J34" s="1"/>
      <c r="K34" s="30"/>
      <c r="L34" s="2"/>
      <c r="M34" s="1"/>
      <c r="N34" s="1"/>
      <c r="O34" s="1"/>
    </row>
    <row r="35" spans="2:15" x14ac:dyDescent="0.25">
      <c r="F35" s="1"/>
      <c r="G35" s="30"/>
      <c r="H35" s="2"/>
      <c r="I35" s="1"/>
      <c r="J35" s="1"/>
      <c r="K35" s="30"/>
      <c r="L35" s="2"/>
      <c r="M35" s="1"/>
      <c r="N35" s="1"/>
      <c r="O35" s="1"/>
    </row>
    <row r="36" spans="2:15" x14ac:dyDescent="0.25">
      <c r="F36" s="5"/>
      <c r="G36" s="32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F38" s="1"/>
      <c r="G38" s="30"/>
      <c r="H38" s="2"/>
      <c r="I38" s="1"/>
      <c r="J38" s="1"/>
      <c r="K38" s="30"/>
      <c r="L38" s="2"/>
      <c r="M38" s="1"/>
      <c r="N38" s="1"/>
      <c r="O38" s="1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ht="15" customHeight="1" x14ac:dyDescent="0.25"/>
    <row r="230" spans="6:15" ht="15" customHeight="1" x14ac:dyDescent="0.25"/>
    <row r="239" spans="6:15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C63A0-E219-4B73-9914-3E08764E1793}">
  <dimension ref="A1:R243"/>
  <sheetViews>
    <sheetView zoomScaleNormal="60" zoomScaleSheetLayoutView="100" workbookViewId="0">
      <selection activeCell="C26" sqref="C26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customWidth="1"/>
    <col min="4" max="4" width="4.42578125" customWidth="1"/>
    <col min="5" max="5" width="20.42578125" style="187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9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9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9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9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169" t="s">
        <v>8</v>
      </c>
      <c r="H7" s="170" t="s">
        <v>9</v>
      </c>
      <c r="I7" s="171" t="s">
        <v>10</v>
      </c>
      <c r="J7" s="49" t="s">
        <v>7</v>
      </c>
      <c r="K7" s="169" t="s">
        <v>8</v>
      </c>
      <c r="L7" s="170" t="s">
        <v>9</v>
      </c>
      <c r="M7" s="171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148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73"/>
      <c r="D9" s="11"/>
      <c r="E9" s="148"/>
      <c r="F9" s="39"/>
      <c r="G9" s="57">
        <f t="shared" ref="G9:G34" si="0">+D9*F9</f>
        <v>0</v>
      </c>
      <c r="H9" s="18"/>
      <c r="I9" s="48"/>
      <c r="J9" s="50"/>
      <c r="K9" s="70">
        <f t="shared" ref="K9:K34" si="1">+D9*J9</f>
        <v>0</v>
      </c>
      <c r="L9" s="18"/>
      <c r="M9" s="48"/>
      <c r="N9" s="44"/>
      <c r="O9" s="12"/>
    </row>
    <row r="10" spans="1:18" x14ac:dyDescent="0.25">
      <c r="B10" s="10"/>
      <c r="C10" s="11"/>
      <c r="D10" s="11"/>
      <c r="E10" s="148"/>
      <c r="F10" s="39"/>
      <c r="G10" s="57">
        <f t="shared" si="0"/>
        <v>0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0"/>
      <c r="C11" s="11"/>
      <c r="D11" s="11"/>
      <c r="E11" s="148"/>
      <c r="F11" s="39"/>
      <c r="G11" s="57">
        <f t="shared" si="0"/>
        <v>0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0"/>
      <c r="C12" s="11"/>
      <c r="D12" s="11"/>
      <c r="E12" s="148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1"/>
      <c r="C13" s="73"/>
      <c r="D13" s="11"/>
      <c r="E13" s="148"/>
      <c r="F13" s="39"/>
      <c r="G13" s="57">
        <f t="shared" si="0"/>
        <v>0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x14ac:dyDescent="0.25">
      <c r="B14" s="11"/>
      <c r="C14" s="11"/>
      <c r="D14" s="11"/>
      <c r="E14" s="148"/>
      <c r="F14" s="39"/>
      <c r="G14" s="57">
        <f t="shared" si="0"/>
        <v>0</v>
      </c>
      <c r="H14" s="18"/>
      <c r="I14" s="48"/>
      <c r="J14" s="50"/>
      <c r="K14" s="70">
        <f t="shared" si="1"/>
        <v>0</v>
      </c>
      <c r="L14" s="18"/>
      <c r="M14" s="48"/>
      <c r="N14" s="44"/>
      <c r="O14" s="12"/>
    </row>
    <row r="15" spans="1:18" x14ac:dyDescent="0.25">
      <c r="B15" s="13"/>
      <c r="C15" s="13"/>
      <c r="D15" s="13"/>
      <c r="E15" s="194"/>
      <c r="F15" s="41"/>
      <c r="G15" s="57">
        <f t="shared" si="0"/>
        <v>0</v>
      </c>
      <c r="H15" s="18"/>
      <c r="I15" s="48"/>
      <c r="J15" s="50"/>
      <c r="K15" s="70">
        <f t="shared" si="1"/>
        <v>0</v>
      </c>
      <c r="L15" s="18"/>
      <c r="M15" s="48"/>
      <c r="N15" s="46"/>
      <c r="O15" s="14"/>
    </row>
    <row r="16" spans="1:18" x14ac:dyDescent="0.25">
      <c r="B16" s="10"/>
      <c r="C16" s="11"/>
      <c r="D16" s="11"/>
      <c r="E16" s="148"/>
      <c r="F16" s="39"/>
      <c r="G16" s="57">
        <f t="shared" ref="G16:G25" si="2">+D16*F16</f>
        <v>0</v>
      </c>
      <c r="H16" s="18"/>
      <c r="I16" s="48"/>
      <c r="J16" s="50"/>
      <c r="K16" s="70">
        <f t="shared" ref="K16:K25" si="3">+D16*J16</f>
        <v>0</v>
      </c>
      <c r="L16" s="18"/>
      <c r="M16" s="48"/>
      <c r="N16" s="44"/>
      <c r="O16" s="12"/>
    </row>
    <row r="17" spans="2:15" x14ac:dyDescent="0.25">
      <c r="B17" s="10"/>
      <c r="C17" s="11"/>
      <c r="D17" s="11"/>
      <c r="E17" s="148"/>
      <c r="F17" s="39"/>
      <c r="G17" s="57">
        <f t="shared" si="2"/>
        <v>0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/>
      <c r="C18" s="11"/>
      <c r="D18" s="11"/>
      <c r="E18" s="148"/>
      <c r="F18" s="39"/>
      <c r="G18" s="57">
        <f t="shared" si="2"/>
        <v>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1"/>
      <c r="C19" s="73"/>
      <c r="D19" s="11"/>
      <c r="E19" s="148"/>
      <c r="F19" s="39"/>
      <c r="G19" s="57">
        <f t="shared" si="2"/>
        <v>0</v>
      </c>
      <c r="H19" s="18"/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1"/>
      <c r="C20" s="11"/>
      <c r="D20" s="11"/>
      <c r="E20" s="148"/>
      <c r="F20" s="39"/>
      <c r="G20" s="57">
        <f t="shared" si="2"/>
        <v>0</v>
      </c>
      <c r="H20" s="18"/>
      <c r="I20" s="48"/>
      <c r="J20" s="50"/>
      <c r="K20" s="70">
        <f t="shared" si="3"/>
        <v>0</v>
      </c>
      <c r="L20" s="18"/>
      <c r="M20" s="48"/>
      <c r="N20" s="44"/>
      <c r="O20" s="12"/>
    </row>
    <row r="21" spans="2:15" x14ac:dyDescent="0.25">
      <c r="B21" s="10"/>
      <c r="C21" s="11"/>
      <c r="D21" s="11"/>
      <c r="E21" s="148"/>
      <c r="F21" s="39"/>
      <c r="G21" s="57">
        <f t="shared" ref="G21:G24" si="4">+D21*F21</f>
        <v>0</v>
      </c>
      <c r="H21" s="18"/>
      <c r="I21" s="48"/>
      <c r="J21" s="50"/>
      <c r="K21" s="70">
        <f t="shared" ref="K21:K24" si="5">+D21*J21</f>
        <v>0</v>
      </c>
      <c r="L21" s="18"/>
      <c r="M21" s="48"/>
      <c r="N21" s="44"/>
      <c r="O21" s="12"/>
    </row>
    <row r="22" spans="2:15" x14ac:dyDescent="0.25">
      <c r="B22" s="10"/>
      <c r="C22" s="11"/>
      <c r="D22" s="11"/>
      <c r="E22" s="148"/>
      <c r="F22" s="39"/>
      <c r="G22" s="57">
        <f t="shared" si="4"/>
        <v>0</v>
      </c>
      <c r="H22" s="18"/>
      <c r="I22" s="48"/>
      <c r="J22" s="50"/>
      <c r="K22" s="70">
        <f t="shared" si="5"/>
        <v>0</v>
      </c>
      <c r="L22" s="18"/>
      <c r="M22" s="48"/>
      <c r="N22" s="44"/>
      <c r="O22" s="12"/>
    </row>
    <row r="23" spans="2:15" x14ac:dyDescent="0.25">
      <c r="B23" s="11"/>
      <c r="C23" s="73"/>
      <c r="D23" s="11"/>
      <c r="E23" s="148"/>
      <c r="F23" s="39"/>
      <c r="G23" s="57">
        <f t="shared" si="4"/>
        <v>0</v>
      </c>
      <c r="H23" s="18"/>
      <c r="I23" s="48"/>
      <c r="J23" s="50"/>
      <c r="K23" s="70">
        <f t="shared" si="5"/>
        <v>0</v>
      </c>
      <c r="L23" s="18"/>
      <c r="M23" s="48"/>
      <c r="N23" s="44"/>
      <c r="O23" s="12"/>
    </row>
    <row r="24" spans="2:15" x14ac:dyDescent="0.25">
      <c r="B24" s="11"/>
      <c r="C24" s="11"/>
      <c r="D24" s="11"/>
      <c r="E24" s="148"/>
      <c r="F24" s="39"/>
      <c r="G24" s="57">
        <f t="shared" si="4"/>
        <v>0</v>
      </c>
      <c r="H24" s="18"/>
      <c r="I24" s="48"/>
      <c r="J24" s="50"/>
      <c r="K24" s="70">
        <f t="shared" si="5"/>
        <v>0</v>
      </c>
      <c r="L24" s="18"/>
      <c r="M24" s="48"/>
      <c r="N24" s="44"/>
      <c r="O24" s="12"/>
    </row>
    <row r="25" spans="2:15" x14ac:dyDescent="0.25">
      <c r="B25" s="13"/>
      <c r="C25" s="13"/>
      <c r="D25" s="13"/>
      <c r="E25" s="194"/>
      <c r="F25" s="41"/>
      <c r="G25" s="57">
        <f t="shared" si="2"/>
        <v>0</v>
      </c>
      <c r="H25" s="18"/>
      <c r="I25" s="48"/>
      <c r="J25" s="50"/>
      <c r="K25" s="70">
        <f t="shared" si="3"/>
        <v>0</v>
      </c>
      <c r="L25" s="18"/>
      <c r="M25" s="48"/>
      <c r="N25" s="46"/>
      <c r="O25" s="14"/>
    </row>
    <row r="26" spans="2:15" x14ac:dyDescent="0.25">
      <c r="B26" s="16"/>
      <c r="C26" s="16"/>
      <c r="D26" s="16"/>
      <c r="E26" s="149"/>
      <c r="F26" s="40"/>
      <c r="G26" s="57">
        <f t="shared" si="0"/>
        <v>0</v>
      </c>
      <c r="H26" s="18"/>
      <c r="I26" s="48"/>
      <c r="J26" s="50"/>
      <c r="K26" s="70">
        <f t="shared" si="1"/>
        <v>0</v>
      </c>
      <c r="L26" s="18"/>
      <c r="M26" s="48"/>
      <c r="N26" s="45"/>
      <c r="O26" s="17"/>
    </row>
    <row r="27" spans="2:15" ht="15.75" customHeight="1" x14ac:dyDescent="0.25">
      <c r="B27" s="16"/>
      <c r="C27" s="16"/>
      <c r="D27" s="16"/>
      <c r="E27" s="149"/>
      <c r="F27" s="40"/>
      <c r="G27" s="57">
        <f t="shared" si="0"/>
        <v>0</v>
      </c>
      <c r="H27" s="18"/>
      <c r="I27" s="48"/>
      <c r="J27" s="50"/>
      <c r="K27" s="70">
        <f t="shared" si="1"/>
        <v>0</v>
      </c>
      <c r="L27" s="18"/>
      <c r="M27" s="48"/>
      <c r="N27" s="45"/>
      <c r="O27" s="17"/>
    </row>
    <row r="28" spans="2:15" x14ac:dyDescent="0.25">
      <c r="B28" s="10"/>
      <c r="C28" s="73"/>
      <c r="D28" s="11"/>
      <c r="E28" s="148"/>
      <c r="F28" s="39"/>
      <c r="G28" s="57">
        <f t="shared" ref="G28:G31" si="6">+D28*F28</f>
        <v>0</v>
      </c>
      <c r="H28" s="18"/>
      <c r="I28" s="48"/>
      <c r="J28" s="50"/>
      <c r="K28" s="70">
        <f t="shared" ref="K28:K31" si="7">+D28*J28</f>
        <v>0</v>
      </c>
      <c r="L28" s="18"/>
      <c r="M28" s="48"/>
      <c r="N28" s="44"/>
      <c r="O28" s="12"/>
    </row>
    <row r="29" spans="2:15" x14ac:dyDescent="0.25">
      <c r="B29" s="13"/>
      <c r="C29" s="13"/>
      <c r="D29" s="13"/>
      <c r="E29" s="194"/>
      <c r="F29" s="41"/>
      <c r="G29" s="57">
        <f t="shared" si="6"/>
        <v>0</v>
      </c>
      <c r="H29" s="18"/>
      <c r="I29" s="48"/>
      <c r="J29" s="50"/>
      <c r="K29" s="70">
        <f t="shared" si="7"/>
        <v>0</v>
      </c>
      <c r="L29" s="18"/>
      <c r="M29" s="48"/>
      <c r="N29" s="46"/>
      <c r="O29" s="14"/>
    </row>
    <row r="30" spans="2:15" x14ac:dyDescent="0.25">
      <c r="B30" s="16"/>
      <c r="C30" s="16"/>
      <c r="D30" s="16"/>
      <c r="E30" s="149"/>
      <c r="F30" s="40"/>
      <c r="G30" s="57">
        <f t="shared" si="6"/>
        <v>0</v>
      </c>
      <c r="H30" s="18"/>
      <c r="I30" s="48"/>
      <c r="J30" s="50"/>
      <c r="K30" s="70">
        <f t="shared" si="7"/>
        <v>0</v>
      </c>
      <c r="L30" s="18"/>
      <c r="M30" s="48"/>
      <c r="N30" s="45"/>
      <c r="O30" s="17"/>
    </row>
    <row r="31" spans="2:15" ht="15.75" customHeight="1" x14ac:dyDescent="0.25">
      <c r="B31" s="16"/>
      <c r="C31" s="16"/>
      <c r="D31" s="16"/>
      <c r="E31" s="149"/>
      <c r="F31" s="40"/>
      <c r="G31" s="57">
        <f t="shared" si="6"/>
        <v>0</v>
      </c>
      <c r="H31" s="18"/>
      <c r="I31" s="48"/>
      <c r="J31" s="50"/>
      <c r="K31" s="70">
        <f t="shared" si="7"/>
        <v>0</v>
      </c>
      <c r="L31" s="18"/>
      <c r="M31" s="48"/>
      <c r="N31" s="45"/>
      <c r="O31" s="17"/>
    </row>
    <row r="32" spans="2:15" ht="15.75" customHeight="1" x14ac:dyDescent="0.25">
      <c r="B32" s="16"/>
      <c r="C32" s="16"/>
      <c r="D32" s="16"/>
      <c r="E32" s="149"/>
      <c r="F32" s="40"/>
      <c r="G32" s="57">
        <f t="shared" si="0"/>
        <v>0</v>
      </c>
      <c r="H32" s="18"/>
      <c r="I32" s="48"/>
      <c r="J32" s="50"/>
      <c r="K32" s="70">
        <f t="shared" si="1"/>
        <v>0</v>
      </c>
      <c r="L32" s="18"/>
      <c r="M32" s="48"/>
      <c r="N32" s="45"/>
      <c r="O32" s="17"/>
    </row>
    <row r="33" spans="2:15" ht="15.75" customHeight="1" x14ac:dyDescent="0.25">
      <c r="B33" s="16"/>
      <c r="C33" s="16"/>
      <c r="D33" s="16"/>
      <c r="E33" s="149"/>
      <c r="F33" s="40"/>
      <c r="G33" s="57">
        <f t="shared" si="0"/>
        <v>0</v>
      </c>
      <c r="H33" s="18"/>
      <c r="I33" s="48"/>
      <c r="J33" s="50"/>
      <c r="K33" s="70">
        <f t="shared" si="1"/>
        <v>0</v>
      </c>
      <c r="L33" s="18"/>
      <c r="M33" s="48"/>
      <c r="N33" s="45"/>
      <c r="O33" s="17"/>
    </row>
    <row r="34" spans="2:15" ht="15.75" customHeight="1" thickBot="1" x14ac:dyDescent="0.3">
      <c r="B34" s="23"/>
      <c r="C34" s="23"/>
      <c r="D34" s="23"/>
      <c r="E34" s="195"/>
      <c r="F34" s="42"/>
      <c r="G34" s="67">
        <f t="shared" si="0"/>
        <v>0</v>
      </c>
      <c r="H34" s="68"/>
      <c r="I34" s="69"/>
      <c r="J34" s="50"/>
      <c r="K34" s="72">
        <f t="shared" si="1"/>
        <v>0</v>
      </c>
      <c r="L34" s="68"/>
      <c r="M34" s="69"/>
      <c r="N34" s="47"/>
      <c r="O34" s="24"/>
    </row>
    <row r="35" spans="2:15" s="3" customFormat="1" ht="15.75" customHeight="1" thickBot="1" x14ac:dyDescent="0.3">
      <c r="B35" s="20"/>
      <c r="C35" s="21"/>
      <c r="D35" s="21"/>
      <c r="E35" s="196" t="s">
        <v>13</v>
      </c>
      <c r="F35" s="43"/>
      <c r="G35" s="61">
        <f>SUM(G8:G34)</f>
        <v>0</v>
      </c>
      <c r="H35" s="62">
        <f>SUM(H8:H34)</f>
        <v>0</v>
      </c>
      <c r="I35" s="63">
        <f>SUM(I8:I34)</f>
        <v>0</v>
      </c>
      <c r="J35" s="54"/>
      <c r="K35" s="61">
        <f>SUM(K8:K34)</f>
        <v>0</v>
      </c>
      <c r="L35" s="62">
        <f>SUM(L8:L34)</f>
        <v>0</v>
      </c>
      <c r="M35" s="63">
        <f>SUM(M8:M34)</f>
        <v>0</v>
      </c>
      <c r="N35" s="56">
        <f>SUM(N8:N34)</f>
        <v>0</v>
      </c>
      <c r="O35" s="22"/>
    </row>
    <row r="36" spans="2:15" x14ac:dyDescent="0.25">
      <c r="F36" s="1"/>
      <c r="G36" s="30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F38" s="5"/>
      <c r="G38" s="30"/>
      <c r="H38" s="2"/>
      <c r="I38" s="1"/>
      <c r="J38" s="1"/>
      <c r="K38" s="30"/>
      <c r="L38" s="2"/>
      <c r="M38" s="1"/>
      <c r="N38" s="1"/>
      <c r="O38" s="1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2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  <row r="233" spans="6:15" ht="15" customHeight="1" x14ac:dyDescent="0.25"/>
    <row r="234" spans="6:15" ht="15" customHeight="1" x14ac:dyDescent="0.25"/>
    <row r="243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C04E3-0D73-42E9-A6D8-3C2FB753BE3C}">
  <dimension ref="A1:R236"/>
  <sheetViews>
    <sheetView zoomScaleNormal="60" zoomScaleSheetLayoutView="100" workbookViewId="0">
      <selection activeCell="E28" sqref="E28:F30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customWidth="1"/>
    <col min="4" max="4" width="4.42578125" customWidth="1"/>
    <col min="5" max="5" width="19.5703125" style="113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14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14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15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15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16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117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73"/>
      <c r="D9" s="11"/>
      <c r="E9" s="117"/>
      <c r="F9" s="39"/>
      <c r="G9" s="57">
        <f t="shared" ref="G9:G25" si="0">+D9*F9</f>
        <v>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11"/>
      <c r="D10" s="11"/>
      <c r="E10" s="117"/>
      <c r="F10" s="39"/>
      <c r="G10" s="57">
        <f t="shared" si="0"/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x14ac:dyDescent="0.25">
      <c r="B11" s="10"/>
      <c r="C11" s="11"/>
      <c r="D11" s="11"/>
      <c r="E11" s="117"/>
      <c r="F11" s="39"/>
      <c r="G11" s="57">
        <f t="shared" si="0"/>
        <v>0</v>
      </c>
      <c r="H11" s="18"/>
      <c r="I11" s="48"/>
      <c r="J11" s="50"/>
      <c r="K11" s="70">
        <f t="shared" ref="K11:K25" si="1">+D11*J11</f>
        <v>0</v>
      </c>
      <c r="L11" s="18"/>
      <c r="M11" s="48"/>
      <c r="N11" s="44"/>
      <c r="O11" s="12"/>
    </row>
    <row r="12" spans="1:18" x14ac:dyDescent="0.25">
      <c r="B12" s="10"/>
      <c r="C12" s="11"/>
      <c r="D12" s="11"/>
      <c r="E12" s="117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1"/>
      <c r="D13" s="11"/>
      <c r="E13" s="117"/>
      <c r="F13" s="39"/>
      <c r="G13" s="57">
        <f t="shared" ref="G13:G19" si="2">+D13*F13</f>
        <v>0</v>
      </c>
      <c r="H13" s="18"/>
      <c r="I13" s="48"/>
      <c r="J13" s="50"/>
      <c r="K13" s="70">
        <f t="shared" ref="K13:K16" si="3">+D13*J13</f>
        <v>0</v>
      </c>
      <c r="L13" s="18"/>
      <c r="M13" s="48"/>
      <c r="N13" s="44"/>
      <c r="O13" s="12"/>
    </row>
    <row r="14" spans="1:18" x14ac:dyDescent="0.25">
      <c r="B14" s="10"/>
      <c r="C14" s="73"/>
      <c r="D14" s="11"/>
      <c r="E14" s="117"/>
      <c r="F14" s="39"/>
      <c r="G14" s="57">
        <f t="shared" si="2"/>
        <v>0</v>
      </c>
      <c r="H14" s="18"/>
      <c r="I14" s="48"/>
      <c r="J14" s="50"/>
      <c r="K14" s="70">
        <f t="shared" si="3"/>
        <v>0</v>
      </c>
      <c r="L14" s="18"/>
      <c r="M14" s="48"/>
      <c r="N14" s="44"/>
      <c r="O14" s="12"/>
    </row>
    <row r="15" spans="1:18" x14ac:dyDescent="0.25">
      <c r="B15" s="10"/>
      <c r="C15" s="11"/>
      <c r="D15" s="11"/>
      <c r="E15" s="117"/>
      <c r="F15" s="39"/>
      <c r="G15" s="57">
        <f t="shared" si="2"/>
        <v>0</v>
      </c>
      <c r="H15" s="18"/>
      <c r="I15" s="48"/>
      <c r="J15" s="50"/>
      <c r="K15" s="70">
        <f t="shared" si="3"/>
        <v>0</v>
      </c>
      <c r="L15" s="18"/>
      <c r="M15" s="48"/>
      <c r="N15" s="44"/>
      <c r="O15" s="12"/>
    </row>
    <row r="16" spans="1:18" x14ac:dyDescent="0.25">
      <c r="B16" s="10"/>
      <c r="C16" s="11"/>
      <c r="D16" s="11"/>
      <c r="E16" s="117"/>
      <c r="F16" s="39"/>
      <c r="G16" s="57">
        <f t="shared" si="2"/>
        <v>0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/>
      <c r="C17" s="73"/>
      <c r="D17" s="11"/>
      <c r="E17" s="117"/>
      <c r="F17" s="39"/>
      <c r="G17" s="57">
        <f t="shared" si="2"/>
        <v>0</v>
      </c>
      <c r="H17" s="18"/>
      <c r="I17" s="48"/>
      <c r="J17" s="50"/>
      <c r="K17" s="70">
        <f>+D17*J17</f>
        <v>0</v>
      </c>
      <c r="L17" s="18"/>
      <c r="M17" s="48"/>
      <c r="N17" s="44"/>
      <c r="O17" s="12"/>
    </row>
    <row r="18" spans="2:15" x14ac:dyDescent="0.25">
      <c r="B18" s="10"/>
      <c r="C18" s="11"/>
      <c r="D18" s="11"/>
      <c r="E18" s="117"/>
      <c r="F18" s="39"/>
      <c r="G18" s="57">
        <f t="shared" si="2"/>
        <v>0</v>
      </c>
      <c r="H18" s="18"/>
      <c r="I18" s="48"/>
      <c r="J18" s="50"/>
      <c r="K18" s="70">
        <f>+D18*J18</f>
        <v>0</v>
      </c>
      <c r="L18" s="18"/>
      <c r="M18" s="48"/>
      <c r="N18" s="44"/>
      <c r="O18" s="12"/>
    </row>
    <row r="19" spans="2:15" x14ac:dyDescent="0.25">
      <c r="B19" s="10"/>
      <c r="C19" s="11"/>
      <c r="D19" s="11"/>
      <c r="E19" s="117"/>
      <c r="F19" s="39"/>
      <c r="G19" s="57">
        <f t="shared" si="2"/>
        <v>0</v>
      </c>
      <c r="H19" s="18"/>
      <c r="I19" s="48"/>
      <c r="J19" s="50"/>
      <c r="K19" s="70">
        <f t="shared" ref="K19:K20" si="4">+D19*J19</f>
        <v>0</v>
      </c>
      <c r="L19" s="18"/>
      <c r="M19" s="48"/>
      <c r="N19" s="44"/>
      <c r="O19" s="12"/>
    </row>
    <row r="20" spans="2:15" x14ac:dyDescent="0.25">
      <c r="B20" s="10"/>
      <c r="C20" s="11"/>
      <c r="D20" s="11"/>
      <c r="E20" s="117"/>
      <c r="F20" s="39"/>
      <c r="G20" s="57">
        <f t="shared" ref="G20" si="5">+D20*F20</f>
        <v>0</v>
      </c>
      <c r="H20" s="18"/>
      <c r="I20" s="48"/>
      <c r="J20" s="50"/>
      <c r="K20" s="70">
        <f t="shared" si="4"/>
        <v>0</v>
      </c>
      <c r="L20" s="18"/>
      <c r="M20" s="48"/>
      <c r="N20" s="44"/>
      <c r="O20" s="12"/>
    </row>
    <row r="21" spans="2:15" x14ac:dyDescent="0.25">
      <c r="B21" s="16"/>
      <c r="C21" s="16"/>
      <c r="D21" s="16"/>
      <c r="E21" s="118"/>
      <c r="F21" s="40"/>
      <c r="G21" s="57">
        <f t="shared" si="0"/>
        <v>0</v>
      </c>
      <c r="H21" s="18"/>
      <c r="I21" s="48"/>
      <c r="J21" s="51"/>
      <c r="K21" s="70">
        <f t="shared" si="1"/>
        <v>0</v>
      </c>
      <c r="L21" s="18"/>
      <c r="M21" s="48"/>
      <c r="N21" s="45"/>
      <c r="O21" s="17"/>
    </row>
    <row r="22" spans="2:15" ht="15.75" customHeight="1" x14ac:dyDescent="0.25">
      <c r="B22" s="16"/>
      <c r="C22" s="130"/>
      <c r="D22" s="16"/>
      <c r="E22" s="118"/>
      <c r="F22" s="40"/>
      <c r="G22" s="57">
        <f t="shared" si="0"/>
        <v>0</v>
      </c>
      <c r="H22" s="18"/>
      <c r="I22" s="48"/>
      <c r="J22" s="51"/>
      <c r="K22" s="70">
        <f t="shared" si="1"/>
        <v>0</v>
      </c>
      <c r="L22" s="18"/>
      <c r="M22" s="48"/>
      <c r="N22" s="45"/>
      <c r="O22" s="17"/>
    </row>
    <row r="23" spans="2:15" ht="15.75" customHeight="1" x14ac:dyDescent="0.25">
      <c r="B23" s="16"/>
      <c r="C23" s="16"/>
      <c r="D23" s="16"/>
      <c r="E23" s="118"/>
      <c r="F23" s="40"/>
      <c r="G23" s="57">
        <f t="shared" si="0"/>
        <v>0</v>
      </c>
      <c r="H23" s="18"/>
      <c r="I23" s="48"/>
      <c r="J23" s="51"/>
      <c r="K23" s="70">
        <f t="shared" si="1"/>
        <v>0</v>
      </c>
      <c r="L23" s="18"/>
      <c r="M23" s="48"/>
      <c r="N23" s="45"/>
      <c r="O23" s="17"/>
    </row>
    <row r="24" spans="2:15" ht="15.75" customHeight="1" x14ac:dyDescent="0.25">
      <c r="B24" s="16"/>
      <c r="C24" s="130"/>
      <c r="D24" s="16"/>
      <c r="E24" s="118"/>
      <c r="F24" s="40"/>
      <c r="G24" s="57">
        <f t="shared" si="0"/>
        <v>0</v>
      </c>
      <c r="H24" s="18"/>
      <c r="I24" s="48"/>
      <c r="J24" s="51"/>
      <c r="K24" s="70">
        <f t="shared" si="1"/>
        <v>0</v>
      </c>
      <c r="L24" s="18"/>
      <c r="M24" s="48"/>
      <c r="N24" s="45"/>
      <c r="O24" s="17"/>
    </row>
    <row r="25" spans="2:15" ht="15.75" customHeight="1" thickBot="1" x14ac:dyDescent="0.3">
      <c r="B25" s="23"/>
      <c r="C25" s="23"/>
      <c r="D25" s="23"/>
      <c r="E25" s="119"/>
      <c r="F25" s="42"/>
      <c r="G25" s="67">
        <f t="shared" si="0"/>
        <v>0</v>
      </c>
      <c r="H25" s="68"/>
      <c r="I25" s="69"/>
      <c r="J25" s="53"/>
      <c r="K25" s="72">
        <f t="shared" si="1"/>
        <v>0</v>
      </c>
      <c r="L25" s="68"/>
      <c r="M25" s="69"/>
      <c r="N25" s="47"/>
      <c r="O25" s="24"/>
    </row>
    <row r="26" spans="2:15" s="3" customFormat="1" ht="15.75" customHeight="1" thickBot="1" x14ac:dyDescent="0.3">
      <c r="B26" s="20"/>
      <c r="C26" s="21"/>
      <c r="D26" s="21"/>
      <c r="E26" s="120" t="s">
        <v>13</v>
      </c>
      <c r="F26" s="43"/>
      <c r="G26" s="61">
        <f>SUM(G8:G25)</f>
        <v>0</v>
      </c>
      <c r="H26" s="62">
        <f>SUM(H8:H25)</f>
        <v>0</v>
      </c>
      <c r="I26" s="63">
        <f>SUM(I8:I25)</f>
        <v>0</v>
      </c>
      <c r="J26" s="54"/>
      <c r="K26" s="61">
        <f>SUM(K8:K25)</f>
        <v>0</v>
      </c>
      <c r="L26" s="62">
        <f>SUM(L8:L25)</f>
        <v>0</v>
      </c>
      <c r="M26" s="63">
        <f>SUM(M8:M25)</f>
        <v>0</v>
      </c>
      <c r="N26" s="56">
        <f>SUM(N8:N25)</f>
        <v>0</v>
      </c>
      <c r="O26" s="22"/>
    </row>
    <row r="27" spans="2:15" x14ac:dyDescent="0.25">
      <c r="F27" s="1"/>
      <c r="G27" s="30"/>
      <c r="H27" s="2"/>
      <c r="I27" s="1"/>
      <c r="J27" s="1"/>
      <c r="K27" s="30"/>
      <c r="L27" s="2"/>
      <c r="M27" s="1"/>
      <c r="N27" s="1"/>
      <c r="O27" s="1"/>
    </row>
    <row r="28" spans="2:15" x14ac:dyDescent="0.25">
      <c r="F28" s="1"/>
      <c r="G28" s="30"/>
      <c r="H28" s="2"/>
      <c r="I28" s="1"/>
      <c r="J28" s="1"/>
      <c r="K28" s="30"/>
      <c r="L28" s="2"/>
      <c r="M28" s="1"/>
      <c r="N28" s="1"/>
      <c r="O28" s="1"/>
    </row>
    <row r="29" spans="2:15" x14ac:dyDescent="0.25">
      <c r="F29" s="137"/>
      <c r="G29" s="30"/>
      <c r="H29" s="2"/>
      <c r="I29" s="1"/>
      <c r="J29" s="1"/>
      <c r="K29" s="30"/>
      <c r="L29" s="2"/>
      <c r="M29" s="1"/>
      <c r="N29" s="1"/>
      <c r="O29" s="1"/>
    </row>
    <row r="30" spans="2:15" x14ac:dyDescent="0.25">
      <c r="E30" s="115"/>
      <c r="F30" s="5"/>
      <c r="G30" s="30"/>
      <c r="H30" s="2"/>
      <c r="I30" s="1"/>
      <c r="J30" s="1"/>
      <c r="K30" s="30"/>
      <c r="L30" s="2"/>
      <c r="M30" s="1"/>
      <c r="N30" s="1"/>
      <c r="O30" s="1"/>
    </row>
    <row r="31" spans="2:15" x14ac:dyDescent="0.25">
      <c r="F31" s="5"/>
      <c r="G31" s="30"/>
      <c r="H31" s="2"/>
      <c r="I31" s="1"/>
      <c r="J31" s="1"/>
      <c r="K31" s="30"/>
      <c r="L31" s="2"/>
      <c r="M31" s="1"/>
      <c r="N31" s="1"/>
      <c r="O31" s="1"/>
    </row>
    <row r="32" spans="2:15" x14ac:dyDescent="0.25">
      <c r="F32" s="1"/>
      <c r="G32" s="30"/>
      <c r="H32" s="2"/>
      <c r="I32" s="1"/>
      <c r="J32" s="1"/>
      <c r="K32" s="30"/>
      <c r="L32" s="2"/>
      <c r="M32" s="1"/>
      <c r="N32" s="1"/>
      <c r="O32" s="1"/>
    </row>
    <row r="33" spans="6:15" x14ac:dyDescent="0.25">
      <c r="F33" s="1"/>
      <c r="G33" s="30"/>
      <c r="H33" s="2"/>
      <c r="I33" s="1"/>
      <c r="J33" s="1"/>
      <c r="K33" s="30"/>
      <c r="L33" s="2"/>
      <c r="M33" s="1"/>
      <c r="N33" s="1"/>
      <c r="O33" s="1"/>
    </row>
    <row r="34" spans="6:15" x14ac:dyDescent="0.25">
      <c r="F34" s="1"/>
      <c r="G34" s="30"/>
      <c r="H34" s="2"/>
      <c r="I34" s="1"/>
      <c r="J34" s="1"/>
      <c r="K34" s="30"/>
      <c r="L34" s="2"/>
      <c r="M34" s="1"/>
      <c r="N34" s="1"/>
      <c r="O34" s="1"/>
    </row>
    <row r="35" spans="6:15" x14ac:dyDescent="0.25">
      <c r="F35" s="1"/>
      <c r="G35" s="30"/>
      <c r="H35" s="2"/>
      <c r="I35" s="1"/>
      <c r="J35" s="1"/>
      <c r="K35" s="30"/>
      <c r="L35" s="2"/>
      <c r="M35" s="1"/>
      <c r="N35" s="1"/>
      <c r="O35" s="1"/>
    </row>
    <row r="36" spans="6:15" x14ac:dyDescent="0.25">
      <c r="F36" s="1"/>
      <c r="G36" s="30"/>
      <c r="H36" s="2"/>
      <c r="I36" s="1"/>
      <c r="J36" s="1"/>
      <c r="K36" s="30"/>
      <c r="L36" s="2"/>
      <c r="M36" s="1"/>
      <c r="N36" s="1"/>
      <c r="O36" s="1"/>
    </row>
    <row r="37" spans="6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6:15" x14ac:dyDescent="0.25">
      <c r="F38" s="1"/>
      <c r="G38" s="30"/>
      <c r="H38" s="2"/>
      <c r="I38" s="1"/>
      <c r="J38" s="1"/>
      <c r="K38" s="30"/>
      <c r="L38" s="2"/>
      <c r="M38" s="1"/>
      <c r="N38" s="1"/>
      <c r="O38" s="1"/>
    </row>
    <row r="39" spans="6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6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6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6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6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6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6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6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6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6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ht="15" customHeight="1" x14ac:dyDescent="0.25"/>
    <row r="227" spans="6:15" ht="15" customHeight="1" x14ac:dyDescent="0.25"/>
    <row r="236" spans="6:15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50"/>
  <sheetViews>
    <sheetView workbookViewId="0">
      <pane xSplit="2" ySplit="7" topLeftCell="C29" activePane="bottomRight" state="frozen"/>
      <selection pane="topRight" activeCell="C1" sqref="C1"/>
      <selection pane="bottomLeft" activeCell="A8" sqref="A8"/>
      <selection pane="bottomRight" activeCell="D55" sqref="D55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5" customWidth="1"/>
    <col min="4" max="4" width="4.42578125" customWidth="1"/>
    <col min="5" max="5" width="23" customWidth="1"/>
    <col min="6" max="6" width="9.42578125" customWidth="1"/>
    <col min="7" max="7" width="10.28515625" style="33" customWidth="1"/>
    <col min="8" max="8" width="9.710937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4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20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45293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6">
        <v>7664</v>
      </c>
      <c r="C8" s="130" t="s">
        <v>21</v>
      </c>
      <c r="D8" s="16">
        <v>2</v>
      </c>
      <c r="E8" s="130" t="s">
        <v>22</v>
      </c>
      <c r="F8" s="40">
        <v>30</v>
      </c>
      <c r="G8" s="64">
        <f t="shared" ref="G8:G15" si="0">+D8*F8</f>
        <v>60</v>
      </c>
      <c r="H8" s="65"/>
      <c r="I8" s="66"/>
      <c r="J8" s="50"/>
      <c r="K8" s="71">
        <f t="shared" ref="K8:K48" si="1">+D8*J8</f>
        <v>0</v>
      </c>
      <c r="L8" s="65"/>
      <c r="M8" s="66"/>
      <c r="N8" s="44"/>
      <c r="O8" s="12"/>
    </row>
    <row r="9" spans="1:18" x14ac:dyDescent="0.25">
      <c r="B9" s="11"/>
      <c r="C9" s="117"/>
      <c r="D9" s="11">
        <v>1</v>
      </c>
      <c r="E9" s="73" t="s">
        <v>27</v>
      </c>
      <c r="F9" s="39">
        <v>83</v>
      </c>
      <c r="G9" s="57">
        <f t="shared" si="0"/>
        <v>83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6">
        <v>7665</v>
      </c>
      <c r="C10" s="73" t="s">
        <v>23</v>
      </c>
      <c r="D10" s="11">
        <v>2</v>
      </c>
      <c r="E10" s="73" t="s">
        <v>24</v>
      </c>
      <c r="F10" s="39">
        <v>45</v>
      </c>
      <c r="G10" s="57">
        <f t="shared" si="0"/>
        <v>90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1"/>
      <c r="C11" s="130"/>
      <c r="D11" s="16">
        <v>1</v>
      </c>
      <c r="E11" s="130" t="s">
        <v>25</v>
      </c>
      <c r="F11" s="40">
        <v>128</v>
      </c>
      <c r="G11" s="57">
        <f t="shared" si="0"/>
        <v>128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6">
        <v>7666</v>
      </c>
      <c r="C12" s="130" t="s">
        <v>26</v>
      </c>
      <c r="D12" s="16">
        <v>6</v>
      </c>
      <c r="E12" s="130" t="s">
        <v>28</v>
      </c>
      <c r="F12" s="40">
        <v>50</v>
      </c>
      <c r="G12" s="57">
        <f t="shared" si="0"/>
        <v>300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1">
        <v>7667</v>
      </c>
      <c r="C13" s="16" t="s">
        <v>29</v>
      </c>
      <c r="D13" s="16">
        <v>5</v>
      </c>
      <c r="E13" s="130" t="s">
        <v>30</v>
      </c>
      <c r="F13" s="40"/>
      <c r="G13" s="57">
        <f t="shared" si="0"/>
        <v>0</v>
      </c>
      <c r="H13" s="18"/>
      <c r="I13" s="48"/>
      <c r="J13" s="50">
        <v>220</v>
      </c>
      <c r="K13" s="70">
        <f t="shared" si="1"/>
        <v>1100</v>
      </c>
      <c r="L13" s="18"/>
      <c r="M13" s="48"/>
      <c r="N13" s="44"/>
      <c r="O13" s="12"/>
    </row>
    <row r="14" spans="1:18" x14ac:dyDescent="0.25">
      <c r="B14" s="16">
        <v>7668</v>
      </c>
      <c r="C14" s="130" t="s">
        <v>31</v>
      </c>
      <c r="D14" s="16">
        <v>4</v>
      </c>
      <c r="E14" s="130" t="s">
        <v>32</v>
      </c>
      <c r="F14" s="40"/>
      <c r="G14" s="57">
        <f t="shared" si="0"/>
        <v>0</v>
      </c>
      <c r="H14" s="18"/>
      <c r="I14" s="48"/>
      <c r="J14" s="50">
        <v>106</v>
      </c>
      <c r="K14" s="70">
        <f t="shared" si="1"/>
        <v>424</v>
      </c>
      <c r="L14" s="18"/>
      <c r="M14" s="48"/>
      <c r="N14" s="44"/>
      <c r="O14" s="12"/>
    </row>
    <row r="15" spans="1:18" x14ac:dyDescent="0.25">
      <c r="B15" s="11">
        <v>7669</v>
      </c>
      <c r="C15" s="130" t="s">
        <v>37</v>
      </c>
      <c r="D15" s="16">
        <v>5</v>
      </c>
      <c r="E15" s="130" t="s">
        <v>33</v>
      </c>
      <c r="F15" s="40"/>
      <c r="G15" s="57">
        <f t="shared" si="0"/>
        <v>0</v>
      </c>
      <c r="H15" s="18"/>
      <c r="I15" s="48"/>
      <c r="J15" s="52"/>
      <c r="K15" s="70">
        <f t="shared" si="1"/>
        <v>0</v>
      </c>
      <c r="L15" s="18"/>
      <c r="M15" s="48"/>
      <c r="N15" s="46"/>
      <c r="O15" s="14"/>
    </row>
    <row r="16" spans="1:18" x14ac:dyDescent="0.25">
      <c r="B16" s="16"/>
      <c r="C16" s="130"/>
      <c r="D16" s="16">
        <v>3</v>
      </c>
      <c r="E16" s="130" t="s">
        <v>34</v>
      </c>
      <c r="F16" s="40"/>
      <c r="G16" s="57">
        <f t="shared" ref="G16:G48" si="2">+D16*F16</f>
        <v>0</v>
      </c>
      <c r="H16" s="18"/>
      <c r="I16" s="48"/>
      <c r="J16" s="51"/>
      <c r="K16" s="70">
        <f t="shared" si="1"/>
        <v>0</v>
      </c>
      <c r="L16" s="18"/>
      <c r="M16" s="48"/>
      <c r="N16" s="45"/>
      <c r="O16" s="17"/>
    </row>
    <row r="17" spans="2:15" x14ac:dyDescent="0.25">
      <c r="B17" s="16"/>
      <c r="C17" s="16"/>
      <c r="D17" s="16">
        <v>3</v>
      </c>
      <c r="E17" s="130" t="s">
        <v>35</v>
      </c>
      <c r="F17" s="40"/>
      <c r="G17" s="57">
        <f t="shared" ref="G17:G25" si="3">+D17*F17</f>
        <v>0</v>
      </c>
      <c r="H17" s="18"/>
      <c r="I17" s="48"/>
      <c r="J17" s="51"/>
      <c r="K17" s="70">
        <f t="shared" ref="K17:K25" si="4">+D17*J17</f>
        <v>0</v>
      </c>
      <c r="L17" s="18"/>
      <c r="M17" s="48"/>
      <c r="N17" s="45"/>
      <c r="O17" s="17"/>
    </row>
    <row r="18" spans="2:15" x14ac:dyDescent="0.25">
      <c r="B18" s="16"/>
      <c r="C18" s="130"/>
      <c r="D18" s="16">
        <v>6</v>
      </c>
      <c r="E18" s="130" t="s">
        <v>36</v>
      </c>
      <c r="F18" s="40"/>
      <c r="G18" s="57">
        <f t="shared" si="3"/>
        <v>0</v>
      </c>
      <c r="H18" s="18"/>
      <c r="I18" s="48"/>
      <c r="J18" s="50"/>
      <c r="K18" s="70">
        <f t="shared" si="4"/>
        <v>0</v>
      </c>
      <c r="L18" s="18"/>
      <c r="M18" s="48"/>
      <c r="N18" s="44"/>
      <c r="O18" s="12"/>
    </row>
    <row r="19" spans="2:15" x14ac:dyDescent="0.25">
      <c r="B19" s="11">
        <v>7670</v>
      </c>
      <c r="C19" s="16" t="s">
        <v>38</v>
      </c>
      <c r="D19" s="16">
        <v>1</v>
      </c>
      <c r="E19" s="130" t="s">
        <v>39</v>
      </c>
      <c r="F19" s="40"/>
      <c r="G19" s="57">
        <f t="shared" si="3"/>
        <v>0</v>
      </c>
      <c r="H19" s="18"/>
      <c r="I19" s="48"/>
      <c r="J19" s="50">
        <v>152</v>
      </c>
      <c r="K19" s="70">
        <f t="shared" si="4"/>
        <v>152</v>
      </c>
      <c r="L19" s="18"/>
      <c r="M19" s="48"/>
      <c r="N19" s="44"/>
      <c r="O19" s="12"/>
    </row>
    <row r="20" spans="2:15" x14ac:dyDescent="0.25">
      <c r="B20" s="16">
        <v>7671</v>
      </c>
      <c r="C20" s="130" t="s">
        <v>40</v>
      </c>
      <c r="D20" s="16">
        <v>2</v>
      </c>
      <c r="E20" s="130" t="s">
        <v>41</v>
      </c>
      <c r="F20" s="40">
        <v>8</v>
      </c>
      <c r="G20" s="57">
        <f t="shared" si="3"/>
        <v>16</v>
      </c>
      <c r="H20" s="18"/>
      <c r="I20" s="48"/>
      <c r="J20" s="50"/>
      <c r="K20" s="70">
        <f t="shared" si="4"/>
        <v>0</v>
      </c>
      <c r="L20" s="18"/>
      <c r="M20" s="48"/>
      <c r="N20" s="44"/>
      <c r="O20" s="12"/>
    </row>
    <row r="21" spans="2:15" x14ac:dyDescent="0.25">
      <c r="B21" s="11"/>
      <c r="C21" s="130"/>
      <c r="D21" s="16">
        <v>2</v>
      </c>
      <c r="E21" s="130" t="s">
        <v>42</v>
      </c>
      <c r="F21" s="40">
        <v>38</v>
      </c>
      <c r="G21" s="57">
        <f t="shared" si="3"/>
        <v>76</v>
      </c>
      <c r="H21" s="18"/>
      <c r="I21" s="48"/>
      <c r="J21" s="52"/>
      <c r="K21" s="70">
        <f t="shared" si="4"/>
        <v>0</v>
      </c>
      <c r="L21" s="18"/>
      <c r="M21" s="48"/>
      <c r="N21" s="46"/>
      <c r="O21" s="14"/>
    </row>
    <row r="22" spans="2:15" x14ac:dyDescent="0.25">
      <c r="B22" s="16"/>
      <c r="C22" s="130"/>
      <c r="D22" s="16">
        <v>1</v>
      </c>
      <c r="E22" s="130" t="s">
        <v>43</v>
      </c>
      <c r="F22" s="40">
        <v>35</v>
      </c>
      <c r="G22" s="57">
        <f t="shared" si="3"/>
        <v>35</v>
      </c>
      <c r="H22" s="18"/>
      <c r="I22" s="48"/>
      <c r="J22" s="51"/>
      <c r="K22" s="70">
        <f t="shared" si="4"/>
        <v>0</v>
      </c>
      <c r="L22" s="18"/>
      <c r="M22" s="48"/>
      <c r="N22" s="45"/>
      <c r="O22" s="17"/>
    </row>
    <row r="23" spans="2:15" x14ac:dyDescent="0.25">
      <c r="B23" s="16"/>
      <c r="C23" s="16"/>
      <c r="D23" s="16">
        <v>1</v>
      </c>
      <c r="E23" s="130" t="s">
        <v>44</v>
      </c>
      <c r="F23" s="40">
        <v>25</v>
      </c>
      <c r="G23" s="57">
        <f t="shared" ref="G23" si="5">+D23*F23</f>
        <v>25</v>
      </c>
      <c r="H23" s="18"/>
      <c r="I23" s="48"/>
      <c r="J23" s="51"/>
      <c r="K23" s="70">
        <f t="shared" ref="K23" si="6">+D23*J23</f>
        <v>0</v>
      </c>
      <c r="L23" s="18"/>
      <c r="M23" s="48"/>
      <c r="N23" s="45"/>
      <c r="O23" s="17"/>
    </row>
    <row r="24" spans="2:15" x14ac:dyDescent="0.25">
      <c r="B24" s="16">
        <v>7672</v>
      </c>
      <c r="C24" s="16" t="s">
        <v>45</v>
      </c>
      <c r="D24" s="16">
        <v>8</v>
      </c>
      <c r="E24" s="149" t="s">
        <v>42</v>
      </c>
      <c r="F24" s="40">
        <v>38</v>
      </c>
      <c r="G24" s="57">
        <f t="shared" si="3"/>
        <v>304</v>
      </c>
      <c r="H24" s="18"/>
      <c r="I24" s="48"/>
      <c r="J24" s="51"/>
      <c r="K24" s="70">
        <f t="shared" si="4"/>
        <v>0</v>
      </c>
      <c r="L24" s="18"/>
      <c r="M24" s="48"/>
      <c r="N24" s="45"/>
      <c r="O24" s="17"/>
    </row>
    <row r="25" spans="2:15" x14ac:dyDescent="0.25">
      <c r="B25" s="16"/>
      <c r="C25" s="16"/>
      <c r="D25" s="16">
        <v>1</v>
      </c>
      <c r="E25" s="16" t="s">
        <v>46</v>
      </c>
      <c r="F25" s="40">
        <v>58</v>
      </c>
      <c r="G25" s="57">
        <f t="shared" si="3"/>
        <v>58</v>
      </c>
      <c r="H25" s="18"/>
      <c r="I25" s="48"/>
      <c r="J25" s="51"/>
      <c r="K25" s="70">
        <f t="shared" si="4"/>
        <v>0</v>
      </c>
      <c r="L25" s="18"/>
      <c r="M25" s="48"/>
      <c r="N25" s="45"/>
      <c r="O25" s="17"/>
    </row>
    <row r="26" spans="2:15" ht="15.75" customHeight="1" x14ac:dyDescent="0.25">
      <c r="B26" s="16">
        <v>7673</v>
      </c>
      <c r="C26" s="16" t="s">
        <v>40</v>
      </c>
      <c r="D26" s="16">
        <v>1</v>
      </c>
      <c r="E26" s="16" t="s">
        <v>41</v>
      </c>
      <c r="F26" s="40">
        <v>8</v>
      </c>
      <c r="G26" s="57">
        <f t="shared" ref="G26:G36" si="7">+D26*F26</f>
        <v>8</v>
      </c>
      <c r="H26" s="18"/>
      <c r="I26" s="48"/>
      <c r="J26" s="51"/>
      <c r="K26" s="70">
        <f t="shared" ref="K26:K36" si="8">+D26*J26</f>
        <v>0</v>
      </c>
      <c r="L26" s="18"/>
      <c r="M26" s="48"/>
      <c r="N26" s="45"/>
      <c r="O26" s="17"/>
    </row>
    <row r="27" spans="2:15" x14ac:dyDescent="0.25">
      <c r="B27" s="16">
        <v>7674</v>
      </c>
      <c r="C27" s="16" t="s">
        <v>47</v>
      </c>
      <c r="D27" s="16">
        <v>5</v>
      </c>
      <c r="E27" s="16" t="s">
        <v>48</v>
      </c>
      <c r="F27" s="40">
        <v>28</v>
      </c>
      <c r="G27" s="57">
        <f t="shared" si="7"/>
        <v>140</v>
      </c>
      <c r="H27" s="18"/>
      <c r="I27" s="48"/>
      <c r="J27" s="51"/>
      <c r="K27" s="70">
        <f t="shared" si="8"/>
        <v>0</v>
      </c>
      <c r="L27" s="18"/>
      <c r="M27" s="48"/>
      <c r="N27" s="45"/>
      <c r="O27" s="17"/>
    </row>
    <row r="28" spans="2:15" ht="15.75" customHeight="1" x14ac:dyDescent="0.25">
      <c r="B28" s="16">
        <v>7675</v>
      </c>
      <c r="C28" s="16" t="s">
        <v>47</v>
      </c>
      <c r="D28" s="16">
        <v>2</v>
      </c>
      <c r="E28" s="16" t="s">
        <v>49</v>
      </c>
      <c r="F28" s="40">
        <v>45</v>
      </c>
      <c r="G28" s="57">
        <f t="shared" si="7"/>
        <v>90</v>
      </c>
      <c r="H28" s="18"/>
      <c r="I28" s="48"/>
      <c r="J28" s="51"/>
      <c r="K28" s="70">
        <f t="shared" si="8"/>
        <v>0</v>
      </c>
      <c r="L28" s="18"/>
      <c r="M28" s="48"/>
      <c r="N28" s="45"/>
      <c r="O28" s="17"/>
    </row>
    <row r="29" spans="2:15" ht="15.75" customHeight="1" x14ac:dyDescent="0.25">
      <c r="B29" s="23"/>
      <c r="C29" s="23"/>
      <c r="D29" s="23">
        <v>2</v>
      </c>
      <c r="E29" s="23" t="s">
        <v>50</v>
      </c>
      <c r="F29" s="42">
        <v>80</v>
      </c>
      <c r="G29" s="57">
        <f t="shared" si="7"/>
        <v>160</v>
      </c>
      <c r="H29" s="18"/>
      <c r="I29" s="48"/>
      <c r="J29" s="51"/>
      <c r="K29" s="70">
        <f t="shared" si="8"/>
        <v>0</v>
      </c>
      <c r="L29" s="153"/>
      <c r="M29" s="154"/>
      <c r="N29" s="47"/>
      <c r="O29" s="24"/>
    </row>
    <row r="30" spans="2:15" x14ac:dyDescent="0.25">
      <c r="B30" s="16">
        <v>7676</v>
      </c>
      <c r="C30" s="16" t="s">
        <v>51</v>
      </c>
      <c r="D30" s="16">
        <v>15</v>
      </c>
      <c r="E30" s="16" t="s">
        <v>32</v>
      </c>
      <c r="F30" s="40"/>
      <c r="G30" s="57">
        <f t="shared" si="7"/>
        <v>0</v>
      </c>
      <c r="H30" s="18"/>
      <c r="I30" s="48"/>
      <c r="J30" s="51">
        <v>106</v>
      </c>
      <c r="K30" s="70">
        <f t="shared" si="8"/>
        <v>1590</v>
      </c>
      <c r="L30" s="18"/>
      <c r="M30" s="48"/>
      <c r="N30" s="45"/>
      <c r="O30" s="17"/>
    </row>
    <row r="31" spans="2:15" ht="15.75" customHeight="1" x14ac:dyDescent="0.25">
      <c r="B31" s="16"/>
      <c r="C31" s="16"/>
      <c r="D31" s="16">
        <v>3</v>
      </c>
      <c r="E31" s="16" t="s">
        <v>39</v>
      </c>
      <c r="F31" s="40"/>
      <c r="G31" s="57">
        <f t="shared" ref="G31:G34" si="9">+D31*F31</f>
        <v>0</v>
      </c>
      <c r="H31" s="18"/>
      <c r="I31" s="48"/>
      <c r="J31" s="51">
        <v>152</v>
      </c>
      <c r="K31" s="70">
        <f t="shared" ref="K31:K34" si="10">+D31*J31</f>
        <v>456</v>
      </c>
      <c r="L31" s="18"/>
      <c r="M31" s="48"/>
      <c r="N31" s="45"/>
      <c r="O31" s="17"/>
    </row>
    <row r="32" spans="2:15" x14ac:dyDescent="0.25">
      <c r="B32" s="16">
        <v>7677</v>
      </c>
      <c r="C32" s="16" t="s">
        <v>51</v>
      </c>
      <c r="D32" s="16">
        <v>1</v>
      </c>
      <c r="E32" s="16" t="s">
        <v>46</v>
      </c>
      <c r="F32" s="40">
        <v>58</v>
      </c>
      <c r="G32" s="57">
        <f t="shared" si="9"/>
        <v>58</v>
      </c>
      <c r="H32" s="18"/>
      <c r="I32" s="48"/>
      <c r="J32" s="51"/>
      <c r="K32" s="70">
        <f t="shared" si="10"/>
        <v>0</v>
      </c>
      <c r="L32" s="18"/>
      <c r="M32" s="48"/>
      <c r="N32" s="45"/>
      <c r="O32" s="17"/>
    </row>
    <row r="33" spans="2:15" ht="15.75" customHeight="1" x14ac:dyDescent="0.25">
      <c r="B33" s="16"/>
      <c r="C33" s="16"/>
      <c r="D33" s="16">
        <v>1</v>
      </c>
      <c r="E33" s="16" t="s">
        <v>52</v>
      </c>
      <c r="F33" s="40">
        <v>27</v>
      </c>
      <c r="G33" s="57">
        <f t="shared" si="9"/>
        <v>27</v>
      </c>
      <c r="H33" s="18"/>
      <c r="I33" s="48"/>
      <c r="J33" s="51"/>
      <c r="K33" s="70">
        <f t="shared" si="10"/>
        <v>0</v>
      </c>
      <c r="L33" s="18"/>
      <c r="M33" s="48"/>
      <c r="N33" s="45"/>
      <c r="O33" s="17"/>
    </row>
    <row r="34" spans="2:15" ht="15.75" customHeight="1" x14ac:dyDescent="0.25">
      <c r="B34" s="23"/>
      <c r="C34" s="23"/>
      <c r="D34" s="23">
        <v>4</v>
      </c>
      <c r="E34" s="23" t="s">
        <v>53</v>
      </c>
      <c r="F34" s="42">
        <v>15</v>
      </c>
      <c r="G34" s="57">
        <f t="shared" si="9"/>
        <v>60</v>
      </c>
      <c r="H34" s="18"/>
      <c r="I34" s="48"/>
      <c r="J34" s="51"/>
      <c r="K34" s="70">
        <f t="shared" si="10"/>
        <v>0</v>
      </c>
      <c r="L34" s="153"/>
      <c r="M34" s="154"/>
      <c r="N34" s="47"/>
      <c r="O34" s="24"/>
    </row>
    <row r="35" spans="2:15" ht="15.75" customHeight="1" x14ac:dyDescent="0.25">
      <c r="B35" s="16"/>
      <c r="C35" s="16"/>
      <c r="D35" s="16">
        <v>4</v>
      </c>
      <c r="E35" s="16" t="s">
        <v>42</v>
      </c>
      <c r="F35" s="40">
        <v>38</v>
      </c>
      <c r="G35" s="57">
        <f t="shared" si="7"/>
        <v>152</v>
      </c>
      <c r="H35" s="18"/>
      <c r="I35" s="48"/>
      <c r="J35" s="51"/>
      <c r="K35" s="70">
        <f t="shared" si="8"/>
        <v>0</v>
      </c>
      <c r="L35" s="18"/>
      <c r="M35" s="48"/>
      <c r="N35" s="45"/>
      <c r="O35" s="17"/>
    </row>
    <row r="36" spans="2:15" ht="15.75" customHeight="1" x14ac:dyDescent="0.25">
      <c r="B36" s="23">
        <v>7678</v>
      </c>
      <c r="C36" s="23" t="s">
        <v>54</v>
      </c>
      <c r="D36" s="23">
        <v>2</v>
      </c>
      <c r="E36" s="23" t="s">
        <v>55</v>
      </c>
      <c r="F36" s="42">
        <v>155</v>
      </c>
      <c r="G36" s="57">
        <f t="shared" si="7"/>
        <v>310</v>
      </c>
      <c r="H36" s="18"/>
      <c r="I36" s="48"/>
      <c r="J36" s="51"/>
      <c r="K36" s="70">
        <f t="shared" si="8"/>
        <v>0</v>
      </c>
      <c r="L36" s="153"/>
      <c r="M36" s="154"/>
      <c r="N36" s="47"/>
      <c r="O36" s="24"/>
    </row>
    <row r="37" spans="2:15" ht="15.75" customHeight="1" thickBot="1" x14ac:dyDescent="0.3">
      <c r="B37" s="23"/>
      <c r="C37" s="23"/>
      <c r="D37" s="23">
        <v>3</v>
      </c>
      <c r="E37" s="23" t="s">
        <v>56</v>
      </c>
      <c r="F37" s="42">
        <v>25</v>
      </c>
      <c r="G37" s="67">
        <f t="shared" si="2"/>
        <v>75</v>
      </c>
      <c r="H37" s="68"/>
      <c r="I37" s="69"/>
      <c r="J37" s="53"/>
      <c r="K37" s="72">
        <f t="shared" si="1"/>
        <v>0</v>
      </c>
      <c r="L37" s="68"/>
      <c r="M37" s="69"/>
      <c r="N37" s="47"/>
      <c r="O37" s="24"/>
    </row>
    <row r="38" spans="2:15" ht="15.75" customHeight="1" x14ac:dyDescent="0.25">
      <c r="B38" s="16"/>
      <c r="C38" s="16"/>
      <c r="D38" s="16">
        <v>4</v>
      </c>
      <c r="E38" s="16" t="s">
        <v>48</v>
      </c>
      <c r="F38" s="40">
        <v>28</v>
      </c>
      <c r="G38" s="57">
        <f t="shared" si="2"/>
        <v>112</v>
      </c>
      <c r="H38" s="18"/>
      <c r="I38" s="48"/>
      <c r="J38" s="51"/>
      <c r="K38" s="70">
        <f t="shared" si="1"/>
        <v>0</v>
      </c>
      <c r="L38" s="18"/>
      <c r="M38" s="48"/>
      <c r="N38" s="45"/>
      <c r="O38" s="17"/>
    </row>
    <row r="39" spans="2:15" x14ac:dyDescent="0.25">
      <c r="B39" s="16"/>
      <c r="C39" s="16"/>
      <c r="D39" s="16">
        <v>1</v>
      </c>
      <c r="E39" s="16" t="s">
        <v>57</v>
      </c>
      <c r="F39" s="40">
        <v>50</v>
      </c>
      <c r="G39" s="57">
        <f t="shared" si="2"/>
        <v>50</v>
      </c>
      <c r="H39" s="18"/>
      <c r="I39" s="48"/>
      <c r="J39" s="51"/>
      <c r="K39" s="70">
        <f t="shared" si="1"/>
        <v>0</v>
      </c>
      <c r="L39" s="18"/>
      <c r="M39" s="48"/>
      <c r="N39" s="45"/>
      <c r="O39" s="17"/>
    </row>
    <row r="40" spans="2:15" ht="15.75" customHeight="1" x14ac:dyDescent="0.25">
      <c r="B40" s="16"/>
      <c r="C40" s="16"/>
      <c r="D40" s="16">
        <v>10</v>
      </c>
      <c r="E40" s="16" t="s">
        <v>41</v>
      </c>
      <c r="F40" s="40">
        <v>8</v>
      </c>
      <c r="G40" s="57">
        <f t="shared" si="2"/>
        <v>80</v>
      </c>
      <c r="H40" s="18"/>
      <c r="I40" s="48"/>
      <c r="J40" s="51"/>
      <c r="K40" s="70">
        <f t="shared" si="1"/>
        <v>0</v>
      </c>
      <c r="L40" s="18"/>
      <c r="M40" s="48"/>
      <c r="N40" s="45"/>
      <c r="O40" s="17"/>
    </row>
    <row r="41" spans="2:15" ht="15.75" customHeight="1" x14ac:dyDescent="0.25">
      <c r="B41" s="23">
        <v>7679</v>
      </c>
      <c r="C41" s="23" t="s">
        <v>45</v>
      </c>
      <c r="D41" s="23">
        <v>3</v>
      </c>
      <c r="E41" s="23" t="s">
        <v>58</v>
      </c>
      <c r="F41" s="42">
        <v>35</v>
      </c>
      <c r="G41" s="57">
        <f t="shared" si="2"/>
        <v>105</v>
      </c>
      <c r="H41" s="18"/>
      <c r="I41" s="48"/>
      <c r="J41" s="51"/>
      <c r="K41" s="70">
        <f t="shared" si="1"/>
        <v>0</v>
      </c>
      <c r="L41" s="153"/>
      <c r="M41" s="154"/>
      <c r="N41" s="47"/>
      <c r="O41" s="24"/>
    </row>
    <row r="42" spans="2:15" x14ac:dyDescent="0.25">
      <c r="B42" s="16">
        <v>7680</v>
      </c>
      <c r="C42" s="16" t="s">
        <v>59</v>
      </c>
      <c r="D42" s="16">
        <v>3</v>
      </c>
      <c r="E42" s="16" t="s">
        <v>60</v>
      </c>
      <c r="F42" s="40">
        <v>700</v>
      </c>
      <c r="G42" s="57">
        <f t="shared" si="2"/>
        <v>2100</v>
      </c>
      <c r="H42" s="18"/>
      <c r="I42" s="48"/>
      <c r="J42" s="51"/>
      <c r="K42" s="70">
        <f t="shared" si="1"/>
        <v>0</v>
      </c>
      <c r="L42" s="18"/>
      <c r="M42" s="48"/>
      <c r="N42" s="45"/>
      <c r="O42" s="17"/>
    </row>
    <row r="43" spans="2:15" ht="15.75" customHeight="1" x14ac:dyDescent="0.25">
      <c r="B43" s="16">
        <v>7681</v>
      </c>
      <c r="C43" s="16" t="s">
        <v>23</v>
      </c>
      <c r="D43" s="16">
        <v>1</v>
      </c>
      <c r="E43" s="16" t="s">
        <v>24</v>
      </c>
      <c r="F43" s="40">
        <v>45</v>
      </c>
      <c r="G43" s="57">
        <f t="shared" si="2"/>
        <v>45</v>
      </c>
      <c r="H43" s="18"/>
      <c r="I43" s="48"/>
      <c r="J43" s="51"/>
      <c r="K43" s="70">
        <f t="shared" si="1"/>
        <v>0</v>
      </c>
      <c r="L43" s="18"/>
      <c r="M43" s="48"/>
      <c r="N43" s="45"/>
      <c r="O43" s="17"/>
    </row>
    <row r="44" spans="2:15" x14ac:dyDescent="0.25">
      <c r="B44" s="16"/>
      <c r="C44" s="16"/>
      <c r="D44" s="16"/>
      <c r="E44" s="16"/>
      <c r="F44" s="40"/>
      <c r="G44" s="57">
        <f t="shared" si="2"/>
        <v>0</v>
      </c>
      <c r="H44" s="18"/>
      <c r="I44" s="48"/>
      <c r="J44" s="51"/>
      <c r="K44" s="70">
        <f t="shared" si="1"/>
        <v>0</v>
      </c>
      <c r="L44" s="18"/>
      <c r="M44" s="48"/>
      <c r="N44" s="45"/>
      <c r="O44" s="17"/>
    </row>
    <row r="45" spans="2:15" ht="15.75" customHeight="1" x14ac:dyDescent="0.25">
      <c r="B45" s="16"/>
      <c r="C45" s="16"/>
      <c r="D45" s="16"/>
      <c r="E45" s="16"/>
      <c r="F45" s="40"/>
      <c r="G45" s="57">
        <f t="shared" si="2"/>
        <v>0</v>
      </c>
      <c r="H45" s="18"/>
      <c r="I45" s="48"/>
      <c r="J45" s="51"/>
      <c r="K45" s="70">
        <f t="shared" si="1"/>
        <v>0</v>
      </c>
      <c r="L45" s="18"/>
      <c r="M45" s="48"/>
      <c r="N45" s="45"/>
      <c r="O45" s="17"/>
    </row>
    <row r="46" spans="2:15" ht="15.75" customHeight="1" x14ac:dyDescent="0.25">
      <c r="B46" s="23"/>
      <c r="C46" s="23"/>
      <c r="D46" s="23"/>
      <c r="E46" s="23"/>
      <c r="F46" s="42"/>
      <c r="G46" s="57">
        <f t="shared" si="2"/>
        <v>0</v>
      </c>
      <c r="H46" s="18"/>
      <c r="I46" s="48"/>
      <c r="J46" s="51"/>
      <c r="K46" s="70">
        <f t="shared" si="1"/>
        <v>0</v>
      </c>
      <c r="L46" s="153"/>
      <c r="M46" s="154"/>
      <c r="N46" s="47"/>
      <c r="O46" s="24"/>
    </row>
    <row r="47" spans="2:15" ht="15.75" customHeight="1" x14ac:dyDescent="0.25">
      <c r="B47" s="16"/>
      <c r="C47" s="16"/>
      <c r="D47" s="16"/>
      <c r="E47" s="16"/>
      <c r="F47" s="40"/>
      <c r="G47" s="57">
        <f t="shared" si="2"/>
        <v>0</v>
      </c>
      <c r="H47" s="18"/>
      <c r="I47" s="48"/>
      <c r="J47" s="51"/>
      <c r="K47" s="70">
        <f t="shared" si="1"/>
        <v>0</v>
      </c>
      <c r="L47" s="18"/>
      <c r="M47" s="48"/>
      <c r="N47" s="45"/>
      <c r="O47" s="17"/>
    </row>
    <row r="48" spans="2:15" ht="15.75" customHeight="1" x14ac:dyDescent="0.25">
      <c r="B48" s="23"/>
      <c r="C48" s="23"/>
      <c r="D48" s="23"/>
      <c r="E48" s="23"/>
      <c r="F48" s="42"/>
      <c r="G48" s="57">
        <f t="shared" si="2"/>
        <v>0</v>
      </c>
      <c r="H48" s="18"/>
      <c r="I48" s="48"/>
      <c r="J48" s="51"/>
      <c r="K48" s="70">
        <f t="shared" si="1"/>
        <v>0</v>
      </c>
      <c r="L48" s="153"/>
      <c r="M48" s="154"/>
      <c r="N48" s="47"/>
      <c r="O48" s="24"/>
    </row>
    <row r="49" spans="2:15" ht="15.75" customHeight="1" thickBot="1" x14ac:dyDescent="0.3">
      <c r="B49" s="23"/>
      <c r="C49" s="23"/>
      <c r="D49" s="23"/>
      <c r="E49" s="23"/>
      <c r="F49" s="42"/>
      <c r="G49" s="67">
        <f t="shared" ref="G49" si="11">+D49*F49</f>
        <v>0</v>
      </c>
      <c r="H49" s="68"/>
      <c r="I49" s="69"/>
      <c r="J49" s="53"/>
      <c r="K49" s="72">
        <f t="shared" ref="K49" si="12">+D49*J49</f>
        <v>0</v>
      </c>
      <c r="L49" s="68"/>
      <c r="M49" s="69"/>
      <c r="N49" s="47"/>
      <c r="O49" s="24"/>
    </row>
    <row r="50" spans="2:15" s="3" customFormat="1" ht="15.75" customHeight="1" thickBot="1" x14ac:dyDescent="0.3">
      <c r="B50" s="20"/>
      <c r="C50" s="21"/>
      <c r="D50" s="21"/>
      <c r="E50" s="21" t="s">
        <v>13</v>
      </c>
      <c r="F50" s="43"/>
      <c r="G50" s="61">
        <f>SUM(G8:G49)</f>
        <v>4747</v>
      </c>
      <c r="H50" s="62">
        <f>SUM(H8:H49)</f>
        <v>0</v>
      </c>
      <c r="I50" s="63">
        <f>SUM(I8:I49)</f>
        <v>0</v>
      </c>
      <c r="J50" s="54"/>
      <c r="K50" s="61">
        <f>SUM(K8:K49)</f>
        <v>3722</v>
      </c>
      <c r="L50" s="62">
        <f>SUM(L8:L49)</f>
        <v>0</v>
      </c>
      <c r="M50" s="63">
        <f>SUM(M8:M49)</f>
        <v>0</v>
      </c>
      <c r="N50" s="56">
        <f>SUM(N8:N49)</f>
        <v>0</v>
      </c>
      <c r="O50" s="22"/>
    </row>
    <row r="51" spans="2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2:15" x14ac:dyDescent="0.25">
      <c r="E52" t="s">
        <v>61</v>
      </c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2:15" x14ac:dyDescent="0.25">
      <c r="F53" s="1"/>
      <c r="G53" s="30"/>
      <c r="H53" s="87"/>
      <c r="I53" s="1"/>
      <c r="J53" s="1"/>
      <c r="K53" s="30"/>
      <c r="L53" s="2"/>
      <c r="M53" s="1"/>
      <c r="N53" s="1"/>
      <c r="O53" s="1"/>
    </row>
    <row r="54" spans="2:15" x14ac:dyDescent="0.25">
      <c r="E54" t="s">
        <v>62</v>
      </c>
      <c r="F54" s="137"/>
      <c r="G54" s="30">
        <v>8469</v>
      </c>
      <c r="H54" s="2"/>
      <c r="I54" s="1"/>
      <c r="J54" s="1"/>
      <c r="K54" s="30"/>
      <c r="L54" s="2"/>
      <c r="M54" s="1"/>
      <c r="N54" s="1"/>
      <c r="O54" s="1"/>
    </row>
    <row r="55" spans="2:15" x14ac:dyDescent="0.25">
      <c r="E55" s="135" t="s">
        <v>63</v>
      </c>
      <c r="F55" s="5"/>
      <c r="G55" s="30">
        <v>5592</v>
      </c>
      <c r="H55" s="2"/>
      <c r="I55" s="1"/>
      <c r="J55" s="1"/>
      <c r="K55" s="30"/>
      <c r="L55" s="2"/>
      <c r="M55" s="1"/>
      <c r="N55" s="1"/>
      <c r="O55" s="1"/>
    </row>
    <row r="56" spans="2:15" x14ac:dyDescent="0.25">
      <c r="E56" s="135" t="s">
        <v>64</v>
      </c>
      <c r="F56" s="1"/>
      <c r="G56" s="30">
        <v>8</v>
      </c>
      <c r="H56" s="2"/>
      <c r="I56" s="1"/>
      <c r="J56" s="1"/>
      <c r="K56" s="30"/>
      <c r="L56" s="2"/>
      <c r="M56" s="1"/>
      <c r="N56" s="1"/>
      <c r="O56" s="1"/>
    </row>
    <row r="57" spans="2:15" x14ac:dyDescent="0.25">
      <c r="F57" s="88"/>
      <c r="G57" s="30"/>
      <c r="H57" s="2"/>
      <c r="I57" s="1"/>
      <c r="J57" s="1"/>
      <c r="K57" s="30"/>
      <c r="L57" s="2"/>
      <c r="M57" s="1"/>
      <c r="N57" s="1"/>
      <c r="O57" s="1"/>
    </row>
    <row r="58" spans="2:15" x14ac:dyDescent="0.25">
      <c r="E58" t="s">
        <v>65</v>
      </c>
      <c r="F58" s="1"/>
      <c r="G58" s="30">
        <v>2869</v>
      </c>
      <c r="H58" s="2"/>
      <c r="I58" s="1"/>
      <c r="J58" s="1"/>
      <c r="K58" s="30"/>
      <c r="L58" s="2"/>
      <c r="M58" s="1"/>
      <c r="N58" s="1"/>
      <c r="O58" s="1"/>
    </row>
    <row r="59" spans="2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2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2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2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2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2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  <row r="233" spans="6:15" x14ac:dyDescent="0.25">
      <c r="F233" s="1"/>
      <c r="G233" s="30"/>
      <c r="H233" s="2"/>
      <c r="I233" s="1"/>
      <c r="J233" s="1"/>
      <c r="K233" s="30"/>
      <c r="L233" s="2"/>
      <c r="M233" s="1"/>
      <c r="N233" s="1"/>
      <c r="O233" s="1"/>
    </row>
    <row r="234" spans="6:15" x14ac:dyDescent="0.25">
      <c r="F234" s="1"/>
      <c r="G234" s="30"/>
      <c r="H234" s="2"/>
      <c r="I234" s="1"/>
      <c r="J234" s="1"/>
      <c r="K234" s="30"/>
      <c r="L234" s="2"/>
      <c r="M234" s="1"/>
      <c r="N234" s="1"/>
      <c r="O234" s="1"/>
    </row>
    <row r="235" spans="6:15" x14ac:dyDescent="0.25">
      <c r="F235" s="1"/>
      <c r="G235" s="30"/>
      <c r="H235" s="2"/>
      <c r="I235" s="1"/>
      <c r="J235" s="1"/>
      <c r="K235" s="30"/>
      <c r="L235" s="2"/>
      <c r="M235" s="1"/>
      <c r="N235" s="1"/>
      <c r="O235" s="1"/>
    </row>
    <row r="236" spans="6:15" x14ac:dyDescent="0.25">
      <c r="F236" s="1"/>
      <c r="G236" s="30"/>
      <c r="H236" s="2"/>
      <c r="I236" s="1"/>
      <c r="J236" s="1"/>
      <c r="K236" s="30"/>
      <c r="L236" s="2"/>
      <c r="M236" s="1"/>
      <c r="N236" s="1"/>
      <c r="O236" s="1"/>
    </row>
    <row r="237" spans="6:15" x14ac:dyDescent="0.25">
      <c r="F237" s="1"/>
      <c r="G237" s="30"/>
      <c r="H237" s="2"/>
      <c r="I237" s="1"/>
      <c r="J237" s="1"/>
      <c r="K237" s="30"/>
      <c r="L237" s="2"/>
      <c r="M237" s="1"/>
      <c r="N237" s="1"/>
      <c r="O237" s="1"/>
    </row>
    <row r="238" spans="6:15" x14ac:dyDescent="0.25">
      <c r="F238" s="1"/>
      <c r="G238" s="30"/>
      <c r="H238" s="2"/>
      <c r="I238" s="1"/>
      <c r="J238" s="1"/>
      <c r="K238" s="30"/>
      <c r="L238" s="2"/>
      <c r="M238" s="1"/>
      <c r="N238" s="1"/>
      <c r="O238" s="1"/>
    </row>
    <row r="239" spans="6:15" x14ac:dyDescent="0.25">
      <c r="F239" s="1"/>
      <c r="G239" s="30"/>
      <c r="H239" s="2"/>
      <c r="I239" s="1"/>
      <c r="J239" s="1"/>
      <c r="K239" s="30"/>
      <c r="L239" s="2"/>
      <c r="M239" s="1"/>
      <c r="N239" s="1"/>
      <c r="O239" s="1"/>
    </row>
    <row r="240" spans="6:15" x14ac:dyDescent="0.25">
      <c r="F240" s="1"/>
      <c r="G240" s="30"/>
      <c r="H240" s="2"/>
      <c r="I240" s="1"/>
      <c r="J240" s="1"/>
      <c r="K240" s="30"/>
      <c r="L240" s="2"/>
      <c r="M240" s="1"/>
      <c r="N240" s="1"/>
      <c r="O240" s="1"/>
    </row>
    <row r="241" spans="6:15" x14ac:dyDescent="0.25">
      <c r="F241" s="1"/>
      <c r="G241" s="30"/>
      <c r="H241" s="2"/>
      <c r="I241" s="1"/>
      <c r="J241" s="1"/>
      <c r="K241" s="30"/>
      <c r="L241" s="2"/>
      <c r="M241" s="1"/>
      <c r="N241" s="1"/>
      <c r="O241" s="1"/>
    </row>
    <row r="242" spans="6:15" x14ac:dyDescent="0.25">
      <c r="F242" s="1"/>
      <c r="G242" s="30"/>
      <c r="H242" s="2"/>
      <c r="I242" s="1"/>
      <c r="J242" s="1"/>
      <c r="K242" s="30"/>
      <c r="L242" s="2"/>
      <c r="M242" s="1"/>
      <c r="N242" s="1"/>
      <c r="O242" s="1"/>
    </row>
    <row r="243" spans="6:15" x14ac:dyDescent="0.25">
      <c r="F243" s="1"/>
      <c r="G243" s="30"/>
      <c r="H243" s="2"/>
      <c r="I243" s="1"/>
      <c r="J243" s="1"/>
      <c r="K243" s="30"/>
      <c r="L243" s="2"/>
      <c r="M243" s="1"/>
      <c r="N243" s="1"/>
      <c r="O243" s="1"/>
    </row>
    <row r="244" spans="6:15" x14ac:dyDescent="0.25">
      <c r="F244" s="1"/>
      <c r="G244" s="30"/>
      <c r="H244" s="2"/>
      <c r="I244" s="1"/>
      <c r="J244" s="1"/>
      <c r="K244" s="30"/>
      <c r="L244" s="2"/>
      <c r="M244" s="1"/>
      <c r="N244" s="1"/>
      <c r="O244" s="1"/>
    </row>
    <row r="245" spans="6:15" x14ac:dyDescent="0.25">
      <c r="F245" s="1"/>
      <c r="G245" s="30"/>
      <c r="H245" s="2"/>
      <c r="I245" s="1"/>
      <c r="J245" s="1"/>
      <c r="K245" s="30"/>
      <c r="L245" s="2"/>
      <c r="M245" s="1"/>
      <c r="N245" s="1"/>
      <c r="O245" s="1"/>
    </row>
    <row r="246" spans="6:15" x14ac:dyDescent="0.25">
      <c r="F246" s="1"/>
      <c r="G246" s="30"/>
      <c r="H246" s="2"/>
      <c r="I246" s="1"/>
      <c r="J246" s="1"/>
      <c r="K246" s="30"/>
      <c r="L246" s="2"/>
      <c r="M246" s="1"/>
      <c r="N246" s="1"/>
      <c r="O246" s="1"/>
    </row>
    <row r="247" spans="6:15" x14ac:dyDescent="0.25">
      <c r="F247" s="1"/>
      <c r="G247" s="30"/>
      <c r="H247" s="2"/>
      <c r="I247" s="1"/>
      <c r="J247" s="1"/>
      <c r="K247" s="30"/>
      <c r="L247" s="2"/>
      <c r="M247" s="1"/>
      <c r="N247" s="1"/>
      <c r="O247" s="1"/>
    </row>
    <row r="248" spans="6:15" x14ac:dyDescent="0.25">
      <c r="F248" s="1"/>
      <c r="G248" s="30"/>
      <c r="H248" s="2"/>
      <c r="I248" s="1"/>
      <c r="J248" s="1"/>
      <c r="K248" s="30"/>
      <c r="L248" s="2"/>
      <c r="M248" s="1"/>
      <c r="N248" s="1"/>
      <c r="O248" s="1"/>
    </row>
    <row r="249" spans="6:15" x14ac:dyDescent="0.25">
      <c r="F249" s="1"/>
      <c r="G249" s="30"/>
      <c r="H249" s="2"/>
      <c r="I249" s="1"/>
      <c r="J249" s="1"/>
      <c r="K249" s="30"/>
      <c r="L249" s="2"/>
      <c r="M249" s="1"/>
      <c r="N249" s="1"/>
      <c r="O249" s="1"/>
    </row>
    <row r="250" spans="6:15" x14ac:dyDescent="0.25">
      <c r="F250" s="1"/>
      <c r="G250" s="30"/>
      <c r="H250" s="2"/>
      <c r="I250" s="1"/>
      <c r="J250" s="1"/>
      <c r="K250" s="30"/>
      <c r="L250" s="2"/>
      <c r="M250" s="1"/>
      <c r="N250" s="1"/>
      <c r="O250" s="1"/>
    </row>
  </sheetData>
  <mergeCells count="3">
    <mergeCell ref="G6:I6"/>
    <mergeCell ref="K6:M6"/>
    <mergeCell ref="C2:M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8C0E-23BA-4BD9-A061-D9745B006A52}">
  <dimension ref="A1:R240"/>
  <sheetViews>
    <sheetView topLeftCell="B1" zoomScale="118" zoomScaleNormal="118" zoomScaleSheetLayoutView="100" workbookViewId="0">
      <selection activeCell="G13" sqref="G13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customWidth="1"/>
    <col min="4" max="4" width="4.42578125" customWidth="1"/>
    <col min="5" max="5" width="24.42578125" style="187" customWidth="1"/>
    <col min="6" max="6" width="8" customWidth="1"/>
    <col min="7" max="7" width="10.28515625" style="33" customWidth="1"/>
    <col min="8" max="8" width="8.28515625" customWidth="1"/>
    <col min="9" max="9" width="10.7109375" customWidth="1"/>
    <col min="10" max="10" width="7.14062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9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9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9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9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148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73"/>
      <c r="D9" s="11"/>
      <c r="E9" s="148"/>
      <c r="F9" s="39"/>
      <c r="G9" s="57">
        <f t="shared" ref="G9:G31" si="0">+D9*F9</f>
        <v>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73"/>
      <c r="D10" s="11"/>
      <c r="E10" s="148"/>
      <c r="F10" s="39"/>
      <c r="G10" s="57">
        <f t="shared" si="0"/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x14ac:dyDescent="0.25">
      <c r="B11" s="10"/>
      <c r="C11" s="73"/>
      <c r="D11" s="11"/>
      <c r="E11" s="148"/>
      <c r="F11" s="39"/>
      <c r="G11" s="57">
        <f t="shared" si="0"/>
        <v>0</v>
      </c>
      <c r="H11" s="18"/>
      <c r="I11" s="48"/>
      <c r="J11" s="50"/>
      <c r="K11" s="70">
        <f t="shared" ref="K11:K31" si="1">+D11*J11</f>
        <v>0</v>
      </c>
      <c r="L11" s="18"/>
      <c r="M11" s="48"/>
      <c r="N11" s="44"/>
      <c r="O11" s="12"/>
    </row>
    <row r="12" spans="1:18" x14ac:dyDescent="0.25">
      <c r="B12" s="10"/>
      <c r="C12" s="73"/>
      <c r="D12" s="11"/>
      <c r="E12" s="148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73"/>
      <c r="D13" s="11"/>
      <c r="E13" s="148"/>
      <c r="F13" s="39"/>
      <c r="G13" s="57">
        <f t="shared" ref="G13:G25" si="2">+D13*F13</f>
        <v>0</v>
      </c>
      <c r="H13" s="18"/>
      <c r="I13" s="48"/>
      <c r="J13" s="50"/>
      <c r="K13" s="70">
        <f t="shared" ref="K13:K25" si="3">+D13*J13</f>
        <v>0</v>
      </c>
      <c r="L13" s="18"/>
      <c r="M13" s="48"/>
      <c r="N13" s="44"/>
      <c r="O13" s="12"/>
    </row>
    <row r="14" spans="1:18" x14ac:dyDescent="0.25">
      <c r="B14" s="112"/>
      <c r="C14" s="11"/>
      <c r="D14" s="11"/>
      <c r="E14" s="148"/>
      <c r="F14" s="39"/>
      <c r="G14" s="57">
        <f t="shared" si="2"/>
        <v>0</v>
      </c>
      <c r="H14" s="18"/>
      <c r="I14" s="48"/>
      <c r="J14" s="50"/>
      <c r="K14" s="70">
        <f t="shared" si="3"/>
        <v>0</v>
      </c>
      <c r="L14" s="18"/>
      <c r="M14" s="48"/>
      <c r="N14" s="44"/>
      <c r="O14" s="12"/>
    </row>
    <row r="15" spans="1:18" x14ac:dyDescent="0.25">
      <c r="B15" s="10"/>
      <c r="C15" s="73"/>
      <c r="D15" s="11"/>
      <c r="E15" s="148"/>
      <c r="F15" s="39"/>
      <c r="G15" s="57">
        <f t="shared" si="2"/>
        <v>0</v>
      </c>
      <c r="H15" s="18"/>
      <c r="I15" s="48"/>
      <c r="J15" s="50"/>
      <c r="K15" s="70">
        <f>+D15*J15</f>
        <v>0</v>
      </c>
      <c r="L15" s="18"/>
      <c r="M15" s="48"/>
      <c r="N15" s="44"/>
      <c r="O15" s="12"/>
    </row>
    <row r="16" spans="1:18" x14ac:dyDescent="0.25">
      <c r="B16" s="10"/>
      <c r="C16" s="73"/>
      <c r="D16" s="11"/>
      <c r="E16" s="148"/>
      <c r="F16" s="39"/>
      <c r="G16" s="57">
        <f t="shared" si="2"/>
        <v>0</v>
      </c>
      <c r="H16" s="18"/>
      <c r="I16" s="48"/>
      <c r="J16" s="50"/>
      <c r="K16" s="70">
        <f t="shared" ref="K16:K19" si="4">+D16*J16</f>
        <v>0</v>
      </c>
      <c r="L16" s="18"/>
      <c r="M16" s="48"/>
      <c r="N16" s="44"/>
      <c r="O16" s="12"/>
    </row>
    <row r="17" spans="2:15" x14ac:dyDescent="0.25">
      <c r="B17" s="10"/>
      <c r="C17" s="73"/>
      <c r="D17" s="11"/>
      <c r="E17" s="148"/>
      <c r="F17" s="39"/>
      <c r="G17" s="57">
        <f t="shared" si="2"/>
        <v>0</v>
      </c>
      <c r="H17" s="18"/>
      <c r="I17" s="48"/>
      <c r="J17" s="50"/>
      <c r="K17" s="70">
        <f t="shared" si="4"/>
        <v>0</v>
      </c>
      <c r="L17" s="18"/>
      <c r="M17" s="48"/>
      <c r="N17" s="44"/>
      <c r="O17" s="12"/>
    </row>
    <row r="18" spans="2:15" x14ac:dyDescent="0.25">
      <c r="B18" s="10"/>
      <c r="C18" s="73"/>
      <c r="D18" s="11"/>
      <c r="E18" s="148"/>
      <c r="F18" s="39"/>
      <c r="G18" s="57">
        <f t="shared" ref="G18:G19" si="5">+D18*F18</f>
        <v>0</v>
      </c>
      <c r="H18" s="18"/>
      <c r="I18" s="48"/>
      <c r="J18" s="50"/>
      <c r="K18" s="70">
        <f t="shared" si="4"/>
        <v>0</v>
      </c>
      <c r="L18" s="18"/>
      <c r="M18" s="48"/>
      <c r="N18" s="44"/>
      <c r="O18" s="12"/>
    </row>
    <row r="19" spans="2:15" x14ac:dyDescent="0.25">
      <c r="B19" s="112"/>
      <c r="C19" s="11"/>
      <c r="D19" s="11"/>
      <c r="E19" s="148"/>
      <c r="F19" s="39"/>
      <c r="G19" s="57">
        <f t="shared" si="5"/>
        <v>0</v>
      </c>
      <c r="H19" s="18"/>
      <c r="I19" s="48"/>
      <c r="J19" s="50"/>
      <c r="K19" s="70">
        <f t="shared" si="4"/>
        <v>0</v>
      </c>
      <c r="L19" s="18"/>
      <c r="M19" s="48"/>
      <c r="N19" s="44"/>
      <c r="O19" s="12"/>
    </row>
    <row r="20" spans="2:15" x14ac:dyDescent="0.25">
      <c r="B20" s="10"/>
      <c r="C20" s="73"/>
      <c r="D20" s="11"/>
      <c r="E20" s="148"/>
      <c r="F20" s="39"/>
      <c r="G20" s="57">
        <f t="shared" si="2"/>
        <v>0</v>
      </c>
      <c r="H20" s="18"/>
      <c r="I20" s="48"/>
      <c r="J20" s="50"/>
      <c r="K20" s="70">
        <f>+D20*J20</f>
        <v>0</v>
      </c>
      <c r="L20" s="18"/>
      <c r="M20" s="48"/>
      <c r="N20" s="44"/>
      <c r="O20" s="12"/>
    </row>
    <row r="21" spans="2:15" x14ac:dyDescent="0.25">
      <c r="B21" s="10"/>
      <c r="C21" s="73"/>
      <c r="D21" s="11"/>
      <c r="E21" s="148"/>
      <c r="F21" s="39"/>
      <c r="G21" s="57">
        <f t="shared" si="2"/>
        <v>0</v>
      </c>
      <c r="H21" s="18"/>
      <c r="I21" s="48"/>
      <c r="J21" s="50"/>
      <c r="K21" s="70">
        <f t="shared" ref="K21:K24" si="6">+D21*J21</f>
        <v>0</v>
      </c>
      <c r="L21" s="18"/>
      <c r="M21" s="48"/>
      <c r="N21" s="44"/>
      <c r="O21" s="12"/>
    </row>
    <row r="22" spans="2:15" x14ac:dyDescent="0.25">
      <c r="B22" s="10"/>
      <c r="C22" s="73"/>
      <c r="D22" s="11"/>
      <c r="E22" s="148"/>
      <c r="F22" s="39"/>
      <c r="G22" s="57">
        <f t="shared" si="2"/>
        <v>0</v>
      </c>
      <c r="H22" s="18"/>
      <c r="I22" s="48"/>
      <c r="J22" s="50"/>
      <c r="K22" s="70">
        <f t="shared" si="6"/>
        <v>0</v>
      </c>
      <c r="L22" s="18"/>
      <c r="M22" s="48"/>
      <c r="N22" s="44"/>
      <c r="O22" s="12"/>
    </row>
    <row r="23" spans="2:15" x14ac:dyDescent="0.25">
      <c r="B23" s="10"/>
      <c r="C23" s="73"/>
      <c r="D23" s="11"/>
      <c r="E23" s="148"/>
      <c r="F23" s="39"/>
      <c r="G23" s="57">
        <f t="shared" ref="G23:G24" si="7">+D23*F23</f>
        <v>0</v>
      </c>
      <c r="H23" s="18"/>
      <c r="I23" s="48"/>
      <c r="J23" s="50"/>
      <c r="K23" s="70">
        <f t="shared" si="6"/>
        <v>0</v>
      </c>
      <c r="L23" s="18"/>
      <c r="M23" s="48"/>
      <c r="N23" s="44"/>
      <c r="O23" s="12"/>
    </row>
    <row r="24" spans="2:15" x14ac:dyDescent="0.25">
      <c r="B24" s="112"/>
      <c r="C24" s="11"/>
      <c r="D24" s="11"/>
      <c r="E24" s="148"/>
      <c r="F24" s="39"/>
      <c r="G24" s="57">
        <f t="shared" si="7"/>
        <v>0</v>
      </c>
      <c r="H24" s="18"/>
      <c r="I24" s="48"/>
      <c r="J24" s="50"/>
      <c r="K24" s="70">
        <f t="shared" si="6"/>
        <v>0</v>
      </c>
      <c r="L24" s="18"/>
      <c r="M24" s="48"/>
      <c r="N24" s="44"/>
      <c r="O24" s="12"/>
    </row>
    <row r="25" spans="2:15" x14ac:dyDescent="0.25">
      <c r="B25" s="16"/>
      <c r="C25" s="197"/>
      <c r="D25" s="11"/>
      <c r="E25" s="148"/>
      <c r="F25" s="39"/>
      <c r="G25" s="57">
        <f t="shared" si="2"/>
        <v>0</v>
      </c>
      <c r="H25" s="18"/>
      <c r="I25" s="48"/>
      <c r="J25" s="50"/>
      <c r="K25" s="70">
        <f t="shared" si="3"/>
        <v>0</v>
      </c>
      <c r="L25" s="18"/>
      <c r="M25" s="48"/>
      <c r="N25" s="44"/>
      <c r="O25" s="12"/>
    </row>
    <row r="26" spans="2:15" x14ac:dyDescent="0.25">
      <c r="B26" s="16"/>
      <c r="C26" s="197"/>
      <c r="D26" s="11"/>
      <c r="E26" s="148"/>
      <c r="F26" s="39"/>
      <c r="G26" s="57">
        <f t="shared" si="0"/>
        <v>0</v>
      </c>
      <c r="H26" s="18"/>
      <c r="I26" s="48"/>
      <c r="J26" s="52"/>
      <c r="K26" s="70">
        <f t="shared" si="1"/>
        <v>0</v>
      </c>
      <c r="L26" s="18"/>
      <c r="M26" s="48"/>
      <c r="N26" s="46"/>
      <c r="O26" s="14"/>
    </row>
    <row r="27" spans="2:15" x14ac:dyDescent="0.25">
      <c r="B27" s="16"/>
      <c r="C27" s="198"/>
      <c r="D27" s="13"/>
      <c r="E27" s="194"/>
      <c r="F27" s="41"/>
      <c r="G27" s="57">
        <f t="shared" ref="G27:G28" si="8">+D27*F27</f>
        <v>0</v>
      </c>
      <c r="H27" s="18"/>
      <c r="I27" s="48"/>
      <c r="J27" s="50"/>
      <c r="K27" s="70">
        <f>+D27*J27</f>
        <v>0</v>
      </c>
      <c r="L27" s="18"/>
      <c r="M27" s="48"/>
      <c r="N27" s="44"/>
      <c r="O27" s="12"/>
    </row>
    <row r="28" spans="2:15" x14ac:dyDescent="0.25">
      <c r="B28" s="10"/>
      <c r="C28" s="73"/>
      <c r="D28" s="11"/>
      <c r="E28" s="148"/>
      <c r="F28" s="39"/>
      <c r="G28" s="57">
        <f t="shared" si="8"/>
        <v>0</v>
      </c>
      <c r="H28" s="18"/>
      <c r="I28" s="48"/>
      <c r="J28" s="50"/>
      <c r="K28" s="70">
        <f>+D28*J28</f>
        <v>0</v>
      </c>
      <c r="L28" s="18"/>
      <c r="M28" s="48"/>
      <c r="N28" s="44"/>
      <c r="O28" s="12"/>
    </row>
    <row r="29" spans="2:15" ht="15.75" customHeight="1" x14ac:dyDescent="0.25">
      <c r="B29" s="16"/>
      <c r="C29" s="130"/>
      <c r="D29" s="16"/>
      <c r="E29" s="149"/>
      <c r="F29" s="40"/>
      <c r="G29" s="57">
        <f t="shared" si="0"/>
        <v>0</v>
      </c>
      <c r="H29" s="18"/>
      <c r="I29" s="48"/>
      <c r="J29" s="51"/>
      <c r="K29" s="70">
        <f t="shared" si="1"/>
        <v>0</v>
      </c>
      <c r="L29" s="18"/>
      <c r="M29" s="48"/>
      <c r="N29" s="45"/>
      <c r="O29" s="17"/>
    </row>
    <row r="30" spans="2:15" ht="15.75" customHeight="1" x14ac:dyDescent="0.25">
      <c r="B30" s="16"/>
      <c r="C30" s="16"/>
      <c r="D30" s="16"/>
      <c r="E30" s="149"/>
      <c r="F30" s="40"/>
      <c r="G30" s="57">
        <f t="shared" si="0"/>
        <v>0</v>
      </c>
      <c r="H30" s="18"/>
      <c r="I30" s="48"/>
      <c r="J30" s="51"/>
      <c r="K30" s="70">
        <f t="shared" si="1"/>
        <v>0</v>
      </c>
      <c r="L30" s="18"/>
      <c r="M30" s="48"/>
      <c r="N30" s="45"/>
      <c r="O30" s="17"/>
    </row>
    <row r="31" spans="2:15" ht="15.75" customHeight="1" thickBot="1" x14ac:dyDescent="0.3">
      <c r="B31" s="23"/>
      <c r="C31" s="23"/>
      <c r="D31" s="23"/>
      <c r="E31" s="195"/>
      <c r="F31" s="42"/>
      <c r="G31" s="67">
        <f t="shared" si="0"/>
        <v>0</v>
      </c>
      <c r="H31" s="68"/>
      <c r="I31" s="69"/>
      <c r="J31" s="53"/>
      <c r="K31" s="72">
        <f t="shared" si="1"/>
        <v>0</v>
      </c>
      <c r="L31" s="68"/>
      <c r="M31" s="69"/>
      <c r="N31" s="47"/>
      <c r="O31" s="24"/>
    </row>
    <row r="32" spans="2:15" s="3" customFormat="1" ht="15.75" customHeight="1" thickBot="1" x14ac:dyDescent="0.3">
      <c r="B32" s="20"/>
      <c r="C32" s="21"/>
      <c r="D32" s="21"/>
      <c r="E32" s="196" t="s">
        <v>13</v>
      </c>
      <c r="F32" s="43"/>
      <c r="G32" s="61">
        <f>SUM(G8:G31)</f>
        <v>0</v>
      </c>
      <c r="H32" s="62">
        <f>SUM(H8:H31)</f>
        <v>0</v>
      </c>
      <c r="I32" s="63">
        <f>SUM(I8:I31)</f>
        <v>0</v>
      </c>
      <c r="J32" s="54"/>
      <c r="K32" s="61">
        <f>SUM(K8:K31)</f>
        <v>0</v>
      </c>
      <c r="L32" s="62">
        <f>SUM(L8:L31)</f>
        <v>0</v>
      </c>
      <c r="M32" s="63">
        <f>SUM(M8:M31)</f>
        <v>0</v>
      </c>
      <c r="N32" s="56">
        <f>SUM(N8:N31)</f>
        <v>0</v>
      </c>
      <c r="O32" s="22"/>
    </row>
    <row r="33" spans="6:15" x14ac:dyDescent="0.25">
      <c r="F33" s="1"/>
      <c r="G33" s="30"/>
      <c r="H33" s="2"/>
      <c r="I33" s="1"/>
      <c r="J33" s="1"/>
      <c r="K33" s="30"/>
      <c r="L33" s="2"/>
      <c r="M33" s="1"/>
      <c r="N33" s="1"/>
      <c r="O33" s="1"/>
    </row>
    <row r="34" spans="6:15" x14ac:dyDescent="0.25">
      <c r="F34" s="137"/>
      <c r="G34" s="30"/>
      <c r="H34" s="2"/>
      <c r="I34" s="1"/>
      <c r="J34" s="1"/>
      <c r="K34" s="30"/>
      <c r="L34" s="2"/>
      <c r="M34" s="1"/>
      <c r="N34" s="1"/>
      <c r="O34" s="1"/>
    </row>
    <row r="35" spans="6:15" x14ac:dyDescent="0.25">
      <c r="F35" s="137"/>
      <c r="G35" s="30"/>
      <c r="H35" s="2"/>
      <c r="I35" s="1"/>
      <c r="J35" s="1"/>
      <c r="K35" s="30"/>
      <c r="L35" s="2"/>
      <c r="M35" s="1"/>
      <c r="N35" s="1"/>
      <c r="O35" s="1"/>
    </row>
    <row r="36" spans="6:15" x14ac:dyDescent="0.25">
      <c r="F36" s="5"/>
      <c r="G36" s="30"/>
      <c r="H36" s="2"/>
      <c r="I36" s="1"/>
      <c r="J36" s="1"/>
      <c r="K36" s="30"/>
      <c r="L36" s="2"/>
      <c r="M36" s="1"/>
      <c r="N36" s="1"/>
      <c r="O36" s="1"/>
    </row>
    <row r="37" spans="6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6:15" x14ac:dyDescent="0.25">
      <c r="F38" s="1"/>
      <c r="G38" s="30"/>
      <c r="H38" s="2"/>
      <c r="I38" s="1"/>
      <c r="J38" s="1"/>
      <c r="K38" s="30"/>
      <c r="L38" s="2"/>
      <c r="M38" s="1"/>
      <c r="N38" s="1"/>
      <c r="O38" s="1"/>
    </row>
    <row r="39" spans="6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6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6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6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6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6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6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6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6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6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ht="15" customHeight="1" x14ac:dyDescent="0.25"/>
    <row r="231" spans="6:15" ht="15" customHeight="1" x14ac:dyDescent="0.25"/>
    <row r="240" spans="6:15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53A0F-FAD9-462D-B78B-6E63747D47A2}">
  <dimension ref="A1:R244"/>
  <sheetViews>
    <sheetView topLeftCell="A4" zoomScaleNormal="60" zoomScaleSheetLayoutView="100" workbookViewId="0">
      <selection activeCell="G21" sqref="G21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customWidth="1"/>
    <col min="4" max="4" width="4.42578125" customWidth="1"/>
    <col min="5" max="5" width="19.5703125" style="113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14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14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15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15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16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117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73"/>
      <c r="D9" s="11"/>
      <c r="E9" s="117"/>
      <c r="F9" s="39"/>
      <c r="G9" s="57">
        <f t="shared" ref="G9:G32" si="0">+D9*F9</f>
        <v>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11"/>
      <c r="D10" s="11"/>
      <c r="E10" s="117"/>
      <c r="F10" s="39"/>
      <c r="G10" s="57">
        <f t="shared" si="0"/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x14ac:dyDescent="0.25">
      <c r="B11" s="10"/>
      <c r="C11" s="11"/>
      <c r="D11" s="11"/>
      <c r="E11" s="117"/>
      <c r="F11" s="39"/>
      <c r="G11" s="57">
        <f t="shared" si="0"/>
        <v>0</v>
      </c>
      <c r="H11" s="18"/>
      <c r="I11" s="48"/>
      <c r="J11" s="50"/>
      <c r="K11" s="70">
        <f t="shared" ref="K11:K32" si="1">+D11*J11</f>
        <v>0</v>
      </c>
      <c r="L11" s="18"/>
      <c r="M11" s="48"/>
      <c r="N11" s="44"/>
      <c r="O11" s="12"/>
    </row>
    <row r="12" spans="1:18" x14ac:dyDescent="0.25">
      <c r="B12" s="10"/>
      <c r="C12" s="11"/>
      <c r="D12" s="11"/>
      <c r="E12" s="117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1"/>
      <c r="D13" s="11"/>
      <c r="E13" s="117"/>
      <c r="F13" s="39"/>
      <c r="G13" s="57">
        <f t="shared" si="0"/>
        <v>0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x14ac:dyDescent="0.25">
      <c r="B14" s="10"/>
      <c r="C14" s="11"/>
      <c r="D14" s="11"/>
      <c r="E14" s="117"/>
      <c r="F14" s="39"/>
      <c r="G14" s="57">
        <f t="shared" si="0"/>
        <v>0</v>
      </c>
      <c r="H14" s="18"/>
      <c r="I14" s="48"/>
      <c r="J14" s="50"/>
      <c r="K14" s="70">
        <f t="shared" si="1"/>
        <v>0</v>
      </c>
      <c r="L14" s="18"/>
      <c r="M14" s="48"/>
      <c r="N14" s="44"/>
      <c r="O14" s="12"/>
    </row>
    <row r="15" spans="1:18" x14ac:dyDescent="0.25">
      <c r="B15" s="10"/>
      <c r="C15" s="11"/>
      <c r="D15" s="11"/>
      <c r="E15" s="117"/>
      <c r="F15" s="39"/>
      <c r="G15" s="57">
        <f t="shared" ref="G15:G18" si="2">+D15*F15</f>
        <v>0</v>
      </c>
      <c r="H15" s="18"/>
      <c r="I15" s="48"/>
      <c r="J15" s="50"/>
      <c r="K15" s="70">
        <f t="shared" ref="K15:K18" si="3">+D15*J15</f>
        <v>0</v>
      </c>
      <c r="L15" s="18"/>
      <c r="M15" s="48"/>
      <c r="N15" s="44"/>
      <c r="O15" s="12"/>
    </row>
    <row r="16" spans="1:18" x14ac:dyDescent="0.25">
      <c r="B16" s="10"/>
      <c r="C16" s="11"/>
      <c r="D16" s="11"/>
      <c r="E16" s="117"/>
      <c r="F16" s="39"/>
      <c r="G16" s="57">
        <f t="shared" si="2"/>
        <v>0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/>
      <c r="C17" s="11"/>
      <c r="D17" s="11"/>
      <c r="E17" s="117"/>
      <c r="F17" s="39"/>
      <c r="G17" s="57">
        <f t="shared" si="2"/>
        <v>0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/>
      <c r="C18" s="11"/>
      <c r="D18" s="11"/>
      <c r="E18" s="117"/>
      <c r="F18" s="39"/>
      <c r="G18" s="57">
        <f t="shared" si="2"/>
        <v>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/>
      <c r="C19" s="11"/>
      <c r="D19" s="11"/>
      <c r="E19" s="117"/>
      <c r="F19" s="39"/>
      <c r="G19" s="57">
        <f t="shared" ref="G19:G23" si="4">+D19*F19</f>
        <v>0</v>
      </c>
      <c r="H19" s="18"/>
      <c r="I19" s="48"/>
      <c r="J19" s="50"/>
      <c r="K19" s="70">
        <f>+D19*J19</f>
        <v>0</v>
      </c>
      <c r="L19" s="18"/>
      <c r="M19" s="48"/>
      <c r="N19" s="44"/>
      <c r="O19" s="12"/>
    </row>
    <row r="20" spans="2:15" x14ac:dyDescent="0.25">
      <c r="B20" s="10"/>
      <c r="C20" s="11"/>
      <c r="D20" s="11"/>
      <c r="E20" s="117"/>
      <c r="F20" s="39"/>
      <c r="G20" s="57">
        <f t="shared" si="4"/>
        <v>0</v>
      </c>
      <c r="H20" s="18"/>
      <c r="I20" s="48"/>
      <c r="J20" s="50"/>
      <c r="K20" s="70">
        <f t="shared" ref="K20:K23" si="5">+D20*J20</f>
        <v>0</v>
      </c>
      <c r="L20" s="18"/>
      <c r="M20" s="48"/>
      <c r="N20" s="44"/>
      <c r="O20" s="12"/>
    </row>
    <row r="21" spans="2:15" x14ac:dyDescent="0.25">
      <c r="B21" s="10"/>
      <c r="C21" s="11"/>
      <c r="D21" s="11"/>
      <c r="E21" s="117"/>
      <c r="F21" s="39"/>
      <c r="G21" s="57">
        <f t="shared" si="4"/>
        <v>0</v>
      </c>
      <c r="H21" s="18"/>
      <c r="I21" s="48"/>
      <c r="J21" s="50"/>
      <c r="K21" s="70">
        <f t="shared" si="5"/>
        <v>0</v>
      </c>
      <c r="L21" s="18"/>
      <c r="M21" s="48"/>
      <c r="N21" s="44"/>
      <c r="O21" s="12"/>
    </row>
    <row r="22" spans="2:15" x14ac:dyDescent="0.25">
      <c r="B22" s="10"/>
      <c r="C22" s="11"/>
      <c r="D22" s="11"/>
      <c r="E22" s="117"/>
      <c r="F22" s="39"/>
      <c r="G22" s="57">
        <f t="shared" si="4"/>
        <v>0</v>
      </c>
      <c r="H22" s="18"/>
      <c r="I22" s="48"/>
      <c r="J22" s="50"/>
      <c r="K22" s="70">
        <f t="shared" si="5"/>
        <v>0</v>
      </c>
      <c r="L22" s="18"/>
      <c r="M22" s="48"/>
      <c r="N22" s="44"/>
      <c r="O22" s="12"/>
    </row>
    <row r="23" spans="2:15" x14ac:dyDescent="0.25">
      <c r="B23" s="10"/>
      <c r="C23" s="11"/>
      <c r="D23" s="11"/>
      <c r="E23" s="117"/>
      <c r="F23" s="39"/>
      <c r="G23" s="57">
        <f t="shared" si="4"/>
        <v>0</v>
      </c>
      <c r="H23" s="18"/>
      <c r="I23" s="48"/>
      <c r="J23" s="50"/>
      <c r="K23" s="70">
        <f t="shared" si="5"/>
        <v>0</v>
      </c>
      <c r="L23" s="18"/>
      <c r="M23" s="48"/>
      <c r="N23" s="44"/>
      <c r="O23" s="12"/>
    </row>
    <row r="24" spans="2:15" x14ac:dyDescent="0.25">
      <c r="B24" s="10"/>
      <c r="C24" s="11"/>
      <c r="D24" s="11"/>
      <c r="E24" s="117"/>
      <c r="F24" s="39"/>
      <c r="G24" s="57">
        <f t="shared" si="0"/>
        <v>0</v>
      </c>
      <c r="H24" s="18"/>
      <c r="I24" s="48"/>
      <c r="J24" s="50"/>
      <c r="K24" s="70">
        <f t="shared" si="1"/>
        <v>0</v>
      </c>
      <c r="L24" s="18"/>
      <c r="M24" s="48"/>
      <c r="N24" s="44"/>
      <c r="O24" s="12"/>
    </row>
    <row r="25" spans="2:15" x14ac:dyDescent="0.25">
      <c r="B25" s="10"/>
      <c r="C25" s="11"/>
      <c r="D25" s="11"/>
      <c r="E25" s="117"/>
      <c r="F25" s="39"/>
      <c r="G25" s="57">
        <f t="shared" si="0"/>
        <v>0</v>
      </c>
      <c r="H25" s="18"/>
      <c r="I25" s="48"/>
      <c r="J25" s="50"/>
      <c r="K25" s="70">
        <f t="shared" si="1"/>
        <v>0</v>
      </c>
      <c r="L25" s="18"/>
      <c r="M25" s="48"/>
      <c r="N25" s="44"/>
      <c r="O25" s="12"/>
    </row>
    <row r="26" spans="2:15" x14ac:dyDescent="0.25">
      <c r="B26" s="11"/>
      <c r="C26" s="11"/>
      <c r="D26" s="11"/>
      <c r="E26" s="117"/>
      <c r="F26" s="39"/>
      <c r="G26" s="57">
        <f t="shared" si="0"/>
        <v>0</v>
      </c>
      <c r="H26" s="18"/>
      <c r="I26" s="48"/>
      <c r="J26" s="50"/>
      <c r="K26" s="70">
        <f t="shared" si="1"/>
        <v>0</v>
      </c>
      <c r="L26" s="18"/>
      <c r="M26" s="48"/>
      <c r="N26" s="44"/>
      <c r="O26" s="12"/>
    </row>
    <row r="27" spans="2:15" x14ac:dyDescent="0.25">
      <c r="B27" s="13"/>
      <c r="C27" s="13"/>
      <c r="D27" s="13"/>
      <c r="E27" s="146"/>
      <c r="F27" s="41"/>
      <c r="G27" s="57">
        <f t="shared" si="0"/>
        <v>0</v>
      </c>
      <c r="H27" s="18"/>
      <c r="I27" s="48"/>
      <c r="J27" s="52"/>
      <c r="K27" s="70">
        <f t="shared" si="1"/>
        <v>0</v>
      </c>
      <c r="L27" s="18"/>
      <c r="M27" s="48"/>
      <c r="N27" s="46"/>
      <c r="O27" s="14"/>
    </row>
    <row r="28" spans="2:15" x14ac:dyDescent="0.25">
      <c r="B28" s="16"/>
      <c r="C28" s="16"/>
      <c r="D28" s="16"/>
      <c r="E28" s="118"/>
      <c r="F28" s="40"/>
      <c r="G28" s="57">
        <f t="shared" si="0"/>
        <v>0</v>
      </c>
      <c r="H28" s="18"/>
      <c r="I28" s="48"/>
      <c r="J28" s="51"/>
      <c r="K28" s="70">
        <f t="shared" si="1"/>
        <v>0</v>
      </c>
      <c r="L28" s="18"/>
      <c r="M28" s="48"/>
      <c r="N28" s="45"/>
      <c r="O28" s="17"/>
    </row>
    <row r="29" spans="2:15" ht="15.75" customHeight="1" x14ac:dyDescent="0.25">
      <c r="B29" s="16"/>
      <c r="C29" s="16"/>
      <c r="D29" s="16"/>
      <c r="E29" s="118"/>
      <c r="F29" s="40"/>
      <c r="G29" s="57">
        <f t="shared" si="0"/>
        <v>0</v>
      </c>
      <c r="H29" s="18"/>
      <c r="I29" s="48"/>
      <c r="J29" s="51"/>
      <c r="K29" s="70">
        <f t="shared" si="1"/>
        <v>0</v>
      </c>
      <c r="L29" s="18"/>
      <c r="M29" s="48"/>
      <c r="N29" s="45"/>
      <c r="O29" s="17"/>
    </row>
    <row r="30" spans="2:15" ht="15.75" customHeight="1" x14ac:dyDescent="0.25">
      <c r="B30" s="16"/>
      <c r="C30" s="16"/>
      <c r="D30" s="16"/>
      <c r="E30" s="118"/>
      <c r="F30" s="40"/>
      <c r="G30" s="57">
        <f t="shared" si="0"/>
        <v>0</v>
      </c>
      <c r="H30" s="18"/>
      <c r="I30" s="48"/>
      <c r="J30" s="51"/>
      <c r="K30" s="70">
        <f t="shared" si="1"/>
        <v>0</v>
      </c>
      <c r="L30" s="18"/>
      <c r="M30" s="48"/>
      <c r="N30" s="45"/>
      <c r="O30" s="17"/>
    </row>
    <row r="31" spans="2:15" ht="15.75" customHeight="1" x14ac:dyDescent="0.25">
      <c r="B31" s="16"/>
      <c r="C31" s="16"/>
      <c r="D31" s="16"/>
      <c r="E31" s="118"/>
      <c r="F31" s="40"/>
      <c r="G31" s="57">
        <f t="shared" si="0"/>
        <v>0</v>
      </c>
      <c r="H31" s="18"/>
      <c r="I31" s="48"/>
      <c r="J31" s="51"/>
      <c r="K31" s="70">
        <f t="shared" si="1"/>
        <v>0</v>
      </c>
      <c r="L31" s="18"/>
      <c r="M31" s="48"/>
      <c r="N31" s="45"/>
      <c r="O31" s="17"/>
    </row>
    <row r="32" spans="2:15" ht="15.75" customHeight="1" thickBot="1" x14ac:dyDescent="0.3">
      <c r="B32" s="23"/>
      <c r="C32" s="23"/>
      <c r="D32" s="23"/>
      <c r="E32" s="119"/>
      <c r="F32" s="42"/>
      <c r="G32" s="67">
        <f t="shared" si="0"/>
        <v>0</v>
      </c>
      <c r="H32" s="68"/>
      <c r="I32" s="69"/>
      <c r="J32" s="53"/>
      <c r="K32" s="72">
        <f t="shared" si="1"/>
        <v>0</v>
      </c>
      <c r="L32" s="68"/>
      <c r="M32" s="69"/>
      <c r="N32" s="47"/>
      <c r="O32" s="24"/>
    </row>
    <row r="33" spans="2:15" s="3" customFormat="1" ht="15.75" customHeight="1" thickBot="1" x14ac:dyDescent="0.3">
      <c r="B33" s="20"/>
      <c r="C33" s="21"/>
      <c r="D33" s="21"/>
      <c r="E33" s="120" t="s">
        <v>13</v>
      </c>
      <c r="F33" s="43"/>
      <c r="G33" s="61">
        <f>SUM(G8:G32)</f>
        <v>0</v>
      </c>
      <c r="H33" s="62">
        <f>SUM(H8:H32)</f>
        <v>0</v>
      </c>
      <c r="I33" s="63">
        <f>SUM(I8:I32)</f>
        <v>0</v>
      </c>
      <c r="J33" s="54"/>
      <c r="K33" s="61">
        <f>SUM(K8:K32)</f>
        <v>0</v>
      </c>
      <c r="L33" s="62">
        <f>SUM(L8:L32)</f>
        <v>0</v>
      </c>
      <c r="M33" s="63">
        <f>SUM(M8:M32)</f>
        <v>0</v>
      </c>
      <c r="N33" s="56">
        <f>SUM(N8:N32)</f>
        <v>0</v>
      </c>
      <c r="O33" s="22"/>
    </row>
    <row r="34" spans="2:15" x14ac:dyDescent="0.25">
      <c r="F34" s="1"/>
      <c r="G34" s="30"/>
      <c r="H34" s="2"/>
      <c r="I34" s="1"/>
      <c r="J34" s="1"/>
      <c r="K34" s="30"/>
      <c r="L34" s="2"/>
      <c r="M34" s="1"/>
      <c r="N34" s="1"/>
      <c r="O34" s="1"/>
    </row>
    <row r="35" spans="2:15" x14ac:dyDescent="0.25">
      <c r="F35" s="5"/>
      <c r="G35" s="30"/>
      <c r="H35" s="2"/>
      <c r="I35" s="1"/>
      <c r="J35" s="1"/>
      <c r="K35" s="30"/>
      <c r="L35" s="2"/>
      <c r="M35" s="1"/>
      <c r="N35" s="1"/>
      <c r="O35" s="1"/>
    </row>
    <row r="36" spans="2:15" x14ac:dyDescent="0.25">
      <c r="F36" s="1"/>
      <c r="G36" s="30"/>
      <c r="H36" s="2"/>
      <c r="I36" s="1"/>
      <c r="J36" s="1"/>
      <c r="K36" s="30"/>
      <c r="L36" s="2"/>
      <c r="M36" s="1"/>
      <c r="N36" s="1"/>
      <c r="O36" s="1"/>
    </row>
    <row r="37" spans="2:15" x14ac:dyDescent="0.25">
      <c r="F37" s="137"/>
      <c r="G37" s="30"/>
      <c r="H37" s="2"/>
      <c r="I37" s="1"/>
      <c r="J37" s="1"/>
      <c r="K37" s="30"/>
      <c r="L37" s="2"/>
      <c r="M37" s="1"/>
      <c r="N37" s="1"/>
      <c r="O37" s="1"/>
    </row>
    <row r="38" spans="2:15" x14ac:dyDescent="0.25">
      <c r="F38" s="1"/>
      <c r="G38" s="30"/>
      <c r="H38" s="2"/>
      <c r="I38" s="1"/>
      <c r="J38" s="1"/>
      <c r="K38" s="30"/>
      <c r="L38" s="2"/>
      <c r="M38" s="1"/>
      <c r="N38" s="1"/>
      <c r="O38" s="1"/>
    </row>
    <row r="39" spans="2:15" x14ac:dyDescent="0.25">
      <c r="F39" s="5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  <row r="233" spans="6:15" x14ac:dyDescent="0.25">
      <c r="F233" s="1"/>
      <c r="G233" s="30"/>
      <c r="H233" s="2"/>
      <c r="I233" s="1"/>
      <c r="J233" s="1"/>
      <c r="K233" s="30"/>
      <c r="L233" s="2"/>
      <c r="M233" s="1"/>
      <c r="N233" s="1"/>
      <c r="O233" s="1"/>
    </row>
    <row r="234" spans="6:15" ht="15" customHeight="1" x14ac:dyDescent="0.25"/>
    <row r="235" spans="6:15" ht="15" customHeight="1" x14ac:dyDescent="0.25"/>
    <row r="244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7A9E-A8B4-42AD-9F05-13ECB82AC726}">
  <dimension ref="A1:R243"/>
  <sheetViews>
    <sheetView zoomScaleNormal="60" zoomScaleSheetLayoutView="100" workbookViewId="0">
      <selection activeCell="K17" sqref="K17"/>
    </sheetView>
  </sheetViews>
  <sheetFormatPr baseColWidth="10" defaultColWidth="15" defaultRowHeight="15" x14ac:dyDescent="0.25"/>
  <cols>
    <col min="1" max="1" width="2" customWidth="1"/>
    <col min="2" max="2" width="6.5703125" customWidth="1"/>
    <col min="3" max="3" width="16.42578125" customWidth="1"/>
    <col min="4" max="4" width="4.42578125" customWidth="1"/>
    <col min="5" max="5" width="19.5703125" style="113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14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/>
      <c r="D4" s="6"/>
      <c r="E4" s="114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/>
      <c r="D5" s="3"/>
      <c r="E5" s="115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15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16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/>
      <c r="C8" s="11"/>
      <c r="D8" s="11"/>
      <c r="E8" s="117"/>
      <c r="F8" s="39"/>
      <c r="G8" s="64">
        <f>+D8*F8</f>
        <v>0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/>
      <c r="C9" s="73"/>
      <c r="D9" s="11"/>
      <c r="E9" s="117"/>
      <c r="F9" s="39"/>
      <c r="G9" s="57">
        <f t="shared" ref="G9:G31" si="0">+D9*F9</f>
        <v>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11"/>
      <c r="D10" s="11"/>
      <c r="E10" s="117"/>
      <c r="F10" s="39"/>
      <c r="G10" s="57">
        <f t="shared" si="0"/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x14ac:dyDescent="0.25">
      <c r="B11" s="10"/>
      <c r="C11" s="11"/>
      <c r="D11" s="11"/>
      <c r="E11" s="117"/>
      <c r="F11" s="39"/>
      <c r="G11" s="57">
        <f t="shared" si="0"/>
        <v>0</v>
      </c>
      <c r="H11" s="18"/>
      <c r="I11" s="48"/>
      <c r="J11" s="50"/>
      <c r="K11" s="70">
        <f t="shared" ref="K11:K31" si="1">+D11*J11</f>
        <v>0</v>
      </c>
      <c r="L11" s="18"/>
      <c r="M11" s="48"/>
      <c r="N11" s="44"/>
      <c r="O11" s="12"/>
    </row>
    <row r="12" spans="1:18" x14ac:dyDescent="0.25">
      <c r="B12" s="10"/>
      <c r="C12" s="11"/>
      <c r="D12" s="11"/>
      <c r="E12" s="117"/>
      <c r="F12" s="39"/>
      <c r="G12" s="57">
        <f t="shared" si="0"/>
        <v>0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1"/>
      <c r="D13" s="11"/>
      <c r="E13" s="117"/>
      <c r="F13" s="39"/>
      <c r="G13" s="57">
        <f t="shared" si="0"/>
        <v>0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x14ac:dyDescent="0.25">
      <c r="B14" s="10"/>
      <c r="C14" s="11"/>
      <c r="D14" s="11"/>
      <c r="E14" s="117"/>
      <c r="F14" s="39"/>
      <c r="G14" s="57">
        <f t="shared" si="0"/>
        <v>0</v>
      </c>
      <c r="H14" s="18"/>
      <c r="I14" s="48"/>
      <c r="J14" s="50"/>
      <c r="K14" s="70">
        <f t="shared" si="1"/>
        <v>0</v>
      </c>
      <c r="L14" s="18"/>
      <c r="M14" s="48"/>
      <c r="N14" s="44"/>
      <c r="O14" s="12"/>
    </row>
    <row r="15" spans="1:18" x14ac:dyDescent="0.25">
      <c r="B15" s="10"/>
      <c r="C15" s="73"/>
      <c r="D15" s="11"/>
      <c r="E15" s="117"/>
      <c r="F15" s="39"/>
      <c r="G15" s="57">
        <f t="shared" ref="G15:G20" si="2">+D15*F15</f>
        <v>0</v>
      </c>
      <c r="H15" s="18"/>
      <c r="I15" s="48"/>
      <c r="J15" s="50"/>
      <c r="K15" s="70">
        <f>+D15*J15</f>
        <v>0</v>
      </c>
      <c r="L15" s="18"/>
      <c r="M15" s="48"/>
      <c r="N15" s="44"/>
      <c r="O15" s="12"/>
    </row>
    <row r="16" spans="1:18" x14ac:dyDescent="0.25">
      <c r="B16" s="10"/>
      <c r="C16" s="11"/>
      <c r="D16" s="11"/>
      <c r="E16" s="117"/>
      <c r="F16" s="39"/>
      <c r="G16" s="57">
        <f t="shared" si="2"/>
        <v>0</v>
      </c>
      <c r="H16" s="18"/>
      <c r="I16" s="48"/>
      <c r="J16" s="50"/>
      <c r="K16" s="70">
        <f>+D16*J16</f>
        <v>0</v>
      </c>
      <c r="L16" s="18"/>
      <c r="M16" s="48"/>
      <c r="N16" s="44"/>
      <c r="O16" s="12"/>
    </row>
    <row r="17" spans="2:15" x14ac:dyDescent="0.25">
      <c r="B17" s="10"/>
      <c r="C17" s="11"/>
      <c r="D17" s="11"/>
      <c r="E17" s="117"/>
      <c r="F17" s="39"/>
      <c r="G17" s="57">
        <f t="shared" si="2"/>
        <v>0</v>
      </c>
      <c r="H17" s="18"/>
      <c r="I17" s="48"/>
      <c r="J17" s="50"/>
      <c r="K17" s="70">
        <f t="shared" ref="K17:K20" si="3">+D17*J17</f>
        <v>0</v>
      </c>
      <c r="L17" s="18"/>
      <c r="M17" s="48"/>
      <c r="N17" s="44"/>
      <c r="O17" s="12"/>
    </row>
    <row r="18" spans="2:15" x14ac:dyDescent="0.25">
      <c r="B18" s="10"/>
      <c r="C18" s="11"/>
      <c r="D18" s="11"/>
      <c r="E18" s="117"/>
      <c r="F18" s="39"/>
      <c r="G18" s="57">
        <f t="shared" si="2"/>
        <v>0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/>
      <c r="C19" s="11"/>
      <c r="D19" s="11"/>
      <c r="E19" s="117"/>
      <c r="F19" s="39"/>
      <c r="G19" s="57">
        <f t="shared" si="2"/>
        <v>0</v>
      </c>
      <c r="H19" s="18"/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0"/>
      <c r="C20" s="11"/>
      <c r="D20" s="11"/>
      <c r="E20" s="117"/>
      <c r="F20" s="39"/>
      <c r="G20" s="57">
        <f t="shared" si="2"/>
        <v>0</v>
      </c>
      <c r="H20" s="18"/>
      <c r="I20" s="48"/>
      <c r="J20" s="50"/>
      <c r="K20" s="70">
        <f t="shared" si="3"/>
        <v>0</v>
      </c>
      <c r="L20" s="18"/>
      <c r="M20" s="48"/>
      <c r="N20" s="44"/>
      <c r="O20" s="12"/>
    </row>
    <row r="21" spans="2:15" x14ac:dyDescent="0.25">
      <c r="B21" s="10"/>
      <c r="C21" s="11"/>
      <c r="D21" s="11"/>
      <c r="E21" s="117"/>
      <c r="F21" s="39"/>
      <c r="G21" s="57">
        <f t="shared" si="0"/>
        <v>0</v>
      </c>
      <c r="H21" s="18"/>
      <c r="I21" s="48"/>
      <c r="J21" s="50"/>
      <c r="K21" s="70">
        <f t="shared" si="1"/>
        <v>0</v>
      </c>
      <c r="L21" s="18"/>
      <c r="M21" s="48"/>
      <c r="N21" s="44"/>
      <c r="O21" s="12"/>
    </row>
    <row r="22" spans="2:15" x14ac:dyDescent="0.25">
      <c r="B22" s="10"/>
      <c r="C22" s="11"/>
      <c r="D22" s="11"/>
      <c r="E22" s="117"/>
      <c r="F22" s="39"/>
      <c r="G22" s="57">
        <f t="shared" si="0"/>
        <v>0</v>
      </c>
      <c r="H22" s="18"/>
      <c r="I22" s="48"/>
      <c r="J22" s="50"/>
      <c r="K22" s="70">
        <f t="shared" si="1"/>
        <v>0</v>
      </c>
      <c r="L22" s="18"/>
      <c r="M22" s="48"/>
      <c r="N22" s="44"/>
      <c r="O22" s="12"/>
    </row>
    <row r="23" spans="2:15" x14ac:dyDescent="0.25">
      <c r="B23" s="11"/>
      <c r="C23" s="11"/>
      <c r="D23" s="11"/>
      <c r="E23" s="117"/>
      <c r="F23" s="39"/>
      <c r="G23" s="57">
        <f t="shared" si="0"/>
        <v>0</v>
      </c>
      <c r="H23" s="18"/>
      <c r="I23" s="48"/>
      <c r="J23" s="50"/>
      <c r="K23" s="70">
        <f t="shared" si="1"/>
        <v>0</v>
      </c>
      <c r="L23" s="18"/>
      <c r="M23" s="48"/>
      <c r="N23" s="44"/>
      <c r="O23" s="12"/>
    </row>
    <row r="24" spans="2:15" x14ac:dyDescent="0.25">
      <c r="B24" s="11"/>
      <c r="C24" s="11"/>
      <c r="D24" s="11"/>
      <c r="E24" s="117"/>
      <c r="F24" s="39"/>
      <c r="G24" s="57">
        <f t="shared" si="0"/>
        <v>0</v>
      </c>
      <c r="H24" s="18"/>
      <c r="I24" s="48"/>
      <c r="J24" s="50"/>
      <c r="K24" s="70">
        <f t="shared" si="1"/>
        <v>0</v>
      </c>
      <c r="L24" s="18"/>
      <c r="M24" s="48"/>
      <c r="N24" s="44"/>
      <c r="O24" s="12"/>
    </row>
    <row r="25" spans="2:15" x14ac:dyDescent="0.25">
      <c r="B25" s="11"/>
      <c r="C25" s="11"/>
      <c r="D25" s="11"/>
      <c r="E25" s="117"/>
      <c r="F25" s="39"/>
      <c r="G25" s="57">
        <f t="shared" ref="G25:G26" si="4">+D25*F25</f>
        <v>0</v>
      </c>
      <c r="H25" s="18"/>
      <c r="I25" s="48"/>
      <c r="J25" s="50"/>
      <c r="K25" s="70">
        <f t="shared" ref="K25:K26" si="5">+D25*J25</f>
        <v>0</v>
      </c>
      <c r="L25" s="18"/>
      <c r="M25" s="48"/>
      <c r="N25" s="44"/>
      <c r="O25" s="12"/>
    </row>
    <row r="26" spans="2:15" x14ac:dyDescent="0.25">
      <c r="B26" s="13"/>
      <c r="C26" s="13"/>
      <c r="D26" s="13"/>
      <c r="E26" s="146"/>
      <c r="F26" s="41"/>
      <c r="G26" s="57">
        <f t="shared" si="4"/>
        <v>0</v>
      </c>
      <c r="H26" s="18"/>
      <c r="I26" s="48"/>
      <c r="J26" s="52"/>
      <c r="K26" s="70">
        <f t="shared" si="5"/>
        <v>0</v>
      </c>
      <c r="L26" s="18"/>
      <c r="M26" s="48"/>
      <c r="N26" s="46"/>
      <c r="O26" s="14"/>
    </row>
    <row r="27" spans="2:15" x14ac:dyDescent="0.25">
      <c r="B27" s="16"/>
      <c r="C27" s="16"/>
      <c r="D27" s="16"/>
      <c r="E27" s="118"/>
      <c r="F27" s="40"/>
      <c r="G27" s="57">
        <f t="shared" si="0"/>
        <v>0</v>
      </c>
      <c r="H27" s="18"/>
      <c r="I27" s="48"/>
      <c r="J27" s="51"/>
      <c r="K27" s="70">
        <f t="shared" si="1"/>
        <v>0</v>
      </c>
      <c r="L27" s="18"/>
      <c r="M27" s="48"/>
      <c r="N27" s="45"/>
      <c r="O27" s="17"/>
    </row>
    <row r="28" spans="2:15" ht="15.75" customHeight="1" x14ac:dyDescent="0.25">
      <c r="B28" s="16"/>
      <c r="C28" s="16"/>
      <c r="D28" s="16"/>
      <c r="E28" s="118"/>
      <c r="F28" s="40"/>
      <c r="G28" s="57">
        <f t="shared" si="0"/>
        <v>0</v>
      </c>
      <c r="H28" s="18"/>
      <c r="I28" s="48"/>
      <c r="J28" s="51"/>
      <c r="K28" s="70">
        <f t="shared" si="1"/>
        <v>0</v>
      </c>
      <c r="L28" s="18"/>
      <c r="M28" s="48"/>
      <c r="N28" s="45"/>
      <c r="O28" s="17"/>
    </row>
    <row r="29" spans="2:15" ht="15.75" customHeight="1" x14ac:dyDescent="0.25">
      <c r="B29" s="16"/>
      <c r="C29" s="16"/>
      <c r="D29" s="16"/>
      <c r="E29" s="118"/>
      <c r="F29" s="40"/>
      <c r="G29" s="57">
        <f t="shared" si="0"/>
        <v>0</v>
      </c>
      <c r="H29" s="18"/>
      <c r="I29" s="48"/>
      <c r="J29" s="51"/>
      <c r="K29" s="70">
        <f t="shared" si="1"/>
        <v>0</v>
      </c>
      <c r="L29" s="18"/>
      <c r="M29" s="48"/>
      <c r="N29" s="45"/>
      <c r="O29" s="17"/>
    </row>
    <row r="30" spans="2:15" ht="15.75" customHeight="1" x14ac:dyDescent="0.25">
      <c r="B30" s="16"/>
      <c r="C30" s="16"/>
      <c r="D30" s="16"/>
      <c r="E30" s="118"/>
      <c r="F30" s="40"/>
      <c r="G30" s="57">
        <f t="shared" si="0"/>
        <v>0</v>
      </c>
      <c r="H30" s="18"/>
      <c r="I30" s="48"/>
      <c r="J30" s="51"/>
      <c r="K30" s="70">
        <f t="shared" si="1"/>
        <v>0</v>
      </c>
      <c r="L30" s="18"/>
      <c r="M30" s="48"/>
      <c r="N30" s="45"/>
      <c r="O30" s="17"/>
    </row>
    <row r="31" spans="2:15" ht="15.75" customHeight="1" thickBot="1" x14ac:dyDescent="0.3">
      <c r="B31" s="23"/>
      <c r="C31" s="23"/>
      <c r="D31" s="23"/>
      <c r="E31" s="119"/>
      <c r="F31" s="42"/>
      <c r="G31" s="67">
        <f t="shared" si="0"/>
        <v>0</v>
      </c>
      <c r="H31" s="68"/>
      <c r="I31" s="69"/>
      <c r="J31" s="53"/>
      <c r="K31" s="72">
        <f t="shared" si="1"/>
        <v>0</v>
      </c>
      <c r="L31" s="68"/>
      <c r="M31" s="69"/>
      <c r="N31" s="47"/>
      <c r="O31" s="24"/>
    </row>
    <row r="32" spans="2:15" s="3" customFormat="1" ht="15.75" customHeight="1" thickBot="1" x14ac:dyDescent="0.3">
      <c r="B32" s="20"/>
      <c r="C32" s="21"/>
      <c r="D32" s="21"/>
      <c r="E32" s="120" t="s">
        <v>13</v>
      </c>
      <c r="F32" s="43"/>
      <c r="G32" s="61">
        <f>SUM(G8:G31)</f>
        <v>0</v>
      </c>
      <c r="H32" s="62">
        <f>SUM(H8:H31)</f>
        <v>0</v>
      </c>
      <c r="I32" s="63">
        <f>SUM(I8:I31)</f>
        <v>0</v>
      </c>
      <c r="J32" s="54"/>
      <c r="K32" s="61">
        <f>SUM(K8:K31)</f>
        <v>0</v>
      </c>
      <c r="L32" s="62">
        <f>SUM(L8:L31)</f>
        <v>0</v>
      </c>
      <c r="M32" s="63">
        <f>SUM(M8:M31)</f>
        <v>0</v>
      </c>
      <c r="N32" s="56">
        <f>SUM(N8:N31)</f>
        <v>0</v>
      </c>
      <c r="O32" s="22"/>
    </row>
    <row r="33" spans="6:15" x14ac:dyDescent="0.25">
      <c r="F33" s="1"/>
      <c r="G33" s="30"/>
      <c r="H33" s="2"/>
      <c r="I33" s="1"/>
      <c r="J33" s="1"/>
      <c r="K33" s="30"/>
      <c r="L33" s="2"/>
      <c r="M33" s="1"/>
      <c r="N33" s="1"/>
      <c r="O33" s="1"/>
    </row>
    <row r="34" spans="6:15" x14ac:dyDescent="0.25">
      <c r="F34" s="1"/>
      <c r="G34" s="30"/>
      <c r="H34" s="2"/>
      <c r="I34" s="1"/>
      <c r="J34" s="1"/>
      <c r="K34" s="30"/>
      <c r="L34" s="2"/>
      <c r="M34" s="1"/>
      <c r="N34" s="1"/>
      <c r="O34" s="1"/>
    </row>
    <row r="35" spans="6:15" x14ac:dyDescent="0.25">
      <c r="F35" s="1"/>
      <c r="G35" s="30"/>
      <c r="H35" s="2"/>
      <c r="I35" s="1"/>
      <c r="J35" s="1"/>
      <c r="K35" s="30"/>
      <c r="L35" s="2"/>
      <c r="M35" s="1"/>
      <c r="N35" s="1"/>
      <c r="O35" s="1"/>
    </row>
    <row r="36" spans="6:15" x14ac:dyDescent="0.25">
      <c r="F36" s="137"/>
      <c r="G36" s="30"/>
      <c r="H36" s="2"/>
      <c r="I36" s="1"/>
      <c r="J36" s="1"/>
      <c r="K36" s="30"/>
      <c r="L36" s="2"/>
      <c r="M36" s="1"/>
      <c r="N36" s="1"/>
      <c r="O36" s="1"/>
    </row>
    <row r="37" spans="6:15" x14ac:dyDescent="0.25">
      <c r="F37" s="5"/>
      <c r="G37" s="30"/>
      <c r="H37" s="2"/>
      <c r="I37" s="1"/>
      <c r="J37" s="1"/>
      <c r="K37" s="30"/>
      <c r="L37" s="2"/>
      <c r="M37" s="1"/>
      <c r="N37" s="1"/>
      <c r="O37" s="1"/>
    </row>
    <row r="38" spans="6:15" x14ac:dyDescent="0.25">
      <c r="F38" s="5"/>
      <c r="G38" s="30"/>
      <c r="H38" s="2"/>
      <c r="I38" s="1"/>
      <c r="J38" s="1"/>
      <c r="K38" s="30"/>
      <c r="L38" s="2"/>
      <c r="M38" s="1"/>
      <c r="N38" s="1"/>
      <c r="O38" s="1"/>
    </row>
    <row r="39" spans="6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6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6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6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6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6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6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6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6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6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  <row r="233" spans="6:15" ht="15" customHeight="1" x14ac:dyDescent="0.25"/>
    <row r="234" spans="6:15" ht="15" customHeight="1" x14ac:dyDescent="0.25"/>
    <row r="243" ht="15" customHeight="1" x14ac:dyDescent="0.25"/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36"/>
  <sheetViews>
    <sheetView zoomScaleNormal="100" workbookViewId="0">
      <pane xSplit="2" ySplit="7" topLeftCell="C26" activePane="bottomRight" state="frozen"/>
      <selection pane="topRight" activeCell="C1" sqref="C1"/>
      <selection pane="bottomLeft" activeCell="A8" sqref="A8"/>
      <selection pane="bottomRight" activeCell="I54" sqref="I54"/>
    </sheetView>
  </sheetViews>
  <sheetFormatPr baseColWidth="10" defaultColWidth="15" defaultRowHeight="15" customHeight="1" x14ac:dyDescent="0.25"/>
  <cols>
    <col min="1" max="1" width="2" customWidth="1"/>
    <col min="2" max="2" width="10.7109375" customWidth="1"/>
    <col min="3" max="3" width="21.5703125" customWidth="1"/>
    <col min="4" max="4" width="6" customWidth="1"/>
    <col min="5" max="5" width="25.140625" customWidth="1"/>
    <col min="6" max="6" width="9.1406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45294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ht="15.75" thickBot="1" x14ac:dyDescent="0.3">
      <c r="B8" s="10">
        <v>7682</v>
      </c>
      <c r="C8" s="11" t="s">
        <v>59</v>
      </c>
      <c r="D8" s="11">
        <v>1</v>
      </c>
      <c r="E8" s="73" t="s">
        <v>50</v>
      </c>
      <c r="F8" s="39">
        <v>80</v>
      </c>
      <c r="G8" s="64">
        <v>0</v>
      </c>
      <c r="H8" s="65">
        <v>80</v>
      </c>
      <c r="I8" s="66"/>
      <c r="J8" s="50"/>
      <c r="K8" s="71">
        <f t="shared" ref="K8:K43" si="0">+D8*J8</f>
        <v>0</v>
      </c>
      <c r="L8" s="65"/>
      <c r="M8" s="66"/>
      <c r="N8" s="44"/>
      <c r="O8" s="12"/>
    </row>
    <row r="9" spans="1:18" x14ac:dyDescent="0.25">
      <c r="B9" s="10"/>
      <c r="C9" s="11"/>
      <c r="D9" s="11">
        <v>1</v>
      </c>
      <c r="E9" s="73" t="s">
        <v>67</v>
      </c>
      <c r="F9" s="39">
        <v>14</v>
      </c>
      <c r="G9" s="57">
        <v>0</v>
      </c>
      <c r="H9" s="18">
        <v>14</v>
      </c>
      <c r="I9" s="48"/>
      <c r="J9" s="50"/>
      <c r="K9" s="71">
        <f t="shared" si="0"/>
        <v>0</v>
      </c>
      <c r="L9" s="18"/>
      <c r="M9" s="48"/>
      <c r="N9" s="44"/>
      <c r="O9" s="12"/>
    </row>
    <row r="10" spans="1:18" x14ac:dyDescent="0.25">
      <c r="B10" s="10"/>
      <c r="C10" s="73"/>
      <c r="D10" s="11">
        <v>10</v>
      </c>
      <c r="E10" s="73" t="s">
        <v>41</v>
      </c>
      <c r="F10" s="39">
        <v>8</v>
      </c>
      <c r="G10" s="57">
        <v>0</v>
      </c>
      <c r="H10" s="18">
        <v>80</v>
      </c>
      <c r="I10" s="48"/>
      <c r="J10" s="50"/>
      <c r="K10" s="70">
        <f t="shared" si="0"/>
        <v>0</v>
      </c>
      <c r="L10" s="18"/>
      <c r="M10" s="48"/>
      <c r="N10" s="44"/>
      <c r="O10" s="12"/>
    </row>
    <row r="11" spans="1:18" x14ac:dyDescent="0.25">
      <c r="B11" s="10"/>
      <c r="C11" s="73"/>
      <c r="D11" s="11">
        <v>4</v>
      </c>
      <c r="E11" s="73" t="s">
        <v>68</v>
      </c>
      <c r="F11" s="39">
        <v>25</v>
      </c>
      <c r="G11" s="57">
        <v>0</v>
      </c>
      <c r="H11" s="18">
        <v>100</v>
      </c>
      <c r="I11" s="48"/>
      <c r="J11" s="50"/>
      <c r="K11" s="70">
        <f t="shared" si="0"/>
        <v>0</v>
      </c>
      <c r="L11" s="18"/>
      <c r="M11" s="48"/>
      <c r="N11" s="44"/>
      <c r="O11" s="12"/>
    </row>
    <row r="12" spans="1:18" x14ac:dyDescent="0.25">
      <c r="B12" s="10"/>
      <c r="C12" s="73"/>
      <c r="D12" s="11">
        <v>1</v>
      </c>
      <c r="E12" s="73" t="s">
        <v>28</v>
      </c>
      <c r="F12" s="39">
        <v>50</v>
      </c>
      <c r="G12" s="57">
        <v>0</v>
      </c>
      <c r="H12" s="18">
        <v>50</v>
      </c>
      <c r="I12" s="48"/>
      <c r="J12" s="50"/>
      <c r="K12" s="70">
        <f t="shared" si="0"/>
        <v>0</v>
      </c>
      <c r="L12" s="18"/>
      <c r="M12" s="48"/>
      <c r="N12" s="44"/>
      <c r="O12" s="12"/>
    </row>
    <row r="13" spans="1:18" x14ac:dyDescent="0.25">
      <c r="B13" s="10">
        <v>7683</v>
      </c>
      <c r="C13" s="73" t="s">
        <v>69</v>
      </c>
      <c r="D13" s="11">
        <v>1</v>
      </c>
      <c r="E13" s="73" t="s">
        <v>70</v>
      </c>
      <c r="F13" s="39">
        <v>935</v>
      </c>
      <c r="G13" s="57">
        <f t="shared" ref="G13:G43" si="1">+D13*F13</f>
        <v>935</v>
      </c>
      <c r="H13" s="18"/>
      <c r="I13" s="48"/>
      <c r="J13" s="50"/>
      <c r="K13" s="70">
        <f t="shared" si="0"/>
        <v>0</v>
      </c>
      <c r="L13" s="18"/>
      <c r="M13" s="48"/>
      <c r="N13" s="44"/>
      <c r="O13" s="12"/>
    </row>
    <row r="14" spans="1:18" x14ac:dyDescent="0.25">
      <c r="B14" s="10">
        <v>7684</v>
      </c>
      <c r="C14" s="73" t="s">
        <v>71</v>
      </c>
      <c r="D14" s="11">
        <v>4</v>
      </c>
      <c r="E14" s="73" t="s">
        <v>72</v>
      </c>
      <c r="F14" s="39">
        <v>18</v>
      </c>
      <c r="G14" s="57">
        <f t="shared" si="1"/>
        <v>72</v>
      </c>
      <c r="H14" s="18"/>
      <c r="I14" s="48"/>
      <c r="J14" s="50"/>
      <c r="K14" s="70">
        <f t="shared" si="0"/>
        <v>0</v>
      </c>
      <c r="L14" s="18"/>
      <c r="M14" s="48"/>
      <c r="N14" s="44"/>
      <c r="O14" s="12"/>
    </row>
    <row r="15" spans="1:18" x14ac:dyDescent="0.25">
      <c r="B15" s="16">
        <v>7685</v>
      </c>
      <c r="C15" s="16" t="s">
        <v>73</v>
      </c>
      <c r="D15" s="16">
        <v>12</v>
      </c>
      <c r="E15" s="130" t="s">
        <v>74</v>
      </c>
      <c r="F15" s="40"/>
      <c r="G15" s="57">
        <f t="shared" ref="G15:G28" si="2">+D15*F15</f>
        <v>0</v>
      </c>
      <c r="H15" s="18"/>
      <c r="I15" s="48"/>
      <c r="J15" s="51">
        <v>115</v>
      </c>
      <c r="K15" s="70">
        <f t="shared" si="0"/>
        <v>1380</v>
      </c>
      <c r="L15" s="18"/>
      <c r="M15" s="48"/>
      <c r="N15" s="45"/>
      <c r="O15" s="17"/>
    </row>
    <row r="16" spans="1:18" x14ac:dyDescent="0.25">
      <c r="B16" s="10"/>
      <c r="C16" s="73"/>
      <c r="D16" s="11">
        <v>15</v>
      </c>
      <c r="E16" s="73" t="s">
        <v>75</v>
      </c>
      <c r="F16" s="39"/>
      <c r="G16" s="57">
        <f t="shared" si="2"/>
        <v>0</v>
      </c>
      <c r="H16" s="18"/>
      <c r="I16" s="48"/>
      <c r="J16" s="50">
        <v>152</v>
      </c>
      <c r="K16" s="70">
        <f t="shared" ref="K16:K21" si="3">+D16*J16</f>
        <v>2280</v>
      </c>
      <c r="L16" s="18"/>
      <c r="M16" s="48"/>
      <c r="N16" s="44"/>
      <c r="O16" s="12"/>
    </row>
    <row r="17" spans="2:15" x14ac:dyDescent="0.25">
      <c r="B17" s="10"/>
      <c r="C17" s="73"/>
      <c r="D17" s="11">
        <v>4</v>
      </c>
      <c r="E17" s="73" t="s">
        <v>76</v>
      </c>
      <c r="F17" s="39"/>
      <c r="G17" s="57">
        <f t="shared" si="2"/>
        <v>0</v>
      </c>
      <c r="H17" s="18"/>
      <c r="I17" s="48"/>
      <c r="J17" s="50">
        <v>106</v>
      </c>
      <c r="K17" s="70">
        <f t="shared" si="3"/>
        <v>424</v>
      </c>
      <c r="L17" s="18"/>
      <c r="M17" s="48"/>
      <c r="N17" s="44"/>
      <c r="O17" s="12"/>
    </row>
    <row r="18" spans="2:15" x14ac:dyDescent="0.25">
      <c r="B18" s="10">
        <v>7686</v>
      </c>
      <c r="C18" s="73" t="s">
        <v>23</v>
      </c>
      <c r="D18" s="11">
        <v>1</v>
      </c>
      <c r="E18" s="73" t="s">
        <v>46</v>
      </c>
      <c r="F18" s="39">
        <v>58</v>
      </c>
      <c r="G18" s="57">
        <f t="shared" si="2"/>
        <v>58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/>
      <c r="C19" s="73"/>
      <c r="D19" s="11">
        <v>1</v>
      </c>
      <c r="E19" s="73" t="s">
        <v>77</v>
      </c>
      <c r="F19" s="39">
        <v>190</v>
      </c>
      <c r="G19" s="57">
        <f t="shared" si="2"/>
        <v>190</v>
      </c>
      <c r="H19" s="18"/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0">
        <v>7687</v>
      </c>
      <c r="C20" s="73" t="s">
        <v>78</v>
      </c>
      <c r="D20" s="11">
        <v>1</v>
      </c>
      <c r="E20" s="73" t="s">
        <v>79</v>
      </c>
      <c r="F20" s="39">
        <v>700</v>
      </c>
      <c r="G20" s="57">
        <f t="shared" si="2"/>
        <v>700</v>
      </c>
      <c r="H20" s="18"/>
      <c r="I20" s="48"/>
      <c r="J20" s="50"/>
      <c r="K20" s="70">
        <f t="shared" si="3"/>
        <v>0</v>
      </c>
      <c r="L20" s="18"/>
      <c r="M20" s="48"/>
      <c r="N20" s="44"/>
      <c r="O20" s="12"/>
    </row>
    <row r="21" spans="2:15" x14ac:dyDescent="0.25">
      <c r="B21" s="16"/>
      <c r="C21" s="16"/>
      <c r="D21" s="16">
        <v>1</v>
      </c>
      <c r="E21" s="130" t="s">
        <v>34</v>
      </c>
      <c r="F21" s="40">
        <v>36</v>
      </c>
      <c r="G21" s="57">
        <f t="shared" ref="G21" si="4">+D21*F21</f>
        <v>36</v>
      </c>
      <c r="H21" s="18"/>
      <c r="I21" s="48"/>
      <c r="J21" s="51"/>
      <c r="K21" s="70">
        <f t="shared" si="3"/>
        <v>0</v>
      </c>
      <c r="L21" s="18"/>
      <c r="M21" s="48"/>
      <c r="N21" s="45"/>
      <c r="O21" s="17"/>
    </row>
    <row r="22" spans="2:15" ht="15.75" customHeight="1" x14ac:dyDescent="0.25">
      <c r="B22" s="16"/>
      <c r="C22" s="130"/>
      <c r="D22" s="16">
        <v>1</v>
      </c>
      <c r="E22" s="16" t="s">
        <v>80</v>
      </c>
      <c r="F22" s="40">
        <v>30</v>
      </c>
      <c r="G22" s="57">
        <f t="shared" si="2"/>
        <v>30</v>
      </c>
      <c r="H22" s="18"/>
      <c r="I22" s="48"/>
      <c r="J22" s="51"/>
      <c r="K22" s="70">
        <f t="shared" si="0"/>
        <v>0</v>
      </c>
      <c r="L22" s="18"/>
      <c r="M22" s="48"/>
      <c r="N22" s="45"/>
      <c r="O22" s="17"/>
    </row>
    <row r="23" spans="2:15" x14ac:dyDescent="0.25">
      <c r="B23" s="10"/>
      <c r="C23" s="73"/>
      <c r="D23" s="11">
        <v>1</v>
      </c>
      <c r="E23" s="73" t="s">
        <v>35</v>
      </c>
      <c r="F23" s="39">
        <v>12</v>
      </c>
      <c r="G23" s="57">
        <f t="shared" si="2"/>
        <v>12</v>
      </c>
      <c r="H23" s="18"/>
      <c r="I23" s="48"/>
      <c r="J23" s="50"/>
      <c r="K23" s="70">
        <f t="shared" ref="K23:K27" si="5">+D23*J23</f>
        <v>0</v>
      </c>
      <c r="L23" s="18"/>
      <c r="M23" s="48"/>
      <c r="N23" s="44"/>
      <c r="O23" s="12"/>
    </row>
    <row r="24" spans="2:15" x14ac:dyDescent="0.25">
      <c r="B24" s="10">
        <v>7688</v>
      </c>
      <c r="C24" s="73" t="s">
        <v>81</v>
      </c>
      <c r="D24" s="11">
        <v>1</v>
      </c>
      <c r="E24" s="73" t="s">
        <v>82</v>
      </c>
      <c r="F24" s="39"/>
      <c r="G24" s="57">
        <f t="shared" si="2"/>
        <v>0</v>
      </c>
      <c r="H24" s="18"/>
      <c r="I24" s="48"/>
      <c r="J24" s="50">
        <v>74</v>
      </c>
      <c r="K24" s="70">
        <f t="shared" si="5"/>
        <v>74</v>
      </c>
      <c r="L24" s="18"/>
      <c r="M24" s="48"/>
      <c r="N24" s="44"/>
      <c r="O24" s="12"/>
    </row>
    <row r="25" spans="2:15" x14ac:dyDescent="0.25">
      <c r="B25" s="10">
        <v>7689</v>
      </c>
      <c r="C25" s="73" t="s">
        <v>83</v>
      </c>
      <c r="D25" s="11">
        <v>3</v>
      </c>
      <c r="E25" s="73" t="s">
        <v>84</v>
      </c>
      <c r="F25" s="39"/>
      <c r="G25" s="57">
        <f t="shared" si="2"/>
        <v>0</v>
      </c>
      <c r="H25" s="18"/>
      <c r="I25" s="48"/>
      <c r="J25" s="50"/>
      <c r="K25" s="70">
        <f t="shared" si="5"/>
        <v>0</v>
      </c>
      <c r="L25" s="18"/>
      <c r="M25" s="48"/>
      <c r="N25" s="44"/>
      <c r="O25" s="12"/>
    </row>
    <row r="26" spans="2:15" x14ac:dyDescent="0.25">
      <c r="B26" s="16">
        <v>7690</v>
      </c>
      <c r="C26" s="16" t="s">
        <v>85</v>
      </c>
      <c r="D26" s="16"/>
      <c r="E26" s="130" t="s">
        <v>86</v>
      </c>
      <c r="F26" s="40"/>
      <c r="G26" s="57">
        <f t="shared" ref="G26:G27" si="6">+D26*F26</f>
        <v>0</v>
      </c>
      <c r="H26" s="18"/>
      <c r="I26" s="48"/>
      <c r="J26" s="51"/>
      <c r="K26" s="70">
        <f t="shared" si="5"/>
        <v>0</v>
      </c>
      <c r="L26" s="18"/>
      <c r="M26" s="48"/>
      <c r="N26" s="45"/>
      <c r="O26" s="17"/>
    </row>
    <row r="27" spans="2:15" ht="15.75" customHeight="1" x14ac:dyDescent="0.25">
      <c r="B27" s="16"/>
      <c r="C27" s="16"/>
      <c r="D27" s="16"/>
      <c r="E27" s="16" t="s">
        <v>87</v>
      </c>
      <c r="F27" s="40"/>
      <c r="G27" s="57">
        <f t="shared" si="6"/>
        <v>0</v>
      </c>
      <c r="H27" s="18"/>
      <c r="I27" s="48"/>
      <c r="J27" s="51"/>
      <c r="K27" s="70">
        <f t="shared" si="5"/>
        <v>0</v>
      </c>
      <c r="L27" s="18"/>
      <c r="M27" s="48"/>
      <c r="N27" s="45"/>
      <c r="O27" s="17"/>
    </row>
    <row r="28" spans="2:15" ht="15.75" customHeight="1" x14ac:dyDescent="0.25">
      <c r="B28" s="16">
        <v>7691</v>
      </c>
      <c r="C28" s="130" t="s">
        <v>88</v>
      </c>
      <c r="D28" s="16">
        <v>10</v>
      </c>
      <c r="E28" s="16" t="s">
        <v>35</v>
      </c>
      <c r="F28" s="40">
        <v>12</v>
      </c>
      <c r="G28" s="57">
        <f t="shared" si="2"/>
        <v>120</v>
      </c>
      <c r="H28" s="18"/>
      <c r="I28" s="48"/>
      <c r="J28" s="51"/>
      <c r="K28" s="70">
        <f t="shared" si="0"/>
        <v>0</v>
      </c>
      <c r="L28" s="18"/>
      <c r="M28" s="48"/>
      <c r="N28" s="45"/>
      <c r="O28" s="17"/>
    </row>
    <row r="29" spans="2:15" ht="15.75" customHeight="1" x14ac:dyDescent="0.25">
      <c r="B29" s="16">
        <v>7692</v>
      </c>
      <c r="C29" s="16" t="s">
        <v>89</v>
      </c>
      <c r="D29" s="16">
        <v>1</v>
      </c>
      <c r="E29" s="16" t="s">
        <v>90</v>
      </c>
      <c r="F29" s="40">
        <v>30</v>
      </c>
      <c r="G29" s="57">
        <f t="shared" ref="G29:G30" si="7">+D29*F29</f>
        <v>30</v>
      </c>
      <c r="H29" s="18"/>
      <c r="I29" s="48"/>
      <c r="J29" s="51"/>
      <c r="K29" s="70">
        <f t="shared" ref="K29:K36" si="8">+D29*J29</f>
        <v>0</v>
      </c>
      <c r="L29" s="18"/>
      <c r="M29" s="48"/>
      <c r="N29" s="45"/>
      <c r="O29" s="17"/>
    </row>
    <row r="30" spans="2:15" ht="15.75" customHeight="1" x14ac:dyDescent="0.25">
      <c r="B30" s="16"/>
      <c r="C30" s="130"/>
      <c r="D30" s="16">
        <v>1</v>
      </c>
      <c r="E30" s="16" t="s">
        <v>91</v>
      </c>
      <c r="F30" s="40">
        <v>83</v>
      </c>
      <c r="G30" s="57">
        <f t="shared" si="7"/>
        <v>83</v>
      </c>
      <c r="H30" s="18"/>
      <c r="I30" s="48"/>
      <c r="J30" s="51"/>
      <c r="K30" s="70">
        <f t="shared" si="8"/>
        <v>0</v>
      </c>
      <c r="L30" s="18"/>
      <c r="M30" s="48"/>
      <c r="N30" s="45"/>
      <c r="O30" s="17"/>
    </row>
    <row r="31" spans="2:15" ht="15.75" customHeight="1" x14ac:dyDescent="0.25">
      <c r="B31" s="16">
        <v>7693</v>
      </c>
      <c r="C31" s="130" t="s">
        <v>92</v>
      </c>
      <c r="D31" s="16">
        <v>1</v>
      </c>
      <c r="E31" s="16" t="s">
        <v>93</v>
      </c>
      <c r="F31" s="40"/>
      <c r="G31" s="57"/>
      <c r="H31" s="18"/>
      <c r="I31" s="48"/>
      <c r="J31" s="51"/>
      <c r="K31" s="70">
        <f t="shared" si="8"/>
        <v>0</v>
      </c>
      <c r="L31" s="18"/>
      <c r="M31" s="48"/>
      <c r="N31" s="45"/>
      <c r="O31" s="17"/>
    </row>
    <row r="32" spans="2:15" ht="15.75" customHeight="1" x14ac:dyDescent="0.25">
      <c r="B32" s="16">
        <v>7694</v>
      </c>
      <c r="C32" s="130" t="s">
        <v>54</v>
      </c>
      <c r="D32" s="16">
        <v>2</v>
      </c>
      <c r="E32" s="16" t="s">
        <v>48</v>
      </c>
      <c r="F32" s="40">
        <v>28</v>
      </c>
      <c r="G32" s="57">
        <v>56</v>
      </c>
      <c r="H32" s="18"/>
      <c r="I32" s="48"/>
      <c r="J32" s="51"/>
      <c r="K32" s="70">
        <f t="shared" si="8"/>
        <v>0</v>
      </c>
      <c r="L32" s="18"/>
      <c r="M32" s="48"/>
      <c r="N32" s="45"/>
      <c r="O32" s="17"/>
    </row>
    <row r="33" spans="2:15" ht="15.75" customHeight="1" x14ac:dyDescent="0.25">
      <c r="B33" s="16"/>
      <c r="C33" s="130"/>
      <c r="D33" s="16">
        <v>1</v>
      </c>
      <c r="E33" s="16" t="s">
        <v>97</v>
      </c>
      <c r="F33" s="40">
        <v>80</v>
      </c>
      <c r="G33" s="57">
        <v>80</v>
      </c>
      <c r="H33" s="18"/>
      <c r="I33" s="48"/>
      <c r="J33" s="51"/>
      <c r="K33" s="70">
        <f t="shared" si="8"/>
        <v>0</v>
      </c>
      <c r="L33" s="18"/>
      <c r="M33" s="48"/>
      <c r="N33" s="45"/>
      <c r="O33" s="17"/>
    </row>
    <row r="34" spans="2:15" ht="15.75" customHeight="1" x14ac:dyDescent="0.25">
      <c r="B34" s="16"/>
      <c r="C34" s="130"/>
      <c r="D34" s="16">
        <v>1</v>
      </c>
      <c r="E34" s="16" t="s">
        <v>98</v>
      </c>
      <c r="F34" s="40">
        <v>48</v>
      </c>
      <c r="G34" s="57">
        <v>48</v>
      </c>
      <c r="H34" s="18"/>
      <c r="I34" s="48"/>
      <c r="J34" s="51"/>
      <c r="K34" s="70">
        <f t="shared" si="8"/>
        <v>0</v>
      </c>
      <c r="L34" s="18"/>
      <c r="M34" s="48"/>
      <c r="N34" s="45"/>
      <c r="O34" s="17"/>
    </row>
    <row r="35" spans="2:15" ht="15.75" customHeight="1" x14ac:dyDescent="0.25">
      <c r="B35" s="16"/>
      <c r="C35" s="130"/>
      <c r="D35" s="16">
        <v>3</v>
      </c>
      <c r="E35" s="16" t="s">
        <v>75</v>
      </c>
      <c r="F35" s="40"/>
      <c r="G35" s="57"/>
      <c r="H35" s="18"/>
      <c r="I35" s="48"/>
      <c r="J35" s="51">
        <v>152</v>
      </c>
      <c r="K35" s="70">
        <f t="shared" si="8"/>
        <v>456</v>
      </c>
      <c r="L35" s="18"/>
      <c r="M35" s="48"/>
      <c r="N35" s="45"/>
      <c r="O35" s="17"/>
    </row>
    <row r="36" spans="2:15" ht="15.75" customHeight="1" x14ac:dyDescent="0.25">
      <c r="B36" s="16"/>
      <c r="C36" s="130"/>
      <c r="D36" s="16">
        <v>1</v>
      </c>
      <c r="E36" s="16" t="s">
        <v>76</v>
      </c>
      <c r="F36" s="40"/>
      <c r="G36" s="57"/>
      <c r="H36" s="18"/>
      <c r="I36" s="48"/>
      <c r="J36" s="51">
        <v>106</v>
      </c>
      <c r="K36" s="70">
        <f t="shared" si="8"/>
        <v>106</v>
      </c>
      <c r="L36" s="18"/>
      <c r="M36" s="48"/>
      <c r="N36" s="45"/>
      <c r="O36" s="17"/>
    </row>
    <row r="37" spans="2:15" ht="15.75" customHeight="1" x14ac:dyDescent="0.25">
      <c r="B37" s="16">
        <v>7695</v>
      </c>
      <c r="C37" s="130" t="s">
        <v>99</v>
      </c>
      <c r="D37" s="16">
        <v>1</v>
      </c>
      <c r="E37" s="16" t="s">
        <v>90</v>
      </c>
      <c r="F37" s="40">
        <v>30</v>
      </c>
      <c r="G37" s="57"/>
      <c r="H37" s="18"/>
      <c r="I37" s="48"/>
      <c r="J37" s="51"/>
      <c r="K37" s="70"/>
      <c r="L37" s="18"/>
      <c r="M37" s="48"/>
      <c r="N37" s="45">
        <v>30</v>
      </c>
      <c r="O37" s="17"/>
    </row>
    <row r="38" spans="2:15" ht="15.75" customHeight="1" x14ac:dyDescent="0.25">
      <c r="B38" s="16"/>
      <c r="C38" s="130"/>
      <c r="D38" s="16">
        <v>1</v>
      </c>
      <c r="E38" s="16" t="s">
        <v>100</v>
      </c>
      <c r="F38" s="40">
        <v>18</v>
      </c>
      <c r="G38" s="57"/>
      <c r="H38" s="18"/>
      <c r="I38" s="48"/>
      <c r="J38" s="51"/>
      <c r="K38" s="70"/>
      <c r="L38" s="18"/>
      <c r="M38" s="48"/>
      <c r="N38" s="45">
        <v>18</v>
      </c>
      <c r="O38" s="17"/>
    </row>
    <row r="39" spans="2:15" ht="15.75" customHeight="1" x14ac:dyDescent="0.25">
      <c r="B39" s="16">
        <v>7696</v>
      </c>
      <c r="C39" s="130" t="s">
        <v>59</v>
      </c>
      <c r="D39" s="16">
        <v>1</v>
      </c>
      <c r="E39" s="16" t="s">
        <v>68</v>
      </c>
      <c r="F39" s="40">
        <v>25</v>
      </c>
      <c r="G39" s="57"/>
      <c r="H39" s="18">
        <v>25</v>
      </c>
      <c r="I39" s="48"/>
      <c r="J39" s="51"/>
      <c r="K39" s="70"/>
      <c r="L39" s="18"/>
      <c r="M39" s="48"/>
      <c r="N39" s="45"/>
      <c r="O39" s="17"/>
    </row>
    <row r="40" spans="2:15" ht="15.75" customHeight="1" x14ac:dyDescent="0.25">
      <c r="B40" s="16"/>
      <c r="C40" s="130"/>
      <c r="D40" s="16">
        <v>1</v>
      </c>
      <c r="E40" s="16" t="s">
        <v>101</v>
      </c>
      <c r="F40" s="40">
        <v>50</v>
      </c>
      <c r="G40" s="57"/>
      <c r="H40" s="18">
        <v>50</v>
      </c>
      <c r="I40" s="48"/>
      <c r="J40" s="51"/>
      <c r="K40" s="70"/>
      <c r="L40" s="18"/>
      <c r="M40" s="48"/>
      <c r="N40" s="45"/>
      <c r="O40" s="17"/>
    </row>
    <row r="41" spans="2:15" ht="15.75" customHeight="1" x14ac:dyDescent="0.25">
      <c r="B41" s="16"/>
      <c r="C41" s="130"/>
      <c r="D41" s="16">
        <v>1</v>
      </c>
      <c r="E41" s="16" t="s">
        <v>50</v>
      </c>
      <c r="F41" s="40">
        <v>80</v>
      </c>
      <c r="G41" s="57"/>
      <c r="H41" s="18">
        <v>80</v>
      </c>
      <c r="I41" s="48"/>
      <c r="J41" s="51"/>
      <c r="K41" s="70"/>
      <c r="L41" s="18"/>
      <c r="M41" s="48"/>
      <c r="N41" s="45"/>
      <c r="O41" s="17"/>
    </row>
    <row r="42" spans="2:15" ht="15.75" customHeight="1" x14ac:dyDescent="0.25">
      <c r="B42" s="16"/>
      <c r="C42" s="130"/>
      <c r="D42" s="16">
        <v>1</v>
      </c>
      <c r="E42" s="130" t="s">
        <v>80</v>
      </c>
      <c r="F42" s="40">
        <v>30</v>
      </c>
      <c r="G42" s="57">
        <v>0</v>
      </c>
      <c r="H42" s="18">
        <v>30</v>
      </c>
      <c r="I42" s="48"/>
      <c r="J42" s="51"/>
      <c r="K42" s="70">
        <f t="shared" si="0"/>
        <v>0</v>
      </c>
      <c r="L42" s="18"/>
      <c r="M42" s="48"/>
      <c r="N42" s="45"/>
      <c r="O42" s="17"/>
    </row>
    <row r="43" spans="2:15" ht="15.75" customHeight="1" thickBot="1" x14ac:dyDescent="0.3">
      <c r="B43" s="23"/>
      <c r="C43" s="23"/>
      <c r="D43" s="23"/>
      <c r="E43" s="23"/>
      <c r="F43" s="42"/>
      <c r="G43" s="67">
        <f t="shared" si="1"/>
        <v>0</v>
      </c>
      <c r="H43" s="68"/>
      <c r="I43" s="69"/>
      <c r="J43" s="53"/>
      <c r="K43" s="72">
        <f t="shared" si="0"/>
        <v>0</v>
      </c>
      <c r="L43" s="68"/>
      <c r="M43" s="69"/>
      <c r="N43" s="47"/>
      <c r="O43" s="24"/>
    </row>
    <row r="44" spans="2:15" s="3" customFormat="1" ht="15.75" customHeight="1" thickBot="1" x14ac:dyDescent="0.3">
      <c r="B44" s="20"/>
      <c r="C44" s="21"/>
      <c r="D44" s="21"/>
      <c r="E44" s="21" t="s">
        <v>13</v>
      </c>
      <c r="F44" s="43"/>
      <c r="G44" s="61">
        <f>SUM(G8:G43)</f>
        <v>2450</v>
      </c>
      <c r="H44" s="62">
        <f>SUM(H8:H43)</f>
        <v>509</v>
      </c>
      <c r="I44" s="63">
        <f>SUM(I8:I43)</f>
        <v>0</v>
      </c>
      <c r="J44" s="54"/>
      <c r="K44" s="61">
        <f>SUM(K8:K43)</f>
        <v>4720</v>
      </c>
      <c r="L44" s="62">
        <f>SUM(L8:L43)</f>
        <v>0</v>
      </c>
      <c r="M44" s="63">
        <f>SUM(M8:M43)</f>
        <v>0</v>
      </c>
      <c r="N44" s="56">
        <f>SUM(N8:N43)</f>
        <v>48</v>
      </c>
      <c r="O44" s="22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t="s">
        <v>61</v>
      </c>
      <c r="F46" s="5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35"/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35" t="s">
        <v>62</v>
      </c>
      <c r="F48" s="137"/>
      <c r="G48" s="30">
        <v>7218</v>
      </c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35" t="s">
        <v>94</v>
      </c>
      <c r="F49" s="5"/>
      <c r="G49" s="30">
        <v>1000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E50" s="135" t="s">
        <v>95</v>
      </c>
      <c r="F50" s="1"/>
      <c r="G50" s="30">
        <v>350</v>
      </c>
      <c r="H50" s="2"/>
      <c r="I50" s="1"/>
      <c r="J50" s="1"/>
      <c r="K50" s="30"/>
      <c r="L50" s="2"/>
      <c r="M50" s="1"/>
      <c r="N50" s="1"/>
      <c r="O50" s="1"/>
    </row>
    <row r="51" spans="5:15" x14ac:dyDescent="0.25">
      <c r="E51" s="135" t="s">
        <v>14</v>
      </c>
      <c r="F51" s="1"/>
      <c r="G51" s="30">
        <v>48</v>
      </c>
      <c r="H51" s="2"/>
      <c r="I51" s="1"/>
      <c r="J51" s="1"/>
      <c r="K51" s="30"/>
      <c r="L51" s="2"/>
      <c r="M51" s="1"/>
      <c r="N51" s="1"/>
      <c r="O51" s="1"/>
    </row>
    <row r="52" spans="5:15" x14ac:dyDescent="0.25">
      <c r="E52" s="135" t="s">
        <v>102</v>
      </c>
      <c r="F52" s="1"/>
      <c r="G52" s="30">
        <v>5820</v>
      </c>
      <c r="H52" s="2"/>
      <c r="I52" s="1"/>
      <c r="J52" s="1"/>
      <c r="K52" s="30"/>
      <c r="L52" s="2"/>
      <c r="M52" s="1"/>
      <c r="N52" s="1"/>
      <c r="O52" s="1"/>
    </row>
    <row r="53" spans="5:15" x14ac:dyDescent="0.25">
      <c r="E53" s="135"/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E54" t="s">
        <v>96</v>
      </c>
      <c r="F54" s="1"/>
      <c r="G54" s="30">
        <v>0</v>
      </c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  <row r="233" spans="6:15" x14ac:dyDescent="0.25">
      <c r="F233" s="1"/>
      <c r="G233" s="30"/>
      <c r="H233" s="2"/>
      <c r="I233" s="1"/>
      <c r="J233" s="1"/>
      <c r="K233" s="30"/>
      <c r="L233" s="2"/>
      <c r="M233" s="1"/>
      <c r="N233" s="1"/>
      <c r="O233" s="1"/>
    </row>
    <row r="234" spans="6:15" x14ac:dyDescent="0.25">
      <c r="F234" s="1"/>
      <c r="G234" s="30"/>
      <c r="H234" s="2"/>
      <c r="I234" s="1"/>
      <c r="J234" s="1"/>
      <c r="K234" s="30"/>
      <c r="L234" s="2"/>
      <c r="M234" s="1"/>
      <c r="N234" s="1"/>
      <c r="O234" s="1"/>
    </row>
    <row r="235" spans="6:15" x14ac:dyDescent="0.25">
      <c r="F235" s="1"/>
      <c r="G235" s="30"/>
      <c r="H235" s="2"/>
      <c r="I235" s="1"/>
      <c r="J235" s="1"/>
      <c r="K235" s="30"/>
      <c r="L235" s="2"/>
      <c r="M235" s="1"/>
      <c r="N235" s="1"/>
      <c r="O235" s="1"/>
    </row>
    <row r="236" spans="6:15" x14ac:dyDescent="0.25">
      <c r="F236" s="1"/>
      <c r="G236" s="30"/>
      <c r="H236" s="2"/>
      <c r="I236" s="1"/>
      <c r="J236" s="1"/>
      <c r="K236" s="30"/>
      <c r="L236" s="2"/>
      <c r="M236" s="1"/>
      <c r="N236" s="1"/>
      <c r="O236" s="1"/>
    </row>
  </sheetData>
  <mergeCells count="3">
    <mergeCell ref="G6:I6"/>
    <mergeCell ref="K6:M6"/>
    <mergeCell ref="C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32"/>
  <sheetViews>
    <sheetView workbookViewId="0">
      <pane ySplit="7" topLeftCell="A20" activePane="bottomLeft" state="frozen"/>
      <selection activeCell="D1" sqref="D1"/>
      <selection pane="bottomLeft" activeCell="D38" sqref="D38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2.42578125" style="113" customWidth="1"/>
    <col min="4" max="4" width="4.42578125" customWidth="1"/>
    <col min="5" max="5" width="25.28515625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13.8554687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114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131" t="s">
        <v>66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32">
        <v>45295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115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116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7697</v>
      </c>
      <c r="C8" s="117" t="s">
        <v>103</v>
      </c>
      <c r="D8" s="11">
        <v>1</v>
      </c>
      <c r="E8" s="73" t="s">
        <v>104</v>
      </c>
      <c r="F8" s="39">
        <v>38</v>
      </c>
      <c r="G8" s="64">
        <f>+D8*F8</f>
        <v>38</v>
      </c>
      <c r="H8" s="65"/>
      <c r="I8" s="66"/>
      <c r="J8" s="50"/>
      <c r="K8" s="71">
        <f>+D8*J8</f>
        <v>0</v>
      </c>
      <c r="L8" s="65"/>
      <c r="M8" s="66"/>
      <c r="N8" s="44"/>
      <c r="O8" s="12"/>
    </row>
    <row r="9" spans="1:18" x14ac:dyDescent="0.25">
      <c r="B9" s="10">
        <v>7698</v>
      </c>
      <c r="C9" s="117" t="s">
        <v>105</v>
      </c>
      <c r="D9" s="11">
        <v>2</v>
      </c>
      <c r="E9" s="73" t="s">
        <v>106</v>
      </c>
      <c r="F9" s="39">
        <v>110</v>
      </c>
      <c r="G9" s="57">
        <f t="shared" ref="G9:G39" si="0">+D9*F9</f>
        <v>220</v>
      </c>
      <c r="H9" s="18"/>
      <c r="I9" s="48"/>
      <c r="J9" s="50"/>
      <c r="K9" s="70">
        <f>+D9*J9</f>
        <v>0</v>
      </c>
      <c r="L9" s="18"/>
      <c r="M9" s="48"/>
      <c r="N9" s="44"/>
      <c r="O9" s="12"/>
    </row>
    <row r="10" spans="1:18" x14ac:dyDescent="0.25">
      <c r="B10" s="10"/>
      <c r="C10" s="117"/>
      <c r="D10" s="11">
        <v>1</v>
      </c>
      <c r="E10" s="73" t="s">
        <v>107</v>
      </c>
      <c r="F10" s="39"/>
      <c r="G10" s="57">
        <f t="shared" si="0"/>
        <v>0</v>
      </c>
      <c r="H10" s="18"/>
      <c r="I10" s="48"/>
      <c r="J10" s="50"/>
      <c r="K10" s="70">
        <f>+D10*J10</f>
        <v>0</v>
      </c>
      <c r="L10" s="18"/>
      <c r="M10" s="48"/>
      <c r="N10" s="44"/>
      <c r="O10" s="12"/>
    </row>
    <row r="11" spans="1:18" x14ac:dyDescent="0.25">
      <c r="B11" s="10"/>
      <c r="C11" s="117"/>
      <c r="D11" s="11">
        <v>6</v>
      </c>
      <c r="E11" s="73" t="s">
        <v>41</v>
      </c>
      <c r="F11" s="39">
        <v>8</v>
      </c>
      <c r="G11" s="57">
        <f t="shared" si="0"/>
        <v>48</v>
      </c>
      <c r="H11" s="18"/>
      <c r="I11" s="48"/>
      <c r="J11" s="50"/>
      <c r="K11" s="70">
        <f t="shared" ref="K11:K39" si="1">+D11*J11</f>
        <v>0</v>
      </c>
      <c r="L11" s="18"/>
      <c r="M11" s="48"/>
      <c r="N11" s="44"/>
      <c r="O11" s="12"/>
    </row>
    <row r="12" spans="1:18" x14ac:dyDescent="0.25">
      <c r="B12" s="10"/>
      <c r="C12" s="117"/>
      <c r="D12" s="11">
        <v>3</v>
      </c>
      <c r="E12" s="73" t="s">
        <v>108</v>
      </c>
      <c r="F12" s="39">
        <v>25</v>
      </c>
      <c r="G12" s="57">
        <f t="shared" si="0"/>
        <v>75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/>
      <c r="C13" s="117"/>
      <c r="D13" s="11">
        <v>3</v>
      </c>
      <c r="E13" s="73" t="s">
        <v>109</v>
      </c>
      <c r="F13" s="39">
        <v>45</v>
      </c>
      <c r="G13" s="57">
        <f t="shared" si="0"/>
        <v>135</v>
      </c>
      <c r="H13" s="18"/>
      <c r="I13" s="48"/>
      <c r="J13" s="50"/>
      <c r="K13" s="70">
        <f t="shared" si="1"/>
        <v>0</v>
      </c>
      <c r="L13" s="18"/>
      <c r="M13" s="48"/>
      <c r="N13" s="44"/>
      <c r="O13" s="12"/>
    </row>
    <row r="14" spans="1:18" x14ac:dyDescent="0.25">
      <c r="B14" s="10"/>
      <c r="C14" s="117"/>
      <c r="D14" s="11">
        <v>1</v>
      </c>
      <c r="E14" s="73" t="s">
        <v>44</v>
      </c>
      <c r="F14" s="39">
        <v>22</v>
      </c>
      <c r="G14" s="57">
        <f t="shared" si="0"/>
        <v>22</v>
      </c>
      <c r="H14" s="18"/>
      <c r="I14" s="48"/>
      <c r="J14" s="50"/>
      <c r="K14" s="70">
        <f t="shared" si="1"/>
        <v>0</v>
      </c>
      <c r="L14" s="18"/>
      <c r="M14" s="48"/>
      <c r="N14" s="44"/>
      <c r="O14" s="12"/>
    </row>
    <row r="15" spans="1:18" x14ac:dyDescent="0.25">
      <c r="B15" s="10">
        <v>7699</v>
      </c>
      <c r="C15" s="117" t="s">
        <v>110</v>
      </c>
      <c r="D15" s="11">
        <v>1</v>
      </c>
      <c r="E15" s="73" t="s">
        <v>111</v>
      </c>
      <c r="F15" s="39"/>
      <c r="G15" s="57">
        <f t="shared" si="0"/>
        <v>0</v>
      </c>
      <c r="H15" s="18"/>
      <c r="I15" s="48"/>
      <c r="J15" s="50">
        <v>106</v>
      </c>
      <c r="K15" s="70">
        <f t="shared" si="1"/>
        <v>106</v>
      </c>
      <c r="L15" s="18"/>
      <c r="M15" s="48"/>
      <c r="N15" s="44"/>
      <c r="O15" s="12"/>
    </row>
    <row r="16" spans="1:18" x14ac:dyDescent="0.25">
      <c r="B16" s="10"/>
      <c r="C16" s="117"/>
      <c r="D16" s="11">
        <v>1</v>
      </c>
      <c r="E16" s="73" t="s">
        <v>75</v>
      </c>
      <c r="F16" s="39"/>
      <c r="G16" s="57">
        <f t="shared" ref="G16:G38" si="2">+D16*F16</f>
        <v>0</v>
      </c>
      <c r="H16" s="18"/>
      <c r="I16" s="48"/>
      <c r="J16" s="50">
        <v>152</v>
      </c>
      <c r="K16" s="70">
        <f t="shared" ref="K16:K38" si="3">+D16*J16</f>
        <v>152</v>
      </c>
      <c r="L16" s="18"/>
      <c r="M16" s="48"/>
      <c r="N16" s="44"/>
      <c r="O16" s="12"/>
    </row>
    <row r="17" spans="2:15" x14ac:dyDescent="0.25">
      <c r="B17" s="10">
        <v>7700</v>
      </c>
      <c r="C17" s="117" t="s">
        <v>23</v>
      </c>
      <c r="D17" s="11">
        <v>1</v>
      </c>
      <c r="E17" s="73" t="s">
        <v>112</v>
      </c>
      <c r="F17" s="39">
        <v>235</v>
      </c>
      <c r="G17" s="57">
        <f t="shared" si="2"/>
        <v>235</v>
      </c>
      <c r="H17" s="18"/>
      <c r="I17" s="48"/>
      <c r="J17" s="50"/>
      <c r="K17" s="70">
        <f t="shared" si="3"/>
        <v>0</v>
      </c>
      <c r="L17" s="18"/>
      <c r="M17" s="48"/>
      <c r="N17" s="44"/>
      <c r="O17" s="12"/>
    </row>
    <row r="18" spans="2:15" x14ac:dyDescent="0.25">
      <c r="B18" s="10"/>
      <c r="C18" s="117"/>
      <c r="D18" s="11">
        <v>4</v>
      </c>
      <c r="E18" s="73" t="s">
        <v>41</v>
      </c>
      <c r="F18" s="39">
        <v>8</v>
      </c>
      <c r="G18" s="57">
        <f t="shared" si="2"/>
        <v>32</v>
      </c>
      <c r="H18" s="18"/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0"/>
      <c r="C19" s="117"/>
      <c r="D19" s="11">
        <v>1</v>
      </c>
      <c r="E19" s="73" t="s">
        <v>44</v>
      </c>
      <c r="F19" s="39">
        <v>25</v>
      </c>
      <c r="G19" s="57">
        <f t="shared" si="2"/>
        <v>25</v>
      </c>
      <c r="H19" s="18"/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0">
        <v>7701</v>
      </c>
      <c r="C20" s="117" t="s">
        <v>113</v>
      </c>
      <c r="D20" s="11">
        <v>4</v>
      </c>
      <c r="E20" s="73" t="s">
        <v>114</v>
      </c>
      <c r="F20" s="39">
        <v>33</v>
      </c>
      <c r="G20" s="57">
        <f t="shared" si="2"/>
        <v>132</v>
      </c>
      <c r="H20" s="18"/>
      <c r="I20" s="48"/>
      <c r="J20" s="50"/>
      <c r="K20" s="70">
        <f t="shared" si="3"/>
        <v>0</v>
      </c>
      <c r="L20" s="18"/>
      <c r="M20" s="48"/>
      <c r="N20" s="44"/>
      <c r="O20" s="12"/>
    </row>
    <row r="21" spans="2:15" x14ac:dyDescent="0.25">
      <c r="B21" s="10"/>
      <c r="C21" s="117"/>
      <c r="D21" s="11">
        <v>2</v>
      </c>
      <c r="E21" s="73" t="s">
        <v>104</v>
      </c>
      <c r="F21" s="39">
        <v>38</v>
      </c>
      <c r="G21" s="57">
        <f t="shared" ref="G21" si="4">+D21*F21</f>
        <v>76</v>
      </c>
      <c r="H21" s="18"/>
      <c r="I21" s="48"/>
      <c r="J21" s="50"/>
      <c r="K21" s="70">
        <f t="shared" ref="K21" si="5">+D21*J21</f>
        <v>0</v>
      </c>
      <c r="L21" s="18"/>
      <c r="M21" s="48"/>
      <c r="N21" s="44"/>
      <c r="O21" s="12"/>
    </row>
    <row r="22" spans="2:15" ht="15.75" customHeight="1" x14ac:dyDescent="0.25">
      <c r="B22" s="10">
        <v>7702</v>
      </c>
      <c r="C22" s="118" t="s">
        <v>115</v>
      </c>
      <c r="D22" s="16">
        <v>2</v>
      </c>
      <c r="E22" s="130" t="s">
        <v>75</v>
      </c>
      <c r="F22" s="40"/>
      <c r="G22" s="57">
        <f t="shared" si="2"/>
        <v>0</v>
      </c>
      <c r="H22" s="18"/>
      <c r="I22" s="48"/>
      <c r="J22" s="51"/>
      <c r="K22" s="70">
        <f t="shared" si="3"/>
        <v>0</v>
      </c>
      <c r="L22" s="18"/>
      <c r="M22" s="48"/>
      <c r="N22" s="45"/>
      <c r="O22" s="17"/>
    </row>
    <row r="23" spans="2:15" x14ac:dyDescent="0.25">
      <c r="B23" s="16">
        <v>7703</v>
      </c>
      <c r="C23" s="118" t="s">
        <v>116</v>
      </c>
      <c r="D23" s="16">
        <v>10</v>
      </c>
      <c r="E23" s="130" t="s">
        <v>111</v>
      </c>
      <c r="F23" s="40"/>
      <c r="G23" s="57">
        <f t="shared" ref="G23:G32" si="6">+D23*F23</f>
        <v>0</v>
      </c>
      <c r="H23" s="18"/>
      <c r="I23" s="48"/>
      <c r="J23" s="51">
        <v>105</v>
      </c>
      <c r="K23" s="70">
        <v>0</v>
      </c>
      <c r="L23" s="18">
        <v>1050</v>
      </c>
      <c r="M23" s="48"/>
      <c r="N23" s="45"/>
      <c r="O23" s="17"/>
    </row>
    <row r="24" spans="2:15" x14ac:dyDescent="0.25">
      <c r="B24" s="10">
        <v>7704</v>
      </c>
      <c r="C24" s="117" t="s">
        <v>117</v>
      </c>
      <c r="D24" s="11"/>
      <c r="E24" s="11"/>
      <c r="F24" s="39"/>
      <c r="G24" s="57">
        <f t="shared" si="6"/>
        <v>0</v>
      </c>
      <c r="H24" s="18"/>
      <c r="I24" s="48"/>
      <c r="J24" s="50"/>
      <c r="K24" s="70">
        <f>+D24*J24</f>
        <v>0</v>
      </c>
      <c r="L24" s="18"/>
      <c r="M24" s="48"/>
      <c r="N24" s="44"/>
      <c r="O24" s="12"/>
    </row>
    <row r="25" spans="2:15" x14ac:dyDescent="0.25">
      <c r="B25" s="10">
        <v>7705</v>
      </c>
      <c r="C25" s="117" t="s">
        <v>118</v>
      </c>
      <c r="D25" s="11"/>
      <c r="E25" s="73" t="s">
        <v>119</v>
      </c>
      <c r="F25" s="39"/>
      <c r="G25" s="57">
        <f t="shared" si="6"/>
        <v>0</v>
      </c>
      <c r="H25" s="18"/>
      <c r="I25" s="48"/>
      <c r="J25" s="50"/>
      <c r="K25" s="70">
        <f t="shared" ref="K25:K29" si="7">+D25*J25</f>
        <v>0</v>
      </c>
      <c r="L25" s="18"/>
      <c r="M25" s="48">
        <v>3330</v>
      </c>
      <c r="N25" s="44"/>
      <c r="O25" s="12"/>
    </row>
    <row r="26" spans="2:15" x14ac:dyDescent="0.25">
      <c r="B26" s="10">
        <v>7706</v>
      </c>
      <c r="C26" s="117" t="s">
        <v>120</v>
      </c>
      <c r="D26" s="11">
        <v>14</v>
      </c>
      <c r="E26" s="73" t="s">
        <v>121</v>
      </c>
      <c r="F26" s="39"/>
      <c r="G26" s="57">
        <f t="shared" si="6"/>
        <v>0</v>
      </c>
      <c r="H26" s="18"/>
      <c r="I26" s="48"/>
      <c r="J26" s="50">
        <v>66</v>
      </c>
      <c r="K26" s="70">
        <f t="shared" si="7"/>
        <v>924</v>
      </c>
      <c r="L26" s="18"/>
      <c r="M26" s="48"/>
      <c r="N26" s="44"/>
      <c r="O26" s="12"/>
    </row>
    <row r="27" spans="2:15" x14ac:dyDescent="0.25">
      <c r="B27" s="10"/>
      <c r="C27" s="117"/>
      <c r="D27" s="11">
        <v>15</v>
      </c>
      <c r="E27" s="73" t="s">
        <v>122</v>
      </c>
      <c r="F27" s="39"/>
      <c r="G27" s="57">
        <f t="shared" si="6"/>
        <v>0</v>
      </c>
      <c r="H27" s="18"/>
      <c r="I27" s="48"/>
      <c r="J27" s="50">
        <v>105</v>
      </c>
      <c r="K27" s="70">
        <f t="shared" si="7"/>
        <v>1575</v>
      </c>
      <c r="L27" s="18"/>
      <c r="M27" s="48"/>
      <c r="N27" s="44"/>
      <c r="O27" s="12"/>
    </row>
    <row r="28" spans="2:15" ht="15.75" customHeight="1" x14ac:dyDescent="0.25">
      <c r="B28" s="10"/>
      <c r="C28" s="118"/>
      <c r="D28" s="16">
        <v>12</v>
      </c>
      <c r="E28" s="130" t="s">
        <v>123</v>
      </c>
      <c r="F28" s="40"/>
      <c r="G28" s="57">
        <f t="shared" si="6"/>
        <v>0</v>
      </c>
      <c r="H28" s="18"/>
      <c r="I28" s="48"/>
      <c r="J28" s="51">
        <v>150</v>
      </c>
      <c r="K28" s="70">
        <f t="shared" si="7"/>
        <v>1800</v>
      </c>
      <c r="L28" s="18"/>
      <c r="M28" s="48"/>
      <c r="N28" s="45"/>
      <c r="O28" s="17"/>
    </row>
    <row r="29" spans="2:15" x14ac:dyDescent="0.25">
      <c r="B29" s="16">
        <v>7707</v>
      </c>
      <c r="C29" s="118" t="s">
        <v>88</v>
      </c>
      <c r="D29" s="16">
        <v>1</v>
      </c>
      <c r="E29" s="130" t="s">
        <v>124</v>
      </c>
      <c r="F29" s="40">
        <v>700</v>
      </c>
      <c r="G29" s="57">
        <f t="shared" ref="G29:G30" si="8">+D29*F29</f>
        <v>700</v>
      </c>
      <c r="H29" s="18"/>
      <c r="I29" s="48"/>
      <c r="J29" s="51"/>
      <c r="K29" s="70">
        <f t="shared" si="7"/>
        <v>0</v>
      </c>
      <c r="L29" s="18"/>
      <c r="M29" s="48"/>
      <c r="N29" s="45"/>
      <c r="O29" s="17"/>
    </row>
    <row r="30" spans="2:15" x14ac:dyDescent="0.25">
      <c r="B30" s="10">
        <v>7708</v>
      </c>
      <c r="C30" s="117" t="s">
        <v>125</v>
      </c>
      <c r="D30" s="11">
        <v>10</v>
      </c>
      <c r="E30" s="73" t="s">
        <v>126</v>
      </c>
      <c r="F30" s="39">
        <v>15</v>
      </c>
      <c r="G30" s="57">
        <f t="shared" si="8"/>
        <v>150</v>
      </c>
      <c r="H30" s="18"/>
      <c r="I30" s="48"/>
      <c r="J30" s="50"/>
      <c r="K30" s="70">
        <f>+D30*J30</f>
        <v>0</v>
      </c>
      <c r="L30" s="18"/>
      <c r="M30" s="48"/>
      <c r="N30" s="44"/>
      <c r="O30" s="12"/>
    </row>
    <row r="31" spans="2:15" x14ac:dyDescent="0.25">
      <c r="B31" s="10"/>
      <c r="C31" s="117"/>
      <c r="D31" s="11">
        <v>2</v>
      </c>
      <c r="E31" s="73" t="s">
        <v>24</v>
      </c>
      <c r="F31" s="39">
        <v>45</v>
      </c>
      <c r="G31" s="57">
        <f t="shared" si="6"/>
        <v>90</v>
      </c>
      <c r="H31" s="18"/>
      <c r="I31" s="48"/>
      <c r="J31" s="50"/>
      <c r="K31" s="70">
        <f t="shared" ref="K31:K37" si="9">+D31*J31</f>
        <v>0</v>
      </c>
      <c r="L31" s="18"/>
      <c r="M31" s="48"/>
      <c r="N31" s="44"/>
      <c r="O31" s="12"/>
    </row>
    <row r="32" spans="2:15" x14ac:dyDescent="0.25">
      <c r="B32" s="10">
        <v>7709</v>
      </c>
      <c r="C32" s="117" t="s">
        <v>127</v>
      </c>
      <c r="D32" s="11">
        <v>2</v>
      </c>
      <c r="E32" s="73" t="s">
        <v>24</v>
      </c>
      <c r="F32" s="39">
        <v>45</v>
      </c>
      <c r="G32" s="57">
        <f t="shared" si="6"/>
        <v>90</v>
      </c>
      <c r="H32" s="18"/>
      <c r="I32" s="48"/>
      <c r="J32" s="50"/>
      <c r="K32" s="70">
        <f t="shared" si="9"/>
        <v>0</v>
      </c>
      <c r="L32" s="18"/>
      <c r="M32" s="48"/>
      <c r="N32" s="44"/>
      <c r="O32" s="12"/>
    </row>
    <row r="33" spans="2:15" x14ac:dyDescent="0.25">
      <c r="B33" s="16"/>
      <c r="C33" s="118"/>
      <c r="D33" s="16">
        <v>4</v>
      </c>
      <c r="E33" s="130" t="s">
        <v>48</v>
      </c>
      <c r="F33" s="40">
        <v>28</v>
      </c>
      <c r="G33" s="57">
        <f t="shared" ref="G33:G36" si="10">+D33*F33</f>
        <v>112</v>
      </c>
      <c r="H33" s="18"/>
      <c r="I33" s="48"/>
      <c r="J33" s="51"/>
      <c r="K33" s="70">
        <f t="shared" si="9"/>
        <v>0</v>
      </c>
      <c r="L33" s="18"/>
      <c r="M33" s="48"/>
      <c r="N33" s="45"/>
      <c r="O33" s="17"/>
    </row>
    <row r="34" spans="2:15" x14ac:dyDescent="0.25">
      <c r="B34" s="16"/>
      <c r="C34" s="118"/>
      <c r="D34" s="16">
        <v>2</v>
      </c>
      <c r="E34" s="130" t="s">
        <v>98</v>
      </c>
      <c r="F34" s="40">
        <v>48</v>
      </c>
      <c r="G34" s="57">
        <f t="shared" si="10"/>
        <v>96</v>
      </c>
      <c r="H34" s="18"/>
      <c r="I34" s="48"/>
      <c r="J34" s="51"/>
      <c r="K34" s="70">
        <f t="shared" si="9"/>
        <v>0</v>
      </c>
      <c r="L34" s="18"/>
      <c r="M34" s="48"/>
      <c r="N34" s="45"/>
      <c r="O34" s="17"/>
    </row>
    <row r="35" spans="2:15" x14ac:dyDescent="0.25">
      <c r="B35" s="16"/>
      <c r="C35" s="118"/>
      <c r="D35" s="16">
        <v>1</v>
      </c>
      <c r="E35" s="130" t="s">
        <v>128</v>
      </c>
      <c r="F35" s="40">
        <v>33</v>
      </c>
      <c r="G35" s="57">
        <f t="shared" si="10"/>
        <v>33</v>
      </c>
      <c r="H35" s="18"/>
      <c r="I35" s="48"/>
      <c r="J35" s="51"/>
      <c r="K35" s="70">
        <f t="shared" si="9"/>
        <v>0</v>
      </c>
      <c r="L35" s="18"/>
      <c r="M35" s="48"/>
      <c r="N35" s="45"/>
      <c r="O35" s="17"/>
    </row>
    <row r="36" spans="2:15" x14ac:dyDescent="0.25">
      <c r="B36" s="16">
        <v>7710</v>
      </c>
      <c r="C36" s="118" t="s">
        <v>129</v>
      </c>
      <c r="D36" s="16">
        <v>2</v>
      </c>
      <c r="E36" s="130" t="s">
        <v>130</v>
      </c>
      <c r="F36" s="40">
        <v>37</v>
      </c>
      <c r="G36" s="57">
        <f t="shared" si="10"/>
        <v>74</v>
      </c>
      <c r="H36" s="18"/>
      <c r="I36" s="48"/>
      <c r="J36" s="51"/>
      <c r="K36" s="70">
        <f t="shared" si="9"/>
        <v>0</v>
      </c>
      <c r="L36" s="18"/>
      <c r="M36" s="48"/>
      <c r="N36" s="45"/>
      <c r="O36" s="17"/>
    </row>
    <row r="37" spans="2:15" x14ac:dyDescent="0.25">
      <c r="B37" s="16">
        <v>7711</v>
      </c>
      <c r="C37" s="118" t="s">
        <v>37</v>
      </c>
      <c r="D37" s="16">
        <v>8</v>
      </c>
      <c r="E37" s="130" t="s">
        <v>36</v>
      </c>
      <c r="F37" s="40"/>
      <c r="G37" s="57"/>
      <c r="H37" s="18"/>
      <c r="I37" s="48"/>
      <c r="J37" s="51"/>
      <c r="K37" s="70">
        <f t="shared" si="9"/>
        <v>0</v>
      </c>
      <c r="L37" s="18"/>
      <c r="M37" s="48"/>
      <c r="N37" s="45"/>
      <c r="O37" s="17"/>
    </row>
    <row r="38" spans="2:15" ht="15.75" customHeight="1" x14ac:dyDescent="0.25">
      <c r="B38" s="16">
        <v>7712</v>
      </c>
      <c r="C38" s="118" t="s">
        <v>131</v>
      </c>
      <c r="D38" s="16"/>
      <c r="E38" s="130" t="s">
        <v>132</v>
      </c>
      <c r="F38" s="40"/>
      <c r="G38" s="57">
        <f t="shared" si="2"/>
        <v>0</v>
      </c>
      <c r="H38" s="18"/>
      <c r="I38" s="48"/>
      <c r="J38" s="51"/>
      <c r="K38" s="70">
        <f t="shared" si="3"/>
        <v>0</v>
      </c>
      <c r="L38" s="18"/>
      <c r="M38" s="48">
        <v>2400</v>
      </c>
      <c r="N38" s="45"/>
      <c r="O38" s="17"/>
    </row>
    <row r="39" spans="2:15" ht="15.75" customHeight="1" thickBot="1" x14ac:dyDescent="0.3">
      <c r="B39" s="23"/>
      <c r="C39" s="119"/>
      <c r="D39" s="23"/>
      <c r="E39" s="23"/>
      <c r="F39" s="42"/>
      <c r="G39" s="67">
        <f t="shared" si="0"/>
        <v>0</v>
      </c>
      <c r="H39" s="68"/>
      <c r="I39" s="69"/>
      <c r="J39" s="53"/>
      <c r="K39" s="72">
        <f t="shared" si="1"/>
        <v>0</v>
      </c>
      <c r="L39" s="68"/>
      <c r="M39" s="69"/>
      <c r="N39" s="47"/>
      <c r="O39" s="24"/>
    </row>
    <row r="40" spans="2:15" s="3" customFormat="1" ht="15.75" customHeight="1" thickBot="1" x14ac:dyDescent="0.3">
      <c r="B40" s="20"/>
      <c r="C40" s="120"/>
      <c r="D40" s="21"/>
      <c r="E40" s="21" t="s">
        <v>13</v>
      </c>
      <c r="F40" s="43"/>
      <c r="G40" s="61">
        <f>SUM(G8:G39)</f>
        <v>2383</v>
      </c>
      <c r="H40" s="62">
        <f>SUM(H8:H39)</f>
        <v>0</v>
      </c>
      <c r="I40" s="63">
        <f>SUM(I8:I39)</f>
        <v>0</v>
      </c>
      <c r="J40" s="54"/>
      <c r="K40" s="61">
        <f>SUM(K8:K39)</f>
        <v>4557</v>
      </c>
      <c r="L40" s="62">
        <f>SUM(L8:L39)</f>
        <v>1050</v>
      </c>
      <c r="M40" s="63">
        <f>SUM(M8:M39)</f>
        <v>5730</v>
      </c>
      <c r="N40" s="56">
        <f>SUM(N8:N39)</f>
        <v>0</v>
      </c>
      <c r="O40" s="22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E42" s="135" t="s">
        <v>61</v>
      </c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35" t="s">
        <v>62</v>
      </c>
      <c r="F44" s="1"/>
      <c r="G44" s="30">
        <v>12670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E45" s="135" t="s">
        <v>63</v>
      </c>
      <c r="F45" s="1"/>
      <c r="G45" s="30">
        <v>8925</v>
      </c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35" t="s">
        <v>133</v>
      </c>
      <c r="F46" s="1"/>
      <c r="G46" s="30">
        <v>200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35" t="s">
        <v>63</v>
      </c>
      <c r="F47" s="1"/>
      <c r="G47" s="30">
        <v>3545</v>
      </c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35" t="s">
        <v>65</v>
      </c>
      <c r="F49" s="1"/>
      <c r="G49" s="30">
        <v>0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5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5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5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</sheetData>
  <mergeCells count="3">
    <mergeCell ref="G6:I6"/>
    <mergeCell ref="K6:M6"/>
    <mergeCell ref="C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12"/>
  <sheetViews>
    <sheetView workbookViewId="0">
      <pane ySplit="7" topLeftCell="A21" activePane="bottomLeft" state="frozen"/>
      <selection activeCell="E1" sqref="E1"/>
      <selection pane="bottomLeft" activeCell="F38" sqref="F38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3.42578125" customWidth="1"/>
    <col min="4" max="4" width="4.42578125" customWidth="1"/>
    <col min="5" max="5" width="25.7109375" style="113" customWidth="1"/>
    <col min="6" max="6" width="9.1406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14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114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45296</v>
      </c>
      <c r="D5" s="3"/>
      <c r="E5" s="115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15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16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ht="15.75" thickBot="1" x14ac:dyDescent="0.3">
      <c r="B8" s="10">
        <v>7713</v>
      </c>
      <c r="C8" s="73" t="s">
        <v>136</v>
      </c>
      <c r="D8" s="11">
        <v>1</v>
      </c>
      <c r="E8" s="117" t="s">
        <v>79</v>
      </c>
      <c r="F8" s="39">
        <v>700</v>
      </c>
      <c r="G8" s="64">
        <f>+D8*F8</f>
        <v>700</v>
      </c>
      <c r="H8" s="65"/>
      <c r="I8" s="66"/>
      <c r="J8" s="50"/>
      <c r="K8" s="71">
        <f t="shared" ref="K8:K38" si="0">+D8*J8</f>
        <v>0</v>
      </c>
      <c r="L8" s="65"/>
      <c r="M8" s="66"/>
      <c r="N8" s="44"/>
      <c r="O8" s="12"/>
    </row>
    <row r="9" spans="1:18" ht="15.75" thickBot="1" x14ac:dyDescent="0.3">
      <c r="B9" s="10"/>
      <c r="C9" s="11"/>
      <c r="D9" s="11">
        <v>1</v>
      </c>
      <c r="E9" s="117" t="s">
        <v>34</v>
      </c>
      <c r="F9" s="39">
        <v>40</v>
      </c>
      <c r="G9" s="64">
        <f t="shared" ref="G9:G13" si="1">+D9*F9</f>
        <v>40</v>
      </c>
      <c r="H9" s="18"/>
      <c r="I9" s="48"/>
      <c r="J9" s="50"/>
      <c r="K9" s="70">
        <f t="shared" si="0"/>
        <v>0</v>
      </c>
      <c r="L9" s="18"/>
      <c r="M9" s="48"/>
      <c r="N9" s="44"/>
      <c r="O9" s="12"/>
    </row>
    <row r="10" spans="1:18" ht="15.75" thickBot="1" x14ac:dyDescent="0.3">
      <c r="B10" s="10"/>
      <c r="C10" s="11"/>
      <c r="D10" s="11">
        <v>1</v>
      </c>
      <c r="E10" s="117" t="s">
        <v>35</v>
      </c>
      <c r="F10" s="39">
        <v>12</v>
      </c>
      <c r="G10" s="64">
        <f t="shared" si="1"/>
        <v>12</v>
      </c>
      <c r="H10" s="18"/>
      <c r="I10" s="48"/>
      <c r="J10" s="50"/>
      <c r="K10" s="70">
        <f t="shared" si="0"/>
        <v>0</v>
      </c>
      <c r="L10" s="18"/>
      <c r="M10" s="48"/>
      <c r="N10" s="44"/>
      <c r="O10" s="12"/>
    </row>
    <row r="11" spans="1:18" ht="15.75" thickBot="1" x14ac:dyDescent="0.3">
      <c r="B11" s="10">
        <v>7714</v>
      </c>
      <c r="C11" s="73" t="s">
        <v>137</v>
      </c>
      <c r="D11" s="11">
        <v>1</v>
      </c>
      <c r="E11" s="117" t="s">
        <v>52</v>
      </c>
      <c r="F11" s="39">
        <v>27</v>
      </c>
      <c r="G11" s="64">
        <f t="shared" si="1"/>
        <v>27</v>
      </c>
      <c r="H11" s="18"/>
      <c r="I11" s="48"/>
      <c r="J11" s="50"/>
      <c r="K11" s="70">
        <f t="shared" si="0"/>
        <v>0</v>
      </c>
      <c r="L11" s="18"/>
      <c r="M11" s="48"/>
      <c r="N11" s="44">
        <v>27</v>
      </c>
      <c r="O11" s="12"/>
    </row>
    <row r="12" spans="1:18" ht="15.75" thickBot="1" x14ac:dyDescent="0.3">
      <c r="B12" s="10">
        <v>7715</v>
      </c>
      <c r="C12" s="73" t="s">
        <v>138</v>
      </c>
      <c r="D12" s="11">
        <v>10</v>
      </c>
      <c r="E12" s="117" t="s">
        <v>139</v>
      </c>
      <c r="F12" s="39"/>
      <c r="G12" s="64">
        <f t="shared" si="1"/>
        <v>0</v>
      </c>
      <c r="H12" s="18"/>
      <c r="I12" s="48"/>
      <c r="J12" s="50"/>
      <c r="K12" s="70">
        <f t="shared" si="0"/>
        <v>0</v>
      </c>
      <c r="L12" s="18"/>
      <c r="M12" s="48"/>
      <c r="N12" s="44"/>
      <c r="O12" s="12"/>
    </row>
    <row r="13" spans="1:18" ht="15.75" thickBot="1" x14ac:dyDescent="0.3">
      <c r="B13" s="10">
        <v>7716</v>
      </c>
      <c r="C13" s="73" t="s">
        <v>140</v>
      </c>
      <c r="D13" s="11">
        <v>4</v>
      </c>
      <c r="E13" s="117" t="s">
        <v>141</v>
      </c>
      <c r="F13" s="39"/>
      <c r="G13" s="64">
        <f t="shared" si="1"/>
        <v>0</v>
      </c>
      <c r="H13" s="18"/>
      <c r="I13" s="48"/>
      <c r="J13" s="50">
        <v>16</v>
      </c>
      <c r="K13" s="70">
        <f t="shared" si="0"/>
        <v>64</v>
      </c>
      <c r="L13" s="18"/>
      <c r="M13" s="48"/>
      <c r="N13" s="44"/>
      <c r="O13" s="12"/>
    </row>
    <row r="14" spans="1:18" ht="15.75" thickBot="1" x14ac:dyDescent="0.3">
      <c r="B14" s="10">
        <v>7717</v>
      </c>
      <c r="C14" s="73" t="s">
        <v>142</v>
      </c>
      <c r="D14" s="11">
        <v>1</v>
      </c>
      <c r="E14" s="117" t="s">
        <v>143</v>
      </c>
      <c r="F14" s="39">
        <v>252</v>
      </c>
      <c r="G14" s="64">
        <f t="shared" ref="G14:G38" si="2">+D14*F14</f>
        <v>252</v>
      </c>
      <c r="H14" s="18"/>
      <c r="I14" s="48"/>
      <c r="J14" s="50"/>
      <c r="K14" s="70">
        <f t="shared" si="0"/>
        <v>0</v>
      </c>
      <c r="L14" s="18"/>
      <c r="M14" s="48"/>
      <c r="N14" s="44"/>
      <c r="O14" s="12"/>
    </row>
    <row r="15" spans="1:18" ht="15.75" thickBot="1" x14ac:dyDescent="0.3">
      <c r="B15" s="10"/>
      <c r="C15" s="11"/>
      <c r="D15" s="11">
        <v>2</v>
      </c>
      <c r="E15" s="117" t="s">
        <v>48</v>
      </c>
      <c r="F15" s="39">
        <v>28</v>
      </c>
      <c r="G15" s="64">
        <f t="shared" si="2"/>
        <v>56</v>
      </c>
      <c r="H15" s="18"/>
      <c r="I15" s="48"/>
      <c r="J15" s="50"/>
      <c r="K15" s="70">
        <f t="shared" si="0"/>
        <v>0</v>
      </c>
      <c r="L15" s="18"/>
      <c r="M15" s="48"/>
      <c r="N15" s="44"/>
      <c r="O15" s="12"/>
    </row>
    <row r="16" spans="1:18" ht="15.75" thickBot="1" x14ac:dyDescent="0.3">
      <c r="B16" s="10">
        <v>7718</v>
      </c>
      <c r="C16" s="73" t="s">
        <v>144</v>
      </c>
      <c r="D16" s="11">
        <v>4</v>
      </c>
      <c r="E16" s="117" t="s">
        <v>145</v>
      </c>
      <c r="F16" s="39"/>
      <c r="G16" s="64">
        <f t="shared" si="2"/>
        <v>0</v>
      </c>
      <c r="H16" s="18"/>
      <c r="I16" s="48"/>
      <c r="J16" s="50">
        <v>106</v>
      </c>
      <c r="K16" s="70">
        <f t="shared" si="0"/>
        <v>424</v>
      </c>
      <c r="L16" s="18"/>
      <c r="M16" s="48"/>
      <c r="N16" s="44">
        <v>212</v>
      </c>
      <c r="O16" s="12"/>
    </row>
    <row r="17" spans="2:15" ht="15.75" thickBot="1" x14ac:dyDescent="0.3">
      <c r="B17" s="10">
        <v>7719</v>
      </c>
      <c r="C17" s="73" t="s">
        <v>116</v>
      </c>
      <c r="D17" s="11"/>
      <c r="E17" s="117" t="s">
        <v>146</v>
      </c>
      <c r="F17" s="39"/>
      <c r="G17" s="64">
        <f t="shared" si="2"/>
        <v>0</v>
      </c>
      <c r="H17" s="18"/>
      <c r="I17" s="48"/>
      <c r="J17" s="50"/>
      <c r="K17" s="70">
        <f t="shared" si="0"/>
        <v>0</v>
      </c>
      <c r="L17" s="18"/>
      <c r="M17" s="48">
        <v>1050</v>
      </c>
      <c r="N17" s="44"/>
      <c r="O17" s="12"/>
    </row>
    <row r="18" spans="2:15" ht="15.75" thickBot="1" x14ac:dyDescent="0.3">
      <c r="B18" s="10">
        <v>7720</v>
      </c>
      <c r="C18" s="73" t="s">
        <v>29</v>
      </c>
      <c r="D18" s="11">
        <v>2</v>
      </c>
      <c r="E18" s="117" t="s">
        <v>57</v>
      </c>
      <c r="F18" s="39">
        <v>50</v>
      </c>
      <c r="G18" s="64">
        <f t="shared" si="2"/>
        <v>100</v>
      </c>
      <c r="H18" s="18"/>
      <c r="I18" s="48"/>
      <c r="J18" s="50"/>
      <c r="K18" s="70">
        <f t="shared" si="0"/>
        <v>0</v>
      </c>
      <c r="L18" s="18"/>
      <c r="M18" s="48"/>
      <c r="N18" s="44"/>
      <c r="O18" s="12"/>
    </row>
    <row r="19" spans="2:15" ht="15.75" thickBot="1" x14ac:dyDescent="0.3">
      <c r="B19" s="10">
        <v>7721</v>
      </c>
      <c r="C19" s="73" t="s">
        <v>147</v>
      </c>
      <c r="D19" s="11">
        <v>1</v>
      </c>
      <c r="E19" s="117" t="s">
        <v>148</v>
      </c>
      <c r="F19" s="39"/>
      <c r="G19" s="64">
        <f t="shared" si="2"/>
        <v>0</v>
      </c>
      <c r="H19" s="18"/>
      <c r="I19" s="48"/>
      <c r="J19" s="50">
        <v>220</v>
      </c>
      <c r="K19" s="70">
        <f t="shared" si="0"/>
        <v>220</v>
      </c>
      <c r="L19" s="18"/>
      <c r="M19" s="48"/>
      <c r="N19" s="44"/>
      <c r="O19" s="12"/>
    </row>
    <row r="20" spans="2:15" ht="15.75" thickBot="1" x14ac:dyDescent="0.3">
      <c r="B20" s="10"/>
      <c r="C20" s="73"/>
      <c r="D20" s="11">
        <v>2</v>
      </c>
      <c r="E20" s="117" t="s">
        <v>48</v>
      </c>
      <c r="F20" s="39">
        <v>28</v>
      </c>
      <c r="G20" s="64">
        <f t="shared" si="2"/>
        <v>56</v>
      </c>
      <c r="H20" s="18"/>
      <c r="I20" s="48"/>
      <c r="J20" s="50"/>
      <c r="K20" s="70">
        <f t="shared" si="0"/>
        <v>0</v>
      </c>
      <c r="L20" s="18"/>
      <c r="M20" s="48"/>
      <c r="N20" s="44"/>
      <c r="O20" s="12"/>
    </row>
    <row r="21" spans="2:15" ht="15.75" thickBot="1" x14ac:dyDescent="0.3">
      <c r="B21" s="10"/>
      <c r="C21" s="11"/>
      <c r="D21" s="11">
        <v>1</v>
      </c>
      <c r="E21" s="117" t="s">
        <v>149</v>
      </c>
      <c r="F21" s="39">
        <v>95</v>
      </c>
      <c r="G21" s="64">
        <f t="shared" si="2"/>
        <v>95</v>
      </c>
      <c r="H21" s="18"/>
      <c r="I21" s="48"/>
      <c r="J21" s="50"/>
      <c r="K21" s="70">
        <f t="shared" si="0"/>
        <v>0</v>
      </c>
      <c r="L21" s="18"/>
      <c r="M21" s="48"/>
      <c r="N21" s="44"/>
      <c r="O21" s="12"/>
    </row>
    <row r="22" spans="2:15" ht="15.75" thickBot="1" x14ac:dyDescent="0.3">
      <c r="B22" s="11"/>
      <c r="C22" s="73"/>
      <c r="D22" s="11">
        <v>1</v>
      </c>
      <c r="E22" s="117" t="s">
        <v>150</v>
      </c>
      <c r="F22" s="39">
        <v>35</v>
      </c>
      <c r="G22" s="64">
        <f t="shared" si="2"/>
        <v>35</v>
      </c>
      <c r="H22" s="18"/>
      <c r="I22" s="48"/>
      <c r="J22" s="50"/>
      <c r="K22" s="70">
        <f t="shared" si="0"/>
        <v>0</v>
      </c>
      <c r="L22" s="18"/>
      <c r="M22" s="48"/>
      <c r="N22" s="44"/>
      <c r="O22" s="12"/>
    </row>
    <row r="23" spans="2:15" ht="15.75" thickBot="1" x14ac:dyDescent="0.3">
      <c r="B23" s="11">
        <v>7722</v>
      </c>
      <c r="C23" s="73" t="s">
        <v>151</v>
      </c>
      <c r="D23" s="11">
        <v>3</v>
      </c>
      <c r="E23" s="117" t="s">
        <v>145</v>
      </c>
      <c r="F23" s="39"/>
      <c r="G23" s="64">
        <f t="shared" si="2"/>
        <v>0</v>
      </c>
      <c r="H23" s="18"/>
      <c r="I23" s="48"/>
      <c r="J23" s="50">
        <v>106</v>
      </c>
      <c r="K23" s="70">
        <f t="shared" si="0"/>
        <v>318</v>
      </c>
      <c r="L23" s="18"/>
      <c r="M23" s="48"/>
      <c r="N23" s="44">
        <v>318</v>
      </c>
      <c r="O23" s="12"/>
    </row>
    <row r="24" spans="2:15" ht="15.75" thickBot="1" x14ac:dyDescent="0.3">
      <c r="B24" s="10"/>
      <c r="C24" s="11"/>
      <c r="D24" s="11">
        <v>1</v>
      </c>
      <c r="E24" s="117" t="s">
        <v>39</v>
      </c>
      <c r="F24" s="39"/>
      <c r="G24" s="64">
        <f t="shared" si="2"/>
        <v>0</v>
      </c>
      <c r="H24" s="18"/>
      <c r="I24" s="48"/>
      <c r="J24" s="50">
        <v>152</v>
      </c>
      <c r="K24" s="70">
        <f t="shared" si="0"/>
        <v>152</v>
      </c>
      <c r="L24" s="18"/>
      <c r="M24" s="48"/>
      <c r="N24" s="44">
        <v>152</v>
      </c>
      <c r="O24" s="12"/>
    </row>
    <row r="25" spans="2:15" ht="15.75" thickBot="1" x14ac:dyDescent="0.3">
      <c r="B25" s="10">
        <v>7723</v>
      </c>
      <c r="C25" s="73" t="s">
        <v>152</v>
      </c>
      <c r="D25" s="11">
        <v>1</v>
      </c>
      <c r="E25" s="117" t="s">
        <v>25</v>
      </c>
      <c r="F25" s="39">
        <v>128</v>
      </c>
      <c r="G25" s="64">
        <f t="shared" si="2"/>
        <v>128</v>
      </c>
      <c r="H25" s="18"/>
      <c r="I25" s="48"/>
      <c r="J25" s="50"/>
      <c r="K25" s="70">
        <f t="shared" si="0"/>
        <v>0</v>
      </c>
      <c r="L25" s="18"/>
      <c r="M25" s="48"/>
      <c r="N25" s="44"/>
      <c r="O25" s="12"/>
    </row>
    <row r="26" spans="2:15" ht="15.75" thickBot="1" x14ac:dyDescent="0.3">
      <c r="B26" s="10">
        <v>7724</v>
      </c>
      <c r="C26" s="73" t="s">
        <v>153</v>
      </c>
      <c r="D26" s="11">
        <v>1</v>
      </c>
      <c r="E26" s="117" t="s">
        <v>143</v>
      </c>
      <c r="F26" s="39">
        <v>935</v>
      </c>
      <c r="G26" s="64">
        <f t="shared" si="2"/>
        <v>935</v>
      </c>
      <c r="H26" s="18"/>
      <c r="I26" s="48"/>
      <c r="J26" s="50"/>
      <c r="K26" s="70">
        <f t="shared" si="0"/>
        <v>0</v>
      </c>
      <c r="L26" s="18"/>
      <c r="M26" s="48"/>
      <c r="N26" s="44"/>
      <c r="O26" s="12"/>
    </row>
    <row r="27" spans="2:15" ht="15.75" thickBot="1" x14ac:dyDescent="0.3">
      <c r="B27" s="10"/>
      <c r="C27" s="73"/>
      <c r="D27" s="11">
        <v>1</v>
      </c>
      <c r="E27" s="117" t="s">
        <v>154</v>
      </c>
      <c r="F27" s="39">
        <v>45</v>
      </c>
      <c r="G27" s="64">
        <f t="shared" si="2"/>
        <v>45</v>
      </c>
      <c r="H27" s="18"/>
      <c r="I27" s="48"/>
      <c r="J27" s="50"/>
      <c r="K27" s="70">
        <f t="shared" si="0"/>
        <v>0</v>
      </c>
      <c r="L27" s="18"/>
      <c r="M27" s="48"/>
      <c r="N27" s="44"/>
      <c r="O27" s="12"/>
    </row>
    <row r="28" spans="2:15" ht="15.75" thickBot="1" x14ac:dyDescent="0.3">
      <c r="B28" s="10"/>
      <c r="C28" s="73"/>
      <c r="D28" s="11">
        <v>1</v>
      </c>
      <c r="E28" s="117" t="s">
        <v>155</v>
      </c>
      <c r="F28" s="39">
        <v>85</v>
      </c>
      <c r="G28" s="64">
        <f t="shared" si="2"/>
        <v>85</v>
      </c>
      <c r="H28" s="18"/>
      <c r="I28" s="48"/>
      <c r="J28" s="50"/>
      <c r="K28" s="70">
        <f t="shared" si="0"/>
        <v>0</v>
      </c>
      <c r="L28" s="18"/>
      <c r="M28" s="48"/>
      <c r="N28" s="44"/>
      <c r="O28" s="12"/>
    </row>
    <row r="29" spans="2:15" ht="15.75" thickBot="1" x14ac:dyDescent="0.3">
      <c r="B29" s="10">
        <v>7725</v>
      </c>
      <c r="C29" s="73" t="s">
        <v>156</v>
      </c>
      <c r="D29" s="11">
        <v>1</v>
      </c>
      <c r="E29" s="117" t="s">
        <v>157</v>
      </c>
      <c r="F29" s="39">
        <v>100</v>
      </c>
      <c r="G29" s="64">
        <f t="shared" si="2"/>
        <v>100</v>
      </c>
      <c r="H29" s="18"/>
      <c r="I29" s="48"/>
      <c r="J29" s="50"/>
      <c r="K29" s="70">
        <f t="shared" si="0"/>
        <v>0</v>
      </c>
      <c r="L29" s="18"/>
      <c r="M29" s="48"/>
      <c r="N29" s="44"/>
      <c r="O29" s="12"/>
    </row>
    <row r="30" spans="2:15" ht="15.75" thickBot="1" x14ac:dyDescent="0.3">
      <c r="B30" s="10"/>
      <c r="C30" s="73"/>
      <c r="D30" s="11">
        <v>1</v>
      </c>
      <c r="E30" s="117" t="s">
        <v>42</v>
      </c>
      <c r="F30" s="39">
        <v>38</v>
      </c>
      <c r="G30" s="64">
        <f t="shared" si="2"/>
        <v>38</v>
      </c>
      <c r="H30" s="18"/>
      <c r="I30" s="48"/>
      <c r="J30" s="50"/>
      <c r="K30" s="70">
        <f t="shared" si="0"/>
        <v>0</v>
      </c>
      <c r="L30" s="18"/>
      <c r="M30" s="48"/>
      <c r="N30" s="44"/>
      <c r="O30" s="12"/>
    </row>
    <row r="31" spans="2:15" ht="15.75" thickBot="1" x14ac:dyDescent="0.3">
      <c r="B31" s="10"/>
      <c r="C31" s="73"/>
      <c r="D31" s="11">
        <v>1</v>
      </c>
      <c r="E31" s="117" t="s">
        <v>158</v>
      </c>
      <c r="F31" s="39">
        <v>60</v>
      </c>
      <c r="G31" s="64">
        <f t="shared" si="2"/>
        <v>60</v>
      </c>
      <c r="H31" s="18"/>
      <c r="I31" s="48"/>
      <c r="J31" s="50"/>
      <c r="K31" s="70">
        <f t="shared" si="0"/>
        <v>0</v>
      </c>
      <c r="L31" s="18"/>
      <c r="M31" s="48"/>
      <c r="N31" s="44"/>
      <c r="O31" s="12"/>
    </row>
    <row r="32" spans="2:15" ht="15.75" thickBot="1" x14ac:dyDescent="0.3">
      <c r="B32" s="10"/>
      <c r="C32" s="11"/>
      <c r="D32" s="11">
        <v>2</v>
      </c>
      <c r="E32" s="117" t="s">
        <v>159</v>
      </c>
      <c r="F32" s="39">
        <v>30</v>
      </c>
      <c r="G32" s="64">
        <f t="shared" si="2"/>
        <v>60</v>
      </c>
      <c r="H32" s="18"/>
      <c r="I32" s="48"/>
      <c r="J32" s="50"/>
      <c r="K32" s="70">
        <f t="shared" si="0"/>
        <v>0</v>
      </c>
      <c r="L32" s="18"/>
      <c r="M32" s="48"/>
      <c r="N32" s="44"/>
      <c r="O32" s="12"/>
    </row>
    <row r="33" spans="2:15" ht="15.75" thickBot="1" x14ac:dyDescent="0.3">
      <c r="B33" s="11">
        <v>7726</v>
      </c>
      <c r="C33" s="73" t="s">
        <v>160</v>
      </c>
      <c r="D33" s="11">
        <v>15</v>
      </c>
      <c r="E33" s="117" t="s">
        <v>161</v>
      </c>
      <c r="F33" s="39"/>
      <c r="G33" s="64">
        <f t="shared" si="2"/>
        <v>0</v>
      </c>
      <c r="H33" s="18"/>
      <c r="I33" s="48"/>
      <c r="J33" s="50">
        <v>102</v>
      </c>
      <c r="K33" s="70">
        <f t="shared" si="0"/>
        <v>1530</v>
      </c>
      <c r="L33" s="18"/>
      <c r="M33" s="48"/>
      <c r="N33" s="44"/>
      <c r="O33" s="12"/>
    </row>
    <row r="34" spans="2:15" ht="15.75" thickBot="1" x14ac:dyDescent="0.3">
      <c r="B34" s="11"/>
      <c r="C34" s="73"/>
      <c r="D34" s="11">
        <v>5</v>
      </c>
      <c r="E34" s="117" t="s">
        <v>162</v>
      </c>
      <c r="F34" s="39"/>
      <c r="G34" s="64">
        <f t="shared" si="2"/>
        <v>0</v>
      </c>
      <c r="H34" s="18"/>
      <c r="I34" s="48"/>
      <c r="J34" s="50">
        <v>65</v>
      </c>
      <c r="K34" s="70">
        <f t="shared" si="0"/>
        <v>325</v>
      </c>
      <c r="L34" s="18"/>
      <c r="M34" s="48"/>
      <c r="N34" s="44"/>
      <c r="O34" s="12"/>
    </row>
    <row r="35" spans="2:15" ht="15.75" thickBot="1" x14ac:dyDescent="0.3">
      <c r="B35" s="10">
        <v>7727</v>
      </c>
      <c r="C35" s="73" t="s">
        <v>163</v>
      </c>
      <c r="D35" s="11">
        <v>7</v>
      </c>
      <c r="E35" s="117" t="s">
        <v>145</v>
      </c>
      <c r="F35" s="39"/>
      <c r="G35" s="64">
        <f t="shared" si="2"/>
        <v>0</v>
      </c>
      <c r="H35" s="18"/>
      <c r="I35" s="48"/>
      <c r="J35" s="50">
        <v>106</v>
      </c>
      <c r="K35" s="70">
        <f t="shared" si="0"/>
        <v>742</v>
      </c>
      <c r="L35" s="18"/>
      <c r="M35" s="48"/>
      <c r="N35" s="44"/>
      <c r="O35" s="12"/>
    </row>
    <row r="36" spans="2:15" ht="15.75" customHeight="1" thickBot="1" x14ac:dyDescent="0.3">
      <c r="B36" s="16">
        <v>7728</v>
      </c>
      <c r="C36" s="130" t="s">
        <v>164</v>
      </c>
      <c r="D36" s="16">
        <v>3</v>
      </c>
      <c r="E36" s="118" t="s">
        <v>165</v>
      </c>
      <c r="F36" s="40">
        <v>15</v>
      </c>
      <c r="G36" s="64">
        <f t="shared" si="2"/>
        <v>45</v>
      </c>
      <c r="H36" s="18"/>
      <c r="I36" s="48"/>
      <c r="J36" s="51"/>
      <c r="K36" s="70">
        <f t="shared" si="0"/>
        <v>0</v>
      </c>
      <c r="L36" s="18"/>
      <c r="M36" s="48"/>
      <c r="N36" s="45">
        <v>45</v>
      </c>
      <c r="O36" s="17"/>
    </row>
    <row r="37" spans="2:15" ht="15.75" customHeight="1" thickBot="1" x14ac:dyDescent="0.3">
      <c r="B37" s="23"/>
      <c r="C37" s="23"/>
      <c r="D37" s="23"/>
      <c r="E37" s="119"/>
      <c r="F37" s="42"/>
      <c r="G37" s="64">
        <f>+D37*F37</f>
        <v>0</v>
      </c>
      <c r="H37" s="153"/>
      <c r="I37" s="154"/>
      <c r="J37" s="53"/>
      <c r="K37" s="70">
        <f t="shared" si="0"/>
        <v>0</v>
      </c>
      <c r="L37" s="153"/>
      <c r="M37" s="154"/>
      <c r="N37" s="47"/>
      <c r="O37" s="24"/>
    </row>
    <row r="38" spans="2:15" ht="15.75" customHeight="1" thickBot="1" x14ac:dyDescent="0.3">
      <c r="B38" s="23"/>
      <c r="C38" s="23"/>
      <c r="D38" s="23"/>
      <c r="E38" s="119"/>
      <c r="F38" s="42"/>
      <c r="G38" s="64">
        <f t="shared" si="2"/>
        <v>0</v>
      </c>
      <c r="H38" s="68"/>
      <c r="I38" s="69"/>
      <c r="J38" s="53"/>
      <c r="K38" s="70">
        <f t="shared" si="0"/>
        <v>0</v>
      </c>
      <c r="L38" s="68"/>
      <c r="M38" s="69"/>
      <c r="N38" s="47"/>
      <c r="O38" s="24"/>
    </row>
    <row r="39" spans="2:15" s="3" customFormat="1" ht="15.75" customHeight="1" thickBot="1" x14ac:dyDescent="0.3">
      <c r="B39" s="20"/>
      <c r="C39" s="21"/>
      <c r="D39" s="21"/>
      <c r="E39" s="120" t="s">
        <v>13</v>
      </c>
      <c r="F39" s="43"/>
      <c r="G39" s="61">
        <f>SUM(G8:G38)</f>
        <v>2869</v>
      </c>
      <c r="H39" s="62">
        <f>SUM(H8:H38)</f>
        <v>0</v>
      </c>
      <c r="I39" s="63">
        <f>SUM(I8:I38)</f>
        <v>0</v>
      </c>
      <c r="J39" s="54"/>
      <c r="K39" s="61">
        <f>SUM(K8:K38)</f>
        <v>3775</v>
      </c>
      <c r="L39" s="62">
        <f>SUM(L8:L38)</f>
        <v>0</v>
      </c>
      <c r="M39" s="63">
        <f>SUM(M8:M38)</f>
        <v>1050</v>
      </c>
      <c r="N39" s="56">
        <f>SUM(N8:N38)</f>
        <v>754</v>
      </c>
      <c r="O39" s="22"/>
    </row>
    <row r="40" spans="2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E41" s="113" t="s">
        <v>134</v>
      </c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2:15" x14ac:dyDescent="0.25">
      <c r="E43" s="113" t="s">
        <v>62</v>
      </c>
      <c r="F43" s="1"/>
      <c r="G43" s="30">
        <v>7694</v>
      </c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13" t="s">
        <v>14</v>
      </c>
      <c r="F44" s="1"/>
      <c r="G44" s="30">
        <v>754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E45" s="113" t="s">
        <v>63</v>
      </c>
      <c r="F45" s="1"/>
      <c r="G45" s="30">
        <v>4340</v>
      </c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13" t="s">
        <v>135</v>
      </c>
      <c r="F46" s="1"/>
      <c r="G46" s="30">
        <v>3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E48" s="113" t="s">
        <v>65</v>
      </c>
      <c r="F48" s="1"/>
      <c r="G48" s="30">
        <v>2597</v>
      </c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</sheetData>
  <mergeCells count="3">
    <mergeCell ref="G6:I6"/>
    <mergeCell ref="K6:M6"/>
    <mergeCell ref="C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4"/>
  <sheetViews>
    <sheetView workbookViewId="0">
      <pane xSplit="2" ySplit="7" topLeftCell="C29" activePane="bottomRight" state="frozen"/>
      <selection pane="topRight" activeCell="C1" sqref="C1"/>
      <selection pane="bottomLeft" activeCell="A8" sqref="A8"/>
      <selection pane="bottomRight" activeCell="G42" sqref="G42:G46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4.7109375" customWidth="1"/>
    <col min="4" max="4" width="4.42578125" customWidth="1"/>
    <col min="5" max="5" width="28.42578125" style="121" customWidth="1"/>
    <col min="6" max="6" width="8.42578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1" style="33" customWidth="1"/>
    <col min="12" max="12" width="11.140625" customWidth="1"/>
    <col min="13" max="13" width="10" customWidth="1"/>
    <col min="14" max="14" width="11.7109375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45297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124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7729</v>
      </c>
      <c r="C8" s="73" t="s">
        <v>73</v>
      </c>
      <c r="D8" s="11">
        <v>1</v>
      </c>
      <c r="E8" s="125" t="s">
        <v>166</v>
      </c>
      <c r="F8" s="39">
        <v>80</v>
      </c>
      <c r="G8" s="64">
        <f>+D8*F8</f>
        <v>80</v>
      </c>
      <c r="H8" s="65"/>
      <c r="I8" s="66"/>
      <c r="J8" s="50"/>
      <c r="K8" s="71">
        <f t="shared" ref="K8:K13" si="0">+D8*J8</f>
        <v>0</v>
      </c>
      <c r="L8" s="65"/>
      <c r="M8" s="66"/>
      <c r="N8" s="44"/>
      <c r="O8" s="12"/>
    </row>
    <row r="9" spans="1:18" x14ac:dyDescent="0.25">
      <c r="B9" s="10"/>
      <c r="C9" s="11"/>
      <c r="D9" s="11">
        <v>3</v>
      </c>
      <c r="E9" s="125" t="s">
        <v>53</v>
      </c>
      <c r="F9" s="39">
        <v>15</v>
      </c>
      <c r="G9" s="57">
        <f>+D9*F9</f>
        <v>45</v>
      </c>
      <c r="H9" s="89"/>
      <c r="I9" s="90"/>
      <c r="J9" s="50"/>
      <c r="K9" s="70">
        <f t="shared" si="0"/>
        <v>0</v>
      </c>
      <c r="L9" s="89"/>
      <c r="M9" s="90"/>
      <c r="N9" s="44"/>
      <c r="O9" s="184"/>
    </row>
    <row r="10" spans="1:18" x14ac:dyDescent="0.25">
      <c r="B10" s="10">
        <v>7730</v>
      </c>
      <c r="C10" s="73" t="s">
        <v>167</v>
      </c>
      <c r="D10" s="11">
        <v>1</v>
      </c>
      <c r="E10" s="117" t="s">
        <v>168</v>
      </c>
      <c r="F10" s="39"/>
      <c r="G10" s="57">
        <f>+D10*F10</f>
        <v>0</v>
      </c>
      <c r="H10" s="18"/>
      <c r="I10" s="48"/>
      <c r="J10" s="50">
        <v>107</v>
      </c>
      <c r="K10" s="70">
        <f t="shared" si="0"/>
        <v>107</v>
      </c>
      <c r="L10" s="18"/>
      <c r="M10" s="48"/>
      <c r="N10" s="44"/>
      <c r="O10" s="12"/>
    </row>
    <row r="11" spans="1:18" x14ac:dyDescent="0.25">
      <c r="B11" s="10">
        <v>7731</v>
      </c>
      <c r="C11" s="73" t="s">
        <v>88</v>
      </c>
      <c r="D11" s="11">
        <v>1</v>
      </c>
      <c r="E11" s="117" t="s">
        <v>25</v>
      </c>
      <c r="F11" s="39">
        <v>127</v>
      </c>
      <c r="G11" s="57">
        <f t="shared" ref="G11:G13" si="1">+D11*F11</f>
        <v>127</v>
      </c>
      <c r="H11" s="18"/>
      <c r="I11" s="48"/>
      <c r="J11" s="50"/>
      <c r="K11" s="70">
        <f t="shared" si="0"/>
        <v>0</v>
      </c>
      <c r="L11" s="18"/>
      <c r="M11" s="48"/>
      <c r="N11" s="44"/>
      <c r="O11" s="12"/>
    </row>
    <row r="12" spans="1:18" ht="15.75" customHeight="1" x14ac:dyDescent="0.25">
      <c r="B12" s="10"/>
      <c r="C12" s="16"/>
      <c r="D12" s="16">
        <v>1</v>
      </c>
      <c r="E12" s="118" t="s">
        <v>169</v>
      </c>
      <c r="F12" s="40">
        <v>16</v>
      </c>
      <c r="G12" s="57">
        <f t="shared" si="1"/>
        <v>16</v>
      </c>
      <c r="H12" s="18"/>
      <c r="I12" s="48"/>
      <c r="J12" s="51"/>
      <c r="K12" s="70">
        <f t="shared" si="0"/>
        <v>0</v>
      </c>
      <c r="L12" s="18"/>
      <c r="M12" s="48"/>
      <c r="N12" s="45"/>
      <c r="O12" s="17"/>
    </row>
    <row r="13" spans="1:18" ht="15.75" customHeight="1" x14ac:dyDescent="0.25">
      <c r="B13" s="10"/>
      <c r="C13" s="130"/>
      <c r="D13" s="16">
        <v>2</v>
      </c>
      <c r="E13" s="127" t="s">
        <v>24</v>
      </c>
      <c r="F13" s="40">
        <v>45</v>
      </c>
      <c r="G13" s="57">
        <f t="shared" si="1"/>
        <v>90</v>
      </c>
      <c r="H13" s="18"/>
      <c r="I13" s="48"/>
      <c r="J13" s="51"/>
      <c r="K13" s="70">
        <f t="shared" si="0"/>
        <v>0</v>
      </c>
      <c r="L13" s="18"/>
      <c r="M13" s="48"/>
      <c r="N13" s="45"/>
      <c r="O13" s="17"/>
    </row>
    <row r="14" spans="1:18" ht="15.75" customHeight="1" x14ac:dyDescent="0.25">
      <c r="B14" s="10">
        <v>7732</v>
      </c>
      <c r="C14" s="130" t="s">
        <v>170</v>
      </c>
      <c r="D14" s="16">
        <v>1</v>
      </c>
      <c r="E14" s="127" t="s">
        <v>165</v>
      </c>
      <c r="F14" s="40">
        <v>15</v>
      </c>
      <c r="G14" s="57">
        <f t="shared" ref="G14:G25" si="2">+D14*F14</f>
        <v>15</v>
      </c>
      <c r="H14" s="18"/>
      <c r="I14" s="48"/>
      <c r="J14" s="51"/>
      <c r="K14" s="70">
        <f>+D14*J14</f>
        <v>0</v>
      </c>
      <c r="L14" s="18"/>
      <c r="M14" s="48"/>
      <c r="N14" s="45"/>
      <c r="O14" s="17"/>
    </row>
    <row r="15" spans="1:18" x14ac:dyDescent="0.25">
      <c r="B15" s="10"/>
      <c r="C15" s="73"/>
      <c r="D15" s="11">
        <v>1</v>
      </c>
      <c r="E15" s="125" t="s">
        <v>41</v>
      </c>
      <c r="F15" s="39">
        <v>8</v>
      </c>
      <c r="G15" s="57">
        <f t="shared" si="2"/>
        <v>8</v>
      </c>
      <c r="H15" s="89"/>
      <c r="I15" s="90"/>
      <c r="J15" s="50"/>
      <c r="K15" s="70">
        <f t="shared" ref="K15:K35" si="3">+D15*J15</f>
        <v>0</v>
      </c>
      <c r="L15" s="89"/>
      <c r="M15" s="90"/>
      <c r="N15" s="44"/>
      <c r="O15" s="12"/>
    </row>
    <row r="16" spans="1:18" x14ac:dyDescent="0.25">
      <c r="B16" s="10">
        <v>7733</v>
      </c>
      <c r="C16" s="73" t="s">
        <v>171</v>
      </c>
      <c r="D16" s="11">
        <v>4</v>
      </c>
      <c r="E16" s="117" t="s">
        <v>30</v>
      </c>
      <c r="F16" s="39"/>
      <c r="G16" s="57">
        <f>+D16*F16</f>
        <v>0</v>
      </c>
      <c r="H16" s="18"/>
      <c r="I16" s="48"/>
      <c r="J16" s="50"/>
      <c r="K16" s="70">
        <f t="shared" si="3"/>
        <v>0</v>
      </c>
      <c r="L16" s="18"/>
      <c r="M16" s="48"/>
      <c r="N16" s="44"/>
      <c r="O16" s="12"/>
    </row>
    <row r="17" spans="2:15" x14ac:dyDescent="0.25">
      <c r="B17" s="10">
        <v>7734</v>
      </c>
      <c r="C17" s="73" t="s">
        <v>172</v>
      </c>
      <c r="D17" s="11">
        <v>11</v>
      </c>
      <c r="E17" s="117" t="s">
        <v>173</v>
      </c>
      <c r="F17" s="39"/>
      <c r="G17" s="57">
        <f t="shared" ref="G17:G21" si="4">+D17*F17</f>
        <v>0</v>
      </c>
      <c r="H17" s="18"/>
      <c r="I17" s="48"/>
      <c r="J17" s="50">
        <v>106</v>
      </c>
      <c r="K17" s="70">
        <v>0</v>
      </c>
      <c r="L17" s="18">
        <f>J17*D17</f>
        <v>1166</v>
      </c>
      <c r="M17" s="48"/>
      <c r="N17" s="44"/>
      <c r="O17" s="12"/>
    </row>
    <row r="18" spans="2:15" ht="15.75" customHeight="1" x14ac:dyDescent="0.25">
      <c r="B18" s="10"/>
      <c r="C18" s="16"/>
      <c r="D18" s="16">
        <v>6</v>
      </c>
      <c r="E18" s="118" t="s">
        <v>174</v>
      </c>
      <c r="F18" s="40"/>
      <c r="G18" s="57">
        <f t="shared" si="4"/>
        <v>0</v>
      </c>
      <c r="H18" s="18"/>
      <c r="I18" s="48"/>
      <c r="J18" s="51">
        <v>150</v>
      </c>
      <c r="K18" s="70">
        <v>0</v>
      </c>
      <c r="L18" s="18">
        <f t="shared" ref="L18:L19" si="5">J18*D18</f>
        <v>900</v>
      </c>
      <c r="M18" s="48"/>
      <c r="N18" s="45"/>
      <c r="O18" s="17"/>
    </row>
    <row r="19" spans="2:15" ht="15.75" customHeight="1" x14ac:dyDescent="0.25">
      <c r="B19" s="10"/>
      <c r="C19" s="130"/>
      <c r="D19" s="16">
        <v>21</v>
      </c>
      <c r="E19" s="127" t="s">
        <v>175</v>
      </c>
      <c r="F19" s="40"/>
      <c r="G19" s="57">
        <f t="shared" si="4"/>
        <v>0</v>
      </c>
      <c r="H19" s="18"/>
      <c r="I19" s="48"/>
      <c r="J19" s="51">
        <v>170</v>
      </c>
      <c r="K19" s="70">
        <v>0</v>
      </c>
      <c r="L19" s="18">
        <f t="shared" si="5"/>
        <v>3570</v>
      </c>
      <c r="M19" s="48"/>
      <c r="N19" s="45"/>
      <c r="O19" s="17"/>
    </row>
    <row r="20" spans="2:15" ht="15.75" customHeight="1" x14ac:dyDescent="0.25">
      <c r="B20" s="10">
        <v>7735</v>
      </c>
      <c r="C20" s="130" t="s">
        <v>116</v>
      </c>
      <c r="D20" s="16">
        <v>20</v>
      </c>
      <c r="E20" s="127" t="s">
        <v>173</v>
      </c>
      <c r="F20" s="40"/>
      <c r="G20" s="57">
        <f t="shared" si="4"/>
        <v>0</v>
      </c>
      <c r="H20" s="18"/>
      <c r="I20" s="48"/>
      <c r="J20" s="51">
        <v>105</v>
      </c>
      <c r="K20" s="70">
        <f>+D20*J20</f>
        <v>2100</v>
      </c>
      <c r="L20" s="18"/>
      <c r="M20" s="48"/>
      <c r="N20" s="45"/>
      <c r="O20" s="17"/>
    </row>
    <row r="21" spans="2:15" x14ac:dyDescent="0.25">
      <c r="B21" s="10">
        <v>7736</v>
      </c>
      <c r="C21" s="73" t="s">
        <v>176</v>
      </c>
      <c r="D21" s="11">
        <v>1</v>
      </c>
      <c r="E21" s="125" t="s">
        <v>80</v>
      </c>
      <c r="F21" s="39">
        <v>30</v>
      </c>
      <c r="G21" s="57">
        <f t="shared" si="4"/>
        <v>30</v>
      </c>
      <c r="H21" s="89"/>
      <c r="I21" s="90"/>
      <c r="J21" s="50"/>
      <c r="K21" s="70">
        <f t="shared" ref="K21" si="6">+D21*J21</f>
        <v>0</v>
      </c>
      <c r="L21" s="89"/>
      <c r="M21" s="90"/>
      <c r="N21" s="44"/>
      <c r="O21" s="12"/>
    </row>
    <row r="22" spans="2:15" x14ac:dyDescent="0.25">
      <c r="B22" s="10">
        <v>7737</v>
      </c>
      <c r="C22" s="73" t="s">
        <v>88</v>
      </c>
      <c r="D22" s="11">
        <v>1</v>
      </c>
      <c r="E22" s="125" t="s">
        <v>177</v>
      </c>
      <c r="F22" s="39">
        <v>190</v>
      </c>
      <c r="G22" s="57">
        <f t="shared" si="2"/>
        <v>190</v>
      </c>
      <c r="H22" s="89"/>
      <c r="I22" s="90"/>
      <c r="J22" s="50"/>
      <c r="K22" s="70">
        <f t="shared" si="3"/>
        <v>0</v>
      </c>
      <c r="L22" s="89"/>
      <c r="M22" s="90"/>
      <c r="N22" s="44"/>
      <c r="O22" s="12"/>
    </row>
    <row r="23" spans="2:15" x14ac:dyDescent="0.25">
      <c r="B23" s="10"/>
      <c r="C23" s="148"/>
      <c r="D23" s="11">
        <v>10</v>
      </c>
      <c r="E23" s="117" t="s">
        <v>41</v>
      </c>
      <c r="F23" s="39">
        <v>8</v>
      </c>
      <c r="G23" s="57">
        <f t="shared" si="2"/>
        <v>80</v>
      </c>
      <c r="H23" s="18"/>
      <c r="I23" s="48"/>
      <c r="J23" s="50"/>
      <c r="K23" s="70">
        <f t="shared" si="3"/>
        <v>0</v>
      </c>
      <c r="L23" s="18"/>
      <c r="M23" s="48"/>
      <c r="N23" s="44"/>
      <c r="O23" s="12"/>
    </row>
    <row r="24" spans="2:15" ht="15.75" customHeight="1" x14ac:dyDescent="0.25">
      <c r="B24" s="16">
        <v>7738</v>
      </c>
      <c r="C24" s="130" t="s">
        <v>178</v>
      </c>
      <c r="D24" s="16">
        <v>4</v>
      </c>
      <c r="E24" s="127" t="s">
        <v>41</v>
      </c>
      <c r="F24" s="40">
        <v>8</v>
      </c>
      <c r="G24" s="57">
        <f t="shared" si="2"/>
        <v>32</v>
      </c>
      <c r="H24" s="18"/>
      <c r="I24" s="48"/>
      <c r="J24" s="51"/>
      <c r="K24" s="70">
        <f>+D24*J24</f>
        <v>0</v>
      </c>
      <c r="L24" s="18"/>
      <c r="M24" s="48"/>
      <c r="N24" s="45"/>
      <c r="O24" s="17"/>
    </row>
    <row r="25" spans="2:15" x14ac:dyDescent="0.25">
      <c r="B25" s="10">
        <v>7739</v>
      </c>
      <c r="C25" s="73" t="s">
        <v>179</v>
      </c>
      <c r="D25" s="11">
        <v>2</v>
      </c>
      <c r="E25" s="125" t="s">
        <v>180</v>
      </c>
      <c r="F25" s="39"/>
      <c r="G25" s="57">
        <f t="shared" si="2"/>
        <v>0</v>
      </c>
      <c r="H25" s="89"/>
      <c r="I25" s="90"/>
      <c r="J25" s="50"/>
      <c r="K25" s="70">
        <f t="shared" ref="K25" si="7">+D25*J25</f>
        <v>0</v>
      </c>
      <c r="L25" s="89"/>
      <c r="M25" s="90"/>
      <c r="N25" s="44"/>
      <c r="O25" s="12"/>
    </row>
    <row r="26" spans="2:15" x14ac:dyDescent="0.25">
      <c r="B26" s="10">
        <v>7740</v>
      </c>
      <c r="C26" s="73" t="s">
        <v>181</v>
      </c>
      <c r="D26" s="11">
        <v>2</v>
      </c>
      <c r="E26" s="125" t="s">
        <v>58</v>
      </c>
      <c r="F26" s="39">
        <v>37</v>
      </c>
      <c r="G26" s="57">
        <v>0</v>
      </c>
      <c r="H26" s="18"/>
      <c r="I26" s="48"/>
      <c r="J26" s="50"/>
      <c r="K26" s="70">
        <f t="shared" si="3"/>
        <v>0</v>
      </c>
      <c r="L26" s="18"/>
      <c r="M26" s="48"/>
      <c r="N26" s="44">
        <v>74</v>
      </c>
      <c r="O26" s="12"/>
    </row>
    <row r="27" spans="2:15" x14ac:dyDescent="0.25">
      <c r="B27" s="10">
        <v>7741</v>
      </c>
      <c r="C27" s="73" t="s">
        <v>183</v>
      </c>
      <c r="D27" s="11">
        <v>1</v>
      </c>
      <c r="E27" s="125" t="s">
        <v>184</v>
      </c>
      <c r="F27" s="39">
        <v>108</v>
      </c>
      <c r="G27" s="57">
        <f t="shared" ref="G27:G28" si="8">+D27*F27</f>
        <v>108</v>
      </c>
      <c r="H27" s="18"/>
      <c r="I27" s="48"/>
      <c r="J27" s="50"/>
      <c r="K27" s="70">
        <f t="shared" si="3"/>
        <v>0</v>
      </c>
      <c r="L27" s="18"/>
      <c r="M27" s="48"/>
      <c r="N27" s="44"/>
      <c r="O27" s="12"/>
    </row>
    <row r="28" spans="2:15" x14ac:dyDescent="0.25">
      <c r="B28">
        <v>7742</v>
      </c>
      <c r="C28" s="135" t="s">
        <v>185</v>
      </c>
      <c r="D28">
        <v>1</v>
      </c>
      <c r="E28" s="121" t="s">
        <v>130</v>
      </c>
      <c r="F28" s="1">
        <v>34</v>
      </c>
      <c r="G28" s="57">
        <f t="shared" si="8"/>
        <v>34</v>
      </c>
      <c r="H28" s="18"/>
      <c r="I28" s="48"/>
      <c r="J28" s="1"/>
      <c r="K28" s="70">
        <f t="shared" si="3"/>
        <v>0</v>
      </c>
      <c r="L28" s="18"/>
      <c r="M28" s="48"/>
      <c r="N28" s="1"/>
      <c r="O28" s="1"/>
    </row>
    <row r="29" spans="2:15" x14ac:dyDescent="0.25">
      <c r="B29">
        <v>7743</v>
      </c>
      <c r="C29" s="135" t="s">
        <v>186</v>
      </c>
      <c r="D29">
        <v>1</v>
      </c>
      <c r="E29" s="121" t="s">
        <v>187</v>
      </c>
      <c r="F29" s="1"/>
      <c r="G29" s="57"/>
      <c r="H29" s="18"/>
      <c r="I29" s="48"/>
      <c r="J29" s="1">
        <v>106</v>
      </c>
      <c r="K29" s="70">
        <f t="shared" si="3"/>
        <v>106</v>
      </c>
      <c r="L29" s="18"/>
      <c r="M29" s="48"/>
      <c r="N29" s="1"/>
      <c r="O29" s="1"/>
    </row>
    <row r="30" spans="2:15" x14ac:dyDescent="0.25">
      <c r="B30">
        <v>7744</v>
      </c>
      <c r="C30" s="135" t="s">
        <v>188</v>
      </c>
      <c r="D30">
        <v>1</v>
      </c>
      <c r="E30" s="121" t="s">
        <v>189</v>
      </c>
      <c r="F30" s="1">
        <v>35</v>
      </c>
      <c r="G30" s="57">
        <v>35</v>
      </c>
      <c r="H30" s="18"/>
      <c r="I30" s="48"/>
      <c r="J30" s="1"/>
      <c r="K30" s="70">
        <f t="shared" si="3"/>
        <v>0</v>
      </c>
      <c r="L30" s="18"/>
      <c r="M30" s="48"/>
      <c r="N30" s="1"/>
      <c r="O30" s="1"/>
    </row>
    <row r="31" spans="2:15" x14ac:dyDescent="0.25">
      <c r="B31">
        <v>7745</v>
      </c>
      <c r="C31" s="135" t="s">
        <v>47</v>
      </c>
      <c r="D31">
        <v>5</v>
      </c>
      <c r="E31" s="121" t="s">
        <v>48</v>
      </c>
      <c r="F31" s="1">
        <v>28</v>
      </c>
      <c r="G31" s="57">
        <v>140</v>
      </c>
      <c r="H31" s="18"/>
      <c r="I31" s="48"/>
      <c r="J31" s="1"/>
      <c r="K31" s="70">
        <f t="shared" si="3"/>
        <v>0</v>
      </c>
      <c r="L31" s="18"/>
      <c r="M31" s="48"/>
      <c r="N31" s="1"/>
      <c r="O31" s="1"/>
    </row>
    <row r="32" spans="2:15" x14ac:dyDescent="0.25">
      <c r="D32">
        <v>1</v>
      </c>
      <c r="E32" s="121" t="s">
        <v>190</v>
      </c>
      <c r="F32" s="1">
        <v>68</v>
      </c>
      <c r="G32" s="57">
        <v>68</v>
      </c>
      <c r="H32" s="18"/>
      <c r="I32" s="48"/>
      <c r="J32" s="1"/>
      <c r="K32" s="70">
        <f t="shared" si="3"/>
        <v>0</v>
      </c>
      <c r="L32" s="18"/>
      <c r="M32" s="48"/>
      <c r="N32" s="1"/>
      <c r="O32" s="1"/>
    </row>
    <row r="33" spans="2:15" x14ac:dyDescent="0.25">
      <c r="D33">
        <v>3</v>
      </c>
      <c r="E33" s="121" t="s">
        <v>143</v>
      </c>
      <c r="F33" s="1">
        <v>252</v>
      </c>
      <c r="G33" s="57">
        <v>756</v>
      </c>
      <c r="H33" s="18"/>
      <c r="I33" s="48"/>
      <c r="J33" s="1"/>
      <c r="K33" s="70">
        <f t="shared" si="3"/>
        <v>0</v>
      </c>
      <c r="L33" s="18"/>
      <c r="M33" s="48"/>
      <c r="N33" s="1"/>
      <c r="O33" s="1"/>
    </row>
    <row r="34" spans="2:15" x14ac:dyDescent="0.25">
      <c r="D34">
        <v>1</v>
      </c>
      <c r="E34" s="121" t="s">
        <v>49</v>
      </c>
      <c r="F34" s="1">
        <v>45</v>
      </c>
      <c r="G34" s="57">
        <v>45</v>
      </c>
      <c r="H34" s="18"/>
      <c r="I34" s="48"/>
      <c r="J34" s="1"/>
      <c r="K34" s="70">
        <f t="shared" si="3"/>
        <v>0</v>
      </c>
      <c r="L34" s="18"/>
      <c r="M34" s="48"/>
      <c r="N34" s="1"/>
      <c r="O34" s="1"/>
    </row>
    <row r="35" spans="2:15" x14ac:dyDescent="0.25">
      <c r="B35">
        <v>7746</v>
      </c>
      <c r="C35" s="135" t="s">
        <v>191</v>
      </c>
      <c r="D35">
        <v>3</v>
      </c>
      <c r="E35" s="121" t="s">
        <v>76</v>
      </c>
      <c r="F35" s="1"/>
      <c r="G35" s="57"/>
      <c r="H35" s="18"/>
      <c r="I35" s="48"/>
      <c r="J35" s="1">
        <v>106</v>
      </c>
      <c r="K35" s="70">
        <f t="shared" si="3"/>
        <v>318</v>
      </c>
      <c r="L35" s="18"/>
      <c r="M35" s="48"/>
      <c r="N35" s="1"/>
      <c r="O35" s="1"/>
    </row>
    <row r="36" spans="2:15" ht="15.75" customHeight="1" x14ac:dyDescent="0.25">
      <c r="B36" s="16"/>
      <c r="C36" s="16"/>
      <c r="D36" s="16"/>
      <c r="E36" s="127"/>
      <c r="F36" s="40"/>
      <c r="G36" s="57">
        <f>+D36*F36</f>
        <v>0</v>
      </c>
      <c r="H36" s="18"/>
      <c r="I36" s="48"/>
      <c r="J36" s="51"/>
      <c r="K36" s="70">
        <f>+D36*J36</f>
        <v>0</v>
      </c>
      <c r="L36" s="18"/>
      <c r="M36" s="48"/>
      <c r="N36" s="45"/>
      <c r="O36" s="17"/>
    </row>
    <row r="37" spans="2:15" ht="15.75" customHeight="1" thickBot="1" x14ac:dyDescent="0.3">
      <c r="B37" s="23"/>
      <c r="C37" s="23"/>
      <c r="D37" s="23"/>
      <c r="E37" s="128"/>
      <c r="F37" s="42"/>
      <c r="G37" s="67">
        <f>+D37*F37</f>
        <v>0</v>
      </c>
      <c r="H37" s="68"/>
      <c r="I37" s="69"/>
      <c r="J37" s="53"/>
      <c r="K37" s="72">
        <f>+D37*J37</f>
        <v>0</v>
      </c>
      <c r="L37" s="68"/>
      <c r="M37" s="69"/>
      <c r="N37" s="47"/>
      <c r="O37" s="24"/>
    </row>
    <row r="38" spans="2:15" s="3" customFormat="1" ht="15.75" customHeight="1" thickBot="1" x14ac:dyDescent="0.3">
      <c r="B38" s="20"/>
      <c r="C38" s="21"/>
      <c r="D38" s="21"/>
      <c r="E38" s="129" t="s">
        <v>13</v>
      </c>
      <c r="F38" s="43"/>
      <c r="G38" s="61">
        <f>SUM(G8:G37)</f>
        <v>1899</v>
      </c>
      <c r="H38" s="62">
        <f>SUM(H8:H37)</f>
        <v>0</v>
      </c>
      <c r="I38" s="63">
        <f>SUM(I8:I37)</f>
        <v>0</v>
      </c>
      <c r="J38" s="54"/>
      <c r="K38" s="61">
        <f>SUM(K8:K37)</f>
        <v>2631</v>
      </c>
      <c r="L38" s="62">
        <f>SUM(L8:L37)</f>
        <v>5636</v>
      </c>
      <c r="M38" s="63">
        <f>SUM(M8:M37)</f>
        <v>0</v>
      </c>
      <c r="N38" s="56">
        <f>SUM(N8:N37)</f>
        <v>74</v>
      </c>
      <c r="O38" s="22"/>
    </row>
    <row r="39" spans="2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2:15" x14ac:dyDescent="0.25">
      <c r="E40" s="121" t="s">
        <v>61</v>
      </c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2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2:15" x14ac:dyDescent="0.25">
      <c r="E42" s="121" t="s">
        <v>62</v>
      </c>
      <c r="F42" s="1"/>
      <c r="G42" s="30">
        <f>K38+G38+N38</f>
        <v>4604</v>
      </c>
      <c r="H42" s="2"/>
      <c r="I42" s="1"/>
      <c r="J42" s="1"/>
      <c r="K42" s="30"/>
      <c r="L42" s="2"/>
      <c r="M42" s="1"/>
      <c r="N42" s="1"/>
      <c r="O42" s="1"/>
    </row>
    <row r="43" spans="2:15" x14ac:dyDescent="0.25">
      <c r="E43" s="121" t="s">
        <v>14</v>
      </c>
      <c r="F43" s="5"/>
      <c r="G43" s="30">
        <v>74</v>
      </c>
      <c r="H43" s="2"/>
      <c r="I43" s="1"/>
      <c r="J43" s="1"/>
      <c r="K43" s="30"/>
      <c r="L43" s="2"/>
      <c r="M43" s="1"/>
      <c r="N43" s="1"/>
      <c r="O43" s="1"/>
    </row>
    <row r="44" spans="2:15" x14ac:dyDescent="0.25">
      <c r="E44" s="121" t="s">
        <v>182</v>
      </c>
      <c r="F44" s="1"/>
      <c r="G44" s="30">
        <v>30</v>
      </c>
      <c r="H44" s="2"/>
      <c r="I44" s="1"/>
      <c r="J44" s="1"/>
      <c r="K44" s="30"/>
      <c r="L44" s="2"/>
      <c r="M44" s="1"/>
      <c r="N44" s="1"/>
      <c r="O44" s="1"/>
    </row>
    <row r="45" spans="2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2:15" x14ac:dyDescent="0.25">
      <c r="E46" s="121" t="s">
        <v>65</v>
      </c>
      <c r="F46" s="1"/>
      <c r="G46" s="30">
        <f>G42-(G43+G44)</f>
        <v>4500</v>
      </c>
      <c r="H46" s="2"/>
      <c r="I46" s="1"/>
      <c r="J46" s="1"/>
      <c r="K46" s="30"/>
      <c r="L46" s="2"/>
      <c r="M46" s="1"/>
      <c r="N46" s="1"/>
      <c r="O46" s="1"/>
    </row>
    <row r="47" spans="2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13"/>
  <sheetViews>
    <sheetView workbookViewId="0">
      <pane xSplit="2" ySplit="7" topLeftCell="C20" activePane="bottomRight" state="frozen"/>
      <selection pane="topRight" activeCell="C1" sqref="C1"/>
      <selection pane="bottomLeft" activeCell="A8" sqref="A8"/>
      <selection pane="bottomRight" activeCell="G38" sqref="G38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4.85546875" customWidth="1"/>
    <col min="4" max="4" width="4.42578125" customWidth="1"/>
    <col min="5" max="5" width="28.5703125" customWidth="1"/>
    <col min="6" max="6" width="7.5703125" customWidth="1"/>
    <col min="7" max="7" width="10.28515625" style="33" customWidth="1"/>
    <col min="8" max="8" width="12.7109375" customWidth="1"/>
    <col min="9" max="9" width="10.7109375" customWidth="1"/>
    <col min="10" max="10" width="6.7109375" customWidth="1"/>
    <col min="11" max="11" width="10.28515625" style="33" customWidth="1"/>
    <col min="12" max="12" width="11" customWidth="1"/>
    <col min="13" max="14" width="10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6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192</v>
      </c>
      <c r="D4" s="6"/>
      <c r="E4" s="6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45298</v>
      </c>
      <c r="D5" s="3"/>
      <c r="E5" s="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38" customFormat="1" ht="21.6" customHeight="1" thickBot="1" x14ac:dyDescent="0.3">
      <c r="A7" s="34"/>
      <c r="B7" s="35" t="s">
        <v>3</v>
      </c>
      <c r="C7" s="35" t="s">
        <v>4</v>
      </c>
      <c r="D7" s="35" t="s">
        <v>5</v>
      </c>
      <c r="E7" s="35" t="s">
        <v>6</v>
      </c>
      <c r="F7" s="36" t="s">
        <v>7</v>
      </c>
      <c r="G7" s="58" t="s">
        <v>8</v>
      </c>
      <c r="H7" s="59" t="s">
        <v>9</v>
      </c>
      <c r="I7" s="60" t="s">
        <v>10</v>
      </c>
      <c r="J7" s="49" t="s">
        <v>7</v>
      </c>
      <c r="K7" s="58" t="s">
        <v>8</v>
      </c>
      <c r="L7" s="59" t="s">
        <v>9</v>
      </c>
      <c r="M7" s="60" t="s">
        <v>10</v>
      </c>
      <c r="N7" s="55" t="s">
        <v>14</v>
      </c>
      <c r="O7" s="37" t="s">
        <v>11</v>
      </c>
      <c r="P7" s="34"/>
      <c r="Q7" s="34"/>
      <c r="R7" s="34"/>
    </row>
    <row r="8" spans="1:18" x14ac:dyDescent="0.25">
      <c r="B8" s="10">
        <v>7747</v>
      </c>
      <c r="C8" s="73" t="s">
        <v>193</v>
      </c>
      <c r="D8" s="11">
        <v>3</v>
      </c>
      <c r="E8" s="73" t="s">
        <v>76</v>
      </c>
      <c r="F8" s="39"/>
      <c r="G8" s="57">
        <f t="shared" ref="G8:G12" si="0">+D8*F8</f>
        <v>0</v>
      </c>
      <c r="H8" s="18"/>
      <c r="I8" s="48"/>
      <c r="J8" s="50">
        <v>105</v>
      </c>
      <c r="K8" s="70">
        <f t="shared" ref="K8:K12" si="1">+D8*J8</f>
        <v>315</v>
      </c>
      <c r="L8" s="18"/>
      <c r="M8" s="48"/>
      <c r="N8" s="44"/>
      <c r="O8" s="12"/>
    </row>
    <row r="9" spans="1:18" x14ac:dyDescent="0.25">
      <c r="B9" s="10">
        <v>7748</v>
      </c>
      <c r="C9" s="73" t="s">
        <v>21</v>
      </c>
      <c r="D9" s="11">
        <v>1</v>
      </c>
      <c r="E9" s="73" t="s">
        <v>194</v>
      </c>
      <c r="F9" s="39">
        <v>30</v>
      </c>
      <c r="G9" s="57">
        <f t="shared" si="0"/>
        <v>30</v>
      </c>
      <c r="H9" s="18"/>
      <c r="I9" s="48"/>
      <c r="J9" s="50"/>
      <c r="K9" s="70">
        <f t="shared" si="1"/>
        <v>0</v>
      </c>
      <c r="L9" s="18"/>
      <c r="M9" s="48"/>
      <c r="N9" s="44"/>
      <c r="O9" s="12"/>
    </row>
    <row r="10" spans="1:18" x14ac:dyDescent="0.25">
      <c r="B10" s="11">
        <v>7749</v>
      </c>
      <c r="C10" s="73" t="s">
        <v>103</v>
      </c>
      <c r="D10" s="11">
        <v>1</v>
      </c>
      <c r="E10" s="73" t="s">
        <v>195</v>
      </c>
      <c r="F10" s="39">
        <v>25</v>
      </c>
      <c r="G10" s="57">
        <f t="shared" si="0"/>
        <v>25</v>
      </c>
      <c r="H10" s="18"/>
      <c r="I10" s="48"/>
      <c r="J10" s="50"/>
      <c r="K10" s="70">
        <f t="shared" si="1"/>
        <v>0</v>
      </c>
      <c r="L10" s="18"/>
      <c r="M10" s="48"/>
      <c r="N10" s="44"/>
      <c r="O10" s="12"/>
    </row>
    <row r="11" spans="1:18" x14ac:dyDescent="0.25">
      <c r="B11" s="11"/>
      <c r="C11" s="73"/>
      <c r="D11" s="11">
        <v>1</v>
      </c>
      <c r="E11" s="73" t="s">
        <v>196</v>
      </c>
      <c r="F11" s="39">
        <v>15</v>
      </c>
      <c r="G11" s="57">
        <f t="shared" si="0"/>
        <v>15</v>
      </c>
      <c r="H11" s="18"/>
      <c r="I11" s="48"/>
      <c r="J11" s="50"/>
      <c r="K11" s="70">
        <f t="shared" si="1"/>
        <v>0</v>
      </c>
      <c r="L11" s="18"/>
      <c r="M11" s="48"/>
      <c r="N11" s="44"/>
      <c r="O11" s="12"/>
    </row>
    <row r="12" spans="1:18" x14ac:dyDescent="0.25">
      <c r="B12" s="11"/>
      <c r="C12" s="73"/>
      <c r="D12" s="11">
        <v>1</v>
      </c>
      <c r="E12" s="73" t="s">
        <v>197</v>
      </c>
      <c r="F12" s="39">
        <v>13</v>
      </c>
      <c r="G12" s="57">
        <f t="shared" si="0"/>
        <v>13</v>
      </c>
      <c r="H12" s="18"/>
      <c r="I12" s="48"/>
      <c r="J12" s="50"/>
      <c r="K12" s="70">
        <f t="shared" si="1"/>
        <v>0</v>
      </c>
      <c r="L12" s="18"/>
      <c r="M12" s="48"/>
      <c r="N12" s="44"/>
      <c r="O12" s="12"/>
    </row>
    <row r="13" spans="1:18" x14ac:dyDescent="0.25">
      <c r="B13" s="10">
        <v>7750</v>
      </c>
      <c r="C13" s="73" t="s">
        <v>198</v>
      </c>
      <c r="D13" s="11">
        <v>1</v>
      </c>
      <c r="E13" s="73" t="s">
        <v>76</v>
      </c>
      <c r="F13" s="39"/>
      <c r="G13" s="57">
        <f t="shared" ref="G13:G17" si="2">+D13*F13</f>
        <v>0</v>
      </c>
      <c r="H13" s="18"/>
      <c r="I13" s="48"/>
      <c r="J13" s="50">
        <v>105</v>
      </c>
      <c r="K13" s="70">
        <f t="shared" ref="K13:K19" si="3">+D13*J13</f>
        <v>105</v>
      </c>
      <c r="L13" s="18"/>
      <c r="M13" s="48"/>
      <c r="N13" s="44"/>
      <c r="O13" s="12"/>
    </row>
    <row r="14" spans="1:18" x14ac:dyDescent="0.25">
      <c r="B14" s="10"/>
      <c r="C14" s="73"/>
      <c r="D14" s="11">
        <v>1</v>
      </c>
      <c r="E14" s="73" t="s">
        <v>123</v>
      </c>
      <c r="F14" s="39"/>
      <c r="G14" s="57">
        <f t="shared" si="2"/>
        <v>0</v>
      </c>
      <c r="H14" s="18"/>
      <c r="I14" s="48"/>
      <c r="J14" s="50">
        <v>150</v>
      </c>
      <c r="K14" s="70">
        <f t="shared" si="3"/>
        <v>150</v>
      </c>
      <c r="L14" s="18"/>
      <c r="M14" s="48"/>
      <c r="N14" s="44"/>
      <c r="O14" s="12"/>
    </row>
    <row r="15" spans="1:18" x14ac:dyDescent="0.25">
      <c r="B15" s="10">
        <v>7751</v>
      </c>
      <c r="C15" s="73" t="s">
        <v>199</v>
      </c>
      <c r="D15" s="11">
        <v>3</v>
      </c>
      <c r="E15" s="73" t="s">
        <v>76</v>
      </c>
      <c r="F15" s="39"/>
      <c r="G15" s="57">
        <f t="shared" si="2"/>
        <v>0</v>
      </c>
      <c r="H15" s="18"/>
      <c r="I15" s="48"/>
      <c r="J15" s="50">
        <v>106</v>
      </c>
      <c r="K15" s="70">
        <v>0</v>
      </c>
      <c r="L15" s="18">
        <v>318</v>
      </c>
      <c r="M15" s="48"/>
      <c r="N15" s="44"/>
      <c r="O15" s="12"/>
    </row>
    <row r="16" spans="1:18" x14ac:dyDescent="0.25">
      <c r="B16" s="10"/>
      <c r="C16" s="73"/>
      <c r="D16" s="11">
        <v>2</v>
      </c>
      <c r="E16" s="73" t="s">
        <v>123</v>
      </c>
      <c r="F16" s="39"/>
      <c r="G16" s="57">
        <f t="shared" si="2"/>
        <v>0</v>
      </c>
      <c r="H16" s="18"/>
      <c r="I16" s="48"/>
      <c r="J16" s="50">
        <v>150</v>
      </c>
      <c r="K16" s="70">
        <v>0</v>
      </c>
      <c r="L16" s="18">
        <v>300</v>
      </c>
      <c r="M16" s="48"/>
      <c r="N16" s="44"/>
      <c r="O16" s="12"/>
    </row>
    <row r="17" spans="2:15" x14ac:dyDescent="0.25">
      <c r="B17" s="11"/>
      <c r="C17" s="11"/>
      <c r="D17" s="11">
        <v>7</v>
      </c>
      <c r="E17" s="73" t="s">
        <v>200</v>
      </c>
      <c r="F17" s="39"/>
      <c r="G17" s="57">
        <f t="shared" si="2"/>
        <v>0</v>
      </c>
      <c r="H17" s="18"/>
      <c r="I17" s="48"/>
      <c r="J17" s="50">
        <v>170</v>
      </c>
      <c r="K17" s="70">
        <v>0</v>
      </c>
      <c r="L17" s="18">
        <v>1190</v>
      </c>
      <c r="M17" s="48"/>
      <c r="N17" s="44"/>
      <c r="O17" s="12"/>
    </row>
    <row r="18" spans="2:15" x14ac:dyDescent="0.25">
      <c r="B18" s="11">
        <v>7752</v>
      </c>
      <c r="C18" s="73" t="s">
        <v>201</v>
      </c>
      <c r="D18" s="11">
        <v>2</v>
      </c>
      <c r="E18" s="73" t="s">
        <v>202</v>
      </c>
      <c r="F18" s="39">
        <v>700</v>
      </c>
      <c r="G18" s="57">
        <v>0</v>
      </c>
      <c r="H18" s="18">
        <v>1400</v>
      </c>
      <c r="I18" s="48"/>
      <c r="J18" s="50"/>
      <c r="K18" s="70">
        <f t="shared" si="3"/>
        <v>0</v>
      </c>
      <c r="L18" s="18"/>
      <c r="M18" s="48"/>
      <c r="N18" s="44"/>
      <c r="O18" s="12"/>
    </row>
    <row r="19" spans="2:15" x14ac:dyDescent="0.25">
      <c r="B19" s="11"/>
      <c r="C19" s="73"/>
      <c r="D19" s="11">
        <v>2</v>
      </c>
      <c r="E19" s="73" t="s">
        <v>203</v>
      </c>
      <c r="F19" s="39">
        <v>40</v>
      </c>
      <c r="G19" s="57">
        <v>0</v>
      </c>
      <c r="H19" s="18">
        <v>80</v>
      </c>
      <c r="I19" s="48"/>
      <c r="J19" s="50"/>
      <c r="K19" s="70">
        <f t="shared" si="3"/>
        <v>0</v>
      </c>
      <c r="L19" s="18"/>
      <c r="M19" s="48"/>
      <c r="N19" s="44"/>
      <c r="O19" s="12"/>
    </row>
    <row r="20" spans="2:15" x14ac:dyDescent="0.25">
      <c r="B20" s="10">
        <v>7753</v>
      </c>
      <c r="C20" s="73" t="s">
        <v>206</v>
      </c>
      <c r="D20" s="11">
        <v>6</v>
      </c>
      <c r="E20" s="73" t="s">
        <v>76</v>
      </c>
      <c r="F20" s="39"/>
      <c r="G20" s="57">
        <f t="shared" ref="G20:G24" si="4">+D20*F20</f>
        <v>0</v>
      </c>
      <c r="H20" s="18"/>
      <c r="I20" s="48"/>
      <c r="J20" s="50">
        <v>106</v>
      </c>
      <c r="K20" s="70">
        <f t="shared" ref="K20:K24" si="5">+D20*J20</f>
        <v>636</v>
      </c>
      <c r="L20" s="18"/>
      <c r="M20" s="48"/>
      <c r="N20" s="44"/>
      <c r="O20" s="12"/>
    </row>
    <row r="21" spans="2:15" x14ac:dyDescent="0.25">
      <c r="B21" s="10"/>
      <c r="C21" s="73"/>
      <c r="D21" s="11">
        <v>4</v>
      </c>
      <c r="E21" s="73" t="s">
        <v>123</v>
      </c>
      <c r="F21" s="39"/>
      <c r="G21" s="57">
        <v>0</v>
      </c>
      <c r="H21" s="18"/>
      <c r="I21" s="48"/>
      <c r="J21" s="50">
        <v>150</v>
      </c>
      <c r="K21" s="70">
        <v>600</v>
      </c>
      <c r="L21" s="18"/>
      <c r="M21" s="48"/>
      <c r="N21" s="44"/>
      <c r="O21" s="12"/>
    </row>
    <row r="22" spans="2:15" x14ac:dyDescent="0.25">
      <c r="B22" s="10">
        <v>7754</v>
      </c>
      <c r="C22" s="73" t="s">
        <v>207</v>
      </c>
      <c r="D22" s="11">
        <v>2</v>
      </c>
      <c r="E22" s="73" t="s">
        <v>76</v>
      </c>
      <c r="F22" s="39"/>
      <c r="G22" s="57">
        <v>0</v>
      </c>
      <c r="H22" s="18"/>
      <c r="I22" s="48"/>
      <c r="J22" s="50">
        <v>106</v>
      </c>
      <c r="K22" s="70">
        <v>212</v>
      </c>
      <c r="L22" s="18"/>
      <c r="M22" s="48"/>
      <c r="N22" s="44"/>
      <c r="O22" s="12"/>
    </row>
    <row r="23" spans="2:15" x14ac:dyDescent="0.25">
      <c r="B23" s="10">
        <v>7755</v>
      </c>
      <c r="C23" s="73" t="s">
        <v>208</v>
      </c>
      <c r="D23" s="11">
        <v>2</v>
      </c>
      <c r="E23" s="73" t="s">
        <v>209</v>
      </c>
      <c r="F23" s="39">
        <v>36</v>
      </c>
      <c r="G23" s="57">
        <v>72</v>
      </c>
      <c r="H23" s="18"/>
      <c r="I23" s="48"/>
      <c r="J23" s="50"/>
      <c r="K23" s="70">
        <v>0</v>
      </c>
      <c r="L23" s="18"/>
      <c r="M23" s="48"/>
      <c r="N23" s="44"/>
      <c r="O23" s="12"/>
    </row>
    <row r="24" spans="2:15" x14ac:dyDescent="0.25">
      <c r="B24" s="11">
        <v>7756</v>
      </c>
      <c r="C24" s="11" t="s">
        <v>210</v>
      </c>
      <c r="D24" s="11">
        <v>2</v>
      </c>
      <c r="E24" s="148" t="s">
        <v>211</v>
      </c>
      <c r="F24" s="39">
        <v>8</v>
      </c>
      <c r="G24" s="57">
        <f t="shared" si="4"/>
        <v>16</v>
      </c>
      <c r="H24" s="18"/>
      <c r="I24" s="48"/>
      <c r="J24" s="50"/>
      <c r="K24" s="70">
        <f t="shared" si="5"/>
        <v>0</v>
      </c>
      <c r="L24" s="18"/>
      <c r="M24" s="48"/>
      <c r="N24" s="44"/>
      <c r="O24" s="12"/>
    </row>
    <row r="25" spans="2:15" ht="15.75" customHeight="1" x14ac:dyDescent="0.25">
      <c r="B25" s="16"/>
      <c r="C25" s="16"/>
      <c r="D25" s="16">
        <v>2</v>
      </c>
      <c r="E25" s="16" t="s">
        <v>196</v>
      </c>
      <c r="F25" s="40">
        <v>15</v>
      </c>
      <c r="G25" s="57">
        <f t="shared" ref="G25" si="6">+D25*F25</f>
        <v>30</v>
      </c>
      <c r="H25" s="18"/>
      <c r="I25" s="48"/>
      <c r="J25" s="51"/>
      <c r="K25" s="70">
        <f t="shared" ref="K25" si="7">+D25*J25</f>
        <v>0</v>
      </c>
      <c r="L25" s="18"/>
      <c r="M25" s="48"/>
      <c r="N25" s="45"/>
      <c r="O25" s="17"/>
    </row>
    <row r="26" spans="2:15" ht="15.75" customHeight="1" x14ac:dyDescent="0.25">
      <c r="B26" s="16"/>
      <c r="C26" s="16"/>
      <c r="D26" s="16">
        <v>1</v>
      </c>
      <c r="E26" s="16" t="s">
        <v>212</v>
      </c>
      <c r="F26" s="40">
        <v>38</v>
      </c>
      <c r="G26" s="57">
        <v>38</v>
      </c>
      <c r="H26" s="18"/>
      <c r="I26" s="48"/>
      <c r="J26" s="51"/>
      <c r="K26" s="70">
        <v>0</v>
      </c>
      <c r="L26" s="18"/>
      <c r="M26" s="48"/>
      <c r="N26" s="45"/>
      <c r="O26" s="17"/>
    </row>
    <row r="27" spans="2:15" ht="15.75" customHeight="1" x14ac:dyDescent="0.25">
      <c r="B27" s="16"/>
      <c r="C27" s="16"/>
      <c r="D27" s="16"/>
      <c r="E27" s="16"/>
      <c r="F27" s="40"/>
      <c r="G27" s="57">
        <v>0</v>
      </c>
      <c r="H27" s="18"/>
      <c r="I27" s="48"/>
      <c r="J27" s="51"/>
      <c r="K27" s="70">
        <v>0</v>
      </c>
      <c r="L27" s="18"/>
      <c r="M27" s="48"/>
      <c r="N27" s="45"/>
      <c r="O27" s="17"/>
    </row>
    <row r="28" spans="2:15" ht="15.75" customHeight="1" x14ac:dyDescent="0.25">
      <c r="B28" s="16"/>
      <c r="C28" s="16"/>
      <c r="D28" s="16"/>
      <c r="E28" s="16"/>
      <c r="F28" s="40"/>
      <c r="G28" s="57">
        <f>+D28*F28</f>
        <v>0</v>
      </c>
      <c r="H28" s="18"/>
      <c r="I28" s="48"/>
      <c r="J28" s="51"/>
      <c r="K28" s="70">
        <f>+D28*J28</f>
        <v>0</v>
      </c>
      <c r="L28" s="18"/>
      <c r="M28" s="48"/>
      <c r="N28" s="45"/>
      <c r="O28" s="17"/>
    </row>
    <row r="29" spans="2:15" ht="15.75" customHeight="1" thickBot="1" x14ac:dyDescent="0.3">
      <c r="B29" s="23"/>
      <c r="C29" s="23"/>
      <c r="D29" s="23"/>
      <c r="E29" s="23"/>
      <c r="F29" s="42"/>
      <c r="G29" s="67">
        <f>+D29*F29</f>
        <v>0</v>
      </c>
      <c r="H29" s="68"/>
      <c r="I29" s="69"/>
      <c r="J29" s="53"/>
      <c r="K29" s="72">
        <f>+D29*J29</f>
        <v>0</v>
      </c>
      <c r="L29" s="68"/>
      <c r="M29" s="69"/>
      <c r="N29" s="47"/>
      <c r="O29" s="24"/>
    </row>
    <row r="30" spans="2:15" s="3" customFormat="1" ht="15.75" customHeight="1" thickBot="1" x14ac:dyDescent="0.3">
      <c r="B30" s="20"/>
      <c r="C30" s="21"/>
      <c r="D30" s="21"/>
      <c r="E30" s="21" t="s">
        <v>13</v>
      </c>
      <c r="F30" s="43"/>
      <c r="G30" s="61">
        <f>SUM(G8:G29)</f>
        <v>239</v>
      </c>
      <c r="H30" s="62">
        <f>SUM(H8:H29)</f>
        <v>1480</v>
      </c>
      <c r="I30" s="63">
        <f>SUM(I8:I29)</f>
        <v>0</v>
      </c>
      <c r="J30" s="54"/>
      <c r="K30" s="61">
        <f>SUM(K8:K29)</f>
        <v>2018</v>
      </c>
      <c r="L30" s="62">
        <f>SUM(L8:L29)</f>
        <v>1808</v>
      </c>
      <c r="M30" s="63">
        <f>SUM(M8:M29)</f>
        <v>0</v>
      </c>
      <c r="N30" s="56">
        <f>SUM(N8:N29)</f>
        <v>0</v>
      </c>
      <c r="O30" s="22"/>
    </row>
    <row r="31" spans="2:15" x14ac:dyDescent="0.25">
      <c r="F31" s="1"/>
      <c r="G31" s="30"/>
      <c r="H31" s="2"/>
      <c r="I31" s="1"/>
      <c r="J31" s="1"/>
      <c r="K31" s="30"/>
      <c r="L31" s="2"/>
      <c r="M31" s="1"/>
      <c r="N31" s="1"/>
      <c r="O31" s="1"/>
    </row>
    <row r="32" spans="2:15" x14ac:dyDescent="0.25">
      <c r="E32" s="135" t="s">
        <v>134</v>
      </c>
      <c r="F32" s="1"/>
      <c r="G32" s="30"/>
      <c r="H32" s="2"/>
      <c r="I32" s="1"/>
      <c r="J32" s="1"/>
      <c r="K32" s="30"/>
      <c r="L32" s="2"/>
      <c r="M32" s="1"/>
      <c r="N32" s="1"/>
      <c r="O32" s="1"/>
    </row>
    <row r="33" spans="5:15" x14ac:dyDescent="0.25">
      <c r="F33" s="1"/>
      <c r="G33" s="30"/>
      <c r="H33" s="2"/>
      <c r="I33" s="1"/>
      <c r="J33" s="1"/>
      <c r="K33" s="30"/>
      <c r="L33" s="2"/>
      <c r="M33" s="1"/>
      <c r="N33" s="1"/>
      <c r="O33" s="1"/>
    </row>
    <row r="34" spans="5:15" x14ac:dyDescent="0.25">
      <c r="E34" s="135" t="s">
        <v>204</v>
      </c>
      <c r="F34" s="30"/>
      <c r="G34" s="30">
        <f>K30+G30+N30</f>
        <v>2257</v>
      </c>
      <c r="H34" s="2"/>
      <c r="I34" s="1"/>
      <c r="J34" s="1"/>
      <c r="K34" s="30"/>
      <c r="L34" s="2"/>
      <c r="M34" s="1"/>
      <c r="N34" s="1"/>
      <c r="O34" s="1"/>
    </row>
    <row r="35" spans="5:15" x14ac:dyDescent="0.25">
      <c r="E35" s="135" t="s">
        <v>205</v>
      </c>
      <c r="F35" s="1"/>
      <c r="G35" s="30">
        <v>100</v>
      </c>
      <c r="H35" s="2"/>
      <c r="I35" s="1"/>
      <c r="J35" s="1"/>
      <c r="K35" s="30"/>
      <c r="L35" s="2"/>
      <c r="M35" s="1"/>
      <c r="N35" s="1"/>
      <c r="O35" s="1"/>
    </row>
    <row r="36" spans="5:15" x14ac:dyDescent="0.25">
      <c r="F36" s="5"/>
      <c r="G36" s="30"/>
      <c r="H36" s="2"/>
      <c r="I36" s="1"/>
      <c r="J36" s="1"/>
      <c r="K36" s="30"/>
      <c r="L36" s="2"/>
      <c r="M36" s="1"/>
      <c r="N36" s="1"/>
      <c r="O36" s="1"/>
    </row>
    <row r="37" spans="5:15" x14ac:dyDescent="0.25">
      <c r="F37" s="1"/>
      <c r="G37" s="30"/>
      <c r="H37" s="2"/>
      <c r="I37" s="1"/>
      <c r="J37" s="1"/>
      <c r="K37" s="30"/>
      <c r="L37" s="2"/>
      <c r="M37" s="1"/>
      <c r="N37" s="1"/>
      <c r="O37" s="1"/>
    </row>
    <row r="38" spans="5:15" x14ac:dyDescent="0.25">
      <c r="E38" s="135" t="s">
        <v>96</v>
      </c>
      <c r="F38" s="1"/>
      <c r="G38" s="30">
        <f>G34-(G35+G36)</f>
        <v>2157</v>
      </c>
      <c r="H38" s="2"/>
      <c r="I38" s="1"/>
      <c r="J38" s="1"/>
      <c r="K38" s="30"/>
      <c r="L38" s="2"/>
      <c r="M38" s="1"/>
      <c r="N38" s="1"/>
      <c r="O38" s="1"/>
    </row>
    <row r="39" spans="5:15" x14ac:dyDescent="0.25">
      <c r="F39" s="1"/>
      <c r="G39" s="30"/>
      <c r="H39" s="2"/>
      <c r="I39" s="1"/>
      <c r="J39" s="1"/>
      <c r="K39" s="30"/>
      <c r="L39" s="2"/>
      <c r="M39" s="1"/>
      <c r="N39" s="1"/>
      <c r="O39" s="1"/>
    </row>
    <row r="40" spans="5:15" x14ac:dyDescent="0.25">
      <c r="F40" s="1"/>
      <c r="G40" s="30"/>
      <c r="H40" s="2"/>
      <c r="I40" s="1"/>
      <c r="J40" s="1"/>
      <c r="K40" s="30"/>
      <c r="L40" s="2"/>
      <c r="M40" s="1"/>
      <c r="N40" s="1"/>
      <c r="O40" s="1"/>
    </row>
    <row r="41" spans="5:15" x14ac:dyDescent="0.25">
      <c r="F41" s="1"/>
      <c r="G41" s="30"/>
      <c r="H41" s="2"/>
      <c r="I41" s="1"/>
      <c r="J41" s="1"/>
      <c r="K41" s="30"/>
      <c r="L41" s="2"/>
      <c r="M41" s="1"/>
      <c r="N41" s="1"/>
      <c r="O41" s="1"/>
    </row>
    <row r="42" spans="5:15" x14ac:dyDescent="0.25">
      <c r="F42" s="1"/>
      <c r="G42" s="30"/>
      <c r="H42" s="2"/>
      <c r="I42" s="1"/>
      <c r="J42" s="1"/>
      <c r="K42" s="30"/>
      <c r="L42" s="2"/>
      <c r="M42" s="1"/>
      <c r="N42" s="1"/>
      <c r="O42" s="1"/>
    </row>
    <row r="43" spans="5:15" x14ac:dyDescent="0.25">
      <c r="F43" s="1"/>
      <c r="G43" s="30"/>
      <c r="H43" s="2"/>
      <c r="I43" s="1"/>
      <c r="J43" s="1"/>
      <c r="K43" s="30"/>
      <c r="L43" s="2"/>
      <c r="M43" s="1"/>
      <c r="N43" s="1"/>
      <c r="O43" s="1"/>
    </row>
    <row r="44" spans="5:15" x14ac:dyDescent="0.25">
      <c r="F44" s="1"/>
      <c r="G44" s="30"/>
      <c r="H44" s="2"/>
      <c r="I44" s="1"/>
      <c r="J44" s="1"/>
      <c r="K44" s="30"/>
      <c r="L44" s="2"/>
      <c r="M44" s="1"/>
      <c r="N44" s="1"/>
      <c r="O44" s="1"/>
    </row>
    <row r="45" spans="5:15" x14ac:dyDescent="0.25">
      <c r="F45" s="1"/>
      <c r="G45" s="30"/>
      <c r="H45" s="2"/>
      <c r="I45" s="1"/>
      <c r="J45" s="1"/>
      <c r="K45" s="30"/>
      <c r="L45" s="2"/>
      <c r="M45" s="1"/>
      <c r="N45" s="1"/>
      <c r="O45" s="1"/>
    </row>
    <row r="46" spans="5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5:15" x14ac:dyDescent="0.25">
      <c r="F47" s="1"/>
      <c r="G47" s="30"/>
      <c r="H47" s="2"/>
      <c r="I47" s="1"/>
      <c r="J47" s="1"/>
      <c r="K47" s="30"/>
      <c r="L47" s="2"/>
      <c r="M47" s="1"/>
      <c r="N47" s="1"/>
      <c r="O47" s="1"/>
    </row>
    <row r="48" spans="5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6:15" x14ac:dyDescent="0.25">
      <c r="F49" s="1"/>
      <c r="G49" s="30"/>
      <c r="H49" s="2"/>
      <c r="I49" s="1"/>
      <c r="J49" s="1"/>
      <c r="K49" s="30"/>
      <c r="L49" s="2"/>
      <c r="M49" s="1"/>
      <c r="N49" s="1"/>
      <c r="O49" s="1"/>
    </row>
    <row r="50" spans="6:15" x14ac:dyDescent="0.25">
      <c r="F50" s="1"/>
      <c r="G50" s="30"/>
      <c r="H50" s="2"/>
      <c r="I50" s="1"/>
      <c r="J50" s="1"/>
      <c r="K50" s="30"/>
      <c r="L50" s="2"/>
      <c r="M50" s="1"/>
      <c r="N50" s="1"/>
      <c r="O50" s="1"/>
    </row>
    <row r="51" spans="6:15" x14ac:dyDescent="0.25">
      <c r="F51" s="1"/>
      <c r="G51" s="30"/>
      <c r="H51" s="2"/>
      <c r="I51" s="1"/>
      <c r="J51" s="1"/>
      <c r="K51" s="30"/>
      <c r="L51" s="2"/>
      <c r="M51" s="1"/>
      <c r="N51" s="1"/>
      <c r="O51" s="1"/>
    </row>
    <row r="52" spans="6:15" x14ac:dyDescent="0.25">
      <c r="F52" s="1"/>
      <c r="G52" s="30"/>
      <c r="H52" s="2"/>
      <c r="I52" s="1"/>
      <c r="J52" s="1"/>
      <c r="K52" s="30"/>
      <c r="L52" s="2"/>
      <c r="M52" s="1"/>
      <c r="N52" s="1"/>
      <c r="O52" s="1"/>
    </row>
    <row r="53" spans="6:15" x14ac:dyDescent="0.25">
      <c r="F53" s="1"/>
      <c r="G53" s="30"/>
      <c r="H53" s="2"/>
      <c r="I53" s="1"/>
      <c r="J53" s="1"/>
      <c r="K53" s="30"/>
      <c r="L53" s="2"/>
      <c r="M53" s="1"/>
      <c r="N53" s="1"/>
      <c r="O53" s="1"/>
    </row>
    <row r="54" spans="6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6:15" x14ac:dyDescent="0.25">
      <c r="F55" s="1"/>
      <c r="G55" s="30"/>
      <c r="H55" s="2"/>
      <c r="I55" s="1"/>
      <c r="J55" s="1"/>
      <c r="K55" s="30"/>
      <c r="L55" s="2"/>
      <c r="M55" s="1"/>
      <c r="N55" s="1"/>
      <c r="O55" s="1"/>
    </row>
    <row r="56" spans="6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6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6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6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6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6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6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6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6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40"/>
  <sheetViews>
    <sheetView zoomScale="96" zoomScaleNormal="96" workbookViewId="0">
      <pane ySplit="7" topLeftCell="A20" activePane="bottomLeft" state="frozen"/>
      <selection activeCell="G1" sqref="G1"/>
      <selection pane="bottomLeft" activeCell="C24" sqref="C24"/>
    </sheetView>
  </sheetViews>
  <sheetFormatPr baseColWidth="10" defaultColWidth="15" defaultRowHeight="15" customHeight="1" x14ac:dyDescent="0.25"/>
  <cols>
    <col min="1" max="1" width="2" customWidth="1"/>
    <col min="2" max="2" width="6.5703125" customWidth="1"/>
    <col min="3" max="3" width="21.140625" customWidth="1"/>
    <col min="4" max="4" width="4.42578125" customWidth="1"/>
    <col min="5" max="5" width="22.85546875" style="121" customWidth="1"/>
    <col min="6" max="6" width="7.5703125" customWidth="1"/>
    <col min="7" max="7" width="10.28515625" style="33" customWidth="1"/>
    <col min="8" max="8" width="8.28515625" customWidth="1"/>
    <col min="9" max="9" width="10.7109375" customWidth="1"/>
    <col min="10" max="10" width="6.7109375" customWidth="1"/>
    <col min="11" max="11" width="10.28515625" style="33" customWidth="1"/>
    <col min="12" max="12" width="8.42578125" customWidth="1"/>
    <col min="13" max="13" width="10" customWidth="1"/>
    <col min="14" max="14" width="13.85546875" customWidth="1"/>
    <col min="15" max="15" width="13.140625" customWidth="1"/>
    <col min="16" max="18" width="8.140625" customWidth="1"/>
  </cols>
  <sheetData>
    <row r="1" spans="1:18" x14ac:dyDescent="0.25">
      <c r="F1" s="1"/>
      <c r="G1" s="30"/>
      <c r="H1" s="2"/>
      <c r="I1" s="1"/>
      <c r="J1" s="1"/>
      <c r="K1" s="30"/>
      <c r="L1" s="2"/>
      <c r="M1" s="1"/>
      <c r="N1" s="1"/>
      <c r="O1" s="1"/>
    </row>
    <row r="2" spans="1:18" ht="15.75" x14ac:dyDescent="0.25">
      <c r="A2" s="3"/>
      <c r="B2" s="3"/>
      <c r="C2" s="238" t="s">
        <v>0</v>
      </c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5"/>
      <c r="O2" s="5"/>
      <c r="P2" s="3"/>
      <c r="Q2" s="3"/>
      <c r="R2" s="3"/>
    </row>
    <row r="3" spans="1:18" x14ac:dyDescent="0.25">
      <c r="A3" s="3"/>
      <c r="B3" s="3"/>
      <c r="C3" s="6"/>
      <c r="D3" s="6"/>
      <c r="E3" s="122"/>
      <c r="F3" s="7"/>
      <c r="G3" s="31"/>
      <c r="H3" s="4"/>
      <c r="I3" s="5"/>
      <c r="J3" s="7"/>
      <c r="K3" s="31"/>
      <c r="L3" s="4"/>
      <c r="M3" s="5"/>
      <c r="N3" s="5"/>
      <c r="O3" s="5"/>
      <c r="P3" s="3"/>
      <c r="Q3" s="3"/>
      <c r="R3" s="3"/>
    </row>
    <row r="4" spans="1:18" x14ac:dyDescent="0.25">
      <c r="A4" s="3"/>
      <c r="B4" s="3" t="s">
        <v>1</v>
      </c>
      <c r="C4" s="8" t="s">
        <v>66</v>
      </c>
      <c r="D4" s="6"/>
      <c r="E4" s="122"/>
      <c r="F4" s="7"/>
      <c r="G4" s="31"/>
      <c r="H4" s="4"/>
      <c r="I4" s="5"/>
      <c r="J4" s="7"/>
      <c r="K4" s="31"/>
      <c r="L4" s="4"/>
      <c r="M4" s="5"/>
      <c r="N4" s="5"/>
      <c r="O4" s="5"/>
      <c r="P4" s="3"/>
      <c r="Q4" s="3"/>
      <c r="R4" s="3"/>
    </row>
    <row r="5" spans="1:18" ht="15.75" thickBot="1" x14ac:dyDescent="0.3">
      <c r="A5" s="3"/>
      <c r="B5" s="3" t="s">
        <v>2</v>
      </c>
      <c r="C5" s="15">
        <v>45299</v>
      </c>
      <c r="D5" s="3"/>
      <c r="E5" s="123"/>
      <c r="F5" s="5"/>
      <c r="G5" s="32"/>
      <c r="H5" s="9"/>
      <c r="I5" s="5"/>
      <c r="J5" s="5"/>
      <c r="K5" s="32"/>
      <c r="L5" s="9"/>
      <c r="M5" s="5"/>
      <c r="N5" s="5"/>
      <c r="O5" s="5"/>
      <c r="P5" s="3"/>
      <c r="Q5" s="3"/>
      <c r="R5" s="3"/>
    </row>
    <row r="6" spans="1:18" ht="15.75" customHeight="1" thickBot="1" x14ac:dyDescent="0.3">
      <c r="A6" s="3"/>
      <c r="B6" s="3"/>
      <c r="C6" s="3"/>
      <c r="D6" s="3"/>
      <c r="E6" s="123"/>
      <c r="F6" s="5"/>
      <c r="G6" s="232" t="s">
        <v>15</v>
      </c>
      <c r="H6" s="233"/>
      <c r="I6" s="234"/>
      <c r="J6" s="5"/>
      <c r="K6" s="235" t="s">
        <v>16</v>
      </c>
      <c r="L6" s="236"/>
      <c r="M6" s="237"/>
      <c r="N6" s="5"/>
      <c r="O6" s="5"/>
      <c r="P6" s="3"/>
      <c r="Q6" s="3"/>
      <c r="R6" s="3"/>
    </row>
    <row r="7" spans="1:18" s="181" customFormat="1" ht="21.6" customHeight="1" thickBot="1" x14ac:dyDescent="0.3">
      <c r="A7" s="34"/>
      <c r="B7" s="172" t="s">
        <v>3</v>
      </c>
      <c r="C7" s="172" t="s">
        <v>4</v>
      </c>
      <c r="D7" s="172" t="s">
        <v>5</v>
      </c>
      <c r="E7" s="173" t="s">
        <v>6</v>
      </c>
      <c r="F7" s="174" t="s">
        <v>7</v>
      </c>
      <c r="G7" s="175" t="s">
        <v>8</v>
      </c>
      <c r="H7" s="176" t="s">
        <v>9</v>
      </c>
      <c r="I7" s="177" t="s">
        <v>10</v>
      </c>
      <c r="J7" s="178" t="s">
        <v>7</v>
      </c>
      <c r="K7" s="175" t="s">
        <v>8</v>
      </c>
      <c r="L7" s="176" t="s">
        <v>9</v>
      </c>
      <c r="M7" s="177" t="s">
        <v>10</v>
      </c>
      <c r="N7" s="179" t="s">
        <v>14</v>
      </c>
      <c r="O7" s="180" t="s">
        <v>11</v>
      </c>
      <c r="P7" s="34"/>
      <c r="Q7" s="34"/>
      <c r="R7" s="34"/>
    </row>
    <row r="8" spans="1:18" x14ac:dyDescent="0.25">
      <c r="B8" s="10">
        <v>7757</v>
      </c>
      <c r="C8" s="11" t="s">
        <v>73</v>
      </c>
      <c r="D8" s="11">
        <v>9</v>
      </c>
      <c r="E8" s="148" t="s">
        <v>213</v>
      </c>
      <c r="F8" s="39"/>
      <c r="G8" s="64">
        <f t="shared" ref="G8:G20" si="0">+D8*F8</f>
        <v>0</v>
      </c>
      <c r="H8" s="65"/>
      <c r="I8" s="66"/>
      <c r="J8" s="50">
        <v>106</v>
      </c>
      <c r="K8" s="71">
        <f>+D8*J8</f>
        <v>954</v>
      </c>
      <c r="L8" s="65"/>
      <c r="M8" s="66"/>
      <c r="N8" s="44"/>
      <c r="O8" s="12"/>
    </row>
    <row r="9" spans="1:18" x14ac:dyDescent="0.25">
      <c r="B9" s="10"/>
      <c r="C9" s="11"/>
      <c r="D9" s="11">
        <v>2</v>
      </c>
      <c r="E9" s="148" t="s">
        <v>213</v>
      </c>
      <c r="F9" s="39"/>
      <c r="G9" s="57">
        <f t="shared" si="0"/>
        <v>0</v>
      </c>
      <c r="H9" s="18"/>
      <c r="I9" s="48"/>
      <c r="J9" s="50">
        <v>106</v>
      </c>
      <c r="K9" s="70">
        <f>+D9*J9</f>
        <v>212</v>
      </c>
      <c r="L9" s="18"/>
      <c r="M9" s="48"/>
      <c r="N9" s="44"/>
      <c r="O9" s="12"/>
    </row>
    <row r="10" spans="1:18" x14ac:dyDescent="0.25">
      <c r="B10" s="10">
        <v>7758</v>
      </c>
      <c r="C10" s="11" t="s">
        <v>156</v>
      </c>
      <c r="D10" s="11">
        <v>1</v>
      </c>
      <c r="E10" s="148" t="s">
        <v>214</v>
      </c>
      <c r="F10" s="39"/>
      <c r="G10" s="57">
        <f t="shared" ref="G10:G14" si="1">+D10*F10</f>
        <v>0</v>
      </c>
      <c r="H10" s="18"/>
      <c r="I10" s="48"/>
      <c r="J10" s="50">
        <v>150</v>
      </c>
      <c r="K10" s="70">
        <f>+D10*J10</f>
        <v>150</v>
      </c>
      <c r="L10" s="18"/>
      <c r="M10" s="48"/>
      <c r="N10" s="44"/>
      <c r="O10" s="12"/>
    </row>
    <row r="11" spans="1:18" x14ac:dyDescent="0.25">
      <c r="B11" s="10">
        <v>7759</v>
      </c>
      <c r="C11" s="11" t="s">
        <v>215</v>
      </c>
      <c r="D11" s="11">
        <v>5</v>
      </c>
      <c r="E11" s="148" t="s">
        <v>68</v>
      </c>
      <c r="F11" s="39">
        <v>24</v>
      </c>
      <c r="G11" s="57">
        <f t="shared" si="1"/>
        <v>120</v>
      </c>
      <c r="H11" s="18"/>
      <c r="I11" s="48"/>
      <c r="J11" s="50"/>
      <c r="K11" s="70">
        <f>+D11*J11</f>
        <v>0</v>
      </c>
      <c r="L11" s="18"/>
      <c r="M11" s="48"/>
      <c r="N11" s="44"/>
      <c r="O11" s="12"/>
    </row>
    <row r="12" spans="1:18" x14ac:dyDescent="0.25">
      <c r="B12" s="112"/>
      <c r="C12" s="11"/>
      <c r="D12" s="11">
        <v>2</v>
      </c>
      <c r="E12" s="148" t="s">
        <v>216</v>
      </c>
      <c r="F12" s="39">
        <v>35</v>
      </c>
      <c r="G12" s="57">
        <f t="shared" si="1"/>
        <v>70</v>
      </c>
      <c r="H12" s="18"/>
      <c r="I12" s="48"/>
      <c r="J12" s="50"/>
      <c r="K12" s="70">
        <f>+D12*J12</f>
        <v>0</v>
      </c>
      <c r="L12" s="18"/>
      <c r="M12" s="48"/>
      <c r="N12" s="44"/>
      <c r="O12" s="12"/>
    </row>
    <row r="13" spans="1:18" x14ac:dyDescent="0.25">
      <c r="B13" s="16"/>
      <c r="C13" s="98"/>
      <c r="D13" s="13">
        <v>3</v>
      </c>
      <c r="E13" s="126" t="s">
        <v>24</v>
      </c>
      <c r="F13" s="41">
        <v>45</v>
      </c>
      <c r="G13" s="57">
        <f t="shared" si="1"/>
        <v>135</v>
      </c>
      <c r="H13" s="18"/>
      <c r="I13" s="48"/>
      <c r="J13" s="52"/>
      <c r="K13" s="70">
        <f t="shared" ref="K13:K15" si="2">+D13*J13</f>
        <v>0</v>
      </c>
      <c r="L13" s="18"/>
      <c r="M13" s="48"/>
      <c r="N13" s="46"/>
      <c r="O13" s="14"/>
    </row>
    <row r="14" spans="1:18" x14ac:dyDescent="0.25">
      <c r="B14" s="10"/>
      <c r="C14" s="11"/>
      <c r="D14" s="11">
        <v>1</v>
      </c>
      <c r="E14" s="125" t="s">
        <v>43</v>
      </c>
      <c r="F14" s="39">
        <v>35</v>
      </c>
      <c r="G14" s="57">
        <f t="shared" si="1"/>
        <v>35</v>
      </c>
      <c r="H14" s="18"/>
      <c r="I14" s="48"/>
      <c r="J14" s="50"/>
      <c r="K14" s="70">
        <f t="shared" si="2"/>
        <v>0</v>
      </c>
      <c r="L14" s="18"/>
      <c r="M14" s="48"/>
      <c r="N14" s="44"/>
      <c r="O14" s="12"/>
    </row>
    <row r="15" spans="1:18" x14ac:dyDescent="0.25">
      <c r="B15" s="10">
        <v>7760</v>
      </c>
      <c r="C15" s="11" t="s">
        <v>26</v>
      </c>
      <c r="D15" s="11">
        <v>2</v>
      </c>
      <c r="E15" s="125" t="s">
        <v>104</v>
      </c>
      <c r="F15" s="39">
        <v>36</v>
      </c>
      <c r="G15" s="57">
        <v>0</v>
      </c>
      <c r="H15" s="18">
        <v>72</v>
      </c>
      <c r="I15" s="48"/>
      <c r="J15" s="50"/>
      <c r="K15" s="70">
        <f t="shared" si="2"/>
        <v>0</v>
      </c>
      <c r="L15" s="18"/>
      <c r="M15" s="48"/>
      <c r="N15" s="44"/>
      <c r="O15" s="12"/>
    </row>
    <row r="16" spans="1:18" x14ac:dyDescent="0.25">
      <c r="B16" s="10">
        <v>7761</v>
      </c>
      <c r="C16" s="11" t="s">
        <v>160</v>
      </c>
      <c r="D16" s="11">
        <v>3</v>
      </c>
      <c r="E16" s="148" t="s">
        <v>34</v>
      </c>
      <c r="F16" s="39">
        <v>40</v>
      </c>
      <c r="G16" s="57">
        <f t="shared" si="0"/>
        <v>120</v>
      </c>
      <c r="H16" s="18"/>
      <c r="I16" s="48"/>
      <c r="J16" s="50"/>
      <c r="K16" s="70">
        <f>+D16*J16</f>
        <v>0</v>
      </c>
      <c r="L16" s="18"/>
      <c r="M16" s="48"/>
      <c r="N16" s="44"/>
      <c r="O16" s="12"/>
    </row>
    <row r="17" spans="2:15" x14ac:dyDescent="0.25">
      <c r="B17" s="10">
        <v>7762</v>
      </c>
      <c r="C17" s="11" t="s">
        <v>54</v>
      </c>
      <c r="D17" s="11">
        <v>2</v>
      </c>
      <c r="E17" s="148" t="s">
        <v>213</v>
      </c>
      <c r="F17" s="39"/>
      <c r="G17" s="57">
        <f t="shared" si="0"/>
        <v>0</v>
      </c>
      <c r="H17" s="18"/>
      <c r="I17" s="48"/>
      <c r="J17" s="50">
        <v>106</v>
      </c>
      <c r="K17" s="70">
        <f>+D17*J17</f>
        <v>212</v>
      </c>
      <c r="L17" s="18"/>
      <c r="M17" s="48"/>
      <c r="N17" s="44"/>
      <c r="O17" s="12"/>
    </row>
    <row r="18" spans="2:15" x14ac:dyDescent="0.25">
      <c r="B18" s="112">
        <v>7763</v>
      </c>
      <c r="C18" s="11" t="s">
        <v>23</v>
      </c>
      <c r="D18" s="11">
        <v>6</v>
      </c>
      <c r="E18" s="148" t="s">
        <v>217</v>
      </c>
      <c r="F18" s="39">
        <v>13</v>
      </c>
      <c r="G18" s="57">
        <f t="shared" si="0"/>
        <v>78</v>
      </c>
      <c r="H18" s="18"/>
      <c r="I18" s="48"/>
      <c r="J18" s="50"/>
      <c r="K18" s="70">
        <f>+D18*J18</f>
        <v>0</v>
      </c>
      <c r="L18" s="18"/>
      <c r="M18" s="48"/>
      <c r="N18" s="44"/>
      <c r="O18" s="12"/>
    </row>
    <row r="19" spans="2:15" x14ac:dyDescent="0.25">
      <c r="B19" s="16">
        <v>7764</v>
      </c>
      <c r="C19" s="98" t="s">
        <v>160</v>
      </c>
      <c r="D19" s="13">
        <v>6</v>
      </c>
      <c r="E19" s="126" t="s">
        <v>161</v>
      </c>
      <c r="F19" s="41"/>
      <c r="G19" s="57">
        <f t="shared" si="0"/>
        <v>0</v>
      </c>
      <c r="H19" s="18"/>
      <c r="I19" s="48"/>
      <c r="J19" s="52">
        <v>102</v>
      </c>
      <c r="K19" s="70">
        <f t="shared" ref="K19:K20" si="3">+D19*J19</f>
        <v>612</v>
      </c>
      <c r="L19" s="18"/>
      <c r="M19" s="48"/>
      <c r="N19" s="46"/>
      <c r="O19" s="14"/>
    </row>
    <row r="20" spans="2:15" x14ac:dyDescent="0.25">
      <c r="B20" s="10"/>
      <c r="C20" s="11"/>
      <c r="D20" s="11">
        <v>7</v>
      </c>
      <c r="E20" s="125" t="s">
        <v>218</v>
      </c>
      <c r="F20" s="39"/>
      <c r="G20" s="57">
        <f t="shared" si="0"/>
        <v>0</v>
      </c>
      <c r="H20" s="18"/>
      <c r="I20" s="48"/>
      <c r="J20" s="50">
        <v>136</v>
      </c>
      <c r="K20" s="70">
        <f t="shared" si="3"/>
        <v>952</v>
      </c>
      <c r="L20" s="18"/>
      <c r="M20" s="48"/>
      <c r="N20" s="44"/>
      <c r="O20" s="12"/>
    </row>
    <row r="21" spans="2:15" x14ac:dyDescent="0.25">
      <c r="B21" s="10"/>
      <c r="C21" s="11"/>
      <c r="D21" s="11">
        <v>5</v>
      </c>
      <c r="E21" s="125" t="s">
        <v>162</v>
      </c>
      <c r="F21" s="39"/>
      <c r="G21" s="57">
        <f t="shared" ref="G21:G28" si="4">+D21*F21</f>
        <v>0</v>
      </c>
      <c r="H21" s="18"/>
      <c r="I21" s="48"/>
      <c r="J21" s="50">
        <v>65</v>
      </c>
      <c r="K21" s="70">
        <f t="shared" ref="K21:K26" si="5">+D21*J21</f>
        <v>325</v>
      </c>
      <c r="L21" s="18"/>
      <c r="M21" s="48"/>
      <c r="N21" s="44"/>
      <c r="O21" s="12"/>
    </row>
    <row r="22" spans="2:15" x14ac:dyDescent="0.25">
      <c r="B22" s="10">
        <v>7765</v>
      </c>
      <c r="C22" s="11" t="s">
        <v>219</v>
      </c>
      <c r="D22" s="11">
        <v>3</v>
      </c>
      <c r="E22" s="125" t="s">
        <v>175</v>
      </c>
      <c r="F22" s="39"/>
      <c r="G22" s="57">
        <f t="shared" si="4"/>
        <v>0</v>
      </c>
      <c r="H22" s="18"/>
      <c r="I22" s="48"/>
      <c r="J22" s="50">
        <v>170</v>
      </c>
      <c r="K22" s="70">
        <f t="shared" si="5"/>
        <v>510</v>
      </c>
      <c r="L22" s="18"/>
      <c r="M22" s="48"/>
      <c r="N22" s="44"/>
      <c r="O22" s="12"/>
    </row>
    <row r="23" spans="2:15" x14ac:dyDescent="0.25">
      <c r="B23" s="10"/>
      <c r="C23" s="11"/>
      <c r="D23" s="11">
        <v>3</v>
      </c>
      <c r="E23" s="148" t="s">
        <v>187</v>
      </c>
      <c r="F23" s="39"/>
      <c r="G23" s="57">
        <f t="shared" si="4"/>
        <v>0</v>
      </c>
      <c r="H23" s="18"/>
      <c r="I23" s="48"/>
      <c r="J23" s="50">
        <v>107</v>
      </c>
      <c r="K23" s="70">
        <f t="shared" si="5"/>
        <v>321</v>
      </c>
      <c r="L23" s="18"/>
      <c r="M23" s="48"/>
      <c r="N23" s="44"/>
      <c r="O23" s="12"/>
    </row>
    <row r="24" spans="2:15" x14ac:dyDescent="0.25">
      <c r="B24" s="10">
        <v>7766</v>
      </c>
      <c r="C24" s="11" t="s">
        <v>219</v>
      </c>
      <c r="D24" s="11">
        <v>1</v>
      </c>
      <c r="E24" s="148" t="s">
        <v>220</v>
      </c>
      <c r="F24" s="39">
        <v>130</v>
      </c>
      <c r="G24" s="57">
        <f t="shared" si="4"/>
        <v>130</v>
      </c>
      <c r="H24" s="18"/>
      <c r="I24" s="48"/>
      <c r="J24" s="50"/>
      <c r="K24" s="70">
        <f t="shared" si="5"/>
        <v>0</v>
      </c>
      <c r="L24" s="18"/>
      <c r="M24" s="48"/>
      <c r="N24" s="44"/>
      <c r="O24" s="12"/>
    </row>
    <row r="25" spans="2:15" x14ac:dyDescent="0.25">
      <c r="B25" s="10">
        <v>7767</v>
      </c>
      <c r="C25" s="11" t="s">
        <v>221</v>
      </c>
      <c r="D25" s="11">
        <v>1</v>
      </c>
      <c r="E25" s="148" t="s">
        <v>222</v>
      </c>
      <c r="F25" s="39">
        <v>35</v>
      </c>
      <c r="G25" s="57">
        <f t="shared" si="4"/>
        <v>35</v>
      </c>
      <c r="H25" s="18"/>
      <c r="I25" s="48"/>
      <c r="J25" s="50"/>
      <c r="K25" s="70">
        <f t="shared" si="5"/>
        <v>0</v>
      </c>
      <c r="L25" s="18"/>
      <c r="M25" s="48"/>
      <c r="N25" s="44"/>
      <c r="O25" s="12"/>
    </row>
    <row r="26" spans="2:15" x14ac:dyDescent="0.25">
      <c r="B26" s="112">
        <v>7768</v>
      </c>
      <c r="C26" s="11" t="s">
        <v>223</v>
      </c>
      <c r="D26" s="11">
        <v>1</v>
      </c>
      <c r="E26" s="148" t="s">
        <v>175</v>
      </c>
      <c r="F26" s="39"/>
      <c r="G26" s="57">
        <f t="shared" si="4"/>
        <v>0</v>
      </c>
      <c r="H26" s="18"/>
      <c r="I26" s="48"/>
      <c r="J26" s="50">
        <v>170</v>
      </c>
      <c r="K26" s="70">
        <f t="shared" si="5"/>
        <v>170</v>
      </c>
      <c r="L26" s="18"/>
      <c r="M26" s="48"/>
      <c r="N26" s="44"/>
      <c r="O26" s="12"/>
    </row>
    <row r="27" spans="2:15" x14ac:dyDescent="0.25">
      <c r="B27" s="16"/>
      <c r="C27" s="98"/>
      <c r="D27" s="13">
        <v>1</v>
      </c>
      <c r="E27" s="126" t="s">
        <v>224</v>
      </c>
      <c r="F27" s="41"/>
      <c r="G27" s="57">
        <f t="shared" si="4"/>
        <v>0</v>
      </c>
      <c r="H27" s="18"/>
      <c r="I27" s="48"/>
      <c r="J27" s="52">
        <v>125</v>
      </c>
      <c r="K27" s="70">
        <f t="shared" ref="K27:K28" si="6">+D27*J27</f>
        <v>125</v>
      </c>
      <c r="L27" s="18"/>
      <c r="M27" s="48"/>
      <c r="N27" s="46"/>
      <c r="O27" s="14"/>
    </row>
    <row r="28" spans="2:15" x14ac:dyDescent="0.25">
      <c r="B28" s="10"/>
      <c r="C28" s="11"/>
      <c r="D28" s="11">
        <v>2</v>
      </c>
      <c r="E28" s="125" t="s">
        <v>225</v>
      </c>
      <c r="F28" s="39">
        <v>25</v>
      </c>
      <c r="G28" s="57">
        <f t="shared" si="4"/>
        <v>50</v>
      </c>
      <c r="H28" s="18"/>
      <c r="I28" s="48"/>
      <c r="J28" s="50"/>
      <c r="K28" s="70">
        <f t="shared" si="6"/>
        <v>0</v>
      </c>
      <c r="L28" s="18"/>
      <c r="M28" s="48"/>
      <c r="N28" s="44"/>
      <c r="O28" s="12"/>
    </row>
    <row r="29" spans="2:15" x14ac:dyDescent="0.25">
      <c r="B29" s="10"/>
      <c r="C29" s="11"/>
      <c r="D29" s="11">
        <v>1</v>
      </c>
      <c r="E29" s="125" t="s">
        <v>224</v>
      </c>
      <c r="F29" s="39"/>
      <c r="G29" s="57">
        <f t="shared" ref="G29:G30" si="7">+D29*F29</f>
        <v>0</v>
      </c>
      <c r="H29" s="18"/>
      <c r="I29" s="48"/>
      <c r="J29" s="50">
        <v>125</v>
      </c>
      <c r="K29" s="70">
        <f>+D29*J29</f>
        <v>125</v>
      </c>
      <c r="L29" s="18"/>
      <c r="M29" s="48"/>
      <c r="N29" s="44"/>
      <c r="O29" s="12"/>
    </row>
    <row r="30" spans="2:15" x14ac:dyDescent="0.25">
      <c r="B30" s="10">
        <v>7769</v>
      </c>
      <c r="C30" s="11" t="s">
        <v>226</v>
      </c>
      <c r="D30" s="11">
        <v>2</v>
      </c>
      <c r="E30" s="125" t="s">
        <v>229</v>
      </c>
      <c r="F30" s="39"/>
      <c r="G30" s="57">
        <f t="shared" si="7"/>
        <v>0</v>
      </c>
      <c r="H30" s="18"/>
      <c r="I30" s="48"/>
      <c r="J30" s="50">
        <v>110</v>
      </c>
      <c r="K30" s="70">
        <v>0</v>
      </c>
      <c r="L30" s="18"/>
      <c r="M30" s="48"/>
      <c r="N30" s="44">
        <v>220</v>
      </c>
      <c r="O30" s="12"/>
    </row>
    <row r="31" spans="2:15" x14ac:dyDescent="0.25">
      <c r="B31" s="13"/>
      <c r="C31" s="13"/>
      <c r="D31" s="13">
        <v>4</v>
      </c>
      <c r="E31" s="126" t="s">
        <v>162</v>
      </c>
      <c r="F31" s="41"/>
      <c r="G31" s="57">
        <f t="shared" ref="G31:G34" si="8">+D31*F31</f>
        <v>0</v>
      </c>
      <c r="H31" s="18"/>
      <c r="I31" s="48"/>
      <c r="J31" s="52">
        <v>65</v>
      </c>
      <c r="K31" s="70">
        <v>0</v>
      </c>
      <c r="L31" s="18"/>
      <c r="M31" s="48"/>
      <c r="N31" s="46">
        <v>260</v>
      </c>
      <c r="O31" s="14"/>
    </row>
    <row r="32" spans="2:15" x14ac:dyDescent="0.25">
      <c r="D32" s="112">
        <v>2</v>
      </c>
      <c r="E32" s="121" t="s">
        <v>187</v>
      </c>
      <c r="F32" s="1"/>
      <c r="G32" s="57">
        <f t="shared" si="8"/>
        <v>0</v>
      </c>
      <c r="H32" s="18"/>
      <c r="I32" s="48"/>
      <c r="J32" s="1">
        <v>107</v>
      </c>
      <c r="K32" s="70">
        <v>0</v>
      </c>
      <c r="L32" s="18"/>
      <c r="M32" s="48"/>
      <c r="N32" s="1">
        <v>214</v>
      </c>
      <c r="O32" s="1"/>
    </row>
    <row r="33" spans="2:15" x14ac:dyDescent="0.25">
      <c r="D33" s="112">
        <v>2</v>
      </c>
      <c r="E33" s="121" t="s">
        <v>227</v>
      </c>
      <c r="F33" s="1"/>
      <c r="G33" s="57">
        <f t="shared" si="8"/>
        <v>0</v>
      </c>
      <c r="H33" s="18"/>
      <c r="I33" s="48"/>
      <c r="J33" s="1">
        <v>115</v>
      </c>
      <c r="K33" s="70">
        <v>0</v>
      </c>
      <c r="L33" s="18"/>
      <c r="M33" s="48"/>
      <c r="N33" s="1">
        <v>230</v>
      </c>
      <c r="O33" s="1"/>
    </row>
    <row r="34" spans="2:15" x14ac:dyDescent="0.25">
      <c r="D34" s="112">
        <v>1</v>
      </c>
      <c r="E34" s="121" t="s">
        <v>75</v>
      </c>
      <c r="F34" s="1"/>
      <c r="G34" s="57">
        <f t="shared" si="8"/>
        <v>0</v>
      </c>
      <c r="H34" s="18"/>
      <c r="I34" s="48"/>
      <c r="J34" s="1">
        <v>152</v>
      </c>
      <c r="K34" s="70">
        <v>0</v>
      </c>
      <c r="L34" s="18"/>
      <c r="M34" s="48"/>
      <c r="N34" s="1">
        <v>152</v>
      </c>
      <c r="O34" s="1"/>
    </row>
    <row r="35" spans="2:15" ht="15.75" customHeight="1" x14ac:dyDescent="0.25">
      <c r="B35" s="16"/>
      <c r="C35" s="16"/>
      <c r="D35" s="16">
        <v>2</v>
      </c>
      <c r="E35" s="127" t="s">
        <v>228</v>
      </c>
      <c r="F35" s="40"/>
      <c r="G35" s="57">
        <f>+D35*F35</f>
        <v>0</v>
      </c>
      <c r="H35" s="18"/>
      <c r="I35" s="48"/>
      <c r="J35" s="51">
        <v>139</v>
      </c>
      <c r="K35" s="70">
        <v>0</v>
      </c>
      <c r="L35" s="18"/>
      <c r="M35" s="48"/>
      <c r="N35" s="45">
        <v>278</v>
      </c>
      <c r="O35" s="17"/>
    </row>
    <row r="36" spans="2:15" ht="15.75" customHeight="1" x14ac:dyDescent="0.25">
      <c r="B36" s="16">
        <v>7770</v>
      </c>
      <c r="C36" s="16" t="s">
        <v>172</v>
      </c>
      <c r="D36" s="16"/>
      <c r="E36" s="127" t="s">
        <v>230</v>
      </c>
      <c r="F36" s="40"/>
      <c r="G36" s="57"/>
      <c r="H36" s="18"/>
      <c r="I36" s="48"/>
      <c r="J36" s="51"/>
      <c r="K36" s="70"/>
      <c r="L36" s="18"/>
      <c r="M36" s="48"/>
      <c r="N36" s="45">
        <v>7444</v>
      </c>
      <c r="O36" s="17"/>
    </row>
    <row r="37" spans="2:15" ht="15.75" customHeight="1" x14ac:dyDescent="0.25">
      <c r="B37" s="16">
        <v>7771</v>
      </c>
      <c r="C37" s="16" t="s">
        <v>131</v>
      </c>
      <c r="D37" s="16">
        <v>4</v>
      </c>
      <c r="E37" s="127" t="s">
        <v>231</v>
      </c>
      <c r="F37" s="40">
        <v>700</v>
      </c>
      <c r="G37" s="57">
        <v>1300</v>
      </c>
      <c r="H37" s="18"/>
      <c r="I37" s="48"/>
      <c r="J37" s="51"/>
      <c r="K37" s="70"/>
      <c r="L37" s="18"/>
      <c r="M37" s="48"/>
      <c r="N37" s="45">
        <v>1500</v>
      </c>
      <c r="O37" s="17"/>
    </row>
    <row r="38" spans="2:15" ht="15.75" customHeight="1" x14ac:dyDescent="0.25">
      <c r="B38" s="16">
        <v>7772</v>
      </c>
      <c r="C38" s="16" t="s">
        <v>131</v>
      </c>
      <c r="D38" s="16">
        <v>4</v>
      </c>
      <c r="E38" s="127" t="s">
        <v>34</v>
      </c>
      <c r="F38" s="40">
        <v>38</v>
      </c>
      <c r="G38" s="57">
        <v>152</v>
      </c>
      <c r="H38" s="18"/>
      <c r="I38" s="48"/>
      <c r="J38" s="51"/>
      <c r="K38" s="70"/>
      <c r="L38" s="18"/>
      <c r="M38" s="48"/>
      <c r="N38" s="45"/>
      <c r="O38" s="17"/>
    </row>
    <row r="39" spans="2:15" ht="15.75" customHeight="1" x14ac:dyDescent="0.25">
      <c r="B39" s="16"/>
      <c r="C39" s="16"/>
      <c r="D39" s="16">
        <v>2</v>
      </c>
      <c r="E39" s="127" t="s">
        <v>104</v>
      </c>
      <c r="F39" s="40">
        <v>37</v>
      </c>
      <c r="G39" s="57">
        <v>74</v>
      </c>
      <c r="H39" s="18"/>
      <c r="I39" s="48"/>
      <c r="J39" s="51"/>
      <c r="K39" s="70"/>
      <c r="L39" s="18"/>
      <c r="M39" s="48"/>
      <c r="N39" s="45"/>
      <c r="O39" s="17"/>
    </row>
    <row r="40" spans="2:15" ht="15.75" customHeight="1" x14ac:dyDescent="0.25">
      <c r="B40" s="16"/>
      <c r="C40" s="16"/>
      <c r="D40" s="16"/>
      <c r="E40" s="127"/>
      <c r="F40" s="40"/>
      <c r="G40" s="57"/>
      <c r="H40" s="18"/>
      <c r="I40" s="48"/>
      <c r="J40" s="51"/>
      <c r="K40" s="70"/>
      <c r="L40" s="18"/>
      <c r="M40" s="48"/>
      <c r="N40" s="45"/>
      <c r="O40" s="17"/>
    </row>
    <row r="41" spans="2:15" ht="15.75" customHeight="1" x14ac:dyDescent="0.25">
      <c r="B41" s="16"/>
      <c r="C41" s="16"/>
      <c r="D41" s="16"/>
      <c r="E41" s="127"/>
      <c r="F41" s="40"/>
      <c r="G41" s="57"/>
      <c r="H41" s="18"/>
      <c r="I41" s="48"/>
      <c r="J41" s="51"/>
      <c r="K41" s="70"/>
      <c r="L41" s="18"/>
      <c r="M41" s="48"/>
      <c r="N41" s="45"/>
      <c r="O41" s="17"/>
    </row>
    <row r="42" spans="2:15" ht="15.75" customHeight="1" x14ac:dyDescent="0.25">
      <c r="B42" s="16"/>
      <c r="C42" s="16"/>
      <c r="D42" s="16"/>
      <c r="E42" s="127"/>
      <c r="F42" s="40"/>
      <c r="G42" s="57"/>
      <c r="H42" s="18"/>
      <c r="I42" s="48"/>
      <c r="J42" s="51"/>
      <c r="K42" s="70"/>
      <c r="L42" s="18"/>
      <c r="M42" s="48"/>
      <c r="N42" s="45"/>
      <c r="O42" s="17"/>
    </row>
    <row r="43" spans="2:15" ht="15.75" customHeight="1" x14ac:dyDescent="0.25">
      <c r="B43" s="16"/>
      <c r="C43" s="16"/>
      <c r="D43" s="16"/>
      <c r="E43" s="127"/>
      <c r="F43" s="40"/>
      <c r="G43" s="57">
        <f>+D43*F43</f>
        <v>0</v>
      </c>
      <c r="H43" s="18"/>
      <c r="I43" s="48"/>
      <c r="J43" s="51"/>
      <c r="K43" s="70">
        <f>+D43*J43</f>
        <v>0</v>
      </c>
      <c r="L43" s="18"/>
      <c r="M43" s="48"/>
      <c r="N43" s="45"/>
      <c r="O43" s="17"/>
    </row>
    <row r="44" spans="2:15" ht="15.75" customHeight="1" thickBot="1" x14ac:dyDescent="0.3">
      <c r="B44" s="23"/>
      <c r="C44" s="23"/>
      <c r="D44" s="23"/>
      <c r="E44" s="128"/>
      <c r="F44" s="42"/>
      <c r="G44" s="67">
        <f>+D44*F44</f>
        <v>0</v>
      </c>
      <c r="H44" s="68"/>
      <c r="I44" s="69"/>
      <c r="J44" s="53"/>
      <c r="K44" s="72">
        <f>+D44*J44</f>
        <v>0</v>
      </c>
      <c r="L44" s="68"/>
      <c r="M44" s="69"/>
      <c r="N44" s="47"/>
      <c r="O44" s="24"/>
    </row>
    <row r="45" spans="2:15" s="3" customFormat="1" ht="15.75" customHeight="1" thickBot="1" x14ac:dyDescent="0.3">
      <c r="B45" s="20"/>
      <c r="C45" s="21"/>
      <c r="D45" s="21"/>
      <c r="E45" s="129" t="s">
        <v>13</v>
      </c>
      <c r="F45" s="43"/>
      <c r="G45" s="61">
        <f>SUM(G8:G44)</f>
        <v>2299</v>
      </c>
      <c r="H45" s="62">
        <f>SUM(H8:H44)</f>
        <v>72</v>
      </c>
      <c r="I45" s="63">
        <f>SUM(I8:I44)</f>
        <v>0</v>
      </c>
      <c r="J45" s="54"/>
      <c r="K45" s="61">
        <f>SUM(K8:K44)</f>
        <v>4668</v>
      </c>
      <c r="L45" s="62">
        <f>SUM(L8:L44)</f>
        <v>0</v>
      </c>
      <c r="M45" s="63">
        <f>SUM(M8:M44)</f>
        <v>0</v>
      </c>
      <c r="N45" s="56">
        <f>SUM(N8:N44)</f>
        <v>10298</v>
      </c>
      <c r="O45" s="22"/>
    </row>
    <row r="46" spans="2:15" x14ac:dyDescent="0.25">
      <c r="F46" s="1"/>
      <c r="G46" s="30"/>
      <c r="H46" s="2"/>
      <c r="I46" s="1"/>
      <c r="J46" s="1"/>
      <c r="K46" s="30"/>
      <c r="L46" s="2"/>
      <c r="M46" s="1"/>
      <c r="N46" s="1"/>
      <c r="O46" s="1"/>
    </row>
    <row r="47" spans="2:15" x14ac:dyDescent="0.25">
      <c r="E47" s="121" t="s">
        <v>61</v>
      </c>
      <c r="F47" s="137"/>
      <c r="G47" s="30"/>
      <c r="H47" s="2"/>
      <c r="I47" s="1"/>
      <c r="J47" s="1"/>
      <c r="K47" s="30"/>
      <c r="L47" s="2"/>
      <c r="M47" s="1"/>
      <c r="N47" s="1"/>
      <c r="O47" s="1"/>
    </row>
    <row r="48" spans="2:15" x14ac:dyDescent="0.25">
      <c r="F48" s="1"/>
      <c r="G48" s="30"/>
      <c r="H48" s="2"/>
      <c r="I48" s="1"/>
      <c r="J48" s="1"/>
      <c r="K48" s="30"/>
      <c r="L48" s="2"/>
      <c r="M48" s="1"/>
      <c r="N48" s="1"/>
      <c r="O48" s="1"/>
    </row>
    <row r="49" spans="5:15" x14ac:dyDescent="0.25">
      <c r="E49" s="121" t="s">
        <v>62</v>
      </c>
      <c r="F49" s="5"/>
      <c r="G49" s="30">
        <v>17265</v>
      </c>
      <c r="H49" s="2"/>
      <c r="I49" s="1"/>
      <c r="J49" s="1"/>
      <c r="K49" s="30"/>
      <c r="L49" s="2"/>
      <c r="M49" s="1"/>
      <c r="N49" s="1"/>
      <c r="O49" s="1"/>
    </row>
    <row r="50" spans="5:15" x14ac:dyDescent="0.25">
      <c r="E50" s="121" t="s">
        <v>14</v>
      </c>
      <c r="F50" s="1"/>
      <c r="G50" s="30">
        <v>10298</v>
      </c>
      <c r="H50" s="2"/>
      <c r="I50" s="1"/>
      <c r="J50" s="1"/>
      <c r="K50" s="30"/>
      <c r="L50" s="2"/>
      <c r="M50" s="1"/>
      <c r="N50" s="1"/>
      <c r="O50" s="1"/>
    </row>
    <row r="51" spans="5:15" x14ac:dyDescent="0.25">
      <c r="E51" s="121" t="s">
        <v>232</v>
      </c>
      <c r="F51" s="1"/>
      <c r="G51" s="30">
        <v>2010</v>
      </c>
      <c r="H51" s="2"/>
      <c r="I51" s="1"/>
      <c r="J51" s="1"/>
      <c r="K51" s="30"/>
      <c r="L51" s="2"/>
      <c r="M51" s="1"/>
      <c r="N51" s="1"/>
      <c r="O51" s="1"/>
    </row>
    <row r="52" spans="5:15" x14ac:dyDescent="0.25">
      <c r="E52" s="121" t="s">
        <v>233</v>
      </c>
      <c r="F52" s="1"/>
      <c r="G52" s="30">
        <v>1</v>
      </c>
      <c r="H52" s="2"/>
      <c r="I52" s="1"/>
      <c r="J52" s="1"/>
      <c r="K52" s="30"/>
      <c r="L52" s="2"/>
      <c r="M52" s="1"/>
      <c r="N52" s="1"/>
      <c r="O52" s="1"/>
    </row>
    <row r="53" spans="5:15" x14ac:dyDescent="0.25">
      <c r="E53" s="121" t="s">
        <v>63</v>
      </c>
      <c r="F53" s="1"/>
      <c r="G53" s="30">
        <v>4957</v>
      </c>
      <c r="H53" s="2"/>
      <c r="I53" s="1"/>
      <c r="J53" s="1"/>
      <c r="K53" s="30"/>
      <c r="L53" s="2"/>
      <c r="M53" s="1"/>
      <c r="N53" s="1"/>
      <c r="O53" s="1"/>
    </row>
    <row r="54" spans="5:15" x14ac:dyDescent="0.25">
      <c r="F54" s="1"/>
      <c r="G54" s="30"/>
      <c r="H54" s="2"/>
      <c r="I54" s="1"/>
      <c r="J54" s="1"/>
      <c r="K54" s="30"/>
      <c r="L54" s="2"/>
      <c r="M54" s="1"/>
      <c r="N54" s="1"/>
      <c r="O54" s="1"/>
    </row>
    <row r="55" spans="5:15" x14ac:dyDescent="0.25">
      <c r="E55" s="121" t="s">
        <v>65</v>
      </c>
      <c r="F55" s="1"/>
      <c r="G55" s="30">
        <v>0</v>
      </c>
      <c r="H55" s="2"/>
      <c r="I55" s="1"/>
      <c r="J55" s="1"/>
      <c r="K55" s="30"/>
      <c r="L55" s="2"/>
      <c r="M55" s="1"/>
      <c r="N55" s="1"/>
      <c r="O55" s="1"/>
    </row>
    <row r="56" spans="5:15" x14ac:dyDescent="0.25">
      <c r="F56" s="1"/>
      <c r="G56" s="30"/>
      <c r="H56" s="2"/>
      <c r="I56" s="1"/>
      <c r="J56" s="1"/>
      <c r="K56" s="30"/>
      <c r="L56" s="2"/>
      <c r="M56" s="1"/>
      <c r="N56" s="1"/>
      <c r="O56" s="1"/>
    </row>
    <row r="57" spans="5:15" x14ac:dyDescent="0.25">
      <c r="F57" s="1"/>
      <c r="G57" s="30"/>
      <c r="H57" s="2"/>
      <c r="I57" s="1"/>
      <c r="J57" s="1"/>
      <c r="K57" s="30"/>
      <c r="L57" s="2"/>
      <c r="M57" s="1"/>
      <c r="N57" s="1"/>
      <c r="O57" s="1"/>
    </row>
    <row r="58" spans="5:15" x14ac:dyDescent="0.25">
      <c r="F58" s="1"/>
      <c r="G58" s="30"/>
      <c r="H58" s="2"/>
      <c r="I58" s="1"/>
      <c r="J58" s="1"/>
      <c r="K58" s="30"/>
      <c r="L58" s="2"/>
      <c r="M58" s="1"/>
      <c r="N58" s="1"/>
      <c r="O58" s="1"/>
    </row>
    <row r="59" spans="5:15" x14ac:dyDescent="0.25">
      <c r="F59" s="1"/>
      <c r="G59" s="30"/>
      <c r="H59" s="2"/>
      <c r="I59" s="1"/>
      <c r="J59" s="1"/>
      <c r="K59" s="30"/>
      <c r="L59" s="2"/>
      <c r="M59" s="1"/>
      <c r="N59" s="1"/>
      <c r="O59" s="1"/>
    </row>
    <row r="60" spans="5:15" x14ac:dyDescent="0.25">
      <c r="F60" s="1"/>
      <c r="G60" s="30"/>
      <c r="H60" s="2"/>
      <c r="I60" s="1"/>
      <c r="J60" s="1"/>
      <c r="K60" s="30"/>
      <c r="L60" s="2"/>
      <c r="M60" s="1"/>
      <c r="N60" s="1"/>
      <c r="O60" s="1"/>
    </row>
    <row r="61" spans="5:15" x14ac:dyDescent="0.25">
      <c r="F61" s="1"/>
      <c r="G61" s="30"/>
      <c r="H61" s="2"/>
      <c r="I61" s="1"/>
      <c r="J61" s="1"/>
      <c r="K61" s="30"/>
      <c r="L61" s="2"/>
      <c r="M61" s="1"/>
      <c r="N61" s="1"/>
      <c r="O61" s="1"/>
    </row>
    <row r="62" spans="5:15" x14ac:dyDescent="0.25">
      <c r="F62" s="1"/>
      <c r="G62" s="30"/>
      <c r="H62" s="2"/>
      <c r="I62" s="1"/>
      <c r="J62" s="1"/>
      <c r="K62" s="30"/>
      <c r="L62" s="2"/>
      <c r="M62" s="1"/>
      <c r="N62" s="1"/>
      <c r="O62" s="1"/>
    </row>
    <row r="63" spans="5:15" x14ac:dyDescent="0.25">
      <c r="F63" s="1"/>
      <c r="G63" s="30"/>
      <c r="H63" s="2"/>
      <c r="I63" s="1"/>
      <c r="J63" s="1"/>
      <c r="K63" s="30"/>
      <c r="L63" s="2"/>
      <c r="M63" s="1"/>
      <c r="N63" s="1"/>
      <c r="O63" s="1"/>
    </row>
    <row r="64" spans="5:15" x14ac:dyDescent="0.25">
      <c r="F64" s="1"/>
      <c r="G64" s="30"/>
      <c r="H64" s="2"/>
      <c r="I64" s="1"/>
      <c r="J64" s="1"/>
      <c r="K64" s="30"/>
      <c r="L64" s="2"/>
      <c r="M64" s="1"/>
      <c r="N64" s="1"/>
      <c r="O64" s="1"/>
    </row>
    <row r="65" spans="6:15" x14ac:dyDescent="0.25">
      <c r="F65" s="1"/>
      <c r="G65" s="30"/>
      <c r="H65" s="2"/>
      <c r="I65" s="1"/>
      <c r="J65" s="1"/>
      <c r="K65" s="30"/>
      <c r="L65" s="2"/>
      <c r="M65" s="1"/>
      <c r="N65" s="1"/>
      <c r="O65" s="1"/>
    </row>
    <row r="66" spans="6:15" x14ac:dyDescent="0.25">
      <c r="F66" s="1"/>
      <c r="G66" s="30"/>
      <c r="H66" s="2"/>
      <c r="I66" s="1"/>
      <c r="J66" s="1"/>
      <c r="K66" s="30"/>
      <c r="L66" s="2"/>
      <c r="M66" s="1"/>
      <c r="N66" s="1"/>
      <c r="O66" s="1"/>
    </row>
    <row r="67" spans="6:15" x14ac:dyDescent="0.25">
      <c r="F67" s="1"/>
      <c r="G67" s="30"/>
      <c r="H67" s="2"/>
      <c r="I67" s="1"/>
      <c r="J67" s="1"/>
      <c r="K67" s="30"/>
      <c r="L67" s="2"/>
      <c r="M67" s="1"/>
      <c r="N67" s="1"/>
      <c r="O67" s="1"/>
    </row>
    <row r="68" spans="6:15" x14ac:dyDescent="0.25">
      <c r="F68" s="1"/>
      <c r="G68" s="30"/>
      <c r="H68" s="2"/>
      <c r="I68" s="1"/>
      <c r="J68" s="1"/>
      <c r="K68" s="30"/>
      <c r="L68" s="2"/>
      <c r="M68" s="1"/>
      <c r="N68" s="1"/>
      <c r="O68" s="1"/>
    </row>
    <row r="69" spans="6:15" x14ac:dyDescent="0.25">
      <c r="F69" s="1"/>
      <c r="G69" s="30"/>
      <c r="H69" s="2"/>
      <c r="I69" s="1"/>
      <c r="J69" s="1"/>
      <c r="K69" s="30"/>
      <c r="L69" s="2"/>
      <c r="M69" s="1"/>
      <c r="N69" s="1"/>
      <c r="O69" s="1"/>
    </row>
    <row r="70" spans="6:15" x14ac:dyDescent="0.25">
      <c r="F70" s="1"/>
      <c r="G70" s="30"/>
      <c r="H70" s="2"/>
      <c r="I70" s="1"/>
      <c r="J70" s="1"/>
      <c r="K70" s="30"/>
      <c r="L70" s="2"/>
      <c r="M70" s="1"/>
      <c r="N70" s="1"/>
      <c r="O70" s="1"/>
    </row>
    <row r="71" spans="6:15" x14ac:dyDescent="0.25">
      <c r="F71" s="1"/>
      <c r="G71" s="30"/>
      <c r="H71" s="2"/>
      <c r="I71" s="1"/>
      <c r="J71" s="1"/>
      <c r="K71" s="30"/>
      <c r="L71" s="2"/>
      <c r="M71" s="1"/>
      <c r="N71" s="1"/>
      <c r="O71" s="1"/>
    </row>
    <row r="72" spans="6:15" x14ac:dyDescent="0.25">
      <c r="F72" s="1"/>
      <c r="G72" s="30"/>
      <c r="H72" s="2"/>
      <c r="I72" s="1"/>
      <c r="J72" s="1"/>
      <c r="K72" s="30"/>
      <c r="L72" s="2"/>
      <c r="M72" s="1"/>
      <c r="N72" s="1"/>
      <c r="O72" s="1"/>
    </row>
    <row r="73" spans="6:15" x14ac:dyDescent="0.25">
      <c r="F73" s="1"/>
      <c r="G73" s="30"/>
      <c r="H73" s="2"/>
      <c r="I73" s="1"/>
      <c r="J73" s="1"/>
      <c r="K73" s="30"/>
      <c r="L73" s="2"/>
      <c r="M73" s="1"/>
      <c r="N73" s="1"/>
      <c r="O73" s="1"/>
    </row>
    <row r="74" spans="6:15" x14ac:dyDescent="0.25">
      <c r="F74" s="1"/>
      <c r="G74" s="30"/>
      <c r="H74" s="2"/>
      <c r="I74" s="1"/>
      <c r="J74" s="1"/>
      <c r="K74" s="30"/>
      <c r="L74" s="2"/>
      <c r="M74" s="1"/>
      <c r="N74" s="1"/>
      <c r="O74" s="1"/>
    </row>
    <row r="75" spans="6:15" x14ac:dyDescent="0.25">
      <c r="F75" s="1"/>
      <c r="G75" s="30"/>
      <c r="H75" s="2"/>
      <c r="I75" s="1"/>
      <c r="J75" s="1"/>
      <c r="K75" s="30"/>
      <c r="L75" s="2"/>
      <c r="M75" s="1"/>
      <c r="N75" s="1"/>
      <c r="O75" s="1"/>
    </row>
    <row r="76" spans="6:15" x14ac:dyDescent="0.25">
      <c r="F76" s="1"/>
      <c r="G76" s="30"/>
      <c r="H76" s="2"/>
      <c r="I76" s="1"/>
      <c r="J76" s="1"/>
      <c r="K76" s="30"/>
      <c r="L76" s="2"/>
      <c r="M76" s="1"/>
      <c r="N76" s="1"/>
      <c r="O76" s="1"/>
    </row>
    <row r="77" spans="6:15" x14ac:dyDescent="0.25">
      <c r="F77" s="1"/>
      <c r="G77" s="30"/>
      <c r="H77" s="2"/>
      <c r="I77" s="1"/>
      <c r="J77" s="1"/>
      <c r="K77" s="30"/>
      <c r="L77" s="2"/>
      <c r="M77" s="1"/>
      <c r="N77" s="1"/>
      <c r="O77" s="1"/>
    </row>
    <row r="78" spans="6:15" x14ac:dyDescent="0.25">
      <c r="F78" s="1"/>
      <c r="G78" s="30"/>
      <c r="H78" s="2"/>
      <c r="I78" s="1"/>
      <c r="J78" s="1"/>
      <c r="K78" s="30"/>
      <c r="L78" s="2"/>
      <c r="M78" s="1"/>
      <c r="N78" s="1"/>
      <c r="O78" s="1"/>
    </row>
    <row r="79" spans="6:15" x14ac:dyDescent="0.25">
      <c r="F79" s="1"/>
      <c r="G79" s="30"/>
      <c r="H79" s="2"/>
      <c r="I79" s="1"/>
      <c r="J79" s="1"/>
      <c r="K79" s="30"/>
      <c r="L79" s="2"/>
      <c r="M79" s="1"/>
      <c r="N79" s="1"/>
      <c r="O79" s="1"/>
    </row>
    <row r="80" spans="6:15" x14ac:dyDescent="0.25">
      <c r="F80" s="1"/>
      <c r="G80" s="30"/>
      <c r="H80" s="2"/>
      <c r="I80" s="1"/>
      <c r="J80" s="1"/>
      <c r="K80" s="30"/>
      <c r="L80" s="2"/>
      <c r="M80" s="1"/>
      <c r="N80" s="1"/>
      <c r="O80" s="1"/>
    </row>
    <row r="81" spans="6:15" x14ac:dyDescent="0.25">
      <c r="F81" s="1"/>
      <c r="G81" s="30"/>
      <c r="H81" s="2"/>
      <c r="I81" s="1"/>
      <c r="J81" s="1"/>
      <c r="K81" s="30"/>
      <c r="L81" s="2"/>
      <c r="M81" s="1"/>
      <c r="N81" s="1"/>
      <c r="O81" s="1"/>
    </row>
    <row r="82" spans="6:15" x14ac:dyDescent="0.25">
      <c r="F82" s="1"/>
      <c r="G82" s="30"/>
      <c r="H82" s="2"/>
      <c r="I82" s="1"/>
      <c r="J82" s="1"/>
      <c r="K82" s="30"/>
      <c r="L82" s="2"/>
      <c r="M82" s="1"/>
      <c r="N82" s="1"/>
      <c r="O82" s="1"/>
    </row>
    <row r="83" spans="6:15" x14ac:dyDescent="0.25">
      <c r="F83" s="1"/>
      <c r="G83" s="30"/>
      <c r="H83" s="2"/>
      <c r="I83" s="1"/>
      <c r="J83" s="1"/>
      <c r="K83" s="30"/>
      <c r="L83" s="2"/>
      <c r="M83" s="1"/>
      <c r="N83" s="1"/>
      <c r="O83" s="1"/>
    </row>
    <row r="84" spans="6:15" x14ac:dyDescent="0.25">
      <c r="F84" s="1"/>
      <c r="G84" s="30"/>
      <c r="H84" s="2"/>
      <c r="I84" s="1"/>
      <c r="J84" s="1"/>
      <c r="K84" s="30"/>
      <c r="L84" s="2"/>
      <c r="M84" s="1"/>
      <c r="N84" s="1"/>
      <c r="O84" s="1"/>
    </row>
    <row r="85" spans="6:15" x14ac:dyDescent="0.25">
      <c r="F85" s="1"/>
      <c r="G85" s="30"/>
      <c r="H85" s="2"/>
      <c r="I85" s="1"/>
      <c r="J85" s="1"/>
      <c r="K85" s="30"/>
      <c r="L85" s="2"/>
      <c r="M85" s="1"/>
      <c r="N85" s="1"/>
      <c r="O85" s="1"/>
    </row>
    <row r="86" spans="6:15" x14ac:dyDescent="0.25">
      <c r="F86" s="1"/>
      <c r="G86" s="30"/>
      <c r="H86" s="2"/>
      <c r="I86" s="1"/>
      <c r="J86" s="1"/>
      <c r="K86" s="30"/>
      <c r="L86" s="2"/>
      <c r="M86" s="1"/>
      <c r="N86" s="1"/>
      <c r="O86" s="1"/>
    </row>
    <row r="87" spans="6:15" x14ac:dyDescent="0.25">
      <c r="F87" s="1"/>
      <c r="G87" s="30"/>
      <c r="H87" s="2"/>
      <c r="I87" s="1"/>
      <c r="J87" s="1"/>
      <c r="K87" s="30"/>
      <c r="L87" s="2"/>
      <c r="M87" s="1"/>
      <c r="N87" s="1"/>
      <c r="O87" s="1"/>
    </row>
    <row r="88" spans="6:15" x14ac:dyDescent="0.25">
      <c r="F88" s="1"/>
      <c r="G88" s="30"/>
      <c r="H88" s="2"/>
      <c r="I88" s="1"/>
      <c r="J88" s="1"/>
      <c r="K88" s="30"/>
      <c r="L88" s="2"/>
      <c r="M88" s="1"/>
      <c r="N88" s="1"/>
      <c r="O88" s="1"/>
    </row>
    <row r="89" spans="6:15" x14ac:dyDescent="0.25">
      <c r="F89" s="1"/>
      <c r="G89" s="30"/>
      <c r="H89" s="2"/>
      <c r="I89" s="1"/>
      <c r="J89" s="1"/>
      <c r="K89" s="30"/>
      <c r="L89" s="2"/>
      <c r="M89" s="1"/>
      <c r="N89" s="1"/>
      <c r="O89" s="1"/>
    </row>
    <row r="90" spans="6:15" x14ac:dyDescent="0.25">
      <c r="F90" s="1"/>
      <c r="G90" s="30"/>
      <c r="H90" s="2"/>
      <c r="I90" s="1"/>
      <c r="J90" s="1"/>
      <c r="K90" s="30"/>
      <c r="L90" s="2"/>
      <c r="M90" s="1"/>
      <c r="N90" s="1"/>
      <c r="O90" s="1"/>
    </row>
    <row r="91" spans="6:15" x14ac:dyDescent="0.25">
      <c r="F91" s="1"/>
      <c r="G91" s="30"/>
      <c r="H91" s="2"/>
      <c r="I91" s="1"/>
      <c r="J91" s="1"/>
      <c r="K91" s="30"/>
      <c r="L91" s="2"/>
      <c r="M91" s="1"/>
      <c r="N91" s="1"/>
      <c r="O91" s="1"/>
    </row>
    <row r="92" spans="6:15" x14ac:dyDescent="0.25">
      <c r="F92" s="1"/>
      <c r="G92" s="30"/>
      <c r="H92" s="2"/>
      <c r="I92" s="1"/>
      <c r="J92" s="1"/>
      <c r="K92" s="30"/>
      <c r="L92" s="2"/>
      <c r="M92" s="1"/>
      <c r="N92" s="1"/>
      <c r="O92" s="1"/>
    </row>
    <row r="93" spans="6:15" x14ac:dyDescent="0.25">
      <c r="F93" s="1"/>
      <c r="G93" s="30"/>
      <c r="H93" s="2"/>
      <c r="I93" s="1"/>
      <c r="J93" s="1"/>
      <c r="K93" s="30"/>
      <c r="L93" s="2"/>
      <c r="M93" s="1"/>
      <c r="N93" s="1"/>
      <c r="O93" s="1"/>
    </row>
    <row r="94" spans="6:15" x14ac:dyDescent="0.25">
      <c r="F94" s="1"/>
      <c r="G94" s="30"/>
      <c r="H94" s="2"/>
      <c r="I94" s="1"/>
      <c r="J94" s="1"/>
      <c r="K94" s="30"/>
      <c r="L94" s="2"/>
      <c r="M94" s="1"/>
      <c r="N94" s="1"/>
      <c r="O94" s="1"/>
    </row>
    <row r="95" spans="6:15" x14ac:dyDescent="0.25">
      <c r="F95" s="1"/>
      <c r="G95" s="30"/>
      <c r="H95" s="2"/>
      <c r="I95" s="1"/>
      <c r="J95" s="1"/>
      <c r="K95" s="30"/>
      <c r="L95" s="2"/>
      <c r="M95" s="1"/>
      <c r="N95" s="1"/>
      <c r="O95" s="1"/>
    </row>
    <row r="96" spans="6:15" x14ac:dyDescent="0.25">
      <c r="F96" s="1"/>
      <c r="G96" s="30"/>
      <c r="H96" s="2"/>
      <c r="I96" s="1"/>
      <c r="J96" s="1"/>
      <c r="K96" s="30"/>
      <c r="L96" s="2"/>
      <c r="M96" s="1"/>
      <c r="N96" s="1"/>
      <c r="O96" s="1"/>
    </row>
    <row r="97" spans="6:15" x14ac:dyDescent="0.25">
      <c r="F97" s="1"/>
      <c r="G97" s="30"/>
      <c r="H97" s="2"/>
      <c r="I97" s="1"/>
      <c r="J97" s="1"/>
      <c r="K97" s="30"/>
      <c r="L97" s="2"/>
      <c r="M97" s="1"/>
      <c r="N97" s="1"/>
      <c r="O97" s="1"/>
    </row>
    <row r="98" spans="6:15" x14ac:dyDescent="0.25">
      <c r="F98" s="1"/>
      <c r="G98" s="30"/>
      <c r="H98" s="2"/>
      <c r="I98" s="1"/>
      <c r="J98" s="1"/>
      <c r="K98" s="30"/>
      <c r="L98" s="2"/>
      <c r="M98" s="1"/>
      <c r="N98" s="1"/>
      <c r="O98" s="1"/>
    </row>
    <row r="99" spans="6:15" x14ac:dyDescent="0.25">
      <c r="F99" s="1"/>
      <c r="G99" s="30"/>
      <c r="H99" s="2"/>
      <c r="I99" s="1"/>
      <c r="J99" s="1"/>
      <c r="K99" s="30"/>
      <c r="L99" s="2"/>
      <c r="M99" s="1"/>
      <c r="N99" s="1"/>
      <c r="O99" s="1"/>
    </row>
    <row r="100" spans="6:15" x14ac:dyDescent="0.25">
      <c r="F100" s="1"/>
      <c r="G100" s="30"/>
      <c r="H100" s="2"/>
      <c r="I100" s="1"/>
      <c r="J100" s="1"/>
      <c r="K100" s="30"/>
      <c r="L100" s="2"/>
      <c r="M100" s="1"/>
      <c r="N100" s="1"/>
      <c r="O100" s="1"/>
    </row>
    <row r="101" spans="6:15" x14ac:dyDescent="0.25">
      <c r="F101" s="1"/>
      <c r="G101" s="30"/>
      <c r="H101" s="2"/>
      <c r="I101" s="1"/>
      <c r="J101" s="1"/>
      <c r="K101" s="30"/>
      <c r="L101" s="2"/>
      <c r="M101" s="1"/>
      <c r="N101" s="1"/>
      <c r="O101" s="1"/>
    </row>
    <row r="102" spans="6:15" x14ac:dyDescent="0.25">
      <c r="F102" s="1"/>
      <c r="G102" s="30"/>
      <c r="H102" s="2"/>
      <c r="I102" s="1"/>
      <c r="J102" s="1"/>
      <c r="K102" s="30"/>
      <c r="L102" s="2"/>
      <c r="M102" s="1"/>
      <c r="N102" s="1"/>
      <c r="O102" s="1"/>
    </row>
    <row r="103" spans="6:15" x14ac:dyDescent="0.25">
      <c r="F103" s="1"/>
      <c r="G103" s="30"/>
      <c r="H103" s="2"/>
      <c r="I103" s="1"/>
      <c r="J103" s="1"/>
      <c r="K103" s="30"/>
      <c r="L103" s="2"/>
      <c r="M103" s="1"/>
      <c r="N103" s="1"/>
      <c r="O103" s="1"/>
    </row>
    <row r="104" spans="6:15" x14ac:dyDescent="0.25">
      <c r="F104" s="1"/>
      <c r="G104" s="30"/>
      <c r="H104" s="2"/>
      <c r="I104" s="1"/>
      <c r="J104" s="1"/>
      <c r="K104" s="30"/>
      <c r="L104" s="2"/>
      <c r="M104" s="1"/>
      <c r="N104" s="1"/>
      <c r="O104" s="1"/>
    </row>
    <row r="105" spans="6:15" x14ac:dyDescent="0.25">
      <c r="F105" s="1"/>
      <c r="G105" s="30"/>
      <c r="H105" s="2"/>
      <c r="I105" s="1"/>
      <c r="J105" s="1"/>
      <c r="K105" s="30"/>
      <c r="L105" s="2"/>
      <c r="M105" s="1"/>
      <c r="N105" s="1"/>
      <c r="O105" s="1"/>
    </row>
    <row r="106" spans="6:15" x14ac:dyDescent="0.25">
      <c r="F106" s="1"/>
      <c r="G106" s="30"/>
      <c r="H106" s="2"/>
      <c r="I106" s="1"/>
      <c r="J106" s="1"/>
      <c r="K106" s="30"/>
      <c r="L106" s="2"/>
      <c r="M106" s="1"/>
      <c r="N106" s="1"/>
      <c r="O106" s="1"/>
    </row>
    <row r="107" spans="6:15" x14ac:dyDescent="0.25">
      <c r="F107" s="1"/>
      <c r="G107" s="30"/>
      <c r="H107" s="2"/>
      <c r="I107" s="1"/>
      <c r="J107" s="1"/>
      <c r="K107" s="30"/>
      <c r="L107" s="2"/>
      <c r="M107" s="1"/>
      <c r="N107" s="1"/>
      <c r="O107" s="1"/>
    </row>
    <row r="108" spans="6:15" x14ac:dyDescent="0.25">
      <c r="F108" s="1"/>
      <c r="G108" s="30"/>
      <c r="H108" s="2"/>
      <c r="I108" s="1"/>
      <c r="J108" s="1"/>
      <c r="K108" s="30"/>
      <c r="L108" s="2"/>
      <c r="M108" s="1"/>
      <c r="N108" s="1"/>
      <c r="O108" s="1"/>
    </row>
    <row r="109" spans="6:15" x14ac:dyDescent="0.25">
      <c r="F109" s="1"/>
      <c r="G109" s="30"/>
      <c r="H109" s="2"/>
      <c r="I109" s="1"/>
      <c r="J109" s="1"/>
      <c r="K109" s="30"/>
      <c r="L109" s="2"/>
      <c r="M109" s="1"/>
      <c r="N109" s="1"/>
      <c r="O109" s="1"/>
    </row>
    <row r="110" spans="6:15" x14ac:dyDescent="0.25">
      <c r="F110" s="1"/>
      <c r="G110" s="30"/>
      <c r="H110" s="2"/>
      <c r="I110" s="1"/>
      <c r="J110" s="1"/>
      <c r="K110" s="30"/>
      <c r="L110" s="2"/>
      <c r="M110" s="1"/>
      <c r="N110" s="1"/>
      <c r="O110" s="1"/>
    </row>
    <row r="111" spans="6:15" x14ac:dyDescent="0.25">
      <c r="F111" s="1"/>
      <c r="G111" s="30"/>
      <c r="H111" s="2"/>
      <c r="I111" s="1"/>
      <c r="J111" s="1"/>
      <c r="K111" s="30"/>
      <c r="L111" s="2"/>
      <c r="M111" s="1"/>
      <c r="N111" s="1"/>
      <c r="O111" s="1"/>
    </row>
    <row r="112" spans="6:15" x14ac:dyDescent="0.25">
      <c r="F112" s="1"/>
      <c r="G112" s="30"/>
      <c r="H112" s="2"/>
      <c r="I112" s="1"/>
      <c r="J112" s="1"/>
      <c r="K112" s="30"/>
      <c r="L112" s="2"/>
      <c r="M112" s="1"/>
      <c r="N112" s="1"/>
      <c r="O112" s="1"/>
    </row>
    <row r="113" spans="6:15" x14ac:dyDescent="0.25">
      <c r="F113" s="1"/>
      <c r="G113" s="30"/>
      <c r="H113" s="2"/>
      <c r="I113" s="1"/>
      <c r="J113" s="1"/>
      <c r="K113" s="30"/>
      <c r="L113" s="2"/>
      <c r="M113" s="1"/>
      <c r="N113" s="1"/>
      <c r="O113" s="1"/>
    </row>
    <row r="114" spans="6:15" x14ac:dyDescent="0.25">
      <c r="F114" s="1"/>
      <c r="G114" s="30"/>
      <c r="H114" s="2"/>
      <c r="I114" s="1"/>
      <c r="J114" s="1"/>
      <c r="K114" s="30"/>
      <c r="L114" s="2"/>
      <c r="M114" s="1"/>
      <c r="N114" s="1"/>
      <c r="O114" s="1"/>
    </row>
    <row r="115" spans="6:15" x14ac:dyDescent="0.25">
      <c r="F115" s="1"/>
      <c r="G115" s="30"/>
      <c r="H115" s="2"/>
      <c r="I115" s="1"/>
      <c r="J115" s="1"/>
      <c r="K115" s="30"/>
      <c r="L115" s="2"/>
      <c r="M115" s="1"/>
      <c r="N115" s="1"/>
      <c r="O115" s="1"/>
    </row>
    <row r="116" spans="6:15" x14ac:dyDescent="0.25">
      <c r="F116" s="1"/>
      <c r="G116" s="30"/>
      <c r="H116" s="2"/>
      <c r="I116" s="1"/>
      <c r="J116" s="1"/>
      <c r="K116" s="30"/>
      <c r="L116" s="2"/>
      <c r="M116" s="1"/>
      <c r="N116" s="1"/>
      <c r="O116" s="1"/>
    </row>
    <row r="117" spans="6:15" x14ac:dyDescent="0.25">
      <c r="F117" s="1"/>
      <c r="G117" s="30"/>
      <c r="H117" s="2"/>
      <c r="I117" s="1"/>
      <c r="J117" s="1"/>
      <c r="K117" s="30"/>
      <c r="L117" s="2"/>
      <c r="M117" s="1"/>
      <c r="N117" s="1"/>
      <c r="O117" s="1"/>
    </row>
    <row r="118" spans="6:15" x14ac:dyDescent="0.25">
      <c r="F118" s="1"/>
      <c r="G118" s="30"/>
      <c r="H118" s="2"/>
      <c r="I118" s="1"/>
      <c r="J118" s="1"/>
      <c r="K118" s="30"/>
      <c r="L118" s="2"/>
      <c r="M118" s="1"/>
      <c r="N118" s="1"/>
      <c r="O118" s="1"/>
    </row>
    <row r="119" spans="6:15" x14ac:dyDescent="0.25">
      <c r="F119" s="1"/>
      <c r="G119" s="30"/>
      <c r="H119" s="2"/>
      <c r="I119" s="1"/>
      <c r="J119" s="1"/>
      <c r="K119" s="30"/>
      <c r="L119" s="2"/>
      <c r="M119" s="1"/>
      <c r="N119" s="1"/>
      <c r="O119" s="1"/>
    </row>
    <row r="120" spans="6:15" x14ac:dyDescent="0.25">
      <c r="F120" s="1"/>
      <c r="G120" s="30"/>
      <c r="H120" s="2"/>
      <c r="I120" s="1"/>
      <c r="J120" s="1"/>
      <c r="K120" s="30"/>
      <c r="L120" s="2"/>
      <c r="M120" s="1"/>
      <c r="N120" s="1"/>
      <c r="O120" s="1"/>
    </row>
    <row r="121" spans="6:15" x14ac:dyDescent="0.25">
      <c r="F121" s="1"/>
      <c r="G121" s="30"/>
      <c r="H121" s="2"/>
      <c r="I121" s="1"/>
      <c r="J121" s="1"/>
      <c r="K121" s="30"/>
      <c r="L121" s="2"/>
      <c r="M121" s="1"/>
      <c r="N121" s="1"/>
      <c r="O121" s="1"/>
    </row>
    <row r="122" spans="6:15" x14ac:dyDescent="0.25">
      <c r="F122" s="1"/>
      <c r="G122" s="30"/>
      <c r="H122" s="2"/>
      <c r="I122" s="1"/>
      <c r="J122" s="1"/>
      <c r="K122" s="30"/>
      <c r="L122" s="2"/>
      <c r="M122" s="1"/>
      <c r="N122" s="1"/>
      <c r="O122" s="1"/>
    </row>
    <row r="123" spans="6:15" x14ac:dyDescent="0.25">
      <c r="F123" s="1"/>
      <c r="G123" s="30"/>
      <c r="H123" s="2"/>
      <c r="I123" s="1"/>
      <c r="J123" s="1"/>
      <c r="K123" s="30"/>
      <c r="L123" s="2"/>
      <c r="M123" s="1"/>
      <c r="N123" s="1"/>
      <c r="O123" s="1"/>
    </row>
    <row r="124" spans="6:15" x14ac:dyDescent="0.25">
      <c r="F124" s="1"/>
      <c r="G124" s="30"/>
      <c r="H124" s="2"/>
      <c r="I124" s="1"/>
      <c r="J124" s="1"/>
      <c r="K124" s="30"/>
      <c r="L124" s="2"/>
      <c r="M124" s="1"/>
      <c r="N124" s="1"/>
      <c r="O124" s="1"/>
    </row>
    <row r="125" spans="6:15" x14ac:dyDescent="0.25">
      <c r="F125" s="1"/>
      <c r="G125" s="30"/>
      <c r="H125" s="2"/>
      <c r="I125" s="1"/>
      <c r="J125" s="1"/>
      <c r="K125" s="30"/>
      <c r="L125" s="2"/>
      <c r="M125" s="1"/>
      <c r="N125" s="1"/>
      <c r="O125" s="1"/>
    </row>
    <row r="126" spans="6:15" x14ac:dyDescent="0.25">
      <c r="F126" s="1"/>
      <c r="G126" s="30"/>
      <c r="H126" s="2"/>
      <c r="I126" s="1"/>
      <c r="J126" s="1"/>
      <c r="K126" s="30"/>
      <c r="L126" s="2"/>
      <c r="M126" s="1"/>
      <c r="N126" s="1"/>
      <c r="O126" s="1"/>
    </row>
    <row r="127" spans="6:15" x14ac:dyDescent="0.25">
      <c r="F127" s="1"/>
      <c r="G127" s="30"/>
      <c r="H127" s="2"/>
      <c r="I127" s="1"/>
      <c r="J127" s="1"/>
      <c r="K127" s="30"/>
      <c r="L127" s="2"/>
      <c r="M127" s="1"/>
      <c r="N127" s="1"/>
      <c r="O127" s="1"/>
    </row>
    <row r="128" spans="6:15" x14ac:dyDescent="0.25">
      <c r="F128" s="1"/>
      <c r="G128" s="30"/>
      <c r="H128" s="2"/>
      <c r="I128" s="1"/>
      <c r="J128" s="1"/>
      <c r="K128" s="30"/>
      <c r="L128" s="2"/>
      <c r="M128" s="1"/>
      <c r="N128" s="1"/>
      <c r="O128" s="1"/>
    </row>
    <row r="129" spans="6:15" x14ac:dyDescent="0.25">
      <c r="F129" s="1"/>
      <c r="G129" s="30"/>
      <c r="H129" s="2"/>
      <c r="I129" s="1"/>
      <c r="J129" s="1"/>
      <c r="K129" s="30"/>
      <c r="L129" s="2"/>
      <c r="M129" s="1"/>
      <c r="N129" s="1"/>
      <c r="O129" s="1"/>
    </row>
    <row r="130" spans="6:15" x14ac:dyDescent="0.25">
      <c r="F130" s="1"/>
      <c r="G130" s="30"/>
      <c r="H130" s="2"/>
      <c r="I130" s="1"/>
      <c r="J130" s="1"/>
      <c r="K130" s="30"/>
      <c r="L130" s="2"/>
      <c r="M130" s="1"/>
      <c r="N130" s="1"/>
      <c r="O130" s="1"/>
    </row>
    <row r="131" spans="6:15" x14ac:dyDescent="0.25">
      <c r="F131" s="1"/>
      <c r="G131" s="30"/>
      <c r="H131" s="2"/>
      <c r="I131" s="1"/>
      <c r="J131" s="1"/>
      <c r="K131" s="30"/>
      <c r="L131" s="2"/>
      <c r="M131" s="1"/>
      <c r="N131" s="1"/>
      <c r="O131" s="1"/>
    </row>
    <row r="132" spans="6:15" x14ac:dyDescent="0.25">
      <c r="F132" s="1"/>
      <c r="G132" s="30"/>
      <c r="H132" s="2"/>
      <c r="I132" s="1"/>
      <c r="J132" s="1"/>
      <c r="K132" s="30"/>
      <c r="L132" s="2"/>
      <c r="M132" s="1"/>
      <c r="N132" s="1"/>
      <c r="O132" s="1"/>
    </row>
    <row r="133" spans="6:15" x14ac:dyDescent="0.25">
      <c r="F133" s="1"/>
      <c r="G133" s="30"/>
      <c r="H133" s="2"/>
      <c r="I133" s="1"/>
      <c r="J133" s="1"/>
      <c r="K133" s="30"/>
      <c r="L133" s="2"/>
      <c r="M133" s="1"/>
      <c r="N133" s="1"/>
      <c r="O133" s="1"/>
    </row>
    <row r="134" spans="6:15" x14ac:dyDescent="0.25">
      <c r="F134" s="1"/>
      <c r="G134" s="30"/>
      <c r="H134" s="2"/>
      <c r="I134" s="1"/>
      <c r="J134" s="1"/>
      <c r="K134" s="30"/>
      <c r="L134" s="2"/>
      <c r="M134" s="1"/>
      <c r="N134" s="1"/>
      <c r="O134" s="1"/>
    </row>
    <row r="135" spans="6:15" x14ac:dyDescent="0.25">
      <c r="F135" s="1"/>
      <c r="G135" s="30"/>
      <c r="H135" s="2"/>
      <c r="I135" s="1"/>
      <c r="J135" s="1"/>
      <c r="K135" s="30"/>
      <c r="L135" s="2"/>
      <c r="M135" s="1"/>
      <c r="N135" s="1"/>
      <c r="O135" s="1"/>
    </row>
    <row r="136" spans="6:15" x14ac:dyDescent="0.25">
      <c r="F136" s="1"/>
      <c r="G136" s="30"/>
      <c r="H136" s="2"/>
      <c r="I136" s="1"/>
      <c r="J136" s="1"/>
      <c r="K136" s="30"/>
      <c r="L136" s="2"/>
      <c r="M136" s="1"/>
      <c r="N136" s="1"/>
      <c r="O136" s="1"/>
    </row>
    <row r="137" spans="6:15" x14ac:dyDescent="0.25">
      <c r="F137" s="1"/>
      <c r="G137" s="30"/>
      <c r="H137" s="2"/>
      <c r="I137" s="1"/>
      <c r="J137" s="1"/>
      <c r="K137" s="30"/>
      <c r="L137" s="2"/>
      <c r="M137" s="1"/>
      <c r="N137" s="1"/>
      <c r="O137" s="1"/>
    </row>
    <row r="138" spans="6:15" x14ac:dyDescent="0.25">
      <c r="F138" s="1"/>
      <c r="G138" s="30"/>
      <c r="H138" s="2"/>
      <c r="I138" s="1"/>
      <c r="J138" s="1"/>
      <c r="K138" s="30"/>
      <c r="L138" s="2"/>
      <c r="M138" s="1"/>
      <c r="N138" s="1"/>
      <c r="O138" s="1"/>
    </row>
    <row r="139" spans="6:15" x14ac:dyDescent="0.25">
      <c r="F139" s="1"/>
      <c r="G139" s="30"/>
      <c r="H139" s="2"/>
      <c r="I139" s="1"/>
      <c r="J139" s="1"/>
      <c r="K139" s="30"/>
      <c r="L139" s="2"/>
      <c r="M139" s="1"/>
      <c r="N139" s="1"/>
      <c r="O139" s="1"/>
    </row>
    <row r="140" spans="6:15" x14ac:dyDescent="0.25">
      <c r="F140" s="1"/>
      <c r="G140" s="30"/>
      <c r="H140" s="2"/>
      <c r="I140" s="1"/>
      <c r="J140" s="1"/>
      <c r="K140" s="30"/>
      <c r="L140" s="2"/>
      <c r="M140" s="1"/>
      <c r="N140" s="1"/>
      <c r="O140" s="1"/>
    </row>
    <row r="141" spans="6:15" x14ac:dyDescent="0.25">
      <c r="F141" s="1"/>
      <c r="G141" s="30"/>
      <c r="H141" s="2"/>
      <c r="I141" s="1"/>
      <c r="J141" s="1"/>
      <c r="K141" s="30"/>
      <c r="L141" s="2"/>
      <c r="M141" s="1"/>
      <c r="N141" s="1"/>
      <c r="O141" s="1"/>
    </row>
    <row r="142" spans="6:15" x14ac:dyDescent="0.25">
      <c r="F142" s="1"/>
      <c r="G142" s="30"/>
      <c r="H142" s="2"/>
      <c r="I142" s="1"/>
      <c r="J142" s="1"/>
      <c r="K142" s="30"/>
      <c r="L142" s="2"/>
      <c r="M142" s="1"/>
      <c r="N142" s="1"/>
      <c r="O142" s="1"/>
    </row>
    <row r="143" spans="6:15" x14ac:dyDescent="0.25">
      <c r="F143" s="1"/>
      <c r="G143" s="30"/>
      <c r="H143" s="2"/>
      <c r="I143" s="1"/>
      <c r="J143" s="1"/>
      <c r="K143" s="30"/>
      <c r="L143" s="2"/>
      <c r="M143" s="1"/>
      <c r="N143" s="1"/>
      <c r="O143" s="1"/>
    </row>
    <row r="144" spans="6:15" x14ac:dyDescent="0.25">
      <c r="F144" s="1"/>
      <c r="G144" s="30"/>
      <c r="H144" s="2"/>
      <c r="I144" s="1"/>
      <c r="J144" s="1"/>
      <c r="K144" s="30"/>
      <c r="L144" s="2"/>
      <c r="M144" s="1"/>
      <c r="N144" s="1"/>
      <c r="O144" s="1"/>
    </row>
    <row r="145" spans="6:15" x14ac:dyDescent="0.25">
      <c r="F145" s="1"/>
      <c r="G145" s="30"/>
      <c r="H145" s="2"/>
      <c r="I145" s="1"/>
      <c r="J145" s="1"/>
      <c r="K145" s="30"/>
      <c r="L145" s="2"/>
      <c r="M145" s="1"/>
      <c r="N145" s="1"/>
      <c r="O145" s="1"/>
    </row>
    <row r="146" spans="6:15" x14ac:dyDescent="0.25">
      <c r="F146" s="1"/>
      <c r="G146" s="30"/>
      <c r="H146" s="2"/>
      <c r="I146" s="1"/>
      <c r="J146" s="1"/>
      <c r="K146" s="30"/>
      <c r="L146" s="2"/>
      <c r="M146" s="1"/>
      <c r="N146" s="1"/>
      <c r="O146" s="1"/>
    </row>
    <row r="147" spans="6:15" x14ac:dyDescent="0.25">
      <c r="F147" s="1"/>
      <c r="G147" s="30"/>
      <c r="H147" s="2"/>
      <c r="I147" s="1"/>
      <c r="J147" s="1"/>
      <c r="K147" s="30"/>
      <c r="L147" s="2"/>
      <c r="M147" s="1"/>
      <c r="N147" s="1"/>
      <c r="O147" s="1"/>
    </row>
    <row r="148" spans="6:15" x14ac:dyDescent="0.25">
      <c r="F148" s="1"/>
      <c r="G148" s="30"/>
      <c r="H148" s="2"/>
      <c r="I148" s="1"/>
      <c r="J148" s="1"/>
      <c r="K148" s="30"/>
      <c r="L148" s="2"/>
      <c r="M148" s="1"/>
      <c r="N148" s="1"/>
      <c r="O148" s="1"/>
    </row>
    <row r="149" spans="6:15" x14ac:dyDescent="0.25">
      <c r="F149" s="1"/>
      <c r="G149" s="30"/>
      <c r="H149" s="2"/>
      <c r="I149" s="1"/>
      <c r="J149" s="1"/>
      <c r="K149" s="30"/>
      <c r="L149" s="2"/>
      <c r="M149" s="1"/>
      <c r="N149" s="1"/>
      <c r="O149" s="1"/>
    </row>
    <row r="150" spans="6:15" x14ac:dyDescent="0.25">
      <c r="F150" s="1"/>
      <c r="G150" s="30"/>
      <c r="H150" s="2"/>
      <c r="I150" s="1"/>
      <c r="J150" s="1"/>
      <c r="K150" s="30"/>
      <c r="L150" s="2"/>
      <c r="M150" s="1"/>
      <c r="N150" s="1"/>
      <c r="O150" s="1"/>
    </row>
    <row r="151" spans="6:15" x14ac:dyDescent="0.25">
      <c r="F151" s="1"/>
      <c r="G151" s="30"/>
      <c r="H151" s="2"/>
      <c r="I151" s="1"/>
      <c r="J151" s="1"/>
      <c r="K151" s="30"/>
      <c r="L151" s="2"/>
      <c r="M151" s="1"/>
      <c r="N151" s="1"/>
      <c r="O151" s="1"/>
    </row>
    <row r="152" spans="6:15" x14ac:dyDescent="0.25">
      <c r="F152" s="1"/>
      <c r="G152" s="30"/>
      <c r="H152" s="2"/>
      <c r="I152" s="1"/>
      <c r="J152" s="1"/>
      <c r="K152" s="30"/>
      <c r="L152" s="2"/>
      <c r="M152" s="1"/>
      <c r="N152" s="1"/>
      <c r="O152" s="1"/>
    </row>
    <row r="153" spans="6:15" x14ac:dyDescent="0.25">
      <c r="F153" s="1"/>
      <c r="G153" s="30"/>
      <c r="H153" s="2"/>
      <c r="I153" s="1"/>
      <c r="J153" s="1"/>
      <c r="K153" s="30"/>
      <c r="L153" s="2"/>
      <c r="M153" s="1"/>
      <c r="N153" s="1"/>
      <c r="O153" s="1"/>
    </row>
    <row r="154" spans="6:15" x14ac:dyDescent="0.25">
      <c r="F154" s="1"/>
      <c r="G154" s="30"/>
      <c r="H154" s="2"/>
      <c r="I154" s="1"/>
      <c r="J154" s="1"/>
      <c r="K154" s="30"/>
      <c r="L154" s="2"/>
      <c r="M154" s="1"/>
      <c r="N154" s="1"/>
      <c r="O154" s="1"/>
    </row>
    <row r="155" spans="6:15" x14ac:dyDescent="0.25">
      <c r="F155" s="1"/>
      <c r="G155" s="30"/>
      <c r="H155" s="2"/>
      <c r="I155" s="1"/>
      <c r="J155" s="1"/>
      <c r="K155" s="30"/>
      <c r="L155" s="2"/>
      <c r="M155" s="1"/>
      <c r="N155" s="1"/>
      <c r="O155" s="1"/>
    </row>
    <row r="156" spans="6:15" x14ac:dyDescent="0.25">
      <c r="F156" s="1"/>
      <c r="G156" s="30"/>
      <c r="H156" s="2"/>
      <c r="I156" s="1"/>
      <c r="J156" s="1"/>
      <c r="K156" s="30"/>
      <c r="L156" s="2"/>
      <c r="M156" s="1"/>
      <c r="N156" s="1"/>
      <c r="O156" s="1"/>
    </row>
    <row r="157" spans="6:15" x14ac:dyDescent="0.25">
      <c r="F157" s="1"/>
      <c r="G157" s="30"/>
      <c r="H157" s="2"/>
      <c r="I157" s="1"/>
      <c r="J157" s="1"/>
      <c r="K157" s="30"/>
      <c r="L157" s="2"/>
      <c r="M157" s="1"/>
      <c r="N157" s="1"/>
      <c r="O157" s="1"/>
    </row>
    <row r="158" spans="6:15" x14ac:dyDescent="0.25">
      <c r="F158" s="1"/>
      <c r="G158" s="30"/>
      <c r="H158" s="2"/>
      <c r="I158" s="1"/>
      <c r="J158" s="1"/>
      <c r="K158" s="30"/>
      <c r="L158" s="2"/>
      <c r="M158" s="1"/>
      <c r="N158" s="1"/>
      <c r="O158" s="1"/>
    </row>
    <row r="159" spans="6:15" x14ac:dyDescent="0.25">
      <c r="F159" s="1"/>
      <c r="G159" s="30"/>
      <c r="H159" s="2"/>
      <c r="I159" s="1"/>
      <c r="J159" s="1"/>
      <c r="K159" s="30"/>
      <c r="L159" s="2"/>
      <c r="M159" s="1"/>
      <c r="N159" s="1"/>
      <c r="O159" s="1"/>
    </row>
    <row r="160" spans="6:15" x14ac:dyDescent="0.25">
      <c r="F160" s="1"/>
      <c r="G160" s="30"/>
      <c r="H160" s="2"/>
      <c r="I160" s="1"/>
      <c r="J160" s="1"/>
      <c r="K160" s="30"/>
      <c r="L160" s="2"/>
      <c r="M160" s="1"/>
      <c r="N160" s="1"/>
      <c r="O160" s="1"/>
    </row>
    <row r="161" spans="6:15" x14ac:dyDescent="0.25">
      <c r="F161" s="1"/>
      <c r="G161" s="30"/>
      <c r="H161" s="2"/>
      <c r="I161" s="1"/>
      <c r="J161" s="1"/>
      <c r="K161" s="30"/>
      <c r="L161" s="2"/>
      <c r="M161" s="1"/>
      <c r="N161" s="1"/>
      <c r="O161" s="1"/>
    </row>
    <row r="162" spans="6:15" x14ac:dyDescent="0.25">
      <c r="F162" s="1"/>
      <c r="G162" s="30"/>
      <c r="H162" s="2"/>
      <c r="I162" s="1"/>
      <c r="J162" s="1"/>
      <c r="K162" s="30"/>
      <c r="L162" s="2"/>
      <c r="M162" s="1"/>
      <c r="N162" s="1"/>
      <c r="O162" s="1"/>
    </row>
    <row r="163" spans="6:15" x14ac:dyDescent="0.25">
      <c r="F163" s="1"/>
      <c r="G163" s="30"/>
      <c r="H163" s="2"/>
      <c r="I163" s="1"/>
      <c r="J163" s="1"/>
      <c r="K163" s="30"/>
      <c r="L163" s="2"/>
      <c r="M163" s="1"/>
      <c r="N163" s="1"/>
      <c r="O163" s="1"/>
    </row>
    <row r="164" spans="6:15" x14ac:dyDescent="0.25">
      <c r="F164" s="1"/>
      <c r="G164" s="30"/>
      <c r="H164" s="2"/>
      <c r="I164" s="1"/>
      <c r="J164" s="1"/>
      <c r="K164" s="30"/>
      <c r="L164" s="2"/>
      <c r="M164" s="1"/>
      <c r="N164" s="1"/>
      <c r="O164" s="1"/>
    </row>
    <row r="165" spans="6:15" x14ac:dyDescent="0.25">
      <c r="F165" s="1"/>
      <c r="G165" s="30"/>
      <c r="H165" s="2"/>
      <c r="I165" s="1"/>
      <c r="J165" s="1"/>
      <c r="K165" s="30"/>
      <c r="L165" s="2"/>
      <c r="M165" s="1"/>
      <c r="N165" s="1"/>
      <c r="O165" s="1"/>
    </row>
    <row r="166" spans="6:15" x14ac:dyDescent="0.25">
      <c r="F166" s="1"/>
      <c r="G166" s="30"/>
      <c r="H166" s="2"/>
      <c r="I166" s="1"/>
      <c r="J166" s="1"/>
      <c r="K166" s="30"/>
      <c r="L166" s="2"/>
      <c r="M166" s="1"/>
      <c r="N166" s="1"/>
      <c r="O166" s="1"/>
    </row>
    <row r="167" spans="6:15" x14ac:dyDescent="0.25">
      <c r="F167" s="1"/>
      <c r="G167" s="30"/>
      <c r="H167" s="2"/>
      <c r="I167" s="1"/>
      <c r="J167" s="1"/>
      <c r="K167" s="30"/>
      <c r="L167" s="2"/>
      <c r="M167" s="1"/>
      <c r="N167" s="1"/>
      <c r="O167" s="1"/>
    </row>
    <row r="168" spans="6:15" x14ac:dyDescent="0.25">
      <c r="F168" s="1"/>
      <c r="G168" s="30"/>
      <c r="H168" s="2"/>
      <c r="I168" s="1"/>
      <c r="J168" s="1"/>
      <c r="K168" s="30"/>
      <c r="L168" s="2"/>
      <c r="M168" s="1"/>
      <c r="N168" s="1"/>
      <c r="O168" s="1"/>
    </row>
    <row r="169" spans="6:15" x14ac:dyDescent="0.25">
      <c r="F169" s="1"/>
      <c r="G169" s="30"/>
      <c r="H169" s="2"/>
      <c r="I169" s="1"/>
      <c r="J169" s="1"/>
      <c r="K169" s="30"/>
      <c r="L169" s="2"/>
      <c r="M169" s="1"/>
      <c r="N169" s="1"/>
      <c r="O169" s="1"/>
    </row>
    <row r="170" spans="6:15" x14ac:dyDescent="0.25">
      <c r="F170" s="1"/>
      <c r="G170" s="30"/>
      <c r="H170" s="2"/>
      <c r="I170" s="1"/>
      <c r="J170" s="1"/>
      <c r="K170" s="30"/>
      <c r="L170" s="2"/>
      <c r="M170" s="1"/>
      <c r="N170" s="1"/>
      <c r="O170" s="1"/>
    </row>
    <row r="171" spans="6:15" x14ac:dyDescent="0.25">
      <c r="F171" s="1"/>
      <c r="G171" s="30"/>
      <c r="H171" s="2"/>
      <c r="I171" s="1"/>
      <c r="J171" s="1"/>
      <c r="K171" s="30"/>
      <c r="L171" s="2"/>
      <c r="M171" s="1"/>
      <c r="N171" s="1"/>
      <c r="O171" s="1"/>
    </row>
    <row r="172" spans="6:15" x14ac:dyDescent="0.25">
      <c r="F172" s="1"/>
      <c r="G172" s="30"/>
      <c r="H172" s="2"/>
      <c r="I172" s="1"/>
      <c r="J172" s="1"/>
      <c r="K172" s="30"/>
      <c r="L172" s="2"/>
      <c r="M172" s="1"/>
      <c r="N172" s="1"/>
      <c r="O172" s="1"/>
    </row>
    <row r="173" spans="6:15" x14ac:dyDescent="0.25">
      <c r="F173" s="1"/>
      <c r="G173" s="30"/>
      <c r="H173" s="2"/>
      <c r="I173" s="1"/>
      <c r="J173" s="1"/>
      <c r="K173" s="30"/>
      <c r="L173" s="2"/>
      <c r="M173" s="1"/>
      <c r="N173" s="1"/>
      <c r="O173" s="1"/>
    </row>
    <row r="174" spans="6:15" x14ac:dyDescent="0.25">
      <c r="F174" s="1"/>
      <c r="G174" s="30"/>
      <c r="H174" s="2"/>
      <c r="I174" s="1"/>
      <c r="J174" s="1"/>
      <c r="K174" s="30"/>
      <c r="L174" s="2"/>
      <c r="M174" s="1"/>
      <c r="N174" s="1"/>
      <c r="O174" s="1"/>
    </row>
    <row r="175" spans="6:15" x14ac:dyDescent="0.25">
      <c r="F175" s="1"/>
      <c r="G175" s="30"/>
      <c r="H175" s="2"/>
      <c r="I175" s="1"/>
      <c r="J175" s="1"/>
      <c r="K175" s="30"/>
      <c r="L175" s="2"/>
      <c r="M175" s="1"/>
      <c r="N175" s="1"/>
      <c r="O175" s="1"/>
    </row>
    <row r="176" spans="6:15" x14ac:dyDescent="0.25">
      <c r="F176" s="1"/>
      <c r="G176" s="30"/>
      <c r="H176" s="2"/>
      <c r="I176" s="1"/>
      <c r="J176" s="1"/>
      <c r="K176" s="30"/>
      <c r="L176" s="2"/>
      <c r="M176" s="1"/>
      <c r="N176" s="1"/>
      <c r="O176" s="1"/>
    </row>
    <row r="177" spans="6:15" x14ac:dyDescent="0.25">
      <c r="F177" s="1"/>
      <c r="G177" s="30"/>
      <c r="H177" s="2"/>
      <c r="I177" s="1"/>
      <c r="J177" s="1"/>
      <c r="K177" s="30"/>
      <c r="L177" s="2"/>
      <c r="M177" s="1"/>
      <c r="N177" s="1"/>
      <c r="O177" s="1"/>
    </row>
    <row r="178" spans="6:15" x14ac:dyDescent="0.25">
      <c r="F178" s="1"/>
      <c r="G178" s="30"/>
      <c r="H178" s="2"/>
      <c r="I178" s="1"/>
      <c r="J178" s="1"/>
      <c r="K178" s="30"/>
      <c r="L178" s="2"/>
      <c r="M178" s="1"/>
      <c r="N178" s="1"/>
      <c r="O178" s="1"/>
    </row>
    <row r="179" spans="6:15" x14ac:dyDescent="0.25">
      <c r="F179" s="1"/>
      <c r="G179" s="30"/>
      <c r="H179" s="2"/>
      <c r="I179" s="1"/>
      <c r="J179" s="1"/>
      <c r="K179" s="30"/>
      <c r="L179" s="2"/>
      <c r="M179" s="1"/>
      <c r="N179" s="1"/>
      <c r="O179" s="1"/>
    </row>
    <row r="180" spans="6:15" x14ac:dyDescent="0.25">
      <c r="F180" s="1"/>
      <c r="G180" s="30"/>
      <c r="H180" s="2"/>
      <c r="I180" s="1"/>
      <c r="J180" s="1"/>
      <c r="K180" s="30"/>
      <c r="L180" s="2"/>
      <c r="M180" s="1"/>
      <c r="N180" s="1"/>
      <c r="O180" s="1"/>
    </row>
    <row r="181" spans="6:15" x14ac:dyDescent="0.25">
      <c r="F181" s="1"/>
      <c r="G181" s="30"/>
      <c r="H181" s="2"/>
      <c r="I181" s="1"/>
      <c r="J181" s="1"/>
      <c r="K181" s="30"/>
      <c r="L181" s="2"/>
      <c r="M181" s="1"/>
      <c r="N181" s="1"/>
      <c r="O181" s="1"/>
    </row>
    <row r="182" spans="6:15" x14ac:dyDescent="0.25">
      <c r="F182" s="1"/>
      <c r="G182" s="30"/>
      <c r="H182" s="2"/>
      <c r="I182" s="1"/>
      <c r="J182" s="1"/>
      <c r="K182" s="30"/>
      <c r="L182" s="2"/>
      <c r="M182" s="1"/>
      <c r="N182" s="1"/>
      <c r="O182" s="1"/>
    </row>
    <row r="183" spans="6:15" x14ac:dyDescent="0.25">
      <c r="F183" s="1"/>
      <c r="G183" s="30"/>
      <c r="H183" s="2"/>
      <c r="I183" s="1"/>
      <c r="J183" s="1"/>
      <c r="K183" s="30"/>
      <c r="L183" s="2"/>
      <c r="M183" s="1"/>
      <c r="N183" s="1"/>
      <c r="O183" s="1"/>
    </row>
    <row r="184" spans="6:15" x14ac:dyDescent="0.25">
      <c r="F184" s="1"/>
      <c r="G184" s="30"/>
      <c r="H184" s="2"/>
      <c r="I184" s="1"/>
      <c r="J184" s="1"/>
      <c r="K184" s="30"/>
      <c r="L184" s="2"/>
      <c r="M184" s="1"/>
      <c r="N184" s="1"/>
      <c r="O184" s="1"/>
    </row>
    <row r="185" spans="6:15" x14ac:dyDescent="0.25">
      <c r="F185" s="1"/>
      <c r="G185" s="30"/>
      <c r="H185" s="2"/>
      <c r="I185" s="1"/>
      <c r="J185" s="1"/>
      <c r="K185" s="30"/>
      <c r="L185" s="2"/>
      <c r="M185" s="1"/>
      <c r="N185" s="1"/>
      <c r="O185" s="1"/>
    </row>
    <row r="186" spans="6:15" x14ac:dyDescent="0.25">
      <c r="F186" s="1"/>
      <c r="G186" s="30"/>
      <c r="H186" s="2"/>
      <c r="I186" s="1"/>
      <c r="J186" s="1"/>
      <c r="K186" s="30"/>
      <c r="L186" s="2"/>
      <c r="M186" s="1"/>
      <c r="N186" s="1"/>
      <c r="O186" s="1"/>
    </row>
    <row r="187" spans="6:15" x14ac:dyDescent="0.25">
      <c r="F187" s="1"/>
      <c r="G187" s="30"/>
      <c r="H187" s="2"/>
      <c r="I187" s="1"/>
      <c r="J187" s="1"/>
      <c r="K187" s="30"/>
      <c r="L187" s="2"/>
      <c r="M187" s="1"/>
      <c r="N187" s="1"/>
      <c r="O187" s="1"/>
    </row>
    <row r="188" spans="6:15" x14ac:dyDescent="0.25">
      <c r="F188" s="1"/>
      <c r="G188" s="30"/>
      <c r="H188" s="2"/>
      <c r="I188" s="1"/>
      <c r="J188" s="1"/>
      <c r="K188" s="30"/>
      <c r="L188" s="2"/>
      <c r="M188" s="1"/>
      <c r="N188" s="1"/>
      <c r="O188" s="1"/>
    </row>
    <row r="189" spans="6:15" x14ac:dyDescent="0.25">
      <c r="F189" s="1"/>
      <c r="G189" s="30"/>
      <c r="H189" s="2"/>
      <c r="I189" s="1"/>
      <c r="J189" s="1"/>
      <c r="K189" s="30"/>
      <c r="L189" s="2"/>
      <c r="M189" s="1"/>
      <c r="N189" s="1"/>
      <c r="O189" s="1"/>
    </row>
    <row r="190" spans="6:15" x14ac:dyDescent="0.25">
      <c r="F190" s="1"/>
      <c r="G190" s="30"/>
      <c r="H190" s="2"/>
      <c r="I190" s="1"/>
      <c r="J190" s="1"/>
      <c r="K190" s="30"/>
      <c r="L190" s="2"/>
      <c r="M190" s="1"/>
      <c r="N190" s="1"/>
      <c r="O190" s="1"/>
    </row>
    <row r="191" spans="6:15" x14ac:dyDescent="0.25">
      <c r="F191" s="1"/>
      <c r="G191" s="30"/>
      <c r="H191" s="2"/>
      <c r="I191" s="1"/>
      <c r="J191" s="1"/>
      <c r="K191" s="30"/>
      <c r="L191" s="2"/>
      <c r="M191" s="1"/>
      <c r="N191" s="1"/>
      <c r="O191" s="1"/>
    </row>
    <row r="192" spans="6:15" x14ac:dyDescent="0.25">
      <c r="F192" s="1"/>
      <c r="G192" s="30"/>
      <c r="H192" s="2"/>
      <c r="I192" s="1"/>
      <c r="J192" s="1"/>
      <c r="K192" s="30"/>
      <c r="L192" s="2"/>
      <c r="M192" s="1"/>
      <c r="N192" s="1"/>
      <c r="O192" s="1"/>
    </row>
    <row r="193" spans="6:15" x14ac:dyDescent="0.25">
      <c r="F193" s="1"/>
      <c r="G193" s="30"/>
      <c r="H193" s="2"/>
      <c r="I193" s="1"/>
      <c r="J193" s="1"/>
      <c r="K193" s="30"/>
      <c r="L193" s="2"/>
      <c r="M193" s="1"/>
      <c r="N193" s="1"/>
      <c r="O193" s="1"/>
    </row>
    <row r="194" spans="6:15" x14ac:dyDescent="0.25">
      <c r="F194" s="1"/>
      <c r="G194" s="30"/>
      <c r="H194" s="2"/>
      <c r="I194" s="1"/>
      <c r="J194" s="1"/>
      <c r="K194" s="30"/>
      <c r="L194" s="2"/>
      <c r="M194" s="1"/>
      <c r="N194" s="1"/>
      <c r="O194" s="1"/>
    </row>
    <row r="195" spans="6:15" x14ac:dyDescent="0.25">
      <c r="F195" s="1"/>
      <c r="G195" s="30"/>
      <c r="H195" s="2"/>
      <c r="I195" s="1"/>
      <c r="J195" s="1"/>
      <c r="K195" s="30"/>
      <c r="L195" s="2"/>
      <c r="M195" s="1"/>
      <c r="N195" s="1"/>
      <c r="O195" s="1"/>
    </row>
    <row r="196" spans="6:15" x14ac:dyDescent="0.25">
      <c r="F196" s="1"/>
      <c r="G196" s="30"/>
      <c r="H196" s="2"/>
      <c r="I196" s="1"/>
      <c r="J196" s="1"/>
      <c r="K196" s="30"/>
      <c r="L196" s="2"/>
      <c r="M196" s="1"/>
      <c r="N196" s="1"/>
      <c r="O196" s="1"/>
    </row>
    <row r="197" spans="6:15" x14ac:dyDescent="0.25">
      <c r="F197" s="1"/>
      <c r="G197" s="30"/>
      <c r="H197" s="2"/>
      <c r="I197" s="1"/>
      <c r="J197" s="1"/>
      <c r="K197" s="30"/>
      <c r="L197" s="2"/>
      <c r="M197" s="1"/>
      <c r="N197" s="1"/>
      <c r="O197" s="1"/>
    </row>
    <row r="198" spans="6:15" x14ac:dyDescent="0.25">
      <c r="F198" s="1"/>
      <c r="G198" s="30"/>
      <c r="H198" s="2"/>
      <c r="I198" s="1"/>
      <c r="J198" s="1"/>
      <c r="K198" s="30"/>
      <c r="L198" s="2"/>
      <c r="M198" s="1"/>
      <c r="N198" s="1"/>
      <c r="O198" s="1"/>
    </row>
    <row r="199" spans="6:15" x14ac:dyDescent="0.25">
      <c r="F199" s="1"/>
      <c r="G199" s="30"/>
      <c r="H199" s="2"/>
      <c r="I199" s="1"/>
      <c r="J199" s="1"/>
      <c r="K199" s="30"/>
      <c r="L199" s="2"/>
      <c r="M199" s="1"/>
      <c r="N199" s="1"/>
      <c r="O199" s="1"/>
    </row>
    <row r="200" spans="6:15" x14ac:dyDescent="0.25">
      <c r="F200" s="1"/>
      <c r="G200" s="30"/>
      <c r="H200" s="2"/>
      <c r="I200" s="1"/>
      <c r="J200" s="1"/>
      <c r="K200" s="30"/>
      <c r="L200" s="2"/>
      <c r="M200" s="1"/>
      <c r="N200" s="1"/>
      <c r="O200" s="1"/>
    </row>
    <row r="201" spans="6:15" x14ac:dyDescent="0.25">
      <c r="F201" s="1"/>
      <c r="G201" s="30"/>
      <c r="H201" s="2"/>
      <c r="I201" s="1"/>
      <c r="J201" s="1"/>
      <c r="K201" s="30"/>
      <c r="L201" s="2"/>
      <c r="M201" s="1"/>
      <c r="N201" s="1"/>
      <c r="O201" s="1"/>
    </row>
    <row r="202" spans="6:15" x14ac:dyDescent="0.25">
      <c r="F202" s="1"/>
      <c r="G202" s="30"/>
      <c r="H202" s="2"/>
      <c r="I202" s="1"/>
      <c r="J202" s="1"/>
      <c r="K202" s="30"/>
      <c r="L202" s="2"/>
      <c r="M202" s="1"/>
      <c r="N202" s="1"/>
      <c r="O202" s="1"/>
    </row>
    <row r="203" spans="6:15" x14ac:dyDescent="0.25">
      <c r="F203" s="1"/>
      <c r="G203" s="30"/>
      <c r="H203" s="2"/>
      <c r="I203" s="1"/>
      <c r="J203" s="1"/>
      <c r="K203" s="30"/>
      <c r="L203" s="2"/>
      <c r="M203" s="1"/>
      <c r="N203" s="1"/>
      <c r="O203" s="1"/>
    </row>
    <row r="204" spans="6:15" x14ac:dyDescent="0.25">
      <c r="F204" s="1"/>
      <c r="G204" s="30"/>
      <c r="H204" s="2"/>
      <c r="I204" s="1"/>
      <c r="J204" s="1"/>
      <c r="K204" s="30"/>
      <c r="L204" s="2"/>
      <c r="M204" s="1"/>
      <c r="N204" s="1"/>
      <c r="O204" s="1"/>
    </row>
    <row r="205" spans="6:15" x14ac:dyDescent="0.25">
      <c r="F205" s="1"/>
      <c r="G205" s="30"/>
      <c r="H205" s="2"/>
      <c r="I205" s="1"/>
      <c r="J205" s="1"/>
      <c r="K205" s="30"/>
      <c r="L205" s="2"/>
      <c r="M205" s="1"/>
      <c r="N205" s="1"/>
      <c r="O205" s="1"/>
    </row>
    <row r="206" spans="6:15" x14ac:dyDescent="0.25">
      <c r="F206" s="1"/>
      <c r="G206" s="30"/>
      <c r="H206" s="2"/>
      <c r="I206" s="1"/>
      <c r="J206" s="1"/>
      <c r="K206" s="30"/>
      <c r="L206" s="2"/>
      <c r="M206" s="1"/>
      <c r="N206" s="1"/>
      <c r="O206" s="1"/>
    </row>
    <row r="207" spans="6:15" x14ac:dyDescent="0.25">
      <c r="F207" s="1"/>
      <c r="G207" s="30"/>
      <c r="H207" s="2"/>
      <c r="I207" s="1"/>
      <c r="J207" s="1"/>
      <c r="K207" s="30"/>
      <c r="L207" s="2"/>
      <c r="M207" s="1"/>
      <c r="N207" s="1"/>
      <c r="O207" s="1"/>
    </row>
    <row r="208" spans="6:15" x14ac:dyDescent="0.25">
      <c r="F208" s="1"/>
      <c r="G208" s="30"/>
      <c r="H208" s="2"/>
      <c r="I208" s="1"/>
      <c r="J208" s="1"/>
      <c r="K208" s="30"/>
      <c r="L208" s="2"/>
      <c r="M208" s="1"/>
      <c r="N208" s="1"/>
      <c r="O208" s="1"/>
    </row>
    <row r="209" spans="6:15" x14ac:dyDescent="0.25">
      <c r="F209" s="1"/>
      <c r="G209" s="30"/>
      <c r="H209" s="2"/>
      <c r="I209" s="1"/>
      <c r="J209" s="1"/>
      <c r="K209" s="30"/>
      <c r="L209" s="2"/>
      <c r="M209" s="1"/>
      <c r="N209" s="1"/>
      <c r="O209" s="1"/>
    </row>
    <row r="210" spans="6:15" x14ac:dyDescent="0.25">
      <c r="F210" s="1"/>
      <c r="G210" s="30"/>
      <c r="H210" s="2"/>
      <c r="I210" s="1"/>
      <c r="J210" s="1"/>
      <c r="K210" s="30"/>
      <c r="L210" s="2"/>
      <c r="M210" s="1"/>
      <c r="N210" s="1"/>
      <c r="O210" s="1"/>
    </row>
    <row r="211" spans="6:15" x14ac:dyDescent="0.25">
      <c r="F211" s="1"/>
      <c r="G211" s="30"/>
      <c r="H211" s="2"/>
      <c r="I211" s="1"/>
      <c r="J211" s="1"/>
      <c r="K211" s="30"/>
      <c r="L211" s="2"/>
      <c r="M211" s="1"/>
      <c r="N211" s="1"/>
      <c r="O211" s="1"/>
    </row>
    <row r="212" spans="6:15" x14ac:dyDescent="0.25">
      <c r="F212" s="1"/>
      <c r="G212" s="30"/>
      <c r="H212" s="2"/>
      <c r="I212" s="1"/>
      <c r="J212" s="1"/>
      <c r="K212" s="30"/>
      <c r="L212" s="2"/>
      <c r="M212" s="1"/>
      <c r="N212" s="1"/>
      <c r="O212" s="1"/>
    </row>
    <row r="213" spans="6:15" x14ac:dyDescent="0.25">
      <c r="F213" s="1"/>
      <c r="G213" s="30"/>
      <c r="H213" s="2"/>
      <c r="I213" s="1"/>
      <c r="J213" s="1"/>
      <c r="K213" s="30"/>
      <c r="L213" s="2"/>
      <c r="M213" s="1"/>
      <c r="N213" s="1"/>
      <c r="O213" s="1"/>
    </row>
    <row r="214" spans="6:15" x14ac:dyDescent="0.25">
      <c r="F214" s="1"/>
      <c r="G214" s="30"/>
      <c r="H214" s="2"/>
      <c r="I214" s="1"/>
      <c r="J214" s="1"/>
      <c r="K214" s="30"/>
      <c r="L214" s="2"/>
      <c r="M214" s="1"/>
      <c r="N214" s="1"/>
      <c r="O214" s="1"/>
    </row>
    <row r="215" spans="6:15" x14ac:dyDescent="0.25">
      <c r="F215" s="1"/>
      <c r="G215" s="30"/>
      <c r="H215" s="2"/>
      <c r="I215" s="1"/>
      <c r="J215" s="1"/>
      <c r="K215" s="30"/>
      <c r="L215" s="2"/>
      <c r="M215" s="1"/>
      <c r="N215" s="1"/>
      <c r="O215" s="1"/>
    </row>
    <row r="216" spans="6:15" x14ac:dyDescent="0.25">
      <c r="F216" s="1"/>
      <c r="G216" s="30"/>
      <c r="H216" s="2"/>
      <c r="I216" s="1"/>
      <c r="J216" s="1"/>
      <c r="K216" s="30"/>
      <c r="L216" s="2"/>
      <c r="M216" s="1"/>
      <c r="N216" s="1"/>
      <c r="O216" s="1"/>
    </row>
    <row r="217" spans="6:15" x14ac:dyDescent="0.25">
      <c r="F217" s="1"/>
      <c r="G217" s="30"/>
      <c r="H217" s="2"/>
      <c r="I217" s="1"/>
      <c r="J217" s="1"/>
      <c r="K217" s="30"/>
      <c r="L217" s="2"/>
      <c r="M217" s="1"/>
      <c r="N217" s="1"/>
      <c r="O217" s="1"/>
    </row>
    <row r="218" spans="6:15" x14ac:dyDescent="0.25">
      <c r="F218" s="1"/>
      <c r="G218" s="30"/>
      <c r="H218" s="2"/>
      <c r="I218" s="1"/>
      <c r="J218" s="1"/>
      <c r="K218" s="30"/>
      <c r="L218" s="2"/>
      <c r="M218" s="1"/>
      <c r="N218" s="1"/>
      <c r="O218" s="1"/>
    </row>
    <row r="219" spans="6:15" x14ac:dyDescent="0.25">
      <c r="F219" s="1"/>
      <c r="G219" s="30"/>
      <c r="H219" s="2"/>
      <c r="I219" s="1"/>
      <c r="J219" s="1"/>
      <c r="K219" s="30"/>
      <c r="L219" s="2"/>
      <c r="M219" s="1"/>
      <c r="N219" s="1"/>
      <c r="O219" s="1"/>
    </row>
    <row r="220" spans="6:15" x14ac:dyDescent="0.25">
      <c r="F220" s="1"/>
      <c r="G220" s="30"/>
      <c r="H220" s="2"/>
      <c r="I220" s="1"/>
      <c r="J220" s="1"/>
      <c r="K220" s="30"/>
      <c r="L220" s="2"/>
      <c r="M220" s="1"/>
      <c r="N220" s="1"/>
      <c r="O220" s="1"/>
    </row>
    <row r="221" spans="6:15" x14ac:dyDescent="0.25">
      <c r="F221" s="1"/>
      <c r="G221" s="30"/>
      <c r="H221" s="2"/>
      <c r="I221" s="1"/>
      <c r="J221" s="1"/>
      <c r="K221" s="30"/>
      <c r="L221" s="2"/>
      <c r="M221" s="1"/>
      <c r="N221" s="1"/>
      <c r="O221" s="1"/>
    </row>
    <row r="222" spans="6:15" x14ac:dyDescent="0.25">
      <c r="F222" s="1"/>
      <c r="G222" s="30"/>
      <c r="H222" s="2"/>
      <c r="I222" s="1"/>
      <c r="J222" s="1"/>
      <c r="K222" s="30"/>
      <c r="L222" s="2"/>
      <c r="M222" s="1"/>
      <c r="N222" s="1"/>
      <c r="O222" s="1"/>
    </row>
    <row r="223" spans="6:15" x14ac:dyDescent="0.25">
      <c r="F223" s="1"/>
      <c r="G223" s="30"/>
      <c r="H223" s="2"/>
      <c r="I223" s="1"/>
      <c r="J223" s="1"/>
      <c r="K223" s="30"/>
      <c r="L223" s="2"/>
      <c r="M223" s="1"/>
      <c r="N223" s="1"/>
      <c r="O223" s="1"/>
    </row>
    <row r="224" spans="6:15" x14ac:dyDescent="0.25">
      <c r="F224" s="1"/>
      <c r="G224" s="30"/>
      <c r="H224" s="2"/>
      <c r="I224" s="1"/>
      <c r="J224" s="1"/>
      <c r="K224" s="30"/>
      <c r="L224" s="2"/>
      <c r="M224" s="1"/>
      <c r="N224" s="1"/>
      <c r="O224" s="1"/>
    </row>
    <row r="225" spans="6:15" x14ac:dyDescent="0.25">
      <c r="F225" s="1"/>
      <c r="G225" s="30"/>
      <c r="H225" s="2"/>
      <c r="I225" s="1"/>
      <c r="J225" s="1"/>
      <c r="K225" s="30"/>
      <c r="L225" s="2"/>
      <c r="M225" s="1"/>
      <c r="N225" s="1"/>
      <c r="O225" s="1"/>
    </row>
    <row r="226" spans="6:15" x14ac:dyDescent="0.25">
      <c r="F226" s="1"/>
      <c r="G226" s="30"/>
      <c r="H226" s="2"/>
      <c r="I226" s="1"/>
      <c r="J226" s="1"/>
      <c r="K226" s="30"/>
      <c r="L226" s="2"/>
      <c r="M226" s="1"/>
      <c r="N226" s="1"/>
      <c r="O226" s="1"/>
    </row>
    <row r="227" spans="6:15" x14ac:dyDescent="0.25">
      <c r="F227" s="1"/>
      <c r="G227" s="30"/>
      <c r="H227" s="2"/>
      <c r="I227" s="1"/>
      <c r="J227" s="1"/>
      <c r="K227" s="30"/>
      <c r="L227" s="2"/>
      <c r="M227" s="1"/>
      <c r="N227" s="1"/>
      <c r="O227" s="1"/>
    </row>
    <row r="228" spans="6:15" x14ac:dyDescent="0.25">
      <c r="F228" s="1"/>
      <c r="G228" s="30"/>
      <c r="H228" s="2"/>
      <c r="I228" s="1"/>
      <c r="J228" s="1"/>
      <c r="K228" s="30"/>
      <c r="L228" s="2"/>
      <c r="M228" s="1"/>
      <c r="N228" s="1"/>
      <c r="O228" s="1"/>
    </row>
    <row r="229" spans="6:15" x14ac:dyDescent="0.25">
      <c r="F229" s="1"/>
      <c r="G229" s="30"/>
      <c r="H229" s="2"/>
      <c r="I229" s="1"/>
      <c r="J229" s="1"/>
      <c r="K229" s="30"/>
      <c r="L229" s="2"/>
      <c r="M229" s="1"/>
      <c r="N229" s="1"/>
      <c r="O229" s="1"/>
    </row>
    <row r="230" spans="6:15" x14ac:dyDescent="0.25">
      <c r="F230" s="1"/>
      <c r="G230" s="30"/>
      <c r="H230" s="2"/>
      <c r="I230" s="1"/>
      <c r="J230" s="1"/>
      <c r="K230" s="30"/>
      <c r="L230" s="2"/>
      <c r="M230" s="1"/>
      <c r="N230" s="1"/>
      <c r="O230" s="1"/>
    </row>
    <row r="231" spans="6:15" x14ac:dyDescent="0.25">
      <c r="F231" s="1"/>
      <c r="G231" s="30"/>
      <c r="H231" s="2"/>
      <c r="I231" s="1"/>
      <c r="J231" s="1"/>
      <c r="K231" s="30"/>
      <c r="L231" s="2"/>
      <c r="M231" s="1"/>
      <c r="N231" s="1"/>
      <c r="O231" s="1"/>
    </row>
    <row r="232" spans="6:15" x14ac:dyDescent="0.25">
      <c r="F232" s="1"/>
      <c r="G232" s="30"/>
      <c r="H232" s="2"/>
      <c r="I232" s="1"/>
      <c r="J232" s="1"/>
      <c r="K232" s="30"/>
      <c r="L232" s="2"/>
      <c r="M232" s="1"/>
      <c r="N232" s="1"/>
      <c r="O232" s="1"/>
    </row>
    <row r="233" spans="6:15" x14ac:dyDescent="0.25">
      <c r="F233" s="1"/>
      <c r="G233" s="30"/>
      <c r="H233" s="2"/>
      <c r="I233" s="1"/>
      <c r="J233" s="1"/>
      <c r="K233" s="30"/>
      <c r="L233" s="2"/>
      <c r="M233" s="1"/>
      <c r="N233" s="1"/>
      <c r="O233" s="1"/>
    </row>
    <row r="234" spans="6:15" x14ac:dyDescent="0.25">
      <c r="F234" s="1"/>
      <c r="G234" s="30"/>
      <c r="H234" s="2"/>
      <c r="I234" s="1"/>
      <c r="J234" s="1"/>
      <c r="K234" s="30"/>
      <c r="L234" s="2"/>
      <c r="M234" s="1"/>
      <c r="N234" s="1"/>
      <c r="O234" s="1"/>
    </row>
    <row r="235" spans="6:15" x14ac:dyDescent="0.25">
      <c r="F235" s="1"/>
      <c r="G235" s="30"/>
      <c r="H235" s="2"/>
      <c r="I235" s="1"/>
      <c r="J235" s="1"/>
      <c r="K235" s="30"/>
      <c r="L235" s="2"/>
      <c r="M235" s="1"/>
      <c r="N235" s="1"/>
      <c r="O235" s="1"/>
    </row>
    <row r="236" spans="6:15" x14ac:dyDescent="0.25">
      <c r="F236" s="1"/>
      <c r="G236" s="30"/>
      <c r="H236" s="2"/>
      <c r="I236" s="1"/>
      <c r="J236" s="1"/>
      <c r="K236" s="30"/>
      <c r="L236" s="2"/>
      <c r="M236" s="1"/>
      <c r="N236" s="1"/>
      <c r="O236" s="1"/>
    </row>
    <row r="237" spans="6:15" x14ac:dyDescent="0.25">
      <c r="F237" s="1"/>
      <c r="G237" s="30"/>
      <c r="H237" s="2"/>
      <c r="I237" s="1"/>
      <c r="J237" s="1"/>
      <c r="K237" s="30"/>
      <c r="L237" s="2"/>
      <c r="M237" s="1"/>
      <c r="N237" s="1"/>
      <c r="O237" s="1"/>
    </row>
    <row r="238" spans="6:15" x14ac:dyDescent="0.25">
      <c r="F238" s="1"/>
      <c r="G238" s="30"/>
      <c r="H238" s="2"/>
      <c r="I238" s="1"/>
      <c r="J238" s="1"/>
      <c r="K238" s="30"/>
      <c r="L238" s="2"/>
      <c r="M238" s="1"/>
      <c r="N238" s="1"/>
      <c r="O238" s="1"/>
    </row>
    <row r="239" spans="6:15" x14ac:dyDescent="0.25">
      <c r="F239" s="1"/>
      <c r="G239" s="30"/>
      <c r="H239" s="2"/>
      <c r="I239" s="1"/>
      <c r="J239" s="1"/>
      <c r="K239" s="30"/>
      <c r="L239" s="2"/>
      <c r="M239" s="1"/>
      <c r="N239" s="1"/>
      <c r="O239" s="1"/>
    </row>
    <row r="240" spans="6:15" x14ac:dyDescent="0.25">
      <c r="F240" s="1"/>
      <c r="G240" s="30"/>
      <c r="H240" s="2"/>
      <c r="I240" s="1"/>
      <c r="J240" s="1"/>
      <c r="K240" s="30"/>
      <c r="L240" s="2"/>
      <c r="M240" s="1"/>
      <c r="N240" s="1"/>
      <c r="O240" s="1"/>
    </row>
  </sheetData>
  <mergeCells count="3">
    <mergeCell ref="C2:M2"/>
    <mergeCell ref="G6:I6"/>
    <mergeCell ref="K6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RESUMEN</vt:lpstr>
      <vt:lpstr>LUNES 1</vt:lpstr>
      <vt:lpstr>MARTES 2</vt:lpstr>
      <vt:lpstr>MIERCOLES 3</vt:lpstr>
      <vt:lpstr>JUEVES 4</vt:lpstr>
      <vt:lpstr>VIERNES 5</vt:lpstr>
      <vt:lpstr>SABADO 6</vt:lpstr>
      <vt:lpstr>DOMINGO 7</vt:lpstr>
      <vt:lpstr>LUNES 8</vt:lpstr>
      <vt:lpstr>MARTES 9</vt:lpstr>
      <vt:lpstr>MIERCOLES 10</vt:lpstr>
      <vt:lpstr>JUEVES 11</vt:lpstr>
      <vt:lpstr>VIERNES 12</vt:lpstr>
      <vt:lpstr>SABADO 13</vt:lpstr>
      <vt:lpstr>DOMINGO 14</vt:lpstr>
      <vt:lpstr>LUNES 15</vt:lpstr>
      <vt:lpstr>MARTES 16</vt:lpstr>
      <vt:lpstr>MIERCOLES 17</vt:lpstr>
      <vt:lpstr>JUEVES 18</vt:lpstr>
      <vt:lpstr>VIERNES 19</vt:lpstr>
      <vt:lpstr>SABADO 20</vt:lpstr>
      <vt:lpstr>DOMINGO 21</vt:lpstr>
      <vt:lpstr>LUNES 22</vt:lpstr>
      <vt:lpstr>MARTES 23</vt:lpstr>
      <vt:lpstr>MIERCOLES 24</vt:lpstr>
      <vt:lpstr>JUEVES 25</vt:lpstr>
      <vt:lpstr>VIERNES 26</vt:lpstr>
      <vt:lpstr>SABADO 27</vt:lpstr>
      <vt:lpstr>DOMINGO 28</vt:lpstr>
      <vt:lpstr>LUNES 29</vt:lpstr>
      <vt:lpstr>MARTES 30</vt:lpstr>
      <vt:lpstr>MIERCOLES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Lenovo</cp:lastModifiedBy>
  <dcterms:created xsi:type="dcterms:W3CDTF">2020-10-16T22:47:42Z</dcterms:created>
  <dcterms:modified xsi:type="dcterms:W3CDTF">2024-01-23T14:28:13Z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