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F37A1618-6260-4F10-9795-9C75466BD99F}" xr6:coauthVersionLast="47" xr6:coauthVersionMax="47" xr10:uidLastSave="{00000000-0000-0000-0000-000000000000}"/>
  <bookViews>
    <workbookView xWindow="-28410" yWindow="-480" windowWidth="23535" windowHeight="12915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<sst xmlns="http://schemas.openxmlformats.org/spreadsheetml/2006/main" count="1218" uniqueCount="42">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</sst>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45477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45477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45462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45462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45452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45452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45457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45457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45500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45500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45415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45415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45450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45450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45401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45401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45474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45474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45428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45428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45467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45467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45461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45461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45450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45450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45451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45451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45462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45462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45410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45410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45452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45452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45426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45426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45465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45465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45499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45499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45459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45459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45492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45492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45420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45420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45468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45468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sheetPr filterMode="1"/>
  <dimension ref="A1:I151"/>
  <sheetViews>
    <sheetView tabSelected="1" workbookViewId="0">
      <pane ySplit="1" topLeftCell="A51" activePane="bottomLeft" state="frozen"/>
      <selection pane="bottomLeft" activeCell="D159" sqref="D159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9.81640625" bestFit="1" customWidth="1"/>
    <col min="6" max="6" width="13.453125" bestFit="1" customWidth="1"/>
    <col min="7" max="7" width="14.7265625" bestFit="1" customWidth="1"/>
    <col min="8" max="8" width="13.54296875" bestFit="1" customWidth="1"/>
    <col min="9" max="9" width="12.81640625" bestFit="1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idden="1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idden="1" x14ac:dyDescent="0.35">
      <c r="A4" s="3" t="s">
        <v>9</v>
      </c>
      <c r="B4" s="7">
        <f ca="1">TODAY()+17</f>
        <v>45477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idden="1" x14ac:dyDescent="0.35">
      <c r="A5" s="3" t="s">
        <v>9</v>
      </c>
      <c r="B5" s="7">
        <f ca="1">TODAY()+17</f>
        <v>45477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 x14ac:dyDescent="0.35">
      <c r="A6" s="3" t="s">
        <v>17</v>
      </c>
      <c r="B6" s="7">
        <f ca="1">TODAY()+2</f>
        <v>45462</v>
      </c>
      <c r="C6" s="16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idden="1" x14ac:dyDescent="0.35">
      <c r="A7" s="3" t="s">
        <v>17</v>
      </c>
      <c r="B7" s="7">
        <f ca="1">TODAY()+2</f>
        <v>45462</v>
      </c>
      <c r="C7" s="16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idden="1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idden="1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idden="1" x14ac:dyDescent="0.35">
      <c r="A10" s="3" t="s">
        <v>9</v>
      </c>
      <c r="B10" s="7">
        <f ca="1">TODAY()-8</f>
        <v>45452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idden="1" x14ac:dyDescent="0.35">
      <c r="A11" s="3" t="s">
        <v>9</v>
      </c>
      <c r="B11" s="7">
        <f ca="1">TODAY()-8</f>
        <v>45452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idden="1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idden="1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idden="1" x14ac:dyDescent="0.35">
      <c r="A14" s="3" t="s">
        <v>26</v>
      </c>
      <c r="B14" s="7">
        <f ca="1">TODAY()-3</f>
        <v>45457</v>
      </c>
      <c r="C14" s="15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idden="1" x14ac:dyDescent="0.35">
      <c r="A15" s="3" t="s">
        <v>26</v>
      </c>
      <c r="B15" s="7">
        <f ca="1">TODAY()-3</f>
        <v>45457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idden="1" x14ac:dyDescent="0.35">
      <c r="A16" s="3" t="s">
        <v>9</v>
      </c>
      <c r="B16" s="7">
        <v>44562</v>
      </c>
      <c r="C16" s="16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idden="1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idden="1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 x14ac:dyDescent="0.35">
      <c r="A20" s="3" t="s">
        <v>17</v>
      </c>
      <c r="B20" s="7">
        <v>44593</v>
      </c>
      <c r="C20" s="16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 x14ac:dyDescent="0.35">
      <c r="A21" s="3" t="s">
        <v>17</v>
      </c>
      <c r="B21" s="7">
        <v>44593</v>
      </c>
      <c r="C21" s="16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idden="1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idden="1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idden="1" x14ac:dyDescent="0.35">
      <c r="A24" s="3" t="s">
        <v>31</v>
      </c>
      <c r="B24" s="7">
        <f ca="1">TODAY()+40</f>
        <v>45500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idden="1" x14ac:dyDescent="0.35">
      <c r="A25" s="3" t="s">
        <v>31</v>
      </c>
      <c r="B25" s="7">
        <f ca="1">TODAY()+40</f>
        <v>45500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idden="1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idden="1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idden="1" x14ac:dyDescent="0.35">
      <c r="A28" s="3" t="s">
        <v>26</v>
      </c>
      <c r="B28" s="7">
        <f ca="1">TODAY()-45</f>
        <v>45415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idden="1" x14ac:dyDescent="0.35">
      <c r="A29" s="3" t="s">
        <v>26</v>
      </c>
      <c r="B29" s="7">
        <f ca="1">TODAY()-45</f>
        <v>45415</v>
      </c>
      <c r="C29" s="15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idden="1" x14ac:dyDescent="0.35">
      <c r="A30" s="3" t="s">
        <v>26</v>
      </c>
      <c r="B30" s="7">
        <v>44399</v>
      </c>
      <c r="C30" s="15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idden="1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idden="1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idden="1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idden="1" x14ac:dyDescent="0.35">
      <c r="A34" s="3" t="s">
        <v>9</v>
      </c>
      <c r="B34" s="7">
        <v>44535</v>
      </c>
      <c r="C34" s="16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idden="1" x14ac:dyDescent="0.35">
      <c r="A35" s="3" t="s">
        <v>9</v>
      </c>
      <c r="B35" s="7">
        <v>44535</v>
      </c>
      <c r="C35" s="16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 x14ac:dyDescent="0.35">
      <c r="A36" s="3" t="s">
        <v>17</v>
      </c>
      <c r="B36" s="7">
        <v>44579</v>
      </c>
      <c r="C36" s="16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idden="1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idden="1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idden="1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idden="1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idden="1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idden="1" x14ac:dyDescent="0.35">
      <c r="A42" s="3" t="s">
        <v>17</v>
      </c>
      <c r="B42" s="7">
        <v>44574</v>
      </c>
      <c r="C42" s="16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idden="1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idden="1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idden="1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idden="1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idden="1" x14ac:dyDescent="0.35">
      <c r="A48" s="3" t="s">
        <v>31</v>
      </c>
      <c r="B48" s="7">
        <v>44580</v>
      </c>
      <c r="C48" s="16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idden="1" x14ac:dyDescent="0.35">
      <c r="A49" s="3" t="s">
        <v>31</v>
      </c>
      <c r="B49" s="7">
        <v>44580</v>
      </c>
      <c r="C49" s="16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idden="1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idden="1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idden="1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idden="1" x14ac:dyDescent="0.35">
      <c r="A55" s="3" t="s">
        <v>9</v>
      </c>
      <c r="B55" s="7">
        <v>44585</v>
      </c>
      <c r="C55" s="16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 x14ac:dyDescent="0.35">
      <c r="A56" s="3" t="s">
        <v>17</v>
      </c>
      <c r="B56" s="7">
        <f ca="1">TODAY()-10</f>
        <v>45450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 x14ac:dyDescent="0.35">
      <c r="A57" s="3" t="s">
        <v>17</v>
      </c>
      <c r="B57" s="7">
        <f ca="1">TODAY()-10</f>
        <v>45450</v>
      </c>
      <c r="C57" s="16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 x14ac:dyDescent="0.35">
      <c r="A58" s="3" t="s">
        <v>17</v>
      </c>
      <c r="B58" s="7">
        <f ca="1">TODAY()-59</f>
        <v>45401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 x14ac:dyDescent="0.35">
      <c r="A59" s="3" t="s">
        <v>17</v>
      </c>
      <c r="B59" s="7">
        <f ca="1">TODAY()-59</f>
        <v>45401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idden="1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idden="1" x14ac:dyDescent="0.35">
      <c r="A61" s="3" t="s">
        <v>9</v>
      </c>
      <c r="B61" s="7">
        <v>44558</v>
      </c>
      <c r="C61" s="16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idden="1" x14ac:dyDescent="0.35">
      <c r="A63" s="3" t="s">
        <v>9</v>
      </c>
      <c r="B63" s="7">
        <v>44359</v>
      </c>
      <c r="C63" s="16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idden="1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idden="1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idden="1" x14ac:dyDescent="0.35">
      <c r="A66" s="3" t="s">
        <v>31</v>
      </c>
      <c r="B66" s="7">
        <f ca="1">TODAY()+14</f>
        <v>45474</v>
      </c>
      <c r="C66" s="16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idden="1" x14ac:dyDescent="0.35">
      <c r="A67" s="3" t="s">
        <v>31</v>
      </c>
      <c r="B67" s="7">
        <f ca="1">TODAY()+14</f>
        <v>45474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idden="1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45428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idden="1" x14ac:dyDescent="0.35">
      <c r="A71" s="3" t="s">
        <v>9</v>
      </c>
      <c r="B71" s="7">
        <f ca="1">TODAY()-32</f>
        <v>45428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idden="1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idden="1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idden="1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idden="1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 x14ac:dyDescent="0.35">
      <c r="A76" s="3" t="s">
        <v>17</v>
      </c>
      <c r="B76" s="7">
        <v>44527</v>
      </c>
      <c r="C76" s="16" t="s">
        <v>18</v>
      </c>
      <c r="D76" s="3" t="s">
        <v>19</v>
      </c>
      <c r="E76" s="5">
        <v>30</v>
      </c>
      <c r="F76" s="17">
        <v>150</v>
      </c>
      <c r="G76" s="17">
        <v>0</v>
      </c>
      <c r="H76" s="17">
        <v>10</v>
      </c>
      <c r="I76" s="17" t="s">
        <v>15</v>
      </c>
    </row>
    <row r="77" spans="1:9" hidden="1" x14ac:dyDescent="0.35">
      <c r="A77" s="3" t="s">
        <v>17</v>
      </c>
      <c r="B77" s="7">
        <v>44527</v>
      </c>
      <c r="C77" s="16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 x14ac:dyDescent="0.35">
      <c r="A78" s="3" t="s">
        <v>17</v>
      </c>
      <c r="B78" s="7">
        <f ca="1">TODAY()+7</f>
        <v>45467</v>
      </c>
      <c r="C78" s="16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 x14ac:dyDescent="0.35">
      <c r="A79" s="3" t="s">
        <v>17</v>
      </c>
      <c r="B79" s="7">
        <f ca="1">TODAY()+7</f>
        <v>45467</v>
      </c>
      <c r="C79" s="16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idden="1" x14ac:dyDescent="0.35">
      <c r="A80" s="3" t="s">
        <v>17</v>
      </c>
      <c r="B80" s="7">
        <f ca="1">TODAY()+1</f>
        <v>45461</v>
      </c>
      <c r="C80" s="16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 x14ac:dyDescent="0.35">
      <c r="A81" s="3" t="s">
        <v>17</v>
      </c>
      <c r="B81" s="7">
        <f ca="1">TODAY()+1</f>
        <v>45461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idden="1" x14ac:dyDescent="0.35">
      <c r="A82" s="3" t="s">
        <v>9</v>
      </c>
      <c r="B82" s="7">
        <f ca="1">TODAY()-10</f>
        <v>45450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idden="1" x14ac:dyDescent="0.35">
      <c r="A83" s="3" t="s">
        <v>9</v>
      </c>
      <c r="B83" s="7">
        <f ca="1">TODAY()-10</f>
        <v>45450</v>
      </c>
      <c r="C83" s="16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idden="1" x14ac:dyDescent="0.35">
      <c r="A84" s="3" t="s">
        <v>9</v>
      </c>
      <c r="B84" s="7">
        <f ca="1">TODAY()-9</f>
        <v>45451</v>
      </c>
      <c r="C84" s="16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idden="1" x14ac:dyDescent="0.35">
      <c r="A85" s="3" t="s">
        <v>9</v>
      </c>
      <c r="B85" s="7">
        <f ca="1">TODAY()-9</f>
        <v>45451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idden="1" x14ac:dyDescent="0.35">
      <c r="A86" s="3" t="s">
        <v>9</v>
      </c>
      <c r="B86" s="7">
        <v>44367</v>
      </c>
      <c r="C86" s="16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idden="1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idden="1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idden="1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idden="1" x14ac:dyDescent="0.35">
      <c r="A90" s="3" t="s">
        <v>9</v>
      </c>
      <c r="B90" s="7">
        <v>44551</v>
      </c>
      <c r="C90" s="16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idden="1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idden="1" x14ac:dyDescent="0.35">
      <c r="A92" s="3" t="s">
        <v>9</v>
      </c>
      <c r="B92" s="7">
        <f ca="1">TODAY()+2</f>
        <v>45462</v>
      </c>
      <c r="C92" s="16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idden="1" x14ac:dyDescent="0.35">
      <c r="A93" s="3" t="s">
        <v>9</v>
      </c>
      <c r="B93" s="7">
        <f ca="1">TODAY()+2</f>
        <v>45462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 x14ac:dyDescent="0.35">
      <c r="A94" s="3" t="s">
        <v>17</v>
      </c>
      <c r="B94" s="7">
        <v>44566</v>
      </c>
      <c r="C94" s="16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idden="1" x14ac:dyDescent="0.35">
      <c r="A95" s="3" t="s">
        <v>17</v>
      </c>
      <c r="B95" s="7">
        <v>44566</v>
      </c>
      <c r="C95" s="16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idden="1" x14ac:dyDescent="0.35">
      <c r="A96" s="3" t="s">
        <v>26</v>
      </c>
      <c r="B96" s="7">
        <f ca="1">TODAY()-50</f>
        <v>45410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idden="1" x14ac:dyDescent="0.35">
      <c r="A97" s="3" t="s">
        <v>26</v>
      </c>
      <c r="B97" s="7">
        <f ca="1">TODAY()-50</f>
        <v>45410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idden="1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idden="1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idden="1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idden="1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idden="1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idden="1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idden="1" x14ac:dyDescent="0.35">
      <c r="A106" s="3" t="s">
        <v>9</v>
      </c>
      <c r="B106" s="7">
        <f ca="1">TODAY()-8</f>
        <v>45452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idden="1" x14ac:dyDescent="0.35">
      <c r="A107" s="3" t="s">
        <v>9</v>
      </c>
      <c r="B107" s="7">
        <f ca="1">TODAY()-8</f>
        <v>45452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idden="1" x14ac:dyDescent="0.35">
      <c r="A108" s="3" t="s">
        <v>9</v>
      </c>
      <c r="B108" s="7">
        <f ca="1">TODAY()-34</f>
        <v>45426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idden="1" x14ac:dyDescent="0.35">
      <c r="A109" s="3" t="s">
        <v>9</v>
      </c>
      <c r="B109" s="7">
        <f ca="1">TODAY()-34</f>
        <v>45426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idden="1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idden="1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idden="1" x14ac:dyDescent="0.35">
      <c r="A114" s="3" t="s">
        <v>31</v>
      </c>
      <c r="B114" s="7">
        <f ca="1">TODAY()+5</f>
        <v>45465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idden="1" x14ac:dyDescent="0.35">
      <c r="A115" s="3" t="s">
        <v>31</v>
      </c>
      <c r="B115" s="7">
        <f ca="1">TODAY()+5</f>
        <v>45465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idden="1" x14ac:dyDescent="0.35">
      <c r="A116" s="3" t="s">
        <v>21</v>
      </c>
      <c r="B116" s="7">
        <f ca="1">TODAY()+39</f>
        <v>45499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idden="1" x14ac:dyDescent="0.35">
      <c r="A117" s="3" t="s">
        <v>21</v>
      </c>
      <c r="B117" s="7">
        <f ca="1">TODAY()+39</f>
        <v>45499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idden="1" x14ac:dyDescent="0.35">
      <c r="A118" s="3" t="s">
        <v>9</v>
      </c>
      <c r="B118" s="7">
        <f ca="1">TODAY()-1</f>
        <v>45459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idden="1" x14ac:dyDescent="0.35">
      <c r="A119" s="3" t="s">
        <v>9</v>
      </c>
      <c r="B119" s="7">
        <f ca="1">TODAY()-1</f>
        <v>45459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idden="1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idden="1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idden="1" x14ac:dyDescent="0.35">
      <c r="A122" s="3" t="s">
        <v>9</v>
      </c>
      <c r="B122" s="7">
        <f ca="1">TODAY()+32</f>
        <v>45492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idden="1" x14ac:dyDescent="0.35">
      <c r="A123" s="3" t="s">
        <v>9</v>
      </c>
      <c r="B123" s="7">
        <f ca="1">TODAY()+32</f>
        <v>45492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idden="1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idden="1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idden="1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idden="1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idden="1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idden="1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idden="1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idden="1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idden="1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idden="1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idden="1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idden="1" x14ac:dyDescent="0.35">
      <c r="A138" s="3" t="s">
        <v>9</v>
      </c>
      <c r="B138" s="7">
        <f ca="1">TODAY()-40</f>
        <v>45420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idden="1" x14ac:dyDescent="0.35">
      <c r="A139" s="3" t="s">
        <v>9</v>
      </c>
      <c r="B139" s="7">
        <f ca="1">TODAY()-40</f>
        <v>45420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idden="1" x14ac:dyDescent="0.35">
      <c r="A140" s="3" t="s">
        <v>9</v>
      </c>
      <c r="B140" s="7">
        <f ca="1">TODAY()+8</f>
        <v>45468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idden="1" x14ac:dyDescent="0.35">
      <c r="A141" s="3" t="s">
        <v>9</v>
      </c>
      <c r="B141" s="7">
        <f ca="1">TODAY()+8</f>
        <v>45468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idden="1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idden="1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idden="1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idden="1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idden="1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idden="1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idden="1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idden="1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idden="1" x14ac:dyDescent="0.35">
      <c r="A151" s="3" t="s">
        <v>9</v>
      </c>
      <c r="B151" s="7">
        <v>44543</v>
      </c>
      <c r="C151" s="16" t="s">
        <v>25</v>
      </c>
      <c r="D151" s="3" t="s">
        <v>11</v>
      </c>
      <c r="E151" s="5">
        <v>43.9</v>
      </c>
      <c r="F151" s="13">
        <v>490</v>
      </c>
      <c r="G151" s="17">
        <v>0</v>
      </c>
      <c r="H151" s="17">
        <v>30</v>
      </c>
      <c r="I151" s="17" t="s">
        <v>15</v>
      </c>
    </row>
  </sheetData>
  <autoFilter ref="A1:I151" xr:uid="{20082FD7-ECB3-42E9-8674-73C04996FA80}">
    <filterColumn colId="2">
      <filters>
        <filter val="A1Mountain"/>
        <filter val="A2Mountain"/>
      </filters>
    </filterColumn>
    <filterColumn colId="5">
      <filters>
        <filter val="1130"/>
        <filter val="520"/>
        <filter val="690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2024-06-17T07:31:30Z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