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00017F3C-9C53-4644-8009-019AAF654F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H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C11" i="1"/>
  <c r="D11" i="1"/>
  <c r="F10" i="1"/>
  <c r="F12" i="1" s="1"/>
  <c r="F21" i="1" l="1"/>
  <c r="F18" i="1"/>
  <c r="F19" i="1"/>
  <c r="F20" i="1"/>
  <c r="E11" i="1"/>
  <c r="D8" i="1"/>
  <c r="C10" i="1"/>
  <c r="F22" i="1" l="1"/>
  <c r="E12" i="1"/>
  <c r="D12" i="1"/>
  <c r="D18" i="1" s="1"/>
  <c r="C9" i="1"/>
  <c r="C12" i="1" l="1"/>
  <c r="C19" i="1" s="1"/>
  <c r="G19" i="1" s="1"/>
  <c r="D20" i="1"/>
  <c r="D19" i="1"/>
  <c r="D21" i="1"/>
  <c r="E18" i="1"/>
  <c r="E19" i="1"/>
  <c r="E20" i="1"/>
  <c r="E21" i="1"/>
  <c r="E22" i="1" l="1"/>
  <c r="D22" i="1"/>
  <c r="C18" i="1"/>
  <c r="C21" i="1"/>
  <c r="G21" i="1" s="1"/>
  <c r="C20" i="1"/>
  <c r="G20" i="1" s="1"/>
  <c r="G18" i="1" l="1"/>
  <c r="C22" i="1"/>
  <c r="G22" i="1" s="1"/>
  <c r="H19" i="1" s="1"/>
  <c r="I19" i="1" s="1"/>
  <c r="H18" i="1" l="1"/>
  <c r="I18" i="1" s="1"/>
  <c r="H21" i="1"/>
  <c r="I21" i="1" s="1"/>
  <c r="H20" i="1"/>
  <c r="I20" i="1" s="1"/>
  <c r="L18" i="1" l="1"/>
  <c r="M18" i="1" s="1"/>
  <c r="L21" i="1"/>
  <c r="M21" i="1" s="1"/>
  <c r="L20" i="1"/>
  <c r="M20" i="1" s="1"/>
  <c r="L19" i="1"/>
  <c r="M19" i="1" s="1"/>
  <c r="M23" i="1" l="1"/>
  <c r="M24" i="1" s="1"/>
  <c r="M2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37E024-288A-4523-9208-C1C0B93FE79E}" keepAlive="1" name="Query - Weighted Avg" description="Connection to the 'Weighted Avg' query in the workbook." type="5" refreshedVersion="0" background="1">
    <dbPr connection="Provider=Microsoft.Mashup.OleDb.1;Data Source=$Workbook$;Location=&quot;Weighted Avg&quot;;Extended Properties=&quot;&quot;" command="SELECT * FROM [Weighted Avg]"/>
  </connection>
</connections>
</file>

<file path=xl/sharedStrings.xml><?xml version="1.0" encoding="utf-8"?>
<sst xmlns="http://schemas.openxmlformats.org/spreadsheetml/2006/main" count="46" uniqueCount="31">
  <si>
    <t>การเปรียบเทียบแบบคู่ (Pairwise comparison) เปรียบเทียบทีละคู่ ถ้าไม่เท่ากันใช้ฝั่งซ้ายมือเป็นหลัก</t>
  </si>
  <si>
    <t>ค่าตารางเปรียบเทียบแบบคู่</t>
  </si>
  <si>
    <t>ค่าผลรวมในแนวตั้ง</t>
  </si>
  <si>
    <t>การทำ Normalised Matrix --&gt; เอามาทำให้มีค่าที่เป็นสัดส่วนที่เท่ากับร้อย</t>
  </si>
  <si>
    <t>ค่าผลรวมในแนวนอน</t>
  </si>
  <si>
    <t>ผลลัพธ์ที่เราต้องการ</t>
  </si>
  <si>
    <t>%</t>
  </si>
  <si>
    <t>การหาความสัมพันธ์ของแต่ละปัจจัย</t>
  </si>
  <si>
    <t>สิ่งที่เราเปรียบเทียบมัน Make Sense? --&gt; การคำนวณหาค่า CR (Consistency Ratio)</t>
  </si>
  <si>
    <t>ดูว่าในแต่ละปัจจัยมีค่าออกมาเป็นอย่างไรบ้าง</t>
  </si>
  <si>
    <t>เอาค่าที่ได้มาหารด้วยค่าน้ำหนักอีกรอบ</t>
  </si>
  <si>
    <t>หาค่า Lamda Max</t>
  </si>
  <si>
    <t>CI (Consistency Index)</t>
  </si>
  <si>
    <t>หาค่า CI</t>
  </si>
  <si>
    <t>CI = (Lamda Max-N)/(N-1)</t>
  </si>
  <si>
    <t>CR = CI/RI</t>
  </si>
  <si>
    <t>RI เป็นค่า Random Index ซึ่งสามารถเปิดจากตารางได้ว่าค่าปัจจัยต่าง ๆ จะมีค่าตัวเลขเท่าไร</t>
  </si>
  <si>
    <t>เราใช้ที่ 4 ปัจจัย ค่ามันก็คือ 0.9</t>
  </si>
  <si>
    <t>หาค่า CR</t>
  </si>
  <si>
    <t>RI =</t>
  </si>
  <si>
    <t>ซึ่งวิธีการตรวจสอบค่า CR ใช้ได้? ให้เราเปรียบเทียบว่าค่านี้ต้องไม่เกิน 0.1 ถึงจะถือว่าการเปรียบเทียบแบบคู่นี้ยอมรับได้ ต้องน้อยกว่าหรือเท่ากับ 0.1</t>
  </si>
  <si>
    <t>ตอนนี้เราได้ค่าความสำคัญของแต่ละปัจจัยแล้ว</t>
  </si>
  <si>
    <t>เรามี Alternatives ที่ต้องเปรียบเทียบอยู่ 3 อัน ทำการเปรียบเทียบทีละปัจจัย เปรียบเทียบ Alternatives</t>
  </si>
  <si>
    <t>ถ้าดีกว่าต้องมากกว่า 1</t>
  </si>
  <si>
    <t>Total Ticket</t>
  </si>
  <si>
    <t>Avg Resolution (Days)</t>
  </si>
  <si>
    <t>Ticket</t>
  </si>
  <si>
    <t>Priority</t>
  </si>
  <si>
    <t>การแยกปัจจัยที่ต้องการศึกษาออกเป็นปัจจัยย่อยต่าง ๆ โดยมีการเปรียบเทียบตัว Alternatives ที่เราต้องการเลือก --&gt; การเลือกสาขา</t>
  </si>
  <si>
    <t>Avg Resolution</t>
  </si>
  <si>
    <t>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</si>
</sst>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rgb="FF00B05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0" borderId="0" xfId="0" applyNumberFormat="1"/>
    <xf numFmtId="10" fontId="0" fillId="6" borderId="0" xfId="0" applyNumberFormat="1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4" formatCode="0.00%"/>
    </dxf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6BC18-DBF8-48FD-81F3-7C19266C0D47}" name="Table1" displayName="Table1" ref="I17:I21" totalsRowShown="0" headerRowDxfId="1">
  <autoFilter ref="I17:I21" xr:uid="{5806BC18-DBF8-48FD-81F3-7C19266C0D47}"/>
  <tableColumns count="1">
    <tableColumn id="1" xr3:uid="{360DFFBD-DBA3-46AA-99C3-5BF979B8F6C6}" name="%" dataDxfId="0">
      <calculatedColumnFormula>H18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A7" zoomScaleNormal="100" workbookViewId="0">
      <selection activeCell="K18" sqref="K18"/>
    </sheetView>
  </sheetViews>
  <sheetFormatPr defaultRowHeight="14" x14ac:dyDescent="0.3"/>
  <cols>
    <col min="1" max="1" width="8.08203125" customWidth="1"/>
    <col min="2" max="2" width="21.33203125" bestFit="1" customWidth="1"/>
    <col min="3" max="3" width="14" bestFit="1" customWidth="1"/>
    <col min="4" max="4" width="14.25" customWidth="1"/>
    <col min="5" max="5" width="14" bestFit="1" customWidth="1"/>
    <col min="6" max="6" width="18.83203125" bestFit="1" customWidth="1"/>
    <col min="7" max="7" width="16.5" bestFit="1" customWidth="1"/>
    <col min="8" max="8" width="16.25" bestFit="1" customWidth="1"/>
    <col min="10" max="10" width="11.83203125" bestFit="1" customWidth="1"/>
    <col min="11" max="11" width="24.5" customWidth="1"/>
    <col min="12" max="12" width="21" customWidth="1"/>
    <col min="13" max="13" width="30.33203125" bestFit="1" customWidth="1"/>
    <col min="18" max="18" width="11.75" customWidth="1"/>
    <col min="19" max="19" width="10.83203125" customWidth="1"/>
  </cols>
  <sheetData>
    <row r="1" spans="1:19" x14ac:dyDescent="0.3">
      <c r="A1" t="s">
        <v>28</v>
      </c>
    </row>
    <row r="2" spans="1:19" x14ac:dyDescent="0.3">
      <c r="A2" t="s">
        <v>0</v>
      </c>
    </row>
    <row r="5" spans="1:19" x14ac:dyDescent="0.3">
      <c r="B5" t="s">
        <v>1</v>
      </c>
    </row>
    <row r="7" spans="1:19" x14ac:dyDescent="0.3">
      <c r="C7" s="2" t="s">
        <v>30</v>
      </c>
      <c r="D7" s="2" t="s">
        <v>24</v>
      </c>
      <c r="E7" s="2" t="s">
        <v>27</v>
      </c>
      <c r="F7" s="2" t="s">
        <v>25</v>
      </c>
    </row>
    <row r="8" spans="1:19" x14ac:dyDescent="0.3">
      <c r="B8" s="1" t="s">
        <v>30</v>
      </c>
      <c r="C8" s="3">
        <v>1</v>
      </c>
      <c r="D8" s="4">
        <f>1/3</f>
        <v>0.33333333333333331</v>
      </c>
      <c r="E8" s="4">
        <v>3</v>
      </c>
      <c r="F8" s="4">
        <v>1</v>
      </c>
    </row>
    <row r="9" spans="1:19" x14ac:dyDescent="0.3">
      <c r="B9" s="1" t="s">
        <v>26</v>
      </c>
      <c r="C9">
        <f>1/D8</f>
        <v>3</v>
      </c>
      <c r="D9" s="3">
        <v>1</v>
      </c>
      <c r="E9" s="4">
        <v>3</v>
      </c>
      <c r="F9" s="4">
        <v>1</v>
      </c>
    </row>
    <row r="10" spans="1:19" x14ac:dyDescent="0.3">
      <c r="B10" s="1" t="s">
        <v>27</v>
      </c>
      <c r="C10">
        <f>1/E8</f>
        <v>0.33333333333333331</v>
      </c>
      <c r="D10">
        <f>1/E9</f>
        <v>0.33333333333333331</v>
      </c>
      <c r="E10" s="3">
        <v>1</v>
      </c>
      <c r="F10" s="4">
        <f>1/3</f>
        <v>0.33333333333333331</v>
      </c>
    </row>
    <row r="11" spans="1:19" x14ac:dyDescent="0.3">
      <c r="B11" s="1" t="s">
        <v>29</v>
      </c>
      <c r="C11">
        <f>1/F8</f>
        <v>1</v>
      </c>
      <c r="D11">
        <f>1/F8</f>
        <v>1</v>
      </c>
      <c r="E11">
        <f>1/F10</f>
        <v>3</v>
      </c>
      <c r="F11" s="3">
        <v>1</v>
      </c>
    </row>
    <row r="12" spans="1:19" x14ac:dyDescent="0.3">
      <c r="B12" s="1" t="s">
        <v>2</v>
      </c>
      <c r="C12">
        <f>SUM(C8:C11)</f>
        <v>5.333333333333333</v>
      </c>
      <c r="D12">
        <f t="shared" ref="D12:F12" si="0">SUM(D8:D11)</f>
        <v>2.6666666666666665</v>
      </c>
      <c r="E12">
        <f t="shared" si="0"/>
        <v>10</v>
      </c>
      <c r="F12">
        <f t="shared" si="0"/>
        <v>3.3333333333333335</v>
      </c>
    </row>
    <row r="15" spans="1:19" x14ac:dyDescent="0.3">
      <c r="B15" t="s">
        <v>3</v>
      </c>
      <c r="H15" t="s">
        <v>7</v>
      </c>
      <c r="K15" t="s">
        <v>8</v>
      </c>
      <c r="O15" t="s">
        <v>14</v>
      </c>
      <c r="R15" t="s">
        <v>15</v>
      </c>
      <c r="S15" t="s">
        <v>16</v>
      </c>
    </row>
    <row r="16" spans="1:19" x14ac:dyDescent="0.3">
      <c r="S16" t="s">
        <v>17</v>
      </c>
    </row>
    <row r="17" spans="2:19" x14ac:dyDescent="0.3">
      <c r="C17" s="2" t="s">
        <v>30</v>
      </c>
      <c r="D17" s="2" t="s">
        <v>24</v>
      </c>
      <c r="E17" s="2" t="s">
        <v>27</v>
      </c>
      <c r="F17" s="2" t="s">
        <v>25</v>
      </c>
      <c r="G17" s="2" t="s">
        <v>4</v>
      </c>
      <c r="H17" s="2" t="s">
        <v>5</v>
      </c>
      <c r="I17" s="2" t="s">
        <v>6</v>
      </c>
      <c r="K17" t="s">
        <v>9</v>
      </c>
      <c r="M17" t="s">
        <v>10</v>
      </c>
      <c r="R17" s="9" t="s">
        <v>19</v>
      </c>
      <c r="S17" s="10">
        <v>0.9</v>
      </c>
    </row>
    <row r="18" spans="2:19" x14ac:dyDescent="0.3">
      <c r="B18" s="1" t="s">
        <v>30</v>
      </c>
      <c r="C18">
        <f>C8/$C$12</f>
        <v>0.1875</v>
      </c>
      <c r="D18">
        <f>D8/$D$12</f>
        <v>0.125</v>
      </c>
      <c r="E18">
        <f>E8/$E$12</f>
        <v>0.3</v>
      </c>
      <c r="F18">
        <f>F8/$F$12</f>
        <v>0.3</v>
      </c>
      <c r="G18">
        <f>SUM(C18:F18)</f>
        <v>0.91250000000000009</v>
      </c>
      <c r="H18">
        <f>G18/$G$22</f>
        <v>0.22812500000000002</v>
      </c>
      <c r="I18" s="5">
        <f>H18</f>
        <v>0.22812500000000002</v>
      </c>
      <c r="K18" s="1" t="s">
        <v>30</v>
      </c>
      <c r="L18">
        <f>(C8*$I$18)+(D8*$I$19)+(E8*$I$20)+(F8*$I$21)</f>
        <v>0.9375</v>
      </c>
      <c r="M18">
        <f>L18/I18</f>
        <v>4.10958904109589</v>
      </c>
    </row>
    <row r="19" spans="2:19" x14ac:dyDescent="0.3">
      <c r="B19" s="1" t="s">
        <v>26</v>
      </c>
      <c r="C19">
        <f t="shared" ref="C19:C21" si="1">C9/$C$12</f>
        <v>0.5625</v>
      </c>
      <c r="D19">
        <f t="shared" ref="D19:D21" si="2">D9/$D$12</f>
        <v>0.375</v>
      </c>
      <c r="E19">
        <f t="shared" ref="E19:E21" si="3">E9/$E$12</f>
        <v>0.3</v>
      </c>
      <c r="F19">
        <f t="shared" ref="F19:F21" si="4">F9/$F$12</f>
        <v>0.3</v>
      </c>
      <c r="G19">
        <f t="shared" ref="G19:G22" si="5">SUM(C19:F19)</f>
        <v>1.5375000000000001</v>
      </c>
      <c r="H19">
        <f t="shared" ref="H19:H21" si="6">G19/$G$22</f>
        <v>0.38437500000000002</v>
      </c>
      <c r="I19" s="6">
        <f t="shared" ref="I19:I21" si="7">H19</f>
        <v>0.38437500000000002</v>
      </c>
      <c r="K19" s="1" t="s">
        <v>26</v>
      </c>
      <c r="L19">
        <f t="shared" ref="L19:L21" si="8">(C9*$I$18)+(D9*$I$19)+(E9*$I$20)+(F9*$I$21)</f>
        <v>1.65</v>
      </c>
      <c r="M19">
        <f t="shared" ref="M19:M21" si="9">L19/I19</f>
        <v>4.2926829268292677</v>
      </c>
    </row>
    <row r="20" spans="2:19" x14ac:dyDescent="0.3">
      <c r="B20" s="1" t="s">
        <v>27</v>
      </c>
      <c r="C20">
        <f t="shared" si="1"/>
        <v>6.25E-2</v>
      </c>
      <c r="D20">
        <f t="shared" si="2"/>
        <v>0.125</v>
      </c>
      <c r="E20">
        <f t="shared" si="3"/>
        <v>0.1</v>
      </c>
      <c r="F20">
        <f t="shared" si="4"/>
        <v>9.9999999999999992E-2</v>
      </c>
      <c r="G20">
        <f t="shared" si="5"/>
        <v>0.38749999999999996</v>
      </c>
      <c r="H20">
        <f t="shared" si="6"/>
        <v>9.6874999999999989E-2</v>
      </c>
      <c r="I20" s="5">
        <f t="shared" si="7"/>
        <v>9.6874999999999989E-2</v>
      </c>
      <c r="K20" s="1" t="s">
        <v>27</v>
      </c>
      <c r="L20">
        <f t="shared" si="8"/>
        <v>0.39791666666666664</v>
      </c>
      <c r="M20">
        <f t="shared" si="9"/>
        <v>4.10752688172043</v>
      </c>
    </row>
    <row r="21" spans="2:19" x14ac:dyDescent="0.3">
      <c r="B21" s="1" t="s">
        <v>29</v>
      </c>
      <c r="C21">
        <f t="shared" si="1"/>
        <v>0.1875</v>
      </c>
      <c r="D21">
        <f t="shared" si="2"/>
        <v>0.375</v>
      </c>
      <c r="E21">
        <f t="shared" si="3"/>
        <v>0.3</v>
      </c>
      <c r="F21">
        <f t="shared" si="4"/>
        <v>0.3</v>
      </c>
      <c r="G21">
        <f t="shared" si="5"/>
        <v>1.1625000000000001</v>
      </c>
      <c r="H21">
        <f t="shared" si="6"/>
        <v>0.29062500000000002</v>
      </c>
      <c r="I21" s="5">
        <f t="shared" si="7"/>
        <v>0.29062500000000002</v>
      </c>
      <c r="K21" s="1" t="s">
        <v>29</v>
      </c>
      <c r="L21">
        <f t="shared" si="8"/>
        <v>1.1937500000000001</v>
      </c>
      <c r="M21">
        <f t="shared" si="9"/>
        <v>4.10752688172043</v>
      </c>
    </row>
    <row r="22" spans="2:19" x14ac:dyDescent="0.3">
      <c r="B22" s="1" t="s">
        <v>2</v>
      </c>
      <c r="C22">
        <f>SUM(C18:C21)</f>
        <v>1</v>
      </c>
      <c r="D22">
        <f t="shared" ref="D22" si="10">SUM(D18:D21)</f>
        <v>1</v>
      </c>
      <c r="E22">
        <f t="shared" ref="E22" si="11">SUM(E18:E21)</f>
        <v>1</v>
      </c>
      <c r="F22">
        <f t="shared" ref="F22" si="12">SUM(F18:F21)</f>
        <v>1</v>
      </c>
      <c r="G22">
        <f t="shared" si="5"/>
        <v>4</v>
      </c>
    </row>
    <row r="23" spans="2:19" x14ac:dyDescent="0.3">
      <c r="L23" s="7" t="s">
        <v>11</v>
      </c>
      <c r="M23" s="7">
        <f>AVERAGE(M18:M21)</f>
        <v>4.154331432841504</v>
      </c>
    </row>
    <row r="24" spans="2:19" x14ac:dyDescent="0.3">
      <c r="K24" t="s">
        <v>12</v>
      </c>
      <c r="L24" s="8" t="s">
        <v>13</v>
      </c>
      <c r="M24" s="8">
        <f>(M23-G22)/(G22-1)</f>
        <v>5.1443810947167989E-2</v>
      </c>
    </row>
    <row r="25" spans="2:19" x14ac:dyDescent="0.3">
      <c r="L25" t="s">
        <v>18</v>
      </c>
      <c r="M25">
        <f>M24/S17</f>
        <v>5.7159789941297764E-2</v>
      </c>
    </row>
    <row r="26" spans="2:19" x14ac:dyDescent="0.3">
      <c r="B26" t="s">
        <v>20</v>
      </c>
      <c r="I26" t="s">
        <v>21</v>
      </c>
    </row>
    <row r="30" spans="2:19" x14ac:dyDescent="0.3">
      <c r="B30" t="s">
        <v>22</v>
      </c>
      <c r="G30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8182C0-C881-4F02-9BCF-53A315EE2E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2025-05-03T15:11:10Z</dcterms:modified>
</cp:coreProperties>
</file>