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B9F10582-2DDD-6340-A6E5-2AE0FDE143B7}" xr6:coauthVersionLast="47" xr6:coauthVersionMax="47" xr10:uidLastSave="{00000000-0000-0000-0000-000000000000}"/>
  <bookViews>
    <workbookView xWindow="1240" yWindow="500" windowWidth="15960" windowHeight="17500" firstSheet="3" activeTab="6" xr2:uid="{00000000-000D-0000-FFFF-FFFF00000000}"/>
  </bookViews>
  <sheets>
    <sheet name="Fixed Point" sheetId="1" r:id="rId1"/>
    <sheet name="Fixed Point Range" sheetId="2" r:id="rId2"/>
    <sheet name="Fixed Point-1" sheetId="3" r:id="rId3"/>
    <sheet name="Floating Point 2" sheetId="4" r:id="rId4"/>
    <sheet name="Floating Point 3" sheetId="5" r:id="rId5"/>
    <sheet name="Floating Point 4" sheetId="6" r:id="rId6"/>
    <sheet name="Negative Numbers" sheetId="8" r:id="rId7"/>
    <sheet name="8-bit Point Index" sheetId="7" r:id="rId8"/>
    <sheet name="Redundancy I" sheetId="9" r:id="rId9"/>
    <sheet name="Redundancy 2" sheetId="10" r:id="rId10"/>
    <sheet name="Keynote Transition" sheetId="11" r:id="rId11"/>
    <sheet name="Scientific Notation" sheetId="12" r:id="rId12"/>
    <sheet name="Exponent Analysis" sheetId="13" r:id="rId13"/>
    <sheet name="Exponent Analysis w_ Negatives" sheetId="14" r:id="rId14"/>
    <sheet name="Exponent Analysis Subtract 128" sheetId="15" r:id="rId15"/>
    <sheet name="Scientific Notation 2" sheetId="16" r:id="rId16"/>
    <sheet name="Keynote Transition 2" sheetId="17" r:id="rId17"/>
    <sheet name="Scientific Notation extra-bit p" sheetId="18" r:id="rId18"/>
    <sheet name="Keynote Transition 3" sheetId="19" r:id="rId19"/>
    <sheet name="Exponent Analysis Representing " sheetId="20" r:id="rId20"/>
    <sheet name="Exponent Analysis Representing1" sheetId="21" r:id="rId21"/>
    <sheet name="Scientific Notation extra-bit 1" sheetId="22" r:id="rId22"/>
    <sheet name="Keynote Transition 4" sheetId="23" r:id="rId23"/>
    <sheet name="Exponent Analysis Representing2" sheetId="24" r:id="rId24"/>
    <sheet name="Subnormal Definition" sheetId="25" r:id="rId25"/>
    <sheet name="Scientific Notation extra-bit 2" sheetId="26" r:id="rId26"/>
    <sheet name="Keynote Transition 5" sheetId="27" r:id="rId27"/>
    <sheet name="Exponent Analysis Representing3" sheetId="28" r:id="rId28"/>
    <sheet name="Getting Close to 0" sheetId="29" r:id="rId29"/>
    <sheet name="Infinity" sheetId="30" r:id="rId30"/>
    <sheet name="Supernormal Setup" sheetId="31" r:id="rId31"/>
    <sheet name="Supernormal Setup-1" sheetId="32" r:id="rId32"/>
    <sheet name="Infinity-1" sheetId="33" r:id="rId33"/>
    <sheet name="Final IEEE754 Floating Point St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4" l="1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C3" i="34"/>
  <c r="B5" i="34" s="1"/>
  <c r="B3" i="34"/>
  <c r="B4" i="33"/>
  <c r="C3" i="33"/>
  <c r="D3" i="33" s="1"/>
  <c r="E6" i="32"/>
  <c r="E5" i="32"/>
  <c r="E4" i="32"/>
  <c r="D3" i="30"/>
  <c r="C3" i="30"/>
  <c r="C3" i="29"/>
  <c r="D3" i="29" s="1"/>
  <c r="F3" i="26"/>
  <c r="C3" i="26"/>
  <c r="D3" i="26" s="1"/>
  <c r="B3" i="26"/>
  <c r="F3" i="22"/>
  <c r="D3" i="22"/>
  <c r="C3" i="22"/>
  <c r="B3" i="22"/>
  <c r="B4" i="22" s="1"/>
  <c r="F3" i="18"/>
  <c r="D3" i="18"/>
  <c r="C3" i="18"/>
  <c r="B3" i="18"/>
  <c r="F3" i="16"/>
  <c r="D3" i="16"/>
  <c r="C3" i="16"/>
  <c r="B3" i="16"/>
  <c r="F3" i="12"/>
  <c r="D3" i="12"/>
  <c r="C3" i="12"/>
  <c r="B3" i="12"/>
  <c r="E4" i="10"/>
  <c r="D4" i="10"/>
  <c r="B2" i="10" s="1"/>
  <c r="A2" i="10"/>
  <c r="C2" i="10" s="1"/>
  <c r="AG3" i="9"/>
  <c r="AG4" i="9" s="1"/>
  <c r="AF3" i="9"/>
  <c r="AF4" i="9" s="1"/>
  <c r="AE3" i="9"/>
  <c r="AE4" i="9" s="1"/>
  <c r="AD3" i="9"/>
  <c r="AD4" i="9" s="1"/>
  <c r="AC3" i="9"/>
  <c r="AC4" i="9" s="1"/>
  <c r="AB3" i="9"/>
  <c r="AB4" i="9" s="1"/>
  <c r="AA3" i="9"/>
  <c r="AA4" i="9" s="1"/>
  <c r="Z3" i="9"/>
  <c r="Z4" i="9" s="1"/>
  <c r="Y3" i="9"/>
  <c r="Y4" i="9" s="1"/>
  <c r="X3" i="9"/>
  <c r="X4" i="9" s="1"/>
  <c r="W3" i="9"/>
  <c r="W4" i="9" s="1"/>
  <c r="V3" i="9"/>
  <c r="V4" i="9" s="1"/>
  <c r="U3" i="9"/>
  <c r="U4" i="9" s="1"/>
  <c r="T3" i="9"/>
  <c r="T4" i="9" s="1"/>
  <c r="S3" i="9"/>
  <c r="S4" i="9" s="1"/>
  <c r="Q3" i="9"/>
  <c r="Q4" i="9" s="1"/>
  <c r="P3" i="9"/>
  <c r="P4" i="9" s="1"/>
  <c r="O3" i="9"/>
  <c r="O4" i="9" s="1"/>
  <c r="N3" i="9"/>
  <c r="N4" i="9" s="1"/>
  <c r="M3" i="9"/>
  <c r="M4" i="9" s="1"/>
  <c r="L3" i="9"/>
  <c r="L4" i="9" s="1"/>
  <c r="K3" i="9"/>
  <c r="K4" i="9" s="1"/>
  <c r="J3" i="9"/>
  <c r="J4" i="9" s="1"/>
  <c r="I3" i="9"/>
  <c r="I4" i="9" s="1"/>
  <c r="H3" i="9"/>
  <c r="H4" i="9" s="1"/>
  <c r="G3" i="9"/>
  <c r="G4" i="9" s="1"/>
  <c r="F3" i="9"/>
  <c r="F4" i="9" s="1"/>
  <c r="E3" i="9"/>
  <c r="E4" i="9" s="1"/>
  <c r="D3" i="9"/>
  <c r="D4" i="9" s="1"/>
  <c r="C3" i="9"/>
  <c r="C4" i="9" s="1"/>
  <c r="B3" i="9"/>
  <c r="B4" i="9" s="1"/>
  <c r="A3" i="9"/>
  <c r="A4" i="9" s="1"/>
  <c r="E4" i="8"/>
  <c r="D4" i="8"/>
  <c r="B2" i="8" s="1"/>
  <c r="C2" i="8"/>
  <c r="A2" i="8"/>
  <c r="C4" i="7"/>
  <c r="B4" i="7"/>
  <c r="A2" i="7" s="1"/>
  <c r="D2" i="7" s="1"/>
  <c r="C6" i="6"/>
  <c r="A3" i="6"/>
  <c r="C2" i="6"/>
  <c r="A2" i="6"/>
  <c r="AD7" i="5"/>
  <c r="AC7" i="5"/>
  <c r="AB3" i="5"/>
  <c r="Y3" i="5"/>
  <c r="X3" i="5"/>
  <c r="U3" i="5"/>
  <c r="T3" i="5"/>
  <c r="Q3" i="5"/>
  <c r="P3" i="5"/>
  <c r="L3" i="5"/>
  <c r="K3" i="5"/>
  <c r="H3" i="5"/>
  <c r="G3" i="5"/>
  <c r="D3" i="5"/>
  <c r="C3" i="5"/>
  <c r="AB2" i="5"/>
  <c r="AA2" i="5"/>
  <c r="AA3" i="5" s="1"/>
  <c r="Z2" i="5"/>
  <c r="Z3" i="5" s="1"/>
  <c r="Y2" i="5"/>
  <c r="X2" i="5"/>
  <c r="W2" i="5"/>
  <c r="W3" i="5" s="1"/>
  <c r="V2" i="5"/>
  <c r="V3" i="5" s="1"/>
  <c r="U2" i="5"/>
  <c r="T2" i="5"/>
  <c r="S2" i="5"/>
  <c r="S3" i="5" s="1"/>
  <c r="R2" i="5"/>
  <c r="R3" i="5" s="1"/>
  <c r="Q2" i="5"/>
  <c r="P2" i="5"/>
  <c r="O2" i="5"/>
  <c r="O3" i="5" s="1"/>
  <c r="N2" i="5"/>
  <c r="N3" i="5" s="1"/>
  <c r="L2" i="5"/>
  <c r="K2" i="5"/>
  <c r="J2" i="5"/>
  <c r="J3" i="5" s="1"/>
  <c r="I2" i="5"/>
  <c r="I3" i="5" s="1"/>
  <c r="H2" i="5"/>
  <c r="G2" i="5"/>
  <c r="F2" i="5"/>
  <c r="F3" i="5" s="1"/>
  <c r="E2" i="5"/>
  <c r="E3" i="5" s="1"/>
  <c r="D2" i="5"/>
  <c r="C2" i="5"/>
  <c r="B2" i="5"/>
  <c r="B3" i="5" s="1"/>
  <c r="A2" i="5"/>
  <c r="A3" i="5" s="1"/>
  <c r="AD8" i="5" s="1"/>
  <c r="AI9" i="4"/>
  <c r="AI8" i="4"/>
  <c r="AI7" i="4"/>
  <c r="X3" i="4"/>
  <c r="O3" i="4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P2" i="4"/>
  <c r="P3" i="4" s="1"/>
  <c r="O2" i="4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B3" i="4" s="1"/>
  <c r="A2" i="4"/>
  <c r="A3" i="4" s="1"/>
  <c r="AG3" i="3"/>
  <c r="AG4" i="3" s="1"/>
  <c r="AF3" i="3"/>
  <c r="AF4" i="3" s="1"/>
  <c r="AE3" i="3"/>
  <c r="AE4" i="3" s="1"/>
  <c r="AD3" i="3"/>
  <c r="AD4" i="3" s="1"/>
  <c r="AC3" i="3"/>
  <c r="AC4" i="3" s="1"/>
  <c r="AB3" i="3"/>
  <c r="AB4" i="3" s="1"/>
  <c r="AA3" i="3"/>
  <c r="AA4" i="3" s="1"/>
  <c r="Z3" i="3"/>
  <c r="Z4" i="3" s="1"/>
  <c r="Y3" i="3"/>
  <c r="Y4" i="3" s="1"/>
  <c r="X3" i="3"/>
  <c r="X4" i="3" s="1"/>
  <c r="W3" i="3"/>
  <c r="W4" i="3" s="1"/>
  <c r="V3" i="3"/>
  <c r="V4" i="3" s="1"/>
  <c r="U3" i="3"/>
  <c r="U4" i="3" s="1"/>
  <c r="T3" i="3"/>
  <c r="T4" i="3" s="1"/>
  <c r="S3" i="3"/>
  <c r="S4" i="3" s="1"/>
  <c r="Q3" i="3"/>
  <c r="Q4" i="3" s="1"/>
  <c r="P3" i="3"/>
  <c r="P4" i="3" s="1"/>
  <c r="O3" i="3"/>
  <c r="O4" i="3" s="1"/>
  <c r="N3" i="3"/>
  <c r="N4" i="3" s="1"/>
  <c r="M3" i="3"/>
  <c r="M4" i="3" s="1"/>
  <c r="L3" i="3"/>
  <c r="L4" i="3" s="1"/>
  <c r="K3" i="3"/>
  <c r="K4" i="3" s="1"/>
  <c r="J3" i="3"/>
  <c r="J4" i="3" s="1"/>
  <c r="I3" i="3"/>
  <c r="I4" i="3" s="1"/>
  <c r="H3" i="3"/>
  <c r="H4" i="3" s="1"/>
  <c r="G3" i="3"/>
  <c r="G4" i="3" s="1"/>
  <c r="F3" i="3"/>
  <c r="F4" i="3" s="1"/>
  <c r="E3" i="3"/>
  <c r="E4" i="3" s="1"/>
  <c r="D3" i="3"/>
  <c r="D4" i="3" s="1"/>
  <c r="C3" i="3"/>
  <c r="C4" i="3" s="1"/>
  <c r="B3" i="3"/>
  <c r="B4" i="3" s="1"/>
  <c r="A3" i="3"/>
  <c r="A4" i="3" s="1"/>
  <c r="AG3" i="1"/>
  <c r="AG4" i="1" s="1"/>
  <c r="AF3" i="1"/>
  <c r="AF4" i="1" s="1"/>
  <c r="AE3" i="1"/>
  <c r="AE4" i="1" s="1"/>
  <c r="AD3" i="1"/>
  <c r="AD4" i="1" s="1"/>
  <c r="AC3" i="1"/>
  <c r="AC4" i="1" s="1"/>
  <c r="AB3" i="1"/>
  <c r="AB4" i="1" s="1"/>
  <c r="AA3" i="1"/>
  <c r="AA4" i="1" s="1"/>
  <c r="Z3" i="1"/>
  <c r="Z4" i="1" s="1"/>
  <c r="Y3" i="1"/>
  <c r="Y4" i="1" s="1"/>
  <c r="X3" i="1"/>
  <c r="X4" i="1" s="1"/>
  <c r="W3" i="1"/>
  <c r="W4" i="1" s="1"/>
  <c r="V3" i="1"/>
  <c r="V4" i="1" s="1"/>
  <c r="U3" i="1"/>
  <c r="U4" i="1" s="1"/>
  <c r="T3" i="1"/>
  <c r="T4" i="1" s="1"/>
  <c r="S3" i="1"/>
  <c r="S4" i="1" s="1"/>
  <c r="R3" i="1"/>
  <c r="R4" i="1" s="1"/>
  <c r="P3" i="1"/>
  <c r="P4" i="1" s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I3" i="1"/>
  <c r="I4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  <c r="B3" i="1"/>
  <c r="B4" i="1" s="1"/>
  <c r="A3" i="1"/>
  <c r="A4" i="1" s="1"/>
  <c r="F2" i="8" l="1"/>
  <c r="D2" i="8"/>
  <c r="F2" i="10"/>
  <c r="D2" i="10"/>
  <c r="AG5" i="1"/>
  <c r="AG5" i="3"/>
  <c r="AG4" i="4"/>
  <c r="AI10" i="4"/>
  <c r="AG5" i="9"/>
  <c r="B2" i="7"/>
  <c r="D3" i="34"/>
  <c r="B4" i="34"/>
</calcChain>
</file>

<file path=xl/sharedStrings.xml><?xml version="1.0" encoding="utf-8"?>
<sst xmlns="http://schemas.openxmlformats.org/spreadsheetml/2006/main" count="336" uniqueCount="83">
  <si>
    <t>.</t>
  </si>
  <si>
    <t xml:space="preserve"> </t>
  </si>
  <si>
    <t>Number</t>
  </si>
  <si>
    <t>Point Index</t>
  </si>
  <si>
    <t>(Decimal)</t>
  </si>
  <si>
    <t>Value</t>
  </si>
  <si>
    <t>Point Index:</t>
  </si>
  <si>
    <t>Mantissa:</t>
  </si>
  <si>
    <t>000</t>
  </si>
  <si>
    <t>Mantissa Length</t>
  </si>
  <si>
    <t>Trimmed Number (27 bits)</t>
  </si>
  <si>
    <t>000000000011111111111110000</t>
  </si>
  <si>
    <t>Len</t>
  </si>
  <si>
    <t>Decimal</t>
  </si>
  <si>
    <t xml:space="preserve">Binary String: </t>
  </si>
  <si>
    <t>Sign Bit</t>
  </si>
  <si>
    <t>Sign</t>
  </si>
  <si>
    <t>000000000000000000.000000</t>
  </si>
  <si>
    <t>Exponent</t>
  </si>
  <si>
    <t>Mantissa</t>
  </si>
  <si>
    <t>+ 0.275647640228272 x 2^36</t>
  </si>
  <si>
    <t>Table 1</t>
  </si>
  <si>
    <t>Binary string</t>
  </si>
  <si>
    <t xml:space="preserve">Exponent </t>
  </si>
  <si>
    <t xml:space="preserve">Value 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</si>
  <si>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0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</si>
  <si>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</si>
  <si>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2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</si>
  <si>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3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</si>
  <si>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125</t>
    </r>
  </si>
  <si>
    <t>~42.5 undecillion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</si>
  <si>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126</t>
    </r>
  </si>
  <si>
    <t>~85.1 undecillion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</si>
  <si>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127</t>
    </r>
  </si>
  <si>
    <t>~170 undecillion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</si>
  <si>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128</t>
    </r>
  </si>
  <si>
    <t>~340 undecillion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</si>
  <si>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129</t>
    </r>
  </si>
  <si>
    <t>~681 undecillion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</si>
  <si>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130</t>
    </r>
  </si>
  <si>
    <t>~1.36 duodecillion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</si>
  <si>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131</t>
    </r>
  </si>
  <si>
    <t>~2.72 duodecillion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</si>
  <si>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252</t>
    </r>
  </si>
  <si>
    <t>~7.24 quattuorvigintillion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</si>
  <si>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253</t>
    </r>
  </si>
  <si>
    <t>~14.5 quattuorvigintillion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</si>
  <si>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254</t>
    </r>
  </si>
  <si>
    <t>~28.9 quattuorvigintillion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</si>
  <si>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255</t>
    </r>
  </si>
  <si>
    <t>~57.9 quattuorvigintillion</t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</si>
  <si>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-0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</si>
  <si>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-1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</si>
  <si>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-2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</si>
  <si>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-3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</si>
  <si>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-14</t>
    </r>
  </si>
  <si>
    <r>
      <rPr>
        <sz val="14"/>
        <color indexed="8"/>
        <rFont val="Helvetica Neue"/>
      </rPr>
      <t>~4.70 x 10</t>
    </r>
    <r>
      <rPr>
        <vertAlign val="superscript"/>
        <sz val="14"/>
        <color indexed="8"/>
        <rFont val="Helvetica Neue"/>
      </rPr>
      <t>-38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</si>
  <si>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-125</t>
    </r>
  </si>
  <si>
    <r>
      <rPr>
        <sz val="14"/>
        <color indexed="8"/>
        <rFont val="Helvetica Neue"/>
      </rPr>
      <t>~2.35 x 10</t>
    </r>
    <r>
      <rPr>
        <vertAlign val="superscript"/>
        <sz val="14"/>
        <color indexed="8"/>
        <rFont val="Helvetica Neue"/>
      </rPr>
      <t>-38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</si>
  <si>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-126</t>
    </r>
  </si>
  <si>
    <r>
      <rPr>
        <sz val="14"/>
        <color indexed="8"/>
        <rFont val="Helvetica Neue"/>
      </rPr>
      <t>~1.16 x 10</t>
    </r>
    <r>
      <rPr>
        <vertAlign val="superscript"/>
        <sz val="14"/>
        <color indexed="8"/>
        <rFont val="Helvetica Neue"/>
      </rPr>
      <t>-38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</si>
  <si>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-127</t>
    </r>
  </si>
  <si>
    <r>
      <rPr>
        <sz val="14"/>
        <color indexed="8"/>
        <rFont val="Helvetica Neue"/>
      </rPr>
      <t>~5.88 x 10</t>
    </r>
    <r>
      <rPr>
        <vertAlign val="superscript"/>
        <sz val="14"/>
        <color indexed="8"/>
        <rFont val="Helvetica Neue"/>
      </rPr>
      <t>-38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</si>
  <si>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-128</t>
    </r>
  </si>
  <si>
    <r>
      <rPr>
        <sz val="14"/>
        <color indexed="8"/>
        <rFont val="Helvetica Neue"/>
      </rPr>
      <t>~2.94 x 10</t>
    </r>
    <r>
      <rPr>
        <vertAlign val="superscript"/>
        <sz val="14"/>
        <color indexed="8"/>
        <rFont val="Helvetica Neue"/>
      </rPr>
      <t>-39</t>
    </r>
  </si>
  <si>
    <r>
      <rPr>
        <sz val="14"/>
        <color indexed="8"/>
        <rFont val="Helvetica Neue"/>
      </rPr>
      <t>~5.88 x 10</t>
    </r>
    <r>
      <rPr>
        <vertAlign val="superscript"/>
        <sz val="14"/>
        <color indexed="8"/>
        <rFont val="Helvetica Neue"/>
      </rPr>
      <t>-39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</si>
  <si>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124</t>
    </r>
  </si>
  <si>
    <t>~21.3 undecillion</t>
  </si>
  <si>
    <t>+ 0.458718061447144 x 2^22</t>
  </si>
  <si>
    <t>- 1.562750697135925 x 2^-87</t>
  </si>
  <si>
    <t>Special Case: Use this for zero</t>
  </si>
  <si>
    <r>
      <rPr>
        <sz val="14"/>
        <color indexed="15"/>
        <rFont val="Helvetica Neue"/>
      </rPr>
      <t>2</t>
    </r>
    <r>
      <rPr>
        <vertAlign val="superscript"/>
        <sz val="14"/>
        <color indexed="15"/>
        <rFont val="Helvetica Neue"/>
      </rPr>
      <t>-127</t>
    </r>
  </si>
  <si>
    <t>Special Case: subnormals</t>
  </si>
  <si>
    <t>- 1.0700829029083252 x 2^34</t>
  </si>
  <si>
    <t>0000011010011001101110</t>
  </si>
  <si>
    <t>+ 0.0257830619812012 x 2^-127</t>
  </si>
  <si>
    <t>1111111111111111111111</t>
  </si>
  <si>
    <t>+ 1.999999761581421 x 2^127</t>
  </si>
  <si>
    <r>
      <rPr>
        <sz val="14"/>
        <color indexed="15"/>
        <rFont val="Helvetica Neue"/>
      </rPr>
      <t>2</t>
    </r>
    <r>
      <rPr>
        <vertAlign val="superscript"/>
        <sz val="14"/>
        <color indexed="15"/>
        <rFont val="Helvetica Neue"/>
      </rPr>
      <t>-126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</si>
  <si>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-124</t>
    </r>
  </si>
  <si>
    <r>
      <rPr>
        <sz val="14"/>
        <color indexed="8"/>
        <rFont val="Helvetica Neue"/>
      </rPr>
      <t>2</t>
    </r>
    <r>
      <rPr>
        <vertAlign val="superscript"/>
        <sz val="14"/>
        <color indexed="8"/>
        <rFont val="Helvetica Neue"/>
      </rPr>
      <t>4</t>
    </r>
  </si>
  <si>
    <t>Special Case: use for infinity</t>
  </si>
  <si>
    <t>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</si>
</sst>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#############"/>
    <numFmt numFmtId="165" formatCode="0E+00"/>
    <numFmt numFmtId="166" formatCode="0.00000E+00"/>
  </numFmts>
  <fonts count="22">
    <font>
      <sz val="10"/>
      <color indexed="8"/>
      <name val="Helvetica Neue"/>
    </font>
    <font>
      <sz val="12"/>
      <color indexed="8"/>
      <name val="Helvetica Neue"/>
    </font>
    <font>
      <sz val="17"/>
      <color indexed="8"/>
      <name val="JetBrains Mono Regular"/>
    </font>
    <font>
      <sz val="17"/>
      <color indexed="8"/>
      <name val="JetBrains Mono Bold"/>
    </font>
    <font>
      <sz val="10"/>
      <color indexed="8"/>
      <name val="JetBrains Mono Regular"/>
    </font>
    <font>
      <sz val="10"/>
      <color indexed="8"/>
      <name val="JetBrains Mono Bold"/>
    </font>
    <font>
      <b/>
      <sz val="18"/>
      <color indexed="8"/>
      <name val="Helvetica Neue"/>
    </font>
    <font>
      <sz val="18"/>
      <color indexed="8"/>
      <name val="Helvetica Neue"/>
    </font>
    <font>
      <sz val="18"/>
      <color indexed="8"/>
      <name val="JetBrains Mono Regular"/>
    </font>
    <font>
      <sz val="18"/>
      <color indexed="8"/>
      <name val="JetBrains Mono Bold"/>
    </font>
    <font>
      <sz val="10"/>
      <color indexed="13"/>
      <name val="JetBrains Mono Regular"/>
    </font>
    <font>
      <b/>
      <sz val="10"/>
      <color indexed="8"/>
      <name val="Helvetica Neue"/>
    </font>
    <font>
      <b/>
      <sz val="17"/>
      <color indexed="8"/>
      <name val="Helvetica Neue"/>
    </font>
    <font>
      <sz val="19"/>
      <color indexed="8"/>
      <name val="Helvetica Neue"/>
    </font>
    <font>
      <sz val="19"/>
      <color indexed="15"/>
      <name val="Helvetica Neue"/>
    </font>
    <font>
      <b/>
      <sz val="14"/>
      <color indexed="8"/>
      <name val="Helvetica Neue"/>
    </font>
    <font>
      <sz val="14"/>
      <color indexed="8"/>
      <name val="Helvetica Neue"/>
    </font>
    <font>
      <vertAlign val="superscript"/>
      <sz val="14"/>
      <color indexed="8"/>
      <name val="Helvetica Neue"/>
    </font>
    <font>
      <sz val="19"/>
      <color indexed="13"/>
      <name val="Helvetica Neue"/>
    </font>
    <font>
      <b/>
      <sz val="14"/>
      <color indexed="15"/>
      <name val="Helvetica Neue"/>
    </font>
    <font>
      <sz val="14"/>
      <color indexed="15"/>
      <name val="Helvetica Neue"/>
    </font>
    <font>
      <vertAlign val="superscript"/>
      <sz val="14"/>
      <color indexed="15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/>
      <top style="thin">
        <color indexed="11"/>
      </top>
      <bottom style="thin">
        <color indexed="9"/>
      </bottom>
      <diagonal/>
    </border>
    <border>
      <left/>
      <right/>
      <top style="thin">
        <color indexed="11"/>
      </top>
      <bottom style="thin">
        <color indexed="9"/>
      </bottom>
      <diagonal/>
    </border>
    <border>
      <left/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9"/>
      </right>
      <top style="thin">
        <color indexed="14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11"/>
      </bottom>
      <diagonal/>
    </border>
    <border>
      <left style="thin">
        <color indexed="9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14"/>
      </right>
      <top style="thin">
        <color indexed="11"/>
      </top>
      <bottom style="thin">
        <color indexed="9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9"/>
      </left>
      <right style="thin">
        <color indexed="14"/>
      </right>
      <top style="thin">
        <color indexed="9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4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0" borderId="1" xfId="0" applyNumberFormat="1" applyFont="1" applyBorder="1">
      <alignment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4" fillId="0" borderId="1" xfId="0" applyNumberFormat="1" applyFont="1" applyBorder="1">
      <alignment vertical="top" wrapText="1"/>
    </xf>
    <xf numFmtId="49" fontId="4" fillId="0" borderId="1" xfId="0" applyNumberFormat="1" applyFont="1" applyBorder="1">
      <alignment vertical="top" wrapText="1"/>
    </xf>
    <xf numFmtId="0" fontId="0" fillId="0" borderId="1" xfId="0" applyNumberFormat="1" applyBorder="1">
      <alignment vertical="top" wrapText="1"/>
    </xf>
    <xf numFmtId="0" fontId="0" fillId="0" borderId="1" xfId="0" applyBorder="1">
      <alignment vertical="top" wrapText="1"/>
    </xf>
    <xf numFmtId="0" fontId="2" fillId="0" borderId="2" xfId="0" applyFont="1" applyBorder="1" applyAlignment="1">
      <alignment horizontal="left" vertical="top"/>
    </xf>
    <xf numFmtId="0" fontId="0" fillId="0" borderId="2" xfId="0" applyBorder="1">
      <alignment vertical="top" wrapText="1"/>
    </xf>
    <xf numFmtId="49" fontId="2" fillId="0" borderId="2" xfId="0" applyNumberFormat="1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/>
    </xf>
    <xf numFmtId="0" fontId="0" fillId="0" borderId="3" xfId="0" applyBorder="1">
      <alignment vertical="top" wrapText="1"/>
    </xf>
    <xf numFmtId="0" fontId="2" fillId="0" borderId="3" xfId="0" applyFont="1" applyBorder="1" applyAlignment="1">
      <alignment horizontal="right" vertical="top"/>
    </xf>
    <xf numFmtId="49" fontId="6" fillId="2" borderId="4" xfId="0" applyNumberFormat="1" applyFont="1" applyFill="1" applyBorder="1">
      <alignment vertical="top" wrapText="1"/>
    </xf>
    <xf numFmtId="49" fontId="7" fillId="0" borderId="5" xfId="0" applyNumberFormat="1" applyFont="1" applyBorder="1">
      <alignment vertical="top" wrapText="1"/>
    </xf>
    <xf numFmtId="0" fontId="7" fillId="0" borderId="5" xfId="0" applyNumberFormat="1" applyFont="1" applyBorder="1">
      <alignment vertical="top" wrapText="1"/>
    </xf>
    <xf numFmtId="0" fontId="8" fillId="0" borderId="5" xfId="0" applyNumberFormat="1" applyFont="1" applyBorder="1" applyAlignment="1">
      <alignment horizontal="right" vertical="top"/>
    </xf>
    <xf numFmtId="49" fontId="9" fillId="3" borderId="6" xfId="0" applyNumberFormat="1" applyFont="1" applyFill="1" applyBorder="1">
      <alignment vertical="top" wrapText="1"/>
    </xf>
    <xf numFmtId="49" fontId="9" fillId="3" borderId="6" xfId="0" applyNumberFormat="1" applyFont="1" applyFill="1" applyBorder="1" applyAlignment="1">
      <alignment horizontal="right" vertical="top" wrapText="1"/>
    </xf>
    <xf numFmtId="0" fontId="8" fillId="2" borderId="7" xfId="0" applyNumberFormat="1" applyFont="1" applyFill="1" applyBorder="1">
      <alignment vertical="top" wrapText="1"/>
    </xf>
    <xf numFmtId="49" fontId="8" fillId="0" borderId="8" xfId="0" applyNumberFormat="1" applyFont="1" applyBorder="1">
      <alignment vertical="top" wrapText="1"/>
    </xf>
    <xf numFmtId="0" fontId="8" fillId="2" borderId="4" xfId="0" applyNumberFormat="1" applyFont="1" applyFill="1" applyBorder="1">
      <alignment vertical="top" wrapText="1"/>
    </xf>
    <xf numFmtId="0" fontId="8" fillId="0" borderId="5" xfId="0" applyNumberFormat="1" applyFont="1" applyBorder="1">
      <alignment vertical="top" wrapText="1"/>
    </xf>
    <xf numFmtId="0" fontId="9" fillId="3" borderId="6" xfId="0" applyFont="1" applyFill="1" applyBorder="1" applyAlignment="1">
      <alignment horizontal="right" vertical="top" wrapText="1"/>
    </xf>
    <xf numFmtId="49" fontId="8" fillId="0" borderId="9" xfId="0" applyNumberFormat="1" applyFont="1" applyBorder="1" applyAlignment="1">
      <alignment horizontal="right" vertical="top" wrapText="1"/>
    </xf>
    <xf numFmtId="49" fontId="8" fillId="0" borderId="10" xfId="0" applyNumberFormat="1" applyFont="1" applyBorder="1" applyAlignment="1">
      <alignment horizontal="left" vertical="top" wrapText="1"/>
    </xf>
    <xf numFmtId="0" fontId="8" fillId="0" borderId="11" xfId="0" applyFont="1" applyBorder="1">
      <alignment vertical="top" wrapText="1"/>
    </xf>
    <xf numFmtId="0" fontId="8" fillId="0" borderId="1" xfId="0" applyFont="1" applyBorder="1">
      <alignment vertical="top" wrapText="1"/>
    </xf>
    <xf numFmtId="49" fontId="8" fillId="2" borderId="4" xfId="0" applyNumberFormat="1" applyFont="1" applyFill="1" applyBorder="1">
      <alignment vertical="top" wrapText="1"/>
    </xf>
    <xf numFmtId="0" fontId="8" fillId="0" borderId="11" xfId="0" applyNumberFormat="1" applyFont="1" applyBorder="1">
      <alignment vertical="top" wrapText="1"/>
    </xf>
    <xf numFmtId="49" fontId="8" fillId="0" borderId="5" xfId="0" applyNumberFormat="1" applyFont="1" applyBorder="1">
      <alignment vertical="top" wrapText="1"/>
    </xf>
    <xf numFmtId="49" fontId="9" fillId="3" borderId="6" xfId="0" applyNumberFormat="1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vertical="top" wrapText="1"/>
    </xf>
    <xf numFmtId="3" fontId="8" fillId="0" borderId="10" xfId="0" applyNumberFormat="1" applyFont="1" applyBorder="1">
      <alignment vertical="top" wrapText="1"/>
    </xf>
    <xf numFmtId="0" fontId="11" fillId="2" borderId="4" xfId="0" applyFont="1" applyFill="1" applyBorder="1">
      <alignment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0" xfId="0" applyNumberFormat="1" applyFont="1" applyBorder="1">
      <alignment vertical="top" wrapText="1"/>
    </xf>
    <xf numFmtId="0" fontId="8" fillId="2" borderId="4" xfId="0" applyFont="1" applyFill="1" applyBorder="1">
      <alignment vertical="top" wrapText="1"/>
    </xf>
    <xf numFmtId="0" fontId="2" fillId="0" borderId="1" xfId="0" applyFont="1" applyBorder="1">
      <alignment vertical="top" wrapText="1"/>
    </xf>
    <xf numFmtId="0" fontId="8" fillId="0" borderId="15" xfId="0" applyNumberFormat="1" applyFont="1" applyBorder="1" applyAlignment="1">
      <alignment horizontal="right" vertical="top" wrapText="1"/>
    </xf>
    <xf numFmtId="49" fontId="12" fillId="3" borderId="18" xfId="0" applyNumberFormat="1" applyFont="1" applyFill="1" applyBorder="1">
      <alignment vertical="top" wrapText="1"/>
    </xf>
    <xf numFmtId="49" fontId="12" fillId="3" borderId="19" xfId="0" applyNumberFormat="1" applyFont="1" applyFill="1" applyBorder="1">
      <alignment vertical="top" wrapText="1"/>
    </xf>
    <xf numFmtId="0" fontId="13" fillId="0" borderId="21" xfId="0" applyNumberFormat="1" applyFont="1" applyBorder="1" applyAlignment="1">
      <alignment horizontal="right" vertical="top" wrapText="1"/>
    </xf>
    <xf numFmtId="0" fontId="14" fillId="0" borderId="10" xfId="0" applyNumberFormat="1" applyFont="1" applyBorder="1">
      <alignment vertical="top" wrapText="1"/>
    </xf>
    <xf numFmtId="0" fontId="13" fillId="0" borderId="10" xfId="0" applyNumberFormat="1" applyFont="1" applyBorder="1" applyAlignment="1">
      <alignment horizontal="center" vertical="top" wrapText="1"/>
    </xf>
    <xf numFmtId="49" fontId="13" fillId="0" borderId="10" xfId="0" applyNumberFormat="1" applyFont="1" applyBorder="1">
      <alignment vertical="top" wrapText="1"/>
    </xf>
    <xf numFmtId="0" fontId="13" fillId="0" borderId="22" xfId="0" applyNumberFormat="1" applyFont="1" applyBorder="1" applyAlignment="1">
      <alignment horizontal="center" vertical="top" wrapText="1"/>
    </xf>
    <xf numFmtId="49" fontId="15" fillId="3" borderId="6" xfId="0" applyNumberFormat="1" applyFont="1" applyFill="1" applyBorder="1">
      <alignment vertical="top" wrapText="1"/>
    </xf>
    <xf numFmtId="0" fontId="15" fillId="2" borderId="7" xfId="0" applyNumberFormat="1" applyFont="1" applyFill="1" applyBorder="1">
      <alignment vertical="top" wrapText="1"/>
    </xf>
    <xf numFmtId="0" fontId="16" fillId="0" borderId="8" xfId="0" applyNumberFormat="1" applyFont="1" applyBorder="1">
      <alignment vertical="top" wrapText="1"/>
    </xf>
    <xf numFmtId="49" fontId="16" fillId="0" borderId="10" xfId="0" applyNumberFormat="1" applyFont="1" applyBorder="1" applyAlignment="1">
      <alignment horizontal="right" vertical="top" wrapText="1"/>
    </xf>
    <xf numFmtId="0" fontId="16" fillId="0" borderId="10" xfId="0" applyNumberFormat="1" applyFont="1" applyBorder="1">
      <alignment vertical="top" wrapText="1"/>
    </xf>
    <xf numFmtId="0" fontId="15" fillId="2" borderId="4" xfId="0" applyNumberFormat="1" applyFont="1" applyFill="1" applyBorder="1">
      <alignment vertical="top" wrapText="1"/>
    </xf>
    <xf numFmtId="0" fontId="16" fillId="0" borderId="5" xfId="0" applyNumberFormat="1" applyFont="1" applyBorder="1">
      <alignment vertical="top" wrapText="1"/>
    </xf>
    <xf numFmtId="49" fontId="16" fillId="0" borderId="1" xfId="0" applyNumberFormat="1" applyFont="1" applyBorder="1" applyAlignment="1">
      <alignment horizontal="right" vertical="top" wrapText="1"/>
    </xf>
    <xf numFmtId="0" fontId="16" fillId="0" borderId="1" xfId="0" applyNumberFormat="1" applyFont="1" applyBorder="1">
      <alignment vertical="top" wrapText="1"/>
    </xf>
    <xf numFmtId="0" fontId="16" fillId="0" borderId="5" xfId="0" applyFont="1" applyBorder="1">
      <alignment vertical="top" wrapText="1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>
      <alignment vertical="top" wrapText="1"/>
    </xf>
    <xf numFmtId="49" fontId="16" fillId="0" borderId="1" xfId="0" applyNumberFormat="1" applyFont="1" applyBorder="1">
      <alignment vertical="top" wrapText="1"/>
    </xf>
    <xf numFmtId="0" fontId="15" fillId="2" borderId="4" xfId="0" applyFont="1" applyFill="1" applyBorder="1">
      <alignment vertical="top" wrapText="1"/>
    </xf>
    <xf numFmtId="49" fontId="16" fillId="0" borderId="10" xfId="0" applyNumberFormat="1" applyFont="1" applyBorder="1">
      <alignment vertical="top" wrapText="1"/>
    </xf>
    <xf numFmtId="0" fontId="18" fillId="0" borderId="10" xfId="0" applyNumberFormat="1" applyFont="1" applyBorder="1" applyAlignment="1">
      <alignment horizontal="center" vertical="top" wrapText="1"/>
    </xf>
    <xf numFmtId="49" fontId="18" fillId="0" borderId="10" xfId="0" applyNumberFormat="1" applyFont="1" applyBorder="1">
      <alignment vertical="top" wrapText="1"/>
    </xf>
    <xf numFmtId="0" fontId="11" fillId="3" borderId="6" xfId="0" applyFont="1" applyFill="1" applyBorder="1">
      <alignment vertical="top" wrapText="1"/>
    </xf>
    <xf numFmtId="0" fontId="11" fillId="2" borderId="7" xfId="0" applyFont="1" applyFill="1" applyBorder="1">
      <alignment vertical="top" wrapText="1"/>
    </xf>
    <xf numFmtId="0" fontId="0" fillId="0" borderId="8" xfId="0" applyBorder="1">
      <alignment vertical="top" wrapText="1"/>
    </xf>
    <xf numFmtId="0" fontId="0" fillId="0" borderId="10" xfId="0" applyBorder="1">
      <alignment vertical="top" wrapText="1"/>
    </xf>
    <xf numFmtId="0" fontId="0" fillId="0" borderId="5" xfId="0" applyBorder="1">
      <alignment vertical="top" wrapText="1"/>
    </xf>
    <xf numFmtId="0" fontId="19" fillId="2" borderId="7" xfId="0" applyNumberFormat="1" applyFont="1" applyFill="1" applyBorder="1">
      <alignment vertical="top" wrapText="1"/>
    </xf>
    <xf numFmtId="0" fontId="20" fillId="0" borderId="8" xfId="0" applyNumberFormat="1" applyFont="1" applyBorder="1">
      <alignment vertical="top" wrapText="1"/>
    </xf>
    <xf numFmtId="49" fontId="20" fillId="0" borderId="10" xfId="0" applyNumberFormat="1" applyFont="1" applyBorder="1" applyAlignment="1">
      <alignment horizontal="right" vertical="top" wrapText="1"/>
    </xf>
    <xf numFmtId="49" fontId="13" fillId="0" borderId="22" xfId="0" applyNumberFormat="1" applyFont="1" applyBorder="1" applyAlignment="1">
      <alignment horizontal="center" vertical="top" wrapText="1" readingOrder="1"/>
    </xf>
    <xf numFmtId="11" fontId="16" fillId="0" borderId="1" xfId="0" applyNumberFormat="1" applyFont="1" applyBorder="1">
      <alignment vertical="top" wrapText="1"/>
    </xf>
    <xf numFmtId="0" fontId="19" fillId="2" borderId="4" xfId="0" applyNumberFormat="1" applyFont="1" applyFill="1" applyBorder="1">
      <alignment vertical="top" wrapText="1"/>
    </xf>
    <xf numFmtId="0" fontId="20" fillId="0" borderId="5" xfId="0" applyNumberFormat="1" applyFont="1" applyBorder="1">
      <alignment vertical="top" wrapText="1"/>
    </xf>
    <xf numFmtId="0" fontId="13" fillId="0" borderId="10" xfId="0" applyNumberFormat="1" applyFont="1" applyBorder="1" applyAlignment="1">
      <alignment horizontal="center" vertical="top" wrapText="1" readingOrder="1"/>
    </xf>
    <xf numFmtId="0" fontId="13" fillId="0" borderId="22" xfId="0" applyNumberFormat="1" applyFont="1" applyBorder="1" applyAlignment="1">
      <alignment horizontal="center" vertical="top" wrapText="1" readingOrder="1"/>
    </xf>
    <xf numFmtId="0" fontId="8" fillId="2" borderId="7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>
      <alignment vertical="top" wrapText="1"/>
    </xf>
    <xf numFmtId="0" fontId="8" fillId="0" borderId="1" xfId="0" applyNumberFormat="1" applyFont="1" applyBorder="1" applyAlignment="1">
      <alignment horizontal="left" vertical="top" wrapText="1"/>
    </xf>
    <xf numFmtId="0" fontId="0" fillId="0" borderId="1" xfId="0" applyBorder="1">
      <alignment vertical="top" wrapText="1"/>
    </xf>
    <xf numFmtId="0" fontId="8" fillId="0" borderId="13" xfId="0" applyNumberFormat="1" applyFont="1" applyBorder="1" applyAlignment="1">
      <alignment horizontal="center" vertical="top" wrapText="1"/>
    </xf>
    <xf numFmtId="0" fontId="0" fillId="0" borderId="16" xfId="0" applyBorder="1">
      <alignment vertical="top" wrapText="1"/>
    </xf>
    <xf numFmtId="49" fontId="10" fillId="0" borderId="14" xfId="0" applyNumberFormat="1" applyFont="1" applyBorder="1" applyAlignment="1">
      <alignment horizontal="left" vertical="top" wrapText="1"/>
    </xf>
    <xf numFmtId="0" fontId="0" fillId="0" borderId="17" xfId="0" applyBorder="1">
      <alignment vertical="top" wrapText="1"/>
    </xf>
    <xf numFmtId="49" fontId="10" fillId="0" borderId="12" xfId="0" applyNumberFormat="1" applyFont="1" applyBorder="1" applyAlignment="1">
      <alignment horizontal="right" vertical="top" wrapText="1"/>
    </xf>
    <xf numFmtId="0" fontId="0" fillId="0" borderId="15" xfId="0" applyBorder="1">
      <alignment vertical="top" wrapText="1"/>
    </xf>
    <xf numFmtId="0" fontId="8" fillId="2" borderId="10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>
      <alignment vertical="top" wrapText="1"/>
    </xf>
    <xf numFmtId="49" fontId="8" fillId="2" borderId="1" xfId="0" applyNumberFormat="1" applyFont="1" applyFill="1" applyBorder="1">
      <alignment vertical="top" wrapText="1"/>
    </xf>
    <xf numFmtId="49" fontId="8" fillId="2" borderId="7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center" vertical="top" wrapText="1"/>
    </xf>
    <xf numFmtId="49" fontId="12" fillId="3" borderId="19" xfId="0" applyNumberFormat="1" applyFont="1" applyFill="1" applyBorder="1">
      <alignment vertical="top" wrapText="1"/>
    </xf>
    <xf numFmtId="0" fontId="11" fillId="3" borderId="19" xfId="0" applyFont="1" applyFill="1" applyBorder="1">
      <alignment vertical="top" wrapText="1"/>
    </xf>
    <xf numFmtId="0" fontId="11" fillId="3" borderId="20" xfId="0" applyFont="1" applyFill="1" applyBorder="1">
      <alignment vertical="top" wrapText="1"/>
    </xf>
    <xf numFmtId="49" fontId="13" fillId="0" borderId="23" xfId="0" applyNumberFormat="1" applyFont="1" applyBorder="1" applyAlignment="1">
      <alignment horizontal="center" vertical="top" wrapText="1"/>
    </xf>
    <xf numFmtId="0" fontId="0" fillId="0" borderId="24" xfId="0" applyBorder="1">
      <alignment vertical="top" wrapText="1"/>
    </xf>
    <xf numFmtId="0" fontId="0" fillId="0" borderId="25" xfId="0" applyBorder="1">
      <alignment vertical="top" wrapText="1"/>
    </xf>
    <xf numFmtId="0" fontId="1" fillId="0" borderId="0" xfId="0" applyFont="1" applyAlignment="1">
      <alignment horizontal="center" vertical="center"/>
    </xf>
    <xf numFmtId="49" fontId="20" fillId="0" borderId="10" xfId="0" applyNumberFormat="1" applyFont="1" applyBorder="1" applyAlignment="1">
      <alignment horizontal="right" vertical="top" wrapText="1"/>
    </xf>
    <xf numFmtId="0" fontId="0" fillId="0" borderId="10" xfId="0" applyBorder="1">
      <alignment vertical="top" wrapText="1"/>
    </xf>
    <xf numFmtId="49" fontId="13" fillId="0" borderId="26" xfId="0" applyNumberFormat="1" applyFont="1" applyBorder="1" applyAlignment="1">
      <alignment horizontal="center" vertical="top" wrapText="1"/>
    </xf>
    <xf numFmtId="0" fontId="0" fillId="0" borderId="27" xfId="0" applyBorder="1">
      <alignment vertical="top" wrapText="1"/>
    </xf>
    <xf numFmtId="165" fontId="13" fillId="0" borderId="23" xfId="0" applyNumberFormat="1" applyFont="1" applyBorder="1" applyAlignment="1">
      <alignment horizontal="center" vertical="top" wrapText="1"/>
    </xf>
    <xf numFmtId="49" fontId="20" fillId="0" borderId="1" xfId="0" applyNumberFormat="1" applyFont="1" applyBorder="1" applyAlignment="1">
      <alignment horizontal="right" vertical="top" wrapText="1"/>
    </xf>
    <xf numFmtId="166" fontId="13" fillId="0" borderId="2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DBDBDB"/>
      <rgbColor rgb="FF3F3F3F"/>
      <rgbColor rgb="FFBDC0BF"/>
      <rgbColor rgb="FF919191"/>
      <rgbColor rgb="FFD8D8D8"/>
      <rgbColor rgb="FFB417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534523</xdr:colOff>
      <xdr:row>4</xdr:row>
      <xdr:rowOff>112775</xdr:rowOff>
    </xdr:from>
    <xdr:to>
      <xdr:col>16</xdr:col>
      <xdr:colOff>48407</xdr:colOff>
      <xdr:row>17</xdr:row>
      <xdr:rowOff>161899</xdr:rowOff>
    </xdr:to>
    <xdr:sp macro="" textlink="">
      <xdr:nvSpPr>
        <xdr:cNvPr id="2" name="This format can represent numbers up to ~65,535.99985!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96523" y="773175"/>
          <a:ext cx="10943885" cy="21954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6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6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This format can represent numbers up to ~65,535.99985!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120884</xdr:colOff>
      <xdr:row>5</xdr:row>
      <xdr:rowOff>58902</xdr:rowOff>
    </xdr:from>
    <xdr:to>
      <xdr:col>17</xdr:col>
      <xdr:colOff>221810</xdr:colOff>
      <xdr:row>18</xdr:row>
      <xdr:rowOff>116205</xdr:rowOff>
    </xdr:to>
    <xdr:sp macro="" textlink="">
      <xdr:nvSpPr>
        <xdr:cNvPr id="4" name="Subnormals: when the exponent is at it’s minimum value, interpret it as though it were one higher and take the implied leading bit and replace it with 0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 txBox="1"/>
      </xdr:nvSpPr>
      <xdr:spPr>
        <a:xfrm>
          <a:off x="882884" y="884402"/>
          <a:ext cx="12292927" cy="220360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40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40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Subnormals: </a:t>
          </a:r>
          <a:r>
            <a:rPr sz="4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when the exponent is at it’s minimum value, interpret it as though it were one higher and take the implied leading bit and replace it with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showGridLines="0" workbookViewId="0"/>
  </sheetViews>
  <sheetFormatPr baseColWidth="10" defaultColWidth="16.33203125" defaultRowHeight="20" customHeight="1"/>
  <cols>
    <col min="1" max="6" width="3.5" style="1" customWidth="1"/>
    <col min="7" max="11" width="3" style="1" customWidth="1"/>
    <col min="12" max="17" width="3.1640625" style="1" customWidth="1"/>
    <col min="18" max="26" width="3.5" style="1" customWidth="1"/>
    <col min="27" max="33" width="4.5" style="1" customWidth="1"/>
    <col min="34" max="34" width="16.33203125" style="1" customWidth="1"/>
    <col min="35" max="16384" width="16.33203125" style="1"/>
  </cols>
  <sheetData>
    <row r="1" spans="1:33" ht="10.75" customHeight="1"/>
    <row r="2" spans="1:33" ht="30.25" customHeight="1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3" t="s">
        <v>0</v>
      </c>
      <c r="R2" s="2">
        <v>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ht="21.25" customHeight="1">
      <c r="A3" s="4">
        <f>MATCH(".",A2:AG2)-COLUMN()+IF(COLUMN()-MATCH(".",A2:AG2)&lt;0,-1,0)</f>
        <v>15</v>
      </c>
      <c r="B3" s="4">
        <f>MATCH(".",A2:AG2)-COLUMN()+IF(COLUMN()-MATCH(".",A2:AG2)&lt;0,-1,0)</f>
        <v>14</v>
      </c>
      <c r="C3" s="4">
        <f>MATCH(".",A2:AG2)-COLUMN()+IF(COLUMN()-MATCH(".",A2:AG2)&lt;0,-1,0)</f>
        <v>13</v>
      </c>
      <c r="D3" s="4">
        <f>MATCH(".",A2:AG2)-COLUMN()+IF(COLUMN()-MATCH(".",A2:AG2)&lt;0,-1,0)</f>
        <v>12</v>
      </c>
      <c r="E3" s="4">
        <f>MATCH(".",A2:AG2)-COLUMN()+IF(COLUMN()-MATCH(".",A2:AG2)&lt;0,-1,0)</f>
        <v>11</v>
      </c>
      <c r="F3" s="4">
        <f>MATCH(".",A2:AG2)-COLUMN()+IF(COLUMN()-MATCH(".",A2:AG2)&lt;0,-1,0)</f>
        <v>10</v>
      </c>
      <c r="G3" s="4">
        <f>MATCH(".",A2:AG2)-COLUMN()+IF(COLUMN()-MATCH(".",A2:AG2)&lt;0,-1,0)</f>
        <v>9</v>
      </c>
      <c r="H3" s="4">
        <f>MATCH(".",A2:AG2)-COLUMN()+IF(COLUMN()-MATCH(".",A2:AG2)&lt;0,-1,0)</f>
        <v>8</v>
      </c>
      <c r="I3" s="4">
        <f>MATCH(".",A2:AG2)-COLUMN()+IF(COLUMN()-MATCH(".",A2:AG2)&lt;0,-1,0)</f>
        <v>7</v>
      </c>
      <c r="J3" s="4">
        <f>MATCH(".",A2:AG2)-COLUMN()+IF(COLUMN()-MATCH(".",A2:AG2)&lt;0,-1,0)</f>
        <v>6</v>
      </c>
      <c r="K3" s="4">
        <f>MATCH(".",A2:AG2)-COLUMN()+IF(COLUMN()-MATCH(".",A2:AG2)&lt;0,-1,0)</f>
        <v>5</v>
      </c>
      <c r="L3" s="4">
        <f>MATCH(".",A2:AG2)-COLUMN()+IF(COLUMN()-MATCH(".",A2:AG2)&lt;0,-1,0)</f>
        <v>4</v>
      </c>
      <c r="M3" s="4">
        <f>MATCH(".",A2:AG2)-COLUMN()+IF(COLUMN()-MATCH(".",A2:AG2)&lt;0,-1,0)</f>
        <v>3</v>
      </c>
      <c r="N3" s="4">
        <f>MATCH(".",A2:AG2)-COLUMN()+IF(COLUMN()-MATCH(".",A2:AG2)&lt;0,-1,0)</f>
        <v>2</v>
      </c>
      <c r="O3" s="4">
        <f>MATCH(".",A2:AG2)-COLUMN()+IF(COLUMN()-MATCH(".",A2:AG2)&lt;0,-1,0)</f>
        <v>1</v>
      </c>
      <c r="P3" s="4">
        <f>MATCH(".",A2:AG2)-COLUMN()+IF(COLUMN()-MATCH(".",A2:AG2)&lt;0,-1,0)</f>
        <v>0</v>
      </c>
      <c r="Q3" s="5" t="s">
        <v>1</v>
      </c>
      <c r="R3" s="4">
        <f>MATCH(".",A2:AG2)-COLUMN()+IF(COLUMN()-MATCH(".",A2:AG2)&lt;0,-1,0)</f>
        <v>-1</v>
      </c>
      <c r="S3" s="4">
        <f>MATCH(".",A2:AG2)-COLUMN()+IF(COLUMN()-MATCH(".",A2:AG2)&lt;0,-1,0)</f>
        <v>-2</v>
      </c>
      <c r="T3" s="4">
        <f>MATCH(".",A2:AG2)-COLUMN()+IF(COLUMN()-MATCH(".",A2:AG2)&lt;0,-1,0)</f>
        <v>-3</v>
      </c>
      <c r="U3" s="4">
        <f>MATCH(".",A2:AG2)-COLUMN()+IF(COLUMN()-MATCH(".",A2:AG2)&lt;0,-1,0)</f>
        <v>-4</v>
      </c>
      <c r="V3" s="4">
        <f>MATCH(".",A2:AG2)-COLUMN()+IF(COLUMN()-MATCH(".",A2:AG2)&lt;0,-1,0)</f>
        <v>-5</v>
      </c>
      <c r="W3" s="4">
        <f>MATCH(".",A2:AG2)-COLUMN()+IF(COLUMN()-MATCH(".",A2:AG2)&lt;0,-1,0)</f>
        <v>-6</v>
      </c>
      <c r="X3" s="4">
        <f>MATCH(".",A2:AG2)-COLUMN()+IF(COLUMN()-MATCH(".",A2:AG2)&lt;0,-1,0)</f>
        <v>-7</v>
      </c>
      <c r="Y3" s="4">
        <f>MATCH(".",A2:AG2)-COLUMN()+IF(COLUMN()-MATCH(".",A2:AG2)&lt;0,-1,0)</f>
        <v>-8</v>
      </c>
      <c r="Z3" s="4">
        <f>MATCH(".",A2:AG2)-COLUMN()+IF(COLUMN()-MATCH(".",A2:AG2)&lt;0,-1,0)</f>
        <v>-9</v>
      </c>
      <c r="AA3" s="4">
        <f>MATCH(".",A2:AG2)-COLUMN()+IF(COLUMN()-MATCH(".",A2:AG2)&lt;0,-1,0)</f>
        <v>-10</v>
      </c>
      <c r="AB3" s="4">
        <f>MATCH(".",A2:AG2)-COLUMN()+IF(COLUMN()-MATCH(".",A2:AG2)&lt;0,-1,0)</f>
        <v>-11</v>
      </c>
      <c r="AC3" s="4">
        <f>MATCH(".",A2:AG2)-COLUMN()+IF(COLUMN()-MATCH(".",A2:AG2)&lt;0,-1,0)</f>
        <v>-12</v>
      </c>
      <c r="AD3" s="4">
        <f>MATCH(".",A2:AG2)-COLUMN()+IF(COLUMN()-MATCH(".",A2:AG2)&lt;0,-1,0)</f>
        <v>-13</v>
      </c>
      <c r="AE3" s="4">
        <f>MATCH(".",A2:AG2)-COLUMN()+IF(COLUMN()-MATCH(".",A2:AG2)&lt;0,-1,0)</f>
        <v>-14</v>
      </c>
      <c r="AF3" s="4">
        <f>MATCH(".",A2:AG2)-COLUMN()+IF(COLUMN()-MATCH(".",A2:AG2)&lt;0,-1,0)</f>
        <v>-15</v>
      </c>
      <c r="AG3" s="4">
        <f>MATCH(".",A2:AG2)-COLUMN()+IF(COLUMN()-MATCH(".",A2:AG2)&lt;0,-1,0)</f>
        <v>-16</v>
      </c>
    </row>
    <row r="4" spans="1:33" ht="8.25" hidden="1" customHeight="1">
      <c r="A4" s="6">
        <f t="shared" ref="A4:P4" si="0">2^A3</f>
        <v>32768</v>
      </c>
      <c r="B4" s="6">
        <f t="shared" si="0"/>
        <v>16384</v>
      </c>
      <c r="C4" s="6">
        <f t="shared" si="0"/>
        <v>8192</v>
      </c>
      <c r="D4" s="6">
        <f t="shared" si="0"/>
        <v>4096</v>
      </c>
      <c r="E4" s="6">
        <f t="shared" si="0"/>
        <v>2048</v>
      </c>
      <c r="F4" s="6">
        <f t="shared" si="0"/>
        <v>1024</v>
      </c>
      <c r="G4" s="6">
        <f t="shared" si="0"/>
        <v>512</v>
      </c>
      <c r="H4" s="6">
        <f t="shared" si="0"/>
        <v>256</v>
      </c>
      <c r="I4" s="6">
        <f t="shared" si="0"/>
        <v>128</v>
      </c>
      <c r="J4" s="6">
        <f t="shared" si="0"/>
        <v>64</v>
      </c>
      <c r="K4" s="6">
        <f t="shared" si="0"/>
        <v>32</v>
      </c>
      <c r="L4" s="6">
        <f t="shared" si="0"/>
        <v>16</v>
      </c>
      <c r="M4" s="6">
        <f t="shared" si="0"/>
        <v>8</v>
      </c>
      <c r="N4" s="6">
        <f t="shared" si="0"/>
        <v>4</v>
      </c>
      <c r="O4" s="6">
        <f t="shared" si="0"/>
        <v>2</v>
      </c>
      <c r="P4" s="6">
        <f t="shared" si="0"/>
        <v>1</v>
      </c>
      <c r="Q4" s="7"/>
      <c r="R4" s="6">
        <f t="shared" ref="R4:AG4" si="1">2^R3</f>
        <v>0.5</v>
      </c>
      <c r="S4" s="6">
        <f t="shared" si="1"/>
        <v>0.25</v>
      </c>
      <c r="T4" s="6">
        <f t="shared" si="1"/>
        <v>0.125</v>
      </c>
      <c r="U4" s="6">
        <f t="shared" si="1"/>
        <v>6.25E-2</v>
      </c>
      <c r="V4" s="6">
        <f t="shared" si="1"/>
        <v>3.125E-2</v>
      </c>
      <c r="W4" s="6">
        <f t="shared" si="1"/>
        <v>1.5625E-2</v>
      </c>
      <c r="X4" s="6">
        <f t="shared" si="1"/>
        <v>7.8125E-3</v>
      </c>
      <c r="Y4" s="6">
        <f t="shared" si="1"/>
        <v>3.90625E-3</v>
      </c>
      <c r="Z4" s="6">
        <f t="shared" si="1"/>
        <v>1.953125E-3</v>
      </c>
      <c r="AA4" s="6">
        <f t="shared" si="1"/>
        <v>9.765625E-4</v>
      </c>
      <c r="AB4" s="6">
        <f t="shared" si="1"/>
        <v>4.8828125E-4</v>
      </c>
      <c r="AC4" s="6">
        <f t="shared" si="1"/>
        <v>2.44140625E-4</v>
      </c>
      <c r="AD4" s="6">
        <f t="shared" si="1"/>
        <v>1.220703125E-4</v>
      </c>
      <c r="AE4" s="6">
        <f t="shared" si="1"/>
        <v>6.103515625E-5</v>
      </c>
      <c r="AF4" s="6">
        <f t="shared" si="1"/>
        <v>3.0517578125E-5</v>
      </c>
      <c r="AG4" s="6">
        <f t="shared" si="1"/>
        <v>1.52587890625E-5</v>
      </c>
    </row>
    <row r="5" spans="1:33" ht="30.2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 t="str">
        <f>"=DEC "&amp;SUMPRODUCT(A2:AG2,A4:AG4)</f>
        <v>=DEC 1.5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6"/>
  <sheetViews>
    <sheetView showGridLines="0"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baseColWidth="10" defaultColWidth="16.33203125" defaultRowHeight="20" customHeight="1"/>
  <cols>
    <col min="1" max="1" width="28.5" style="1" customWidth="1"/>
    <col min="2" max="3" width="29.1640625" style="1" customWidth="1"/>
    <col min="4" max="4" width="15.83203125" style="1" customWidth="1"/>
    <col min="5" max="5" width="44.6640625" style="1" customWidth="1"/>
    <col min="6" max="6" width="13.6640625" style="1" customWidth="1"/>
    <col min="7" max="7" width="41" style="1" customWidth="1"/>
    <col min="8" max="9" width="16.33203125" style="1" customWidth="1"/>
    <col min="10" max="16384" width="16.33203125" style="1"/>
  </cols>
  <sheetData>
    <row r="1" spans="1:8" ht="31.5" customHeight="1">
      <c r="A1" s="33" t="s">
        <v>15</v>
      </c>
      <c r="B1" s="33" t="s">
        <v>3</v>
      </c>
      <c r="C1" s="33" t="s">
        <v>16</v>
      </c>
      <c r="D1" s="34"/>
      <c r="E1" s="33" t="s">
        <v>7</v>
      </c>
      <c r="F1" s="34"/>
      <c r="G1" s="33" t="s">
        <v>13</v>
      </c>
    </row>
    <row r="2" spans="1:8" ht="32.5" customHeight="1">
      <c r="A2" s="90">
        <f ca="1">RANDBETWEEN(0,1)</f>
        <v>0</v>
      </c>
      <c r="B2" s="90">
        <f ca="1">BIN2DEC(D4)</f>
        <v>140</v>
      </c>
      <c r="C2" s="93" t="str">
        <f ca="1">IF($A2=0,"+","−")</f>
        <v>+</v>
      </c>
      <c r="D2" s="88" t="e">
        <f ca="1">IF($B2&gt;=140,"0."&amp;DEC2BIN(0,ABS($B2-140)),"")</f>
        <v>#NUM!</v>
      </c>
      <c r="E2" s="95" t="s">
        <v>17</v>
      </c>
      <c r="F2" s="86" t="str">
        <f ca="1">IF($B2&lt;116,DEC2BIN(0,ABS(116-$B2))&amp;".","")</f>
        <v/>
      </c>
      <c r="G2" s="35">
        <v>0</v>
      </c>
    </row>
    <row r="3" spans="1:8" ht="32.5" customHeight="1">
      <c r="A3" s="91"/>
      <c r="B3" s="91"/>
      <c r="C3" s="81"/>
      <c r="D3" s="89"/>
      <c r="E3" s="85"/>
      <c r="F3" s="87"/>
      <c r="G3" s="29"/>
    </row>
    <row r="4" spans="1:8" ht="31.25" customHeight="1">
      <c r="A4" s="92" t="s">
        <v>14</v>
      </c>
      <c r="B4" s="91"/>
      <c r="C4" s="39"/>
      <c r="D4" s="41" t="str">
        <f ca="1">DEC2BIN(RANDBETWEEN(91,160),8)</f>
        <v>10001100</v>
      </c>
      <c r="E4" s="94" t="e">
        <f ca="1">DEC2BIN(RANDBETWEEN(0,0),24)</f>
        <v>#NUM!</v>
      </c>
      <c r="F4" s="83"/>
      <c r="G4" s="37"/>
    </row>
    <row r="6" spans="1:8" ht="20" customHeight="1">
      <c r="H6" s="6" t="b">
        <v>0</v>
      </c>
    </row>
  </sheetData>
  <mergeCells count="8">
    <mergeCell ref="A2:A3"/>
    <mergeCell ref="A4:B4"/>
    <mergeCell ref="C2:C3"/>
    <mergeCell ref="B2:B3"/>
    <mergeCell ref="E4:F4"/>
    <mergeCell ref="E2:E3"/>
    <mergeCell ref="F2:F3"/>
    <mergeCell ref="D2:D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G6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0.1640625" style="1" customWidth="1"/>
    <col min="7" max="8" width="16.33203125" style="1" customWidth="1"/>
    <col min="9" max="16384" width="16.33203125" style="1"/>
  </cols>
  <sheetData>
    <row r="1" spans="2:7" ht="23.25" customHeight="1"/>
    <row r="2" spans="2:7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7" ht="31" customHeight="1">
      <c r="B3" s="44">
        <f t="shared" ref="B3:D3" ca="1" si="0">RANDBETWEEN(0,1)</f>
        <v>1</v>
      </c>
      <c r="C3" s="45" t="str">
        <f ca="1">DEC2BIN(RANDBETWEEN(0,2^8),8)</f>
        <v>01001000</v>
      </c>
      <c r="D3" s="46">
        <f t="shared" ca="1" si="0"/>
        <v>1</v>
      </c>
      <c r="E3" s="47" t="s">
        <v>0</v>
      </c>
      <c r="F3" s="48" t="e">
        <f ca="1">DEC2BIN(RANDBETWEEN(0,2^(22)),22)</f>
        <v>#NUM!</v>
      </c>
    </row>
    <row r="4" spans="2:7" ht="30.75" customHeight="1">
      <c r="B4" s="99" t="s">
        <v>20</v>
      </c>
      <c r="C4" s="100"/>
      <c r="D4" s="100"/>
      <c r="E4" s="100"/>
      <c r="F4" s="101"/>
    </row>
    <row r="6" spans="2:7" ht="20" customHeight="1">
      <c r="G6" s="6" t="b">
        <v>0</v>
      </c>
    </row>
  </sheetData>
  <mergeCells count="2">
    <mergeCell ref="D2:F2"/>
    <mergeCell ref="B4:F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25" customHeight="1">
      <c r="B3" s="50">
        <v>0</v>
      </c>
      <c r="C3" s="51">
        <v>0</v>
      </c>
      <c r="D3" s="52" t="s">
        <v>25</v>
      </c>
      <c r="E3" s="53">
        <v>1</v>
      </c>
    </row>
    <row r="4" spans="2:5" ht="25" customHeight="1">
      <c r="B4" s="54">
        <v>1</v>
      </c>
      <c r="C4" s="55">
        <v>1</v>
      </c>
      <c r="D4" s="56" t="s">
        <v>26</v>
      </c>
      <c r="E4" s="57">
        <v>2</v>
      </c>
    </row>
    <row r="5" spans="2:5" ht="25" customHeight="1">
      <c r="B5" s="54">
        <v>2</v>
      </c>
      <c r="C5" s="55">
        <v>2</v>
      </c>
      <c r="D5" s="56" t="s">
        <v>27</v>
      </c>
      <c r="E5" s="57">
        <v>4</v>
      </c>
    </row>
    <row r="6" spans="2:5" ht="25" customHeight="1">
      <c r="B6" s="54">
        <v>3</v>
      </c>
      <c r="C6" s="55">
        <v>3</v>
      </c>
      <c r="D6" s="56" t="s">
        <v>28</v>
      </c>
      <c r="E6" s="57">
        <v>8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29</v>
      </c>
      <c r="E8" s="61" t="s">
        <v>30</v>
      </c>
    </row>
    <row r="9" spans="2:5" ht="25" customHeight="1">
      <c r="B9" s="54">
        <v>126</v>
      </c>
      <c r="C9" s="55">
        <v>126</v>
      </c>
      <c r="D9" s="56" t="s">
        <v>31</v>
      </c>
      <c r="E9" s="61" t="s">
        <v>32</v>
      </c>
    </row>
    <row r="10" spans="2:5" ht="25" customHeight="1">
      <c r="B10" s="54">
        <v>127</v>
      </c>
      <c r="C10" s="55">
        <v>127</v>
      </c>
      <c r="D10" s="56" t="s">
        <v>33</v>
      </c>
      <c r="E10" s="61" t="s">
        <v>34</v>
      </c>
    </row>
    <row r="11" spans="2:5" ht="25" customHeight="1">
      <c r="B11" s="54">
        <v>10000000</v>
      </c>
      <c r="C11" s="55">
        <v>128</v>
      </c>
      <c r="D11" s="56" t="s">
        <v>35</v>
      </c>
      <c r="E11" s="61" t="s">
        <v>36</v>
      </c>
    </row>
    <row r="12" spans="2:5" ht="25" customHeight="1">
      <c r="B12" s="54">
        <v>10000001</v>
      </c>
      <c r="C12" s="55">
        <v>129</v>
      </c>
      <c r="D12" s="56" t="s">
        <v>37</v>
      </c>
      <c r="E12" s="61" t="s">
        <v>38</v>
      </c>
    </row>
    <row r="13" spans="2:5" ht="40" customHeight="1">
      <c r="B13" s="54">
        <v>10000010</v>
      </c>
      <c r="C13" s="55">
        <v>130</v>
      </c>
      <c r="D13" s="56" t="s">
        <v>39</v>
      </c>
      <c r="E13" s="61" t="s">
        <v>40</v>
      </c>
    </row>
    <row r="14" spans="2:5" ht="40" customHeight="1">
      <c r="B14" s="54">
        <v>10000011</v>
      </c>
      <c r="C14" s="55">
        <v>131</v>
      </c>
      <c r="D14" s="56" t="s">
        <v>41</v>
      </c>
      <c r="E14" s="61" t="s">
        <v>42</v>
      </c>
    </row>
    <row r="15" spans="2:5" ht="25" customHeight="1">
      <c r="B15" s="62"/>
      <c r="C15" s="58"/>
      <c r="D15" s="59"/>
      <c r="E15" s="60"/>
    </row>
    <row r="16" spans="2:5" ht="40" customHeight="1">
      <c r="B16" s="54">
        <v>11111100</v>
      </c>
      <c r="C16" s="55">
        <v>252</v>
      </c>
      <c r="D16" s="56" t="s">
        <v>43</v>
      </c>
      <c r="E16" s="61" t="s">
        <v>44</v>
      </c>
    </row>
    <row r="17" spans="2:5" ht="40" customHeight="1">
      <c r="B17" s="54">
        <v>11111101</v>
      </c>
      <c r="C17" s="55">
        <v>253</v>
      </c>
      <c r="D17" s="56" t="s">
        <v>45</v>
      </c>
      <c r="E17" s="61" t="s">
        <v>46</v>
      </c>
    </row>
    <row r="18" spans="2:5" ht="40" customHeight="1">
      <c r="B18" s="54">
        <v>11111110</v>
      </c>
      <c r="C18" s="55">
        <v>254</v>
      </c>
      <c r="D18" s="56" t="s">
        <v>47</v>
      </c>
      <c r="E18" s="61" t="s">
        <v>48</v>
      </c>
    </row>
    <row r="19" spans="2:5" ht="40" customHeight="1">
      <c r="B19" s="54">
        <v>11111111</v>
      </c>
      <c r="C19" s="55">
        <v>255</v>
      </c>
      <c r="D19" s="56" t="s">
        <v>49</v>
      </c>
      <c r="E19" s="61" t="s">
        <v>50</v>
      </c>
    </row>
  </sheetData>
  <mergeCells count="1">
    <mergeCell ref="B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25" customHeight="1">
      <c r="B3" s="50">
        <v>0</v>
      </c>
      <c r="C3" s="51">
        <v>0</v>
      </c>
      <c r="D3" s="52" t="s">
        <v>25</v>
      </c>
      <c r="E3" s="53">
        <v>1</v>
      </c>
    </row>
    <row r="4" spans="2:5" ht="25" customHeight="1">
      <c r="B4" s="54">
        <v>1</v>
      </c>
      <c r="C4" s="55">
        <v>1</v>
      </c>
      <c r="D4" s="56" t="s">
        <v>26</v>
      </c>
      <c r="E4" s="57">
        <v>2</v>
      </c>
    </row>
    <row r="5" spans="2:5" ht="25" customHeight="1">
      <c r="B5" s="54">
        <v>2</v>
      </c>
      <c r="C5" s="55">
        <v>2</v>
      </c>
      <c r="D5" s="56" t="s">
        <v>27</v>
      </c>
      <c r="E5" s="57">
        <v>4</v>
      </c>
    </row>
    <row r="6" spans="2:5" ht="25" customHeight="1">
      <c r="B6" s="54">
        <v>3</v>
      </c>
      <c r="C6" s="55">
        <v>3</v>
      </c>
      <c r="D6" s="56" t="s">
        <v>28</v>
      </c>
      <c r="E6" s="57">
        <v>8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29</v>
      </c>
      <c r="E8" s="61" t="s">
        <v>30</v>
      </c>
    </row>
    <row r="9" spans="2:5" ht="25" customHeight="1">
      <c r="B9" s="54">
        <v>126</v>
      </c>
      <c r="C9" s="55">
        <v>126</v>
      </c>
      <c r="D9" s="56" t="s">
        <v>31</v>
      </c>
      <c r="E9" s="61" t="s">
        <v>32</v>
      </c>
    </row>
    <row r="10" spans="2:5" ht="25" customHeight="1">
      <c r="B10" s="54">
        <v>127</v>
      </c>
      <c r="C10" s="55">
        <v>127</v>
      </c>
      <c r="D10" s="56" t="s">
        <v>33</v>
      </c>
      <c r="E10" s="61" t="s">
        <v>34</v>
      </c>
    </row>
    <row r="11" spans="2:5" ht="25" customHeight="1">
      <c r="B11" s="54">
        <v>10000000</v>
      </c>
      <c r="C11" s="55">
        <v>128</v>
      </c>
      <c r="D11" s="56" t="s">
        <v>51</v>
      </c>
      <c r="E11" s="57">
        <v>1</v>
      </c>
    </row>
    <row r="12" spans="2:5" ht="25" customHeight="1">
      <c r="B12" s="54">
        <v>10000001</v>
      </c>
      <c r="C12" s="55">
        <v>129</v>
      </c>
      <c r="D12" s="56" t="s">
        <v>52</v>
      </c>
      <c r="E12" s="57">
        <v>0.5</v>
      </c>
    </row>
    <row r="13" spans="2:5" ht="25" customHeight="1">
      <c r="B13" s="54">
        <v>10000010</v>
      </c>
      <c r="C13" s="55">
        <v>130</v>
      </c>
      <c r="D13" s="56" t="s">
        <v>53</v>
      </c>
      <c r="E13" s="57">
        <v>0.25</v>
      </c>
    </row>
    <row r="14" spans="2:5" ht="25" customHeight="1">
      <c r="B14" s="54">
        <v>10000011</v>
      </c>
      <c r="C14" s="55">
        <v>131</v>
      </c>
      <c r="D14" s="56" t="s">
        <v>54</v>
      </c>
      <c r="E14" s="57">
        <v>0.125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55</v>
      </c>
      <c r="E16" s="61" t="s">
        <v>56</v>
      </c>
    </row>
    <row r="17" spans="2:5" ht="25" customHeight="1">
      <c r="B17" s="54">
        <v>11111101</v>
      </c>
      <c r="C17" s="55">
        <v>253</v>
      </c>
      <c r="D17" s="56" t="s">
        <v>57</v>
      </c>
      <c r="E17" s="61" t="s">
        <v>58</v>
      </c>
    </row>
    <row r="18" spans="2:5" ht="25" customHeight="1">
      <c r="B18" s="54">
        <v>11111110</v>
      </c>
      <c r="C18" s="55">
        <v>254</v>
      </c>
      <c r="D18" s="56" t="s">
        <v>59</v>
      </c>
      <c r="E18" s="61" t="s">
        <v>60</v>
      </c>
    </row>
    <row r="19" spans="2:5" ht="25" customHeight="1">
      <c r="B19" s="54">
        <v>11111111</v>
      </c>
      <c r="C19" s="55">
        <v>255</v>
      </c>
      <c r="D19" s="56" t="s">
        <v>61</v>
      </c>
      <c r="E19" s="61" t="s">
        <v>62</v>
      </c>
    </row>
  </sheetData>
  <mergeCells count="1">
    <mergeCell ref="B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25" customHeight="1">
      <c r="B3" s="50">
        <v>0</v>
      </c>
      <c r="C3" s="51">
        <v>0</v>
      </c>
      <c r="D3" s="52" t="s">
        <v>63</v>
      </c>
      <c r="E3" s="63" t="s">
        <v>64</v>
      </c>
    </row>
    <row r="4" spans="2:5" ht="25" customHeight="1">
      <c r="B4" s="54">
        <v>1</v>
      </c>
      <c r="C4" s="55">
        <v>1</v>
      </c>
      <c r="D4" s="56" t="s">
        <v>61</v>
      </c>
      <c r="E4" s="61" t="s">
        <v>65</v>
      </c>
    </row>
    <row r="5" spans="2:5" ht="25" customHeight="1">
      <c r="B5" s="54">
        <v>2</v>
      </c>
      <c r="C5" s="55">
        <v>2</v>
      </c>
      <c r="D5" s="56" t="s">
        <v>59</v>
      </c>
      <c r="E5" s="61" t="s">
        <v>60</v>
      </c>
    </row>
    <row r="6" spans="2:5" ht="25" customHeight="1">
      <c r="B6" s="54">
        <v>3</v>
      </c>
      <c r="C6" s="55">
        <v>3</v>
      </c>
      <c r="D6" s="56" t="s">
        <v>57</v>
      </c>
      <c r="E6" s="61" t="s">
        <v>56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54</v>
      </c>
      <c r="E8" s="57">
        <v>0.125</v>
      </c>
    </row>
    <row r="9" spans="2:5" ht="25" customHeight="1">
      <c r="B9" s="54">
        <v>126</v>
      </c>
      <c r="C9" s="55">
        <v>126</v>
      </c>
      <c r="D9" s="56" t="s">
        <v>53</v>
      </c>
      <c r="E9" s="57">
        <v>0.25</v>
      </c>
    </row>
    <row r="10" spans="2:5" ht="25" customHeight="1">
      <c r="B10" s="54">
        <v>127</v>
      </c>
      <c r="C10" s="55">
        <v>127</v>
      </c>
      <c r="D10" s="56" t="s">
        <v>52</v>
      </c>
      <c r="E10" s="57">
        <v>0.5</v>
      </c>
    </row>
    <row r="11" spans="2:5" ht="25" customHeight="1">
      <c r="B11" s="54">
        <v>10000000</v>
      </c>
      <c r="C11" s="55">
        <v>128</v>
      </c>
      <c r="D11" s="56" t="s">
        <v>25</v>
      </c>
      <c r="E11" s="57">
        <v>1</v>
      </c>
    </row>
    <row r="12" spans="2:5" ht="25" customHeight="1">
      <c r="B12" s="54">
        <v>10000001</v>
      </c>
      <c r="C12" s="55">
        <v>129</v>
      </c>
      <c r="D12" s="56" t="s">
        <v>26</v>
      </c>
      <c r="E12" s="57">
        <v>2</v>
      </c>
    </row>
    <row r="13" spans="2:5" ht="25" customHeight="1">
      <c r="B13" s="54">
        <v>10000010</v>
      </c>
      <c r="C13" s="55">
        <v>130</v>
      </c>
      <c r="D13" s="56" t="s">
        <v>27</v>
      </c>
      <c r="E13" s="57">
        <v>4</v>
      </c>
    </row>
    <row r="14" spans="2:5" ht="25" customHeight="1">
      <c r="B14" s="54">
        <v>10000011</v>
      </c>
      <c r="C14" s="55">
        <v>131</v>
      </c>
      <c r="D14" s="56" t="s">
        <v>28</v>
      </c>
      <c r="E14" s="57">
        <v>8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66</v>
      </c>
      <c r="E16" s="61" t="s">
        <v>67</v>
      </c>
    </row>
    <row r="17" spans="2:5" ht="25" customHeight="1">
      <c r="B17" s="54">
        <v>11111101</v>
      </c>
      <c r="C17" s="55">
        <v>253</v>
      </c>
      <c r="D17" s="56" t="s">
        <v>29</v>
      </c>
      <c r="E17" s="61" t="s">
        <v>30</v>
      </c>
    </row>
    <row r="18" spans="2:5" ht="25" customHeight="1">
      <c r="B18" s="54">
        <v>11111110</v>
      </c>
      <c r="C18" s="55">
        <v>254</v>
      </c>
      <c r="D18" s="56" t="s">
        <v>31</v>
      </c>
      <c r="E18" s="61" t="s">
        <v>32</v>
      </c>
    </row>
    <row r="19" spans="2:5" ht="25" customHeight="1">
      <c r="B19" s="54">
        <v>11111111</v>
      </c>
      <c r="C19" s="55">
        <v>255</v>
      </c>
      <c r="D19" s="56" t="s">
        <v>33</v>
      </c>
      <c r="E19" s="61" t="s">
        <v>34</v>
      </c>
    </row>
  </sheetData>
  <mergeCells count="1">
    <mergeCell ref="B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G6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0.1640625" style="1" customWidth="1"/>
    <col min="7" max="8" width="16.33203125" style="1" customWidth="1"/>
    <col min="9" max="16384" width="16.33203125" style="1"/>
  </cols>
  <sheetData>
    <row r="1" spans="2:7" ht="23.25" customHeight="1"/>
    <row r="2" spans="2:7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7" ht="31" customHeight="1">
      <c r="B3" s="44">
        <f t="shared" ref="B3:D3" ca="1" si="0">RANDBETWEEN(0,1)</f>
        <v>1</v>
      </c>
      <c r="C3" s="45" t="str">
        <f ca="1">DEC2BIN(RANDBETWEEN(0,2^8),8)</f>
        <v>00100101</v>
      </c>
      <c r="D3" s="46">
        <f t="shared" ca="1" si="0"/>
        <v>0</v>
      </c>
      <c r="E3" s="47" t="s">
        <v>0</v>
      </c>
      <c r="F3" s="48" t="e">
        <f ca="1">DEC2BIN(RANDBETWEEN(0,2^(22)),22)</f>
        <v>#NUM!</v>
      </c>
    </row>
    <row r="4" spans="2:7" ht="30.75" customHeight="1">
      <c r="B4" s="99" t="s">
        <v>68</v>
      </c>
      <c r="C4" s="100"/>
      <c r="D4" s="100"/>
      <c r="E4" s="100"/>
      <c r="F4" s="101"/>
    </row>
    <row r="6" spans="2:7" ht="20" customHeight="1">
      <c r="G6" s="6" t="b">
        <v>1</v>
      </c>
    </row>
  </sheetData>
  <mergeCells count="2">
    <mergeCell ref="D2:F2"/>
    <mergeCell ref="B4:F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G6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0.1640625" style="1" customWidth="1"/>
    <col min="7" max="8" width="16.33203125" style="1" customWidth="1"/>
    <col min="9" max="16384" width="16.33203125" style="1"/>
  </cols>
  <sheetData>
    <row r="1" spans="2:7" ht="23.25" customHeight="1"/>
    <row r="2" spans="2:7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7" ht="31" customHeight="1">
      <c r="B3" s="44">
        <f ca="1">RANDBETWEEN(0,1)</f>
        <v>1</v>
      </c>
      <c r="C3" s="45" t="str">
        <f ca="1">DEC2BIN(RANDBETWEEN(0,2^8),8)</f>
        <v>01010001</v>
      </c>
      <c r="D3" s="64">
        <f>1</f>
        <v>1</v>
      </c>
      <c r="E3" s="65" t="s">
        <v>0</v>
      </c>
      <c r="F3" s="48" t="e">
        <f ca="1">DEC2BIN(RANDBETWEEN(0,2^(23)),23)</f>
        <v>#NUM!</v>
      </c>
    </row>
    <row r="4" spans="2:7" ht="30.75" customHeight="1">
      <c r="B4" s="99" t="s">
        <v>69</v>
      </c>
      <c r="C4" s="100"/>
      <c r="D4" s="100"/>
      <c r="E4" s="100"/>
      <c r="F4" s="101"/>
    </row>
    <row r="6" spans="2:7" ht="20" customHeight="1">
      <c r="G6" s="6" t="b">
        <v>1</v>
      </c>
    </row>
  </sheetData>
  <mergeCells count="2">
    <mergeCell ref="D2:F2"/>
    <mergeCell ref="B4:F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/>
  <cols>
    <col min="1" max="6" width="16.33203125" style="1" customWidth="1"/>
    <col min="7" max="16384" width="16.33203125" style="1"/>
  </cols>
  <sheetData>
    <row r="1" spans="1:5" ht="27.75" customHeight="1">
      <c r="A1" s="102" t="s">
        <v>21</v>
      </c>
      <c r="B1" s="102"/>
      <c r="C1" s="102"/>
      <c r="D1" s="102"/>
      <c r="E1" s="102"/>
    </row>
    <row r="2" spans="1:5" ht="20.25" customHeight="1">
      <c r="A2" s="66"/>
      <c r="B2" s="66"/>
      <c r="C2" s="66"/>
      <c r="D2" s="66"/>
      <c r="E2" s="66"/>
    </row>
    <row r="3" spans="1:5" ht="20.25" customHeight="1">
      <c r="A3" s="67"/>
      <c r="B3" s="68"/>
      <c r="C3" s="69"/>
      <c r="D3" s="69"/>
      <c r="E3" s="69"/>
    </row>
    <row r="4" spans="1:5" ht="20" customHeight="1">
      <c r="A4" s="36"/>
      <c r="B4" s="70"/>
      <c r="C4" s="7"/>
      <c r="D4" s="7"/>
      <c r="E4" s="7"/>
    </row>
    <row r="5" spans="1:5" ht="20" customHeight="1">
      <c r="A5" s="36"/>
      <c r="B5" s="70"/>
      <c r="C5" s="7"/>
      <c r="D5" s="7"/>
      <c r="E5" s="7"/>
    </row>
    <row r="6" spans="1:5" ht="20" customHeight="1">
      <c r="A6" s="36"/>
      <c r="B6" s="70"/>
      <c r="C6" s="7"/>
      <c r="D6" s="7"/>
      <c r="E6" s="7"/>
    </row>
    <row r="7" spans="1:5" ht="20" customHeight="1">
      <c r="A7" s="36"/>
      <c r="B7" s="70"/>
      <c r="C7" s="7"/>
      <c r="D7" s="7"/>
      <c r="E7" s="7"/>
    </row>
    <row r="8" spans="1:5" ht="20" customHeight="1">
      <c r="A8" s="36"/>
      <c r="B8" s="70"/>
      <c r="C8" s="7"/>
      <c r="D8" s="7"/>
      <c r="E8" s="7"/>
    </row>
    <row r="9" spans="1:5" ht="20" customHeight="1">
      <c r="A9" s="36"/>
      <c r="B9" s="70"/>
      <c r="C9" s="7"/>
      <c r="D9" s="7"/>
      <c r="E9" s="7"/>
    </row>
    <row r="10" spans="1:5" ht="20" customHeight="1">
      <c r="A10" s="36"/>
      <c r="B10" s="70"/>
      <c r="C10" s="7"/>
      <c r="D10" s="7"/>
      <c r="E10" s="7"/>
    </row>
    <row r="11" spans="1:5" ht="20" customHeight="1">
      <c r="A11" s="36"/>
      <c r="B11" s="70"/>
      <c r="C11" s="7"/>
      <c r="D11" s="7"/>
      <c r="E11" s="7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25" customHeight="1">
      <c r="B3" s="50">
        <v>0</v>
      </c>
      <c r="C3" s="51">
        <v>0</v>
      </c>
      <c r="D3" s="52" t="s">
        <v>63</v>
      </c>
      <c r="E3" s="63" t="s">
        <v>64</v>
      </c>
    </row>
    <row r="4" spans="2:5" ht="25" customHeight="1">
      <c r="B4" s="54">
        <v>1</v>
      </c>
      <c r="C4" s="55">
        <v>1</v>
      </c>
      <c r="D4" s="56" t="s">
        <v>61</v>
      </c>
      <c r="E4" s="61" t="s">
        <v>65</v>
      </c>
    </row>
    <row r="5" spans="2:5" ht="25" customHeight="1">
      <c r="B5" s="54">
        <v>2</v>
      </c>
      <c r="C5" s="55">
        <v>2</v>
      </c>
      <c r="D5" s="56" t="s">
        <v>59</v>
      </c>
      <c r="E5" s="61" t="s">
        <v>60</v>
      </c>
    </row>
    <row r="6" spans="2:5" ht="25" customHeight="1">
      <c r="B6" s="54">
        <v>3</v>
      </c>
      <c r="C6" s="55">
        <v>3</v>
      </c>
      <c r="D6" s="56" t="s">
        <v>57</v>
      </c>
      <c r="E6" s="61" t="s">
        <v>56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54</v>
      </c>
      <c r="E8" s="57">
        <v>0.125</v>
      </c>
    </row>
    <row r="9" spans="2:5" ht="25" customHeight="1">
      <c r="B9" s="54">
        <v>126</v>
      </c>
      <c r="C9" s="55">
        <v>126</v>
      </c>
      <c r="D9" s="56" t="s">
        <v>53</v>
      </c>
      <c r="E9" s="57">
        <v>0.25</v>
      </c>
    </row>
    <row r="10" spans="2:5" ht="25" customHeight="1">
      <c r="B10" s="54">
        <v>127</v>
      </c>
      <c r="C10" s="55">
        <v>127</v>
      </c>
      <c r="D10" s="56" t="s">
        <v>52</v>
      </c>
      <c r="E10" s="57">
        <v>0.5</v>
      </c>
    </row>
    <row r="11" spans="2:5" ht="25" customHeight="1">
      <c r="B11" s="54">
        <v>10000000</v>
      </c>
      <c r="C11" s="55">
        <v>128</v>
      </c>
      <c r="D11" s="56" t="s">
        <v>25</v>
      </c>
      <c r="E11" s="57">
        <v>1</v>
      </c>
    </row>
    <row r="12" spans="2:5" ht="25" customHeight="1">
      <c r="B12" s="54">
        <v>10000001</v>
      </c>
      <c r="C12" s="55">
        <v>129</v>
      </c>
      <c r="D12" s="56" t="s">
        <v>26</v>
      </c>
      <c r="E12" s="57">
        <v>2</v>
      </c>
    </row>
    <row r="13" spans="2:5" ht="25" customHeight="1">
      <c r="B13" s="54">
        <v>10000010</v>
      </c>
      <c r="C13" s="55">
        <v>130</v>
      </c>
      <c r="D13" s="56" t="s">
        <v>27</v>
      </c>
      <c r="E13" s="57">
        <v>4</v>
      </c>
    </row>
    <row r="14" spans="2:5" ht="25" customHeight="1">
      <c r="B14" s="54">
        <v>10000011</v>
      </c>
      <c r="C14" s="55">
        <v>131</v>
      </c>
      <c r="D14" s="56" t="s">
        <v>28</v>
      </c>
      <c r="E14" s="57">
        <v>8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66</v>
      </c>
      <c r="E16" s="61" t="s">
        <v>67</v>
      </c>
    </row>
    <row r="17" spans="2:5" ht="25" customHeight="1">
      <c r="B17" s="54">
        <v>11111101</v>
      </c>
      <c r="C17" s="55">
        <v>253</v>
      </c>
      <c r="D17" s="56" t="s">
        <v>29</v>
      </c>
      <c r="E17" s="61" t="s">
        <v>30</v>
      </c>
    </row>
    <row r="18" spans="2:5" ht="25" customHeight="1">
      <c r="B18" s="54">
        <v>11111110</v>
      </c>
      <c r="C18" s="55">
        <v>254</v>
      </c>
      <c r="D18" s="56" t="s">
        <v>31</v>
      </c>
      <c r="E18" s="61" t="s">
        <v>32</v>
      </c>
    </row>
    <row r="19" spans="2:5" ht="25" customHeight="1">
      <c r="B19" s="54">
        <v>11111111</v>
      </c>
      <c r="C19" s="55">
        <v>255</v>
      </c>
      <c r="D19" s="56" t="s">
        <v>33</v>
      </c>
      <c r="E19" s="61" t="s">
        <v>34</v>
      </c>
    </row>
  </sheetData>
  <mergeCells count="1">
    <mergeCell ref="B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25" customHeight="1">
      <c r="B3" s="71">
        <v>0</v>
      </c>
      <c r="C3" s="72">
        <v>0</v>
      </c>
      <c r="D3" s="103" t="s">
        <v>70</v>
      </c>
      <c r="E3" s="104"/>
    </row>
    <row r="4" spans="2:5" ht="25" customHeight="1">
      <c r="B4" s="54">
        <v>1</v>
      </c>
      <c r="C4" s="55">
        <v>1</v>
      </c>
      <c r="D4" s="56" t="s">
        <v>61</v>
      </c>
      <c r="E4" s="61" t="s">
        <v>65</v>
      </c>
    </row>
    <row r="5" spans="2:5" ht="25" customHeight="1">
      <c r="B5" s="54">
        <v>2</v>
      </c>
      <c r="C5" s="55">
        <v>2</v>
      </c>
      <c r="D5" s="56" t="s">
        <v>59</v>
      </c>
      <c r="E5" s="61" t="s">
        <v>60</v>
      </c>
    </row>
    <row r="6" spans="2:5" ht="25" customHeight="1">
      <c r="B6" s="54">
        <v>3</v>
      </c>
      <c r="C6" s="55">
        <v>3</v>
      </c>
      <c r="D6" s="56" t="s">
        <v>57</v>
      </c>
      <c r="E6" s="61" t="s">
        <v>56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54</v>
      </c>
      <c r="E8" s="57">
        <v>0.125</v>
      </c>
    </row>
    <row r="9" spans="2:5" ht="25" customHeight="1">
      <c r="B9" s="54">
        <v>126</v>
      </c>
      <c r="C9" s="55">
        <v>126</v>
      </c>
      <c r="D9" s="56" t="s">
        <v>53</v>
      </c>
      <c r="E9" s="57">
        <v>0.25</v>
      </c>
    </row>
    <row r="10" spans="2:5" ht="25" customHeight="1">
      <c r="B10" s="54">
        <v>127</v>
      </c>
      <c r="C10" s="55">
        <v>127</v>
      </c>
      <c r="D10" s="56" t="s">
        <v>52</v>
      </c>
      <c r="E10" s="57">
        <v>0.5</v>
      </c>
    </row>
    <row r="11" spans="2:5" ht="25" customHeight="1">
      <c r="B11" s="54">
        <v>10000000</v>
      </c>
      <c r="C11" s="55">
        <v>128</v>
      </c>
      <c r="D11" s="56" t="s">
        <v>25</v>
      </c>
      <c r="E11" s="57">
        <v>1</v>
      </c>
    </row>
    <row r="12" spans="2:5" ht="25" customHeight="1">
      <c r="B12" s="54">
        <v>10000001</v>
      </c>
      <c r="C12" s="55">
        <v>129</v>
      </c>
      <c r="D12" s="56" t="s">
        <v>26</v>
      </c>
      <c r="E12" s="57">
        <v>2</v>
      </c>
    </row>
    <row r="13" spans="2:5" ht="25" customHeight="1">
      <c r="B13" s="54">
        <v>10000010</v>
      </c>
      <c r="C13" s="55">
        <v>130</v>
      </c>
      <c r="D13" s="56" t="s">
        <v>27</v>
      </c>
      <c r="E13" s="57">
        <v>4</v>
      </c>
    </row>
    <row r="14" spans="2:5" ht="25" customHeight="1">
      <c r="B14" s="54">
        <v>10000011</v>
      </c>
      <c r="C14" s="55">
        <v>131</v>
      </c>
      <c r="D14" s="56" t="s">
        <v>28</v>
      </c>
      <c r="E14" s="57">
        <v>8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66</v>
      </c>
      <c r="E16" s="61" t="s">
        <v>67</v>
      </c>
    </row>
    <row r="17" spans="2:5" ht="25" customHeight="1">
      <c r="B17" s="54">
        <v>11111101</v>
      </c>
      <c r="C17" s="55">
        <v>253</v>
      </c>
      <c r="D17" s="56" t="s">
        <v>29</v>
      </c>
      <c r="E17" s="61" t="s">
        <v>30</v>
      </c>
    </row>
    <row r="18" spans="2:5" ht="25" customHeight="1">
      <c r="B18" s="54">
        <v>11111110</v>
      </c>
      <c r="C18" s="55">
        <v>254</v>
      </c>
      <c r="D18" s="56" t="s">
        <v>31</v>
      </c>
      <c r="E18" s="61" t="s">
        <v>32</v>
      </c>
    </row>
    <row r="19" spans="2:5" ht="25" customHeight="1">
      <c r="B19" s="54">
        <v>11111111</v>
      </c>
      <c r="C19" s="55">
        <v>255</v>
      </c>
      <c r="D19" s="56" t="s">
        <v>33</v>
      </c>
      <c r="E19" s="61" t="s">
        <v>34</v>
      </c>
    </row>
  </sheetData>
  <mergeCells count="2">
    <mergeCell ref="B1:E1"/>
    <mergeCell ref="D3:E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1:G6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0.1640625" style="1" customWidth="1"/>
    <col min="7" max="8" width="16.33203125" style="1" customWidth="1"/>
    <col min="9" max="16384" width="16.33203125" style="1"/>
  </cols>
  <sheetData>
    <row r="1" spans="2:7" ht="23.25" customHeight="1"/>
    <row r="2" spans="2:7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7" ht="31" customHeight="1">
      <c r="B3" s="44">
        <f ca="1">RANDBETWEEN(0,1)</f>
        <v>1</v>
      </c>
      <c r="C3" s="45" t="str">
        <f ca="1">DEC2BIN(RANDBETWEEN(0,0),8)</f>
        <v>00000000</v>
      </c>
      <c r="D3" s="64">
        <f>1</f>
        <v>1</v>
      </c>
      <c r="E3" s="65" t="s">
        <v>0</v>
      </c>
      <c r="F3" s="48" t="e">
        <f ca="1">DEC2BIN(RANDBETWEEN(0,2^(23)),23)</f>
        <v>#NUM!</v>
      </c>
    </row>
    <row r="4" spans="2:7" ht="30.75" customHeight="1">
      <c r="B4" s="99" t="str">
        <f ca="1">IF(B3=1,"- ","+ ")&amp;0</f>
        <v>- 0</v>
      </c>
      <c r="C4" s="100"/>
      <c r="D4" s="100"/>
      <c r="E4" s="100"/>
      <c r="F4" s="101"/>
    </row>
    <row r="6" spans="2:7" ht="20" customHeight="1">
      <c r="G6" s="6" t="b">
        <v>0</v>
      </c>
    </row>
  </sheetData>
  <mergeCells count="2">
    <mergeCell ref="D2:F2"/>
    <mergeCell ref="B4:F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40.25" customHeight="1">
      <c r="B3" s="71">
        <v>0</v>
      </c>
      <c r="C3" s="72">
        <v>0</v>
      </c>
      <c r="D3" s="73" t="s">
        <v>71</v>
      </c>
      <c r="E3" s="73" t="s">
        <v>72</v>
      </c>
    </row>
    <row r="4" spans="2:5" ht="25" customHeight="1">
      <c r="B4" s="54">
        <v>1</v>
      </c>
      <c r="C4" s="55">
        <v>1</v>
      </c>
      <c r="D4" s="56" t="s">
        <v>61</v>
      </c>
      <c r="E4" s="61" t="s">
        <v>65</v>
      </c>
    </row>
    <row r="5" spans="2:5" ht="25" customHeight="1">
      <c r="B5" s="54">
        <v>2</v>
      </c>
      <c r="C5" s="55">
        <v>2</v>
      </c>
      <c r="D5" s="56" t="s">
        <v>59</v>
      </c>
      <c r="E5" s="61" t="s">
        <v>60</v>
      </c>
    </row>
    <row r="6" spans="2:5" ht="25" customHeight="1">
      <c r="B6" s="54">
        <v>3</v>
      </c>
      <c r="C6" s="55">
        <v>3</v>
      </c>
      <c r="D6" s="56" t="s">
        <v>57</v>
      </c>
      <c r="E6" s="61" t="s">
        <v>56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54</v>
      </c>
      <c r="E8" s="57">
        <v>0.125</v>
      </c>
    </row>
    <row r="9" spans="2:5" ht="25" customHeight="1">
      <c r="B9" s="54">
        <v>126</v>
      </c>
      <c r="C9" s="55">
        <v>126</v>
      </c>
      <c r="D9" s="56" t="s">
        <v>53</v>
      </c>
      <c r="E9" s="57">
        <v>0.25</v>
      </c>
    </row>
    <row r="10" spans="2:5" ht="25" customHeight="1">
      <c r="B10" s="54">
        <v>127</v>
      </c>
      <c r="C10" s="55">
        <v>127</v>
      </c>
      <c r="D10" s="56" t="s">
        <v>52</v>
      </c>
      <c r="E10" s="57">
        <v>0.5</v>
      </c>
    </row>
    <row r="11" spans="2:5" ht="25" customHeight="1">
      <c r="B11" s="54">
        <v>10000000</v>
      </c>
      <c r="C11" s="55">
        <v>128</v>
      </c>
      <c r="D11" s="56" t="s">
        <v>25</v>
      </c>
      <c r="E11" s="57">
        <v>1</v>
      </c>
    </row>
    <row r="12" spans="2:5" ht="25" customHeight="1">
      <c r="B12" s="54">
        <v>10000001</v>
      </c>
      <c r="C12" s="55">
        <v>129</v>
      </c>
      <c r="D12" s="56" t="s">
        <v>26</v>
      </c>
      <c r="E12" s="57">
        <v>2</v>
      </c>
    </row>
    <row r="13" spans="2:5" ht="25" customHeight="1">
      <c r="B13" s="54">
        <v>10000010</v>
      </c>
      <c r="C13" s="55">
        <v>130</v>
      </c>
      <c r="D13" s="56" t="s">
        <v>27</v>
      </c>
      <c r="E13" s="57">
        <v>4</v>
      </c>
    </row>
    <row r="14" spans="2:5" ht="25" customHeight="1">
      <c r="B14" s="54">
        <v>10000011</v>
      </c>
      <c r="C14" s="55">
        <v>131</v>
      </c>
      <c r="D14" s="56" t="s">
        <v>28</v>
      </c>
      <c r="E14" s="57">
        <v>8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66</v>
      </c>
      <c r="E16" s="61" t="s">
        <v>67</v>
      </c>
    </row>
    <row r="17" spans="2:5" ht="25" customHeight="1">
      <c r="B17" s="54">
        <v>11111101</v>
      </c>
      <c r="C17" s="55">
        <v>253</v>
      </c>
      <c r="D17" s="56" t="s">
        <v>29</v>
      </c>
      <c r="E17" s="61" t="s">
        <v>30</v>
      </c>
    </row>
    <row r="18" spans="2:5" ht="25" customHeight="1">
      <c r="B18" s="54">
        <v>11111110</v>
      </c>
      <c r="C18" s="55">
        <v>254</v>
      </c>
      <c r="D18" s="56" t="s">
        <v>31</v>
      </c>
      <c r="E18" s="61" t="s">
        <v>32</v>
      </c>
    </row>
    <row r="19" spans="2:5" ht="25" customHeight="1">
      <c r="B19" s="54">
        <v>11111111</v>
      </c>
      <c r="C19" s="55">
        <v>255</v>
      </c>
      <c r="D19" s="56" t="s">
        <v>33</v>
      </c>
      <c r="E19" s="61" t="s">
        <v>34</v>
      </c>
    </row>
  </sheetData>
  <mergeCells count="1">
    <mergeCell ref="B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B1:G7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0.1640625" style="1" customWidth="1"/>
    <col min="7" max="8" width="16.33203125" style="1" customWidth="1"/>
    <col min="9" max="16384" width="16.33203125" style="1"/>
  </cols>
  <sheetData>
    <row r="1" spans="2:7" ht="23.25" customHeight="1"/>
    <row r="2" spans="2:7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7" ht="31" customHeight="1">
      <c r="B3" s="44">
        <f ca="1">RANDBETWEEN(0,1)</f>
        <v>1</v>
      </c>
      <c r="C3" s="45" t="str">
        <f ca="1">IF(RANDBETWEEN(0,1)=0,DEC2BIN(RANDBETWEEN(0,0),8),DEC2BIN(RANDBETWEEN(0,2^8),8))</f>
        <v>10001111</v>
      </c>
      <c r="D3" s="64">
        <f ca="1">IF(C3=0,0,1)</f>
        <v>1</v>
      </c>
      <c r="E3" s="65" t="s">
        <v>0</v>
      </c>
      <c r="F3" s="48" t="e">
        <f ca="1">DEC2BIN(RANDBETWEEN(0,2^(23)),23)</f>
        <v>#NUM!</v>
      </c>
    </row>
    <row r="4" spans="2:7" ht="30.75" customHeight="1">
      <c r="B4" s="105" t="s">
        <v>73</v>
      </c>
      <c r="C4" s="83"/>
      <c r="D4" s="83"/>
      <c r="E4" s="83"/>
      <c r="F4" s="106"/>
    </row>
    <row r="5" spans="2:7" ht="30.75" customHeight="1">
      <c r="B5" s="107"/>
      <c r="C5" s="100"/>
      <c r="D5" s="100"/>
      <c r="E5" s="100"/>
      <c r="F5" s="101"/>
    </row>
    <row r="7" spans="2:7" ht="20" customHeight="1">
      <c r="G7" s="6" t="b">
        <v>1</v>
      </c>
    </row>
  </sheetData>
  <mergeCells count="3">
    <mergeCell ref="D2:F2"/>
    <mergeCell ref="B4:F4"/>
    <mergeCell ref="B5:F5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40.25" customHeight="1">
      <c r="B3" s="71">
        <v>0</v>
      </c>
      <c r="C3" s="72">
        <v>0</v>
      </c>
      <c r="D3" s="73" t="s">
        <v>71</v>
      </c>
      <c r="E3" s="73" t="s">
        <v>72</v>
      </c>
    </row>
    <row r="4" spans="2:5" ht="25" customHeight="1">
      <c r="B4" s="54">
        <v>1</v>
      </c>
      <c r="C4" s="55">
        <v>1</v>
      </c>
      <c r="D4" s="56" t="s">
        <v>61</v>
      </c>
      <c r="E4" s="61" t="s">
        <v>65</v>
      </c>
    </row>
    <row r="5" spans="2:5" ht="25" customHeight="1">
      <c r="B5" s="54">
        <v>2</v>
      </c>
      <c r="C5" s="55">
        <v>2</v>
      </c>
      <c r="D5" s="56" t="s">
        <v>59</v>
      </c>
      <c r="E5" s="61" t="s">
        <v>60</v>
      </c>
    </row>
    <row r="6" spans="2:5" ht="25" customHeight="1">
      <c r="B6" s="54">
        <v>3</v>
      </c>
      <c r="C6" s="55">
        <v>3</v>
      </c>
      <c r="D6" s="56" t="s">
        <v>57</v>
      </c>
      <c r="E6" s="61" t="s">
        <v>56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54</v>
      </c>
      <c r="E8" s="57">
        <v>0.125</v>
      </c>
    </row>
    <row r="9" spans="2:5" ht="25" customHeight="1">
      <c r="B9" s="54">
        <v>126</v>
      </c>
      <c r="C9" s="55">
        <v>126</v>
      </c>
      <c r="D9" s="56" t="s">
        <v>53</v>
      </c>
      <c r="E9" s="57">
        <v>0.25</v>
      </c>
    </row>
    <row r="10" spans="2:5" ht="25" customHeight="1">
      <c r="B10" s="54">
        <v>127</v>
      </c>
      <c r="C10" s="55">
        <v>127</v>
      </c>
      <c r="D10" s="56" t="s">
        <v>52</v>
      </c>
      <c r="E10" s="57">
        <v>0.5</v>
      </c>
    </row>
    <row r="11" spans="2:5" ht="25" customHeight="1">
      <c r="B11" s="54">
        <v>10000000</v>
      </c>
      <c r="C11" s="55">
        <v>128</v>
      </c>
      <c r="D11" s="56" t="s">
        <v>25</v>
      </c>
      <c r="E11" s="57">
        <v>1</v>
      </c>
    </row>
    <row r="12" spans="2:5" ht="25" customHeight="1">
      <c r="B12" s="54">
        <v>10000001</v>
      </c>
      <c r="C12" s="55">
        <v>129</v>
      </c>
      <c r="D12" s="56" t="s">
        <v>26</v>
      </c>
      <c r="E12" s="57">
        <v>2</v>
      </c>
    </row>
    <row r="13" spans="2:5" ht="25" customHeight="1">
      <c r="B13" s="54">
        <v>10000010</v>
      </c>
      <c r="C13" s="55">
        <v>130</v>
      </c>
      <c r="D13" s="56" t="s">
        <v>27</v>
      </c>
      <c r="E13" s="57">
        <v>4</v>
      </c>
    </row>
    <row r="14" spans="2:5" ht="25" customHeight="1">
      <c r="B14" s="54">
        <v>10000011</v>
      </c>
      <c r="C14" s="55">
        <v>131</v>
      </c>
      <c r="D14" s="56" t="s">
        <v>28</v>
      </c>
      <c r="E14" s="57">
        <v>8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66</v>
      </c>
      <c r="E16" s="61" t="s">
        <v>67</v>
      </c>
    </row>
    <row r="17" spans="2:5" ht="25" customHeight="1">
      <c r="B17" s="54">
        <v>11111101</v>
      </c>
      <c r="C17" s="55">
        <v>253</v>
      </c>
      <c r="D17" s="56" t="s">
        <v>29</v>
      </c>
      <c r="E17" s="61" t="s">
        <v>30</v>
      </c>
    </row>
    <row r="18" spans="2:5" ht="25" customHeight="1">
      <c r="B18" s="54">
        <v>11111110</v>
      </c>
      <c r="C18" s="55">
        <v>254</v>
      </c>
      <c r="D18" s="56" t="s">
        <v>31</v>
      </c>
      <c r="E18" s="61" t="s">
        <v>32</v>
      </c>
    </row>
    <row r="19" spans="2:5" ht="25" customHeight="1">
      <c r="B19" s="54">
        <v>11111111</v>
      </c>
      <c r="C19" s="55">
        <v>255</v>
      </c>
      <c r="D19" s="56" t="s">
        <v>33</v>
      </c>
      <c r="E19" s="61" t="s">
        <v>34</v>
      </c>
    </row>
  </sheetData>
  <mergeCells count="1">
    <mergeCell ref="B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B1:G7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2.5" style="1" customWidth="1"/>
    <col min="7" max="8" width="16.33203125" style="1" customWidth="1"/>
    <col min="9" max="16384" width="16.33203125" style="1"/>
  </cols>
  <sheetData>
    <row r="1" spans="2:7" ht="23.25" customHeight="1"/>
    <row r="2" spans="2:7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7" ht="31" customHeight="1">
      <c r="B3" s="44">
        <v>0</v>
      </c>
      <c r="C3" s="45" t="str">
        <f ca="1">DEC2BIN(RANDBETWEEN(0,0),8)</f>
        <v>00000000</v>
      </c>
      <c r="D3" s="64">
        <f ca="1">IF(C3=0,0,1)</f>
        <v>1</v>
      </c>
      <c r="E3" s="65" t="s">
        <v>0</v>
      </c>
      <c r="F3" s="74" t="s">
        <v>74</v>
      </c>
    </row>
    <row r="4" spans="2:7" ht="30.75" customHeight="1">
      <c r="B4" s="105" t="s">
        <v>75</v>
      </c>
      <c r="C4" s="83"/>
      <c r="D4" s="83"/>
      <c r="E4" s="83"/>
      <c r="F4" s="106"/>
    </row>
    <row r="5" spans="2:7" ht="30.75" customHeight="1">
      <c r="B5" s="107"/>
      <c r="C5" s="100"/>
      <c r="D5" s="100"/>
      <c r="E5" s="100"/>
      <c r="F5" s="101"/>
    </row>
    <row r="7" spans="2:7" ht="20" customHeight="1">
      <c r="G7" s="6" t="b">
        <v>0</v>
      </c>
    </row>
  </sheetData>
  <mergeCells count="3">
    <mergeCell ref="D2:F2"/>
    <mergeCell ref="B4:F4"/>
    <mergeCell ref="B5:F5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"/>
  <sheetViews>
    <sheetView showGridLines="0" workbookViewId="0"/>
  </sheetViews>
  <sheetFormatPr baseColWidth="10" defaultColWidth="16.33203125" defaultRowHeight="20" customHeight="1"/>
  <cols>
    <col min="1" max="6" width="3.5" style="1" customWidth="1"/>
    <col min="7" max="11" width="3" style="1" customWidth="1"/>
    <col min="12" max="16" width="3.1640625" style="1" customWidth="1"/>
    <col min="17" max="17" width="3.5" style="1" customWidth="1"/>
    <col min="18" max="18" width="3.1640625" style="1" customWidth="1"/>
    <col min="19" max="26" width="3.5" style="1" customWidth="1"/>
    <col min="27" max="33" width="4.5" style="1" customWidth="1"/>
    <col min="34" max="34" width="16.33203125" style="1" customWidth="1"/>
    <col min="35" max="16384" width="16.33203125" style="1"/>
  </cols>
  <sheetData>
    <row r="1" spans="1:33" ht="10.75" customHeight="1"/>
    <row r="2" spans="1:33" ht="30.25" customHeight="1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3" t="s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ht="21.25" customHeight="1">
      <c r="A3" s="4">
        <f>MATCH(".",A2:AG2)-COLUMN()+IF(COLUMN()-MATCH(".",A2:AG2)&lt;0,-1,0)</f>
        <v>16</v>
      </c>
      <c r="B3" s="4">
        <f>MATCH(".",A2:AG2)-COLUMN()+IF(COLUMN()-MATCH(".",A2:AG2)&lt;0,-1,0)</f>
        <v>15</v>
      </c>
      <c r="C3" s="4">
        <f>MATCH(".",A2:AG2)-COLUMN()+IF(COLUMN()-MATCH(".",A2:AG2)&lt;0,-1,0)</f>
        <v>14</v>
      </c>
      <c r="D3" s="4">
        <f>MATCH(".",A2:AG2)-COLUMN()+IF(COLUMN()-MATCH(".",A2:AG2)&lt;0,-1,0)</f>
        <v>13</v>
      </c>
      <c r="E3" s="4">
        <f>MATCH(".",A2:AG2)-COLUMN()+IF(COLUMN()-MATCH(".",A2:AG2)&lt;0,-1,0)</f>
        <v>12</v>
      </c>
      <c r="F3" s="4">
        <f>MATCH(".",A2:AG2)-COLUMN()+IF(COLUMN()-MATCH(".",A2:AG2)&lt;0,-1,0)</f>
        <v>11</v>
      </c>
      <c r="G3" s="4">
        <f>MATCH(".",A2:AG2)-COLUMN()+IF(COLUMN()-MATCH(".",A2:AG2)&lt;0,-1,0)</f>
        <v>10</v>
      </c>
      <c r="H3" s="4">
        <f>MATCH(".",A2:AG2)-COLUMN()+IF(COLUMN()-MATCH(".",A2:AG2)&lt;0,-1,0)</f>
        <v>9</v>
      </c>
      <c r="I3" s="4">
        <f>MATCH(".",A2:AG2)-COLUMN()+IF(COLUMN()-MATCH(".",A2:AG2)&lt;0,-1,0)</f>
        <v>8</v>
      </c>
      <c r="J3" s="4">
        <f>MATCH(".",A2:AG2)-COLUMN()+IF(COLUMN()-MATCH(".",A2:AG2)&lt;0,-1,0)</f>
        <v>7</v>
      </c>
      <c r="K3" s="4">
        <f>MATCH(".",A2:AG2)-COLUMN()+IF(COLUMN()-MATCH(".",A2:AG2)&lt;0,-1,0)</f>
        <v>6</v>
      </c>
      <c r="L3" s="4">
        <f>MATCH(".",A2:AG2)-COLUMN()+IF(COLUMN()-MATCH(".",A2:AG2)&lt;0,-1,0)</f>
        <v>5</v>
      </c>
      <c r="M3" s="4">
        <f>MATCH(".",A2:AG2)-COLUMN()+IF(COLUMN()-MATCH(".",A2:AG2)&lt;0,-1,0)</f>
        <v>4</v>
      </c>
      <c r="N3" s="4">
        <f>MATCH(".",A2:AG2)-COLUMN()+IF(COLUMN()-MATCH(".",A2:AG2)&lt;0,-1,0)</f>
        <v>3</v>
      </c>
      <c r="O3" s="4">
        <f>MATCH(".",A2:AG2)-COLUMN()+IF(COLUMN()-MATCH(".",A2:AG2)&lt;0,-1,0)</f>
        <v>2</v>
      </c>
      <c r="P3" s="4">
        <f>MATCH(".",A2:AG2)-COLUMN()+IF(COLUMN()-MATCH(".",A2:AG2)&lt;0,-1,0)</f>
        <v>1</v>
      </c>
      <c r="Q3" s="4">
        <f>MATCH(".",A2:AG2)-COLUMN()+IF(COLUMN()-MATCH(".",A2:AG2)&lt;0,-1,0)</f>
        <v>0</v>
      </c>
      <c r="R3" s="5" t="s">
        <v>1</v>
      </c>
      <c r="S3" s="4">
        <f>MATCH(".",A2:AG2)-COLUMN()+IF(COLUMN()-MATCH(".",A2:AG2)&lt;0,-1,0)</f>
        <v>-1</v>
      </c>
      <c r="T3" s="4">
        <f>MATCH(".",A2:AG2)-COLUMN()+IF(COLUMN()-MATCH(".",A2:AG2)&lt;0,-1,0)</f>
        <v>-2</v>
      </c>
      <c r="U3" s="4">
        <f>MATCH(".",A2:AG2)-COLUMN()+IF(COLUMN()-MATCH(".",A2:AG2)&lt;0,-1,0)</f>
        <v>-3</v>
      </c>
      <c r="V3" s="4">
        <f>MATCH(".",A2:AG2)-COLUMN()+IF(COLUMN()-MATCH(".",A2:AG2)&lt;0,-1,0)</f>
        <v>-4</v>
      </c>
      <c r="W3" s="4">
        <f>MATCH(".",A2:AG2)-COLUMN()+IF(COLUMN()-MATCH(".",A2:AG2)&lt;0,-1,0)</f>
        <v>-5</v>
      </c>
      <c r="X3" s="4">
        <f>MATCH(".",A2:AG2)-COLUMN()+IF(COLUMN()-MATCH(".",A2:AG2)&lt;0,-1,0)</f>
        <v>-6</v>
      </c>
      <c r="Y3" s="4">
        <f>MATCH(".",A2:AG2)-COLUMN()+IF(COLUMN()-MATCH(".",A2:AG2)&lt;0,-1,0)</f>
        <v>-7</v>
      </c>
      <c r="Z3" s="4">
        <f>MATCH(".",A2:AG2)-COLUMN()+IF(COLUMN()-MATCH(".",A2:AG2)&lt;0,-1,0)</f>
        <v>-8</v>
      </c>
      <c r="AA3" s="4">
        <f>MATCH(".",A2:AG2)-COLUMN()+IF(COLUMN()-MATCH(".",A2:AG2)&lt;0,-1,0)</f>
        <v>-9</v>
      </c>
      <c r="AB3" s="4">
        <f>MATCH(".",A2:AG2)-COLUMN()+IF(COLUMN()-MATCH(".",A2:AG2)&lt;0,-1,0)</f>
        <v>-10</v>
      </c>
      <c r="AC3" s="4">
        <f>MATCH(".",A2:AG2)-COLUMN()+IF(COLUMN()-MATCH(".",A2:AG2)&lt;0,-1,0)</f>
        <v>-11</v>
      </c>
      <c r="AD3" s="4">
        <f>MATCH(".",A2:AG2)-COLUMN()+IF(COLUMN()-MATCH(".",A2:AG2)&lt;0,-1,0)</f>
        <v>-12</v>
      </c>
      <c r="AE3" s="4">
        <f>MATCH(".",A2:AG2)-COLUMN()+IF(COLUMN()-MATCH(".",A2:AG2)&lt;0,-1,0)</f>
        <v>-13</v>
      </c>
      <c r="AF3" s="4">
        <f>MATCH(".",A2:AG2)-COLUMN()+IF(COLUMN()-MATCH(".",A2:AG2)&lt;0,-1,0)</f>
        <v>-14</v>
      </c>
      <c r="AG3" s="4">
        <f>MATCH(".",A2:AG2)-COLUMN()+IF(COLUMN()-MATCH(".",A2:AG2)&lt;0,-1,0)</f>
        <v>-15</v>
      </c>
    </row>
    <row r="4" spans="1:33" ht="8.25" hidden="1" customHeight="1">
      <c r="A4" s="6">
        <f t="shared" ref="A4:Q4" si="0">2^A3</f>
        <v>65536</v>
      </c>
      <c r="B4" s="6">
        <f t="shared" si="0"/>
        <v>32768</v>
      </c>
      <c r="C4" s="6">
        <f t="shared" si="0"/>
        <v>16384</v>
      </c>
      <c r="D4" s="6">
        <f t="shared" si="0"/>
        <v>8192</v>
      </c>
      <c r="E4" s="6">
        <f t="shared" si="0"/>
        <v>4096</v>
      </c>
      <c r="F4" s="6">
        <f t="shared" si="0"/>
        <v>2048</v>
      </c>
      <c r="G4" s="6">
        <f t="shared" si="0"/>
        <v>1024</v>
      </c>
      <c r="H4" s="6">
        <f t="shared" si="0"/>
        <v>512</v>
      </c>
      <c r="I4" s="6">
        <f t="shared" si="0"/>
        <v>256</v>
      </c>
      <c r="J4" s="6">
        <f t="shared" si="0"/>
        <v>128</v>
      </c>
      <c r="K4" s="6">
        <f t="shared" si="0"/>
        <v>64</v>
      </c>
      <c r="L4" s="6">
        <f t="shared" si="0"/>
        <v>32</v>
      </c>
      <c r="M4" s="6">
        <f t="shared" si="0"/>
        <v>16</v>
      </c>
      <c r="N4" s="6">
        <f t="shared" si="0"/>
        <v>8</v>
      </c>
      <c r="O4" s="6">
        <f t="shared" si="0"/>
        <v>4</v>
      </c>
      <c r="P4" s="6">
        <f t="shared" si="0"/>
        <v>2</v>
      </c>
      <c r="Q4" s="6">
        <f t="shared" si="0"/>
        <v>1</v>
      </c>
      <c r="R4" s="7"/>
      <c r="S4" s="6">
        <f t="shared" ref="S4:AG4" si="1">2^S3</f>
        <v>0.5</v>
      </c>
      <c r="T4" s="6">
        <f t="shared" si="1"/>
        <v>0.25</v>
      </c>
      <c r="U4" s="6">
        <f t="shared" si="1"/>
        <v>0.125</v>
      </c>
      <c r="V4" s="6">
        <f t="shared" si="1"/>
        <v>6.25E-2</v>
      </c>
      <c r="W4" s="6">
        <f t="shared" si="1"/>
        <v>3.125E-2</v>
      </c>
      <c r="X4" s="6">
        <f t="shared" si="1"/>
        <v>1.5625E-2</v>
      </c>
      <c r="Y4" s="6">
        <f t="shared" si="1"/>
        <v>7.8125E-3</v>
      </c>
      <c r="Z4" s="6">
        <f t="shared" si="1"/>
        <v>3.90625E-3</v>
      </c>
      <c r="AA4" s="6">
        <f t="shared" si="1"/>
        <v>1.953125E-3</v>
      </c>
      <c r="AB4" s="6">
        <f t="shared" si="1"/>
        <v>9.765625E-4</v>
      </c>
      <c r="AC4" s="6">
        <f t="shared" si="1"/>
        <v>4.8828125E-4</v>
      </c>
      <c r="AD4" s="6">
        <f t="shared" si="1"/>
        <v>2.44140625E-4</v>
      </c>
      <c r="AE4" s="6">
        <f t="shared" si="1"/>
        <v>1.220703125E-4</v>
      </c>
      <c r="AF4" s="6">
        <f t="shared" si="1"/>
        <v>6.103515625E-5</v>
      </c>
      <c r="AG4" s="6">
        <f t="shared" si="1"/>
        <v>3.0517578125E-5</v>
      </c>
    </row>
    <row r="5" spans="1:33" ht="30.2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 t="str">
        <f>"=DEC "&amp;SUMPRODUCT(A2:AG2,A4:AG4)</f>
        <v>=DEC 1.5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B1:G7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2.5" style="1" customWidth="1"/>
    <col min="7" max="8" width="16.33203125" style="1" customWidth="1"/>
    <col min="9" max="16384" width="16.33203125" style="1"/>
  </cols>
  <sheetData>
    <row r="1" spans="2:7" ht="23.25" customHeight="1"/>
    <row r="2" spans="2:7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7" ht="31" customHeight="1">
      <c r="B3" s="44">
        <v>0</v>
      </c>
      <c r="C3" s="45" t="str">
        <f>DEC2BIN(2^8-1,8)</f>
        <v>11111111</v>
      </c>
      <c r="D3" s="64">
        <f>IF(C3=0,0,1)</f>
        <v>1</v>
      </c>
      <c r="E3" s="65" t="s">
        <v>0</v>
      </c>
      <c r="F3" s="74" t="s">
        <v>76</v>
      </c>
    </row>
    <row r="4" spans="2:7" ht="30.75" customHeight="1">
      <c r="B4" s="105" t="s">
        <v>77</v>
      </c>
      <c r="C4" s="83"/>
      <c r="D4" s="83"/>
      <c r="E4" s="83"/>
      <c r="F4" s="106"/>
    </row>
    <row r="5" spans="2:7" ht="30.75" customHeight="1">
      <c r="B5" s="107"/>
      <c r="C5" s="100"/>
      <c r="D5" s="100"/>
      <c r="E5" s="100"/>
      <c r="F5" s="101"/>
    </row>
    <row r="7" spans="2:7" ht="20" customHeight="1">
      <c r="G7" s="6" t="b">
        <v>0</v>
      </c>
    </row>
  </sheetData>
  <mergeCells count="3">
    <mergeCell ref="D2:F2"/>
    <mergeCell ref="B4:F4"/>
    <mergeCell ref="B5:F5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40.25" customHeight="1">
      <c r="B3" s="71">
        <v>0</v>
      </c>
      <c r="C3" s="72">
        <v>0</v>
      </c>
      <c r="D3" s="73" t="s">
        <v>71</v>
      </c>
      <c r="E3" s="73" t="s">
        <v>72</v>
      </c>
    </row>
    <row r="4" spans="2:5" ht="25" customHeight="1">
      <c r="B4" s="54">
        <v>1</v>
      </c>
      <c r="C4" s="55">
        <v>1</v>
      </c>
      <c r="D4" s="56" t="s">
        <v>61</v>
      </c>
      <c r="E4" s="61" t="s">
        <v>65</v>
      </c>
    </row>
    <row r="5" spans="2:5" ht="25" customHeight="1">
      <c r="B5" s="54">
        <v>2</v>
      </c>
      <c r="C5" s="55">
        <v>2</v>
      </c>
      <c r="D5" s="56" t="s">
        <v>59</v>
      </c>
      <c r="E5" s="61" t="s">
        <v>60</v>
      </c>
    </row>
    <row r="6" spans="2:5" ht="25" customHeight="1">
      <c r="B6" s="54">
        <v>3</v>
      </c>
      <c r="C6" s="55">
        <v>3</v>
      </c>
      <c r="D6" s="56" t="s">
        <v>57</v>
      </c>
      <c r="E6" s="61" t="s">
        <v>56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54</v>
      </c>
      <c r="E8" s="57">
        <v>0.125</v>
      </c>
    </row>
    <row r="9" spans="2:5" ht="25" customHeight="1">
      <c r="B9" s="54">
        <v>126</v>
      </c>
      <c r="C9" s="55">
        <v>126</v>
      </c>
      <c r="D9" s="56" t="s">
        <v>53</v>
      </c>
      <c r="E9" s="57">
        <v>0.25</v>
      </c>
    </row>
    <row r="10" spans="2:5" ht="25" customHeight="1">
      <c r="B10" s="54">
        <v>127</v>
      </c>
      <c r="C10" s="55">
        <v>127</v>
      </c>
      <c r="D10" s="56" t="s">
        <v>52</v>
      </c>
      <c r="E10" s="57">
        <v>0.5</v>
      </c>
    </row>
    <row r="11" spans="2:5" ht="25" customHeight="1">
      <c r="B11" s="54">
        <v>10000000</v>
      </c>
      <c r="C11" s="55">
        <v>128</v>
      </c>
      <c r="D11" s="56" t="s">
        <v>25</v>
      </c>
      <c r="E11" s="57">
        <v>1</v>
      </c>
    </row>
    <row r="12" spans="2:5" ht="25" customHeight="1">
      <c r="B12" s="54">
        <v>10000001</v>
      </c>
      <c r="C12" s="55">
        <v>129</v>
      </c>
      <c r="D12" s="56" t="s">
        <v>26</v>
      </c>
      <c r="E12" s="57">
        <v>2</v>
      </c>
    </row>
    <row r="13" spans="2:5" ht="25" customHeight="1">
      <c r="B13" s="54">
        <v>10000010</v>
      </c>
      <c r="C13" s="55">
        <v>130</v>
      </c>
      <c r="D13" s="56" t="s">
        <v>27</v>
      </c>
      <c r="E13" s="57">
        <v>4</v>
      </c>
    </row>
    <row r="14" spans="2:5" ht="25" customHeight="1">
      <c r="B14" s="54">
        <v>10000011</v>
      </c>
      <c r="C14" s="55">
        <v>131</v>
      </c>
      <c r="D14" s="56" t="s">
        <v>28</v>
      </c>
      <c r="E14" s="57">
        <v>8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66</v>
      </c>
      <c r="E16" s="61" t="s">
        <v>67</v>
      </c>
    </row>
    <row r="17" spans="2:5" ht="25" customHeight="1">
      <c r="B17" s="54">
        <v>11111101</v>
      </c>
      <c r="C17" s="55">
        <v>253</v>
      </c>
      <c r="D17" s="56" t="s">
        <v>29</v>
      </c>
      <c r="E17" s="61" t="s">
        <v>30</v>
      </c>
    </row>
    <row r="18" spans="2:5" ht="25" customHeight="1">
      <c r="B18" s="54">
        <v>11111110</v>
      </c>
      <c r="C18" s="55">
        <v>254</v>
      </c>
      <c r="D18" s="56" t="s">
        <v>31</v>
      </c>
      <c r="E18" s="61" t="s">
        <v>32</v>
      </c>
    </row>
    <row r="19" spans="2:5" ht="25" customHeight="1">
      <c r="B19" s="54">
        <v>11111111</v>
      </c>
      <c r="C19" s="55">
        <v>255</v>
      </c>
      <c r="D19" s="56" t="s">
        <v>33</v>
      </c>
      <c r="E19" s="61" t="s">
        <v>34</v>
      </c>
    </row>
  </sheetData>
  <mergeCells count="1">
    <mergeCell ref="B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1:E19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baseColWidth="10" defaultColWidth="16.33203125" defaultRowHeight="20" customHeight="1"/>
  <cols>
    <col min="1" max="1" width="45.33203125" style="1" customWidth="1"/>
    <col min="2" max="4" width="16.33203125" style="1" customWidth="1"/>
    <col min="5" max="5" width="20.5" style="1" customWidth="1"/>
    <col min="6" max="6" width="16.33203125" style="1" customWidth="1"/>
    <col min="7" max="16384" width="16.33203125" style="1"/>
  </cols>
  <sheetData>
    <row r="1" spans="2:5" ht="27.75" customHeight="1">
      <c r="B1" s="102" t="s">
        <v>21</v>
      </c>
      <c r="C1" s="102"/>
      <c r="D1" s="102"/>
      <c r="E1" s="102"/>
    </row>
    <row r="2" spans="2:5" ht="25" customHeight="1">
      <c r="B2" s="49" t="s">
        <v>22</v>
      </c>
      <c r="C2" s="49" t="s">
        <v>13</v>
      </c>
      <c r="D2" s="49" t="s">
        <v>23</v>
      </c>
      <c r="E2" s="49" t="s">
        <v>24</v>
      </c>
    </row>
    <row r="3" spans="2:5" ht="40.25" customHeight="1">
      <c r="B3" s="71">
        <v>0</v>
      </c>
      <c r="C3" s="72">
        <v>0</v>
      </c>
      <c r="D3" s="73" t="s">
        <v>78</v>
      </c>
      <c r="E3" s="73" t="s">
        <v>72</v>
      </c>
    </row>
    <row r="4" spans="2:5" ht="25" customHeight="1">
      <c r="B4" s="54">
        <v>1</v>
      </c>
      <c r="C4" s="55">
        <v>1</v>
      </c>
      <c r="D4" s="56" t="s">
        <v>59</v>
      </c>
      <c r="E4" s="75">
        <f>2^-126</f>
        <v>1.1754943508222875E-38</v>
      </c>
    </row>
    <row r="5" spans="2:5" ht="25" customHeight="1">
      <c r="B5" s="54">
        <v>2</v>
      </c>
      <c r="C5" s="55">
        <v>2</v>
      </c>
      <c r="D5" s="56" t="s">
        <v>57</v>
      </c>
      <c r="E5" s="75">
        <f>2^-125</f>
        <v>2.350988701644575E-38</v>
      </c>
    </row>
    <row r="6" spans="2:5" ht="25" customHeight="1">
      <c r="B6" s="54">
        <v>3</v>
      </c>
      <c r="C6" s="55">
        <v>3</v>
      </c>
      <c r="D6" s="56" t="s">
        <v>79</v>
      </c>
      <c r="E6" s="75">
        <f>2^-124</f>
        <v>4.70197740328915E-38</v>
      </c>
    </row>
    <row r="7" spans="2:5" ht="25" customHeight="1">
      <c r="B7" s="54"/>
      <c r="C7" s="58"/>
      <c r="D7" s="59"/>
      <c r="E7" s="60"/>
    </row>
    <row r="8" spans="2:5" ht="25" customHeight="1">
      <c r="B8" s="54">
        <v>125</v>
      </c>
      <c r="C8" s="55">
        <v>125</v>
      </c>
      <c r="D8" s="56" t="s">
        <v>53</v>
      </c>
      <c r="E8" s="57">
        <v>0.25</v>
      </c>
    </row>
    <row r="9" spans="2:5" ht="25" customHeight="1">
      <c r="B9" s="54">
        <v>126</v>
      </c>
      <c r="C9" s="55">
        <v>126</v>
      </c>
      <c r="D9" s="56" t="s">
        <v>52</v>
      </c>
      <c r="E9" s="57">
        <v>0.5</v>
      </c>
    </row>
    <row r="10" spans="2:5" ht="25" customHeight="1">
      <c r="B10" s="54">
        <v>127</v>
      </c>
      <c r="C10" s="55">
        <v>127</v>
      </c>
      <c r="D10" s="56" t="s">
        <v>25</v>
      </c>
      <c r="E10" s="57">
        <v>1</v>
      </c>
    </row>
    <row r="11" spans="2:5" ht="25" customHeight="1">
      <c r="B11" s="54">
        <v>10000000</v>
      </c>
      <c r="C11" s="55">
        <v>128</v>
      </c>
      <c r="D11" s="56" t="s">
        <v>26</v>
      </c>
      <c r="E11" s="57">
        <v>2</v>
      </c>
    </row>
    <row r="12" spans="2:5" ht="25" customHeight="1">
      <c r="B12" s="54">
        <v>10000001</v>
      </c>
      <c r="C12" s="55">
        <v>129</v>
      </c>
      <c r="D12" s="56" t="s">
        <v>27</v>
      </c>
      <c r="E12" s="57">
        <v>4</v>
      </c>
    </row>
    <row r="13" spans="2:5" ht="25" customHeight="1">
      <c r="B13" s="54">
        <v>10000010</v>
      </c>
      <c r="C13" s="55">
        <v>130</v>
      </c>
      <c r="D13" s="56" t="s">
        <v>28</v>
      </c>
      <c r="E13" s="57">
        <v>8</v>
      </c>
    </row>
    <row r="14" spans="2:5" ht="25" customHeight="1">
      <c r="B14" s="54">
        <v>10000011</v>
      </c>
      <c r="C14" s="55">
        <v>131</v>
      </c>
      <c r="D14" s="56" t="s">
        <v>80</v>
      </c>
      <c r="E14" s="6">
        <v>15</v>
      </c>
    </row>
    <row r="15" spans="2:5" ht="25" customHeight="1">
      <c r="B15" s="62"/>
      <c r="C15" s="58"/>
      <c r="D15" s="59"/>
      <c r="E15" s="60"/>
    </row>
    <row r="16" spans="2:5" ht="25" customHeight="1">
      <c r="B16" s="54">
        <v>11111100</v>
      </c>
      <c r="C16" s="55">
        <v>252</v>
      </c>
      <c r="D16" s="56" t="s">
        <v>29</v>
      </c>
      <c r="E16" s="61" t="s">
        <v>30</v>
      </c>
    </row>
    <row r="17" spans="2:5" ht="25" customHeight="1">
      <c r="B17" s="54">
        <v>11111101</v>
      </c>
      <c r="C17" s="55">
        <v>253</v>
      </c>
      <c r="D17" s="56" t="s">
        <v>31</v>
      </c>
      <c r="E17" s="61" t="s">
        <v>32</v>
      </c>
    </row>
    <row r="18" spans="2:5" ht="25" customHeight="1">
      <c r="B18" s="54">
        <v>11111110</v>
      </c>
      <c r="C18" s="55">
        <v>254</v>
      </c>
      <c r="D18" s="56" t="s">
        <v>33</v>
      </c>
      <c r="E18" s="61" t="s">
        <v>34</v>
      </c>
    </row>
    <row r="19" spans="2:5" ht="25" customHeight="1">
      <c r="B19" s="76">
        <v>11111111</v>
      </c>
      <c r="C19" s="77">
        <v>255</v>
      </c>
      <c r="D19" s="108" t="s">
        <v>81</v>
      </c>
      <c r="E19" s="83"/>
    </row>
  </sheetData>
  <mergeCells count="2">
    <mergeCell ref="B1:E1"/>
    <mergeCell ref="D19:E19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B1:F5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6" width="42.5" style="1" customWidth="1"/>
    <col min="7" max="7" width="16.33203125" style="1" customWidth="1"/>
    <col min="8" max="16384" width="16.33203125" style="1"/>
  </cols>
  <sheetData>
    <row r="1" spans="2:6" ht="23.25" customHeight="1"/>
    <row r="2" spans="2:6" ht="29" customHeight="1">
      <c r="B2" s="42" t="s">
        <v>16</v>
      </c>
      <c r="C2" s="43" t="s">
        <v>18</v>
      </c>
      <c r="D2" s="96" t="s">
        <v>19</v>
      </c>
      <c r="E2" s="97"/>
      <c r="F2" s="98"/>
    </row>
    <row r="3" spans="2:6" ht="31" customHeight="1">
      <c r="B3" s="44">
        <v>0</v>
      </c>
      <c r="C3" s="45" t="str">
        <f>DEC2BIN(2^8-1,8)</f>
        <v>11111111</v>
      </c>
      <c r="D3" s="64">
        <f>IF(C3=0,0,1)</f>
        <v>1</v>
      </c>
      <c r="E3" s="65" t="s">
        <v>0</v>
      </c>
      <c r="F3" s="74" t="s">
        <v>82</v>
      </c>
    </row>
    <row r="4" spans="2:6" ht="30.75" customHeight="1">
      <c r="B4" s="105" t="str">
        <f>IF(B3=0,"+","-")&amp;IF(ISNUMBER(SEARCH("1",F3)),"Not a Number (NaN)","Infinity")</f>
        <v>+Infinity</v>
      </c>
      <c r="C4" s="83"/>
      <c r="D4" s="83"/>
      <c r="E4" s="83"/>
      <c r="F4" s="106"/>
    </row>
    <row r="5" spans="2:6" ht="30.75" customHeight="1">
      <c r="B5" s="107"/>
      <c r="C5" s="100"/>
      <c r="D5" s="100"/>
      <c r="E5" s="100"/>
      <c r="F5" s="101"/>
    </row>
  </sheetData>
  <mergeCells count="3">
    <mergeCell ref="D2:F2"/>
    <mergeCell ref="B4:F4"/>
    <mergeCell ref="B5:F5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B1:AC7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31.6640625" style="1" customWidth="1"/>
    <col min="2" max="2" width="8.33203125" style="1" customWidth="1"/>
    <col min="3" max="3" width="15.5" style="1" customWidth="1"/>
    <col min="4" max="4" width="2.6640625" style="1" customWidth="1"/>
    <col min="5" max="5" width="2.33203125" style="1" customWidth="1"/>
    <col min="6" max="28" width="3.1640625" style="1" customWidth="1"/>
    <col min="29" max="29" width="9.33203125" style="1" customWidth="1"/>
    <col min="30" max="30" width="16.33203125" style="1" customWidth="1"/>
    <col min="31" max="16384" width="16.33203125" style="1"/>
  </cols>
  <sheetData>
    <row r="1" spans="2:29" ht="23.25" customHeight="1"/>
    <row r="2" spans="2:29" ht="29" customHeight="1">
      <c r="B2" s="42" t="s">
        <v>16</v>
      </c>
      <c r="C2" s="43" t="s">
        <v>18</v>
      </c>
      <c r="D2" s="96" t="s">
        <v>19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8"/>
    </row>
    <row r="3" spans="2:29" ht="31" customHeight="1">
      <c r="B3" s="44">
        <f t="shared" ref="B3:AB3" ca="1" si="0">RANDBETWEEN(0,1)</f>
        <v>1</v>
      </c>
      <c r="C3" s="45" t="str">
        <f ca="1">DEC2BIN(RANDBETWEEN(0,2^8-1),8)</f>
        <v>11111111</v>
      </c>
      <c r="D3" s="64">
        <f ca="1">IF(C3=0,0,1)</f>
        <v>1</v>
      </c>
      <c r="E3" s="65" t="s">
        <v>0</v>
      </c>
      <c r="F3" s="78">
        <f t="shared" ca="1" si="0"/>
        <v>0</v>
      </c>
      <c r="G3" s="78">
        <f t="shared" ca="1" si="0"/>
        <v>0</v>
      </c>
      <c r="H3" s="78">
        <f t="shared" ca="1" si="0"/>
        <v>0</v>
      </c>
      <c r="I3" s="78">
        <f t="shared" ca="1" si="0"/>
        <v>1</v>
      </c>
      <c r="J3" s="78">
        <f t="shared" ca="1" si="0"/>
        <v>1</v>
      </c>
      <c r="K3" s="78">
        <f t="shared" ca="1" si="0"/>
        <v>1</v>
      </c>
      <c r="L3" s="78">
        <f t="shared" ca="1" si="0"/>
        <v>1</v>
      </c>
      <c r="M3" s="78">
        <f t="shared" ca="1" si="0"/>
        <v>0</v>
      </c>
      <c r="N3" s="78">
        <f t="shared" ca="1" si="0"/>
        <v>1</v>
      </c>
      <c r="O3" s="78">
        <f t="shared" ca="1" si="0"/>
        <v>1</v>
      </c>
      <c r="P3" s="78">
        <f t="shared" ca="1" si="0"/>
        <v>1</v>
      </c>
      <c r="Q3" s="78">
        <f t="shared" ca="1" si="0"/>
        <v>1</v>
      </c>
      <c r="R3" s="78">
        <f t="shared" ca="1" si="0"/>
        <v>1</v>
      </c>
      <c r="S3" s="78">
        <f t="shared" ca="1" si="0"/>
        <v>1</v>
      </c>
      <c r="T3" s="78">
        <f t="shared" ca="1" si="0"/>
        <v>1</v>
      </c>
      <c r="U3" s="78">
        <f t="shared" ca="1" si="0"/>
        <v>1</v>
      </c>
      <c r="V3" s="78">
        <f t="shared" ca="1" si="0"/>
        <v>1</v>
      </c>
      <c r="W3" s="78">
        <f t="shared" ca="1" si="0"/>
        <v>1</v>
      </c>
      <c r="X3" s="78">
        <f t="shared" ca="1" si="0"/>
        <v>0</v>
      </c>
      <c r="Y3" s="78">
        <f t="shared" ca="1" si="0"/>
        <v>1</v>
      </c>
      <c r="Z3" s="78">
        <f t="shared" ca="1" si="0"/>
        <v>1</v>
      </c>
      <c r="AA3" s="78">
        <f t="shared" ca="1" si="0"/>
        <v>0</v>
      </c>
      <c r="AB3" s="79">
        <f t="shared" ca="1" si="0"/>
        <v>1</v>
      </c>
    </row>
    <row r="4" spans="2:29" ht="30.75" customHeight="1">
      <c r="B4" s="105" t="str">
        <f ca="1">IF(BIN2DEC(C3)=(2^8-1),"Not A Number (NaN)",(IF(B3=0,"+ ","- ")&amp;(IF(BIN2DEC(C3)=0,0,1)+BIN2DEC(_xlfn.CONCAT(F3:AB3))/(2^LEN(_xlfn.CONCAT(F3:AB3)))))&amp;" x 2^"&amp;BIN2DEC(C3)-127)</f>
        <v>Not A Number (NaN)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106"/>
    </row>
    <row r="5" spans="2:29" ht="30.75" customHeight="1">
      <c r="B5" s="109" t="str">
        <f ca="1">IF(BIN2DEC(C3)=(2^8-1),"Not A Number (NaN)",(-1^B3*(IF(BIN2DEC(C3)=0,0,1)+(BIN2DEC(_xlfn.CONCAT(F3:AB3)))/(2^LEN(_xlfn.CONCAT(F3:AB3)))))*(2^(BIN2DEC(C3)-127)))</f>
        <v>Not A Number (NaN)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1"/>
    </row>
    <row r="7" spans="2:29" ht="48.25" customHeight="1">
      <c r="AC7" s="6" t="b">
        <v>1</v>
      </c>
    </row>
  </sheetData>
  <mergeCells count="3">
    <mergeCell ref="D2:AB2"/>
    <mergeCell ref="B5:AB5"/>
    <mergeCell ref="B4:AB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10"/>
  <sheetViews>
    <sheetView showGridLines="0" workbookViewId="0"/>
  </sheetViews>
  <sheetFormatPr baseColWidth="10" defaultColWidth="16.33203125" defaultRowHeight="20" customHeight="1"/>
  <cols>
    <col min="1" max="6" width="3.5" style="1" customWidth="1"/>
    <col min="7" max="11" width="3" style="1" customWidth="1"/>
    <col min="12" max="17" width="3.1640625" style="1" customWidth="1"/>
    <col min="18" max="26" width="3.5" style="1" customWidth="1"/>
    <col min="27" max="33" width="4.5" style="1" customWidth="1"/>
    <col min="34" max="34" width="16.33203125" style="1" customWidth="1"/>
    <col min="35" max="35" width="66.6640625" style="1" customWidth="1"/>
    <col min="36" max="36" width="16.33203125" style="1" customWidth="1"/>
    <col min="37" max="16384" width="16.33203125" style="1"/>
  </cols>
  <sheetData>
    <row r="1" spans="1:35" ht="30.25" customHeight="1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1</v>
      </c>
      <c r="O1" s="2">
        <v>1</v>
      </c>
      <c r="P1" s="2">
        <v>1</v>
      </c>
      <c r="Q1" s="11" t="s">
        <v>0</v>
      </c>
      <c r="R1" s="2">
        <v>1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</row>
    <row r="2" spans="1:35" ht="21.25" customHeight="1">
      <c r="A2" s="4">
        <f>MATCH(".",A1:AG1)-COLUMN()+IF(COLUMN()-MATCH(".",A1:AG1)&lt;0,-1,0)</f>
        <v>15</v>
      </c>
      <c r="B2" s="4">
        <f>MATCH(".",A1:AG1)-COLUMN()+IF(COLUMN()-MATCH(".",A1:AG1)&lt;0,-1,0)</f>
        <v>14</v>
      </c>
      <c r="C2" s="4">
        <f>MATCH(".",A1:AG1)-COLUMN()+IF(COLUMN()-MATCH(".",A1:AG1)&lt;0,-1,0)</f>
        <v>13</v>
      </c>
      <c r="D2" s="4">
        <f>MATCH(".",A1:AG1)-COLUMN()+IF(COLUMN()-MATCH(".",A1:AG1)&lt;0,-1,0)</f>
        <v>12</v>
      </c>
      <c r="E2" s="4">
        <f>MATCH(".",A1:AG1)-COLUMN()+IF(COLUMN()-MATCH(".",A1:AG1)&lt;0,-1,0)</f>
        <v>11</v>
      </c>
      <c r="F2" s="4">
        <f>MATCH(".",A1:AG1)-COLUMN()+IF(COLUMN()-MATCH(".",A1:AG1)&lt;0,-1,0)</f>
        <v>10</v>
      </c>
      <c r="G2" s="4">
        <f>MATCH(".",A1:AG1)-COLUMN()+IF(COLUMN()-MATCH(".",A1:AG1)&lt;0,-1,0)</f>
        <v>9</v>
      </c>
      <c r="H2" s="4">
        <f>MATCH(".",A1:AG1)-COLUMN()+IF(COLUMN()-MATCH(".",A1:AG1)&lt;0,-1,0)</f>
        <v>8</v>
      </c>
      <c r="I2" s="4">
        <f>MATCH(".",A1:AG1)-COLUMN()+IF(COLUMN()-MATCH(".",A1:AG1)&lt;0,-1,0)</f>
        <v>7</v>
      </c>
      <c r="J2" s="4">
        <f>MATCH(".",A1:AG1)-COLUMN()+IF(COLUMN()-MATCH(".",A1:AG1)&lt;0,-1,0)</f>
        <v>6</v>
      </c>
      <c r="K2" s="4">
        <f>MATCH(".",A1:AG1)-COLUMN()+IF(COLUMN()-MATCH(".",A1:AG1)&lt;0,-1,0)</f>
        <v>5</v>
      </c>
      <c r="L2" s="4">
        <f>MATCH(".",A1:AG1)-COLUMN()+IF(COLUMN()-MATCH(".",A1:AG1)&lt;0,-1,0)</f>
        <v>4</v>
      </c>
      <c r="M2" s="4">
        <f>MATCH(".",A1:AG1)-COLUMN()+IF(COLUMN()-MATCH(".",A1:AG1)&lt;0,-1,0)</f>
        <v>3</v>
      </c>
      <c r="N2" s="4">
        <f>MATCH(".",A1:AG1)-COLUMN()+IF(COLUMN()-MATCH(".",A1:AG1)&lt;0,-1,0)</f>
        <v>2</v>
      </c>
      <c r="O2" s="4">
        <f>MATCH(".",A1:AG1)-COLUMN()+IF(COLUMN()-MATCH(".",A1:AG1)&lt;0,-1,0)</f>
        <v>1</v>
      </c>
      <c r="P2" s="4">
        <f>MATCH(".",A1:AG1)-COLUMN()+IF(COLUMN()-MATCH(".",A1:AG1)&lt;0,-1,0)</f>
        <v>0</v>
      </c>
      <c r="Q2" s="5" t="s">
        <v>1</v>
      </c>
      <c r="R2" s="4">
        <f>MATCH(".",A1:AG1)-COLUMN()+IF(COLUMN()-MATCH(".",A1:AG1)&lt;0,-1,0)</f>
        <v>-1</v>
      </c>
      <c r="S2" s="4">
        <f>MATCH(".",A1:AG1)-COLUMN()+IF(COLUMN()-MATCH(".",A1:AG1)&lt;0,-1,0)</f>
        <v>-2</v>
      </c>
      <c r="T2" s="4">
        <f>MATCH(".",A1:AG1)-COLUMN()+IF(COLUMN()-MATCH(".",A1:AG1)&lt;0,-1,0)</f>
        <v>-3</v>
      </c>
      <c r="U2" s="4">
        <f>MATCH(".",A1:AG1)-COLUMN()+IF(COLUMN()-MATCH(".",A1:AG1)&lt;0,-1,0)</f>
        <v>-4</v>
      </c>
      <c r="V2" s="4">
        <f>MATCH(".",A1:AG1)-COLUMN()+IF(COLUMN()-MATCH(".",A1:AG1)&lt;0,-1,0)</f>
        <v>-5</v>
      </c>
      <c r="W2" s="4">
        <f>MATCH(".",A1:AG1)-COLUMN()+IF(COLUMN()-MATCH(".",A1:AG1)&lt;0,-1,0)</f>
        <v>-6</v>
      </c>
      <c r="X2" s="4">
        <f>MATCH(".",A1:AG1)-COLUMN()+IF(COLUMN()-MATCH(".",A1:AG1)&lt;0,-1,0)</f>
        <v>-7</v>
      </c>
      <c r="Y2" s="4">
        <f>MATCH(".",A1:AG1)-COLUMN()+IF(COLUMN()-MATCH(".",A1:AG1)&lt;0,-1,0)</f>
        <v>-8</v>
      </c>
      <c r="Z2" s="4">
        <f>MATCH(".",A1:AG1)-COLUMN()+IF(COLUMN()-MATCH(".",A1:AG1)&lt;0,-1,0)</f>
        <v>-9</v>
      </c>
      <c r="AA2" s="4">
        <f>MATCH(".",A1:AG1)-COLUMN()+IF(COLUMN()-MATCH(".",A1:AG1)&lt;0,-1,0)</f>
        <v>-10</v>
      </c>
      <c r="AB2" s="4">
        <f>MATCH(".",A1:AG1)-COLUMN()+IF(COLUMN()-MATCH(".",A1:AG1)&lt;0,-1,0)</f>
        <v>-11</v>
      </c>
      <c r="AC2" s="4">
        <f>MATCH(".",A1:AG1)-COLUMN()+IF(COLUMN()-MATCH(".",A1:AG1)&lt;0,-1,0)</f>
        <v>-12</v>
      </c>
      <c r="AD2" s="4">
        <f>MATCH(".",A1:AG1)-COLUMN()+IF(COLUMN()-MATCH(".",A1:AG1)&lt;0,-1,0)</f>
        <v>-13</v>
      </c>
      <c r="AE2" s="4">
        <f>MATCH(".",A1:AG1)-COLUMN()+IF(COLUMN()-MATCH(".",A1:AG1)&lt;0,-1,0)</f>
        <v>-14</v>
      </c>
      <c r="AF2" s="4">
        <f>MATCH(".",A1:AG1)-COLUMN()+IF(COLUMN()-MATCH(".",A1:AG1)&lt;0,-1,0)</f>
        <v>-15</v>
      </c>
      <c r="AG2" s="4">
        <f>MATCH(".",A1:AG1)-COLUMN()+IF(COLUMN()-MATCH(".",A1:AG1)&lt;0,-1,0)</f>
        <v>-16</v>
      </c>
    </row>
    <row r="3" spans="1:35" ht="8.25" hidden="1" customHeight="1">
      <c r="A3" s="6">
        <f t="shared" ref="A3:P3" si="0">2^A2</f>
        <v>32768</v>
      </c>
      <c r="B3" s="6">
        <f t="shared" si="0"/>
        <v>16384</v>
      </c>
      <c r="C3" s="6">
        <f t="shared" si="0"/>
        <v>8192</v>
      </c>
      <c r="D3" s="6">
        <f t="shared" si="0"/>
        <v>4096</v>
      </c>
      <c r="E3" s="6">
        <f t="shared" si="0"/>
        <v>2048</v>
      </c>
      <c r="F3" s="6">
        <f t="shared" si="0"/>
        <v>1024</v>
      </c>
      <c r="G3" s="6">
        <f t="shared" si="0"/>
        <v>512</v>
      </c>
      <c r="H3" s="6">
        <f t="shared" si="0"/>
        <v>256</v>
      </c>
      <c r="I3" s="6">
        <f t="shared" si="0"/>
        <v>128</v>
      </c>
      <c r="J3" s="6">
        <f t="shared" si="0"/>
        <v>64</v>
      </c>
      <c r="K3" s="6">
        <f t="shared" si="0"/>
        <v>32</v>
      </c>
      <c r="L3" s="6">
        <f t="shared" si="0"/>
        <v>16</v>
      </c>
      <c r="M3" s="6">
        <f t="shared" si="0"/>
        <v>8</v>
      </c>
      <c r="N3" s="6">
        <f t="shared" si="0"/>
        <v>4</v>
      </c>
      <c r="O3" s="6">
        <f t="shared" si="0"/>
        <v>2</v>
      </c>
      <c r="P3" s="6">
        <f t="shared" si="0"/>
        <v>1</v>
      </c>
      <c r="Q3" s="7"/>
      <c r="R3" s="6">
        <f t="shared" ref="R3:AG3" si="1">2^R2</f>
        <v>0.5</v>
      </c>
      <c r="S3" s="6">
        <f t="shared" si="1"/>
        <v>0.25</v>
      </c>
      <c r="T3" s="6">
        <f t="shared" si="1"/>
        <v>0.125</v>
      </c>
      <c r="U3" s="6">
        <f t="shared" si="1"/>
        <v>6.25E-2</v>
      </c>
      <c r="V3" s="6">
        <f t="shared" si="1"/>
        <v>3.125E-2</v>
      </c>
      <c r="W3" s="6">
        <f t="shared" si="1"/>
        <v>1.5625E-2</v>
      </c>
      <c r="X3" s="6">
        <f t="shared" si="1"/>
        <v>7.8125E-3</v>
      </c>
      <c r="Y3" s="6">
        <f t="shared" si="1"/>
        <v>3.90625E-3</v>
      </c>
      <c r="Z3" s="6">
        <f t="shared" si="1"/>
        <v>1.953125E-3</v>
      </c>
      <c r="AA3" s="6">
        <f t="shared" si="1"/>
        <v>9.765625E-4</v>
      </c>
      <c r="AB3" s="6">
        <f t="shared" si="1"/>
        <v>4.8828125E-4</v>
      </c>
      <c r="AC3" s="6">
        <f t="shared" si="1"/>
        <v>2.44140625E-4</v>
      </c>
      <c r="AD3" s="6">
        <f t="shared" si="1"/>
        <v>1.220703125E-4</v>
      </c>
      <c r="AE3" s="6">
        <f t="shared" si="1"/>
        <v>6.103515625E-5</v>
      </c>
      <c r="AF3" s="6">
        <f t="shared" si="1"/>
        <v>3.0517578125E-5</v>
      </c>
      <c r="AG3" s="6">
        <f t="shared" si="1"/>
        <v>1.52587890625E-5</v>
      </c>
    </row>
    <row r="4" spans="1:35" ht="30.2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0" t="str">
        <f>"=DEC "&amp;SUMPRODUCT(A1:AG1,A3:AG3)</f>
        <v>=DEC 7.5</v>
      </c>
    </row>
    <row r="5" spans="1:35" ht="3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/>
    </row>
    <row r="7" spans="1:35" ht="30.75" customHeight="1">
      <c r="AH7" s="15" t="s">
        <v>2</v>
      </c>
      <c r="AI7" s="16" t="str">
        <f>_xlfn.CONCAT(A1:AG1)</f>
        <v>0000000000000111.1000000000000000</v>
      </c>
    </row>
    <row r="8" spans="1:35" ht="53.75" customHeight="1">
      <c r="AH8" s="15" t="s">
        <v>3</v>
      </c>
      <c r="AI8" s="17" t="str">
        <f>DEC2BIN(33-MATCH(".",A1:AG1))</f>
        <v>10000</v>
      </c>
    </row>
    <row r="9" spans="1:35" ht="30.75" customHeight="1">
      <c r="AH9" s="15" t="s">
        <v>4</v>
      </c>
      <c r="AI9" s="17">
        <f>33-MATCH(".",A1:AG1)</f>
        <v>16</v>
      </c>
    </row>
    <row r="10" spans="1:35" ht="31.25" customHeight="1">
      <c r="AH10" s="15" t="s">
        <v>5</v>
      </c>
      <c r="AI10" s="18">
        <f>SUMPRODUCT(A1:AG1,A3:AG3)</f>
        <v>7.5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8"/>
  <sheetViews>
    <sheetView showGridLines="0" topLeftCell="S1" workbookViewId="0"/>
  </sheetViews>
  <sheetFormatPr baseColWidth="10" defaultColWidth="16.33203125" defaultRowHeight="20" customHeight="1"/>
  <cols>
    <col min="1" max="5" width="3.5" style="1" customWidth="1"/>
    <col min="6" max="10" width="3" style="1" customWidth="1"/>
    <col min="11" max="16" width="3.1640625" style="1" customWidth="1"/>
    <col min="17" max="25" width="3.5" style="1" customWidth="1"/>
    <col min="26" max="28" width="4.5" style="1" customWidth="1"/>
    <col min="29" max="29" width="18.5" style="1" customWidth="1"/>
    <col min="30" max="30" width="60.83203125" style="1" customWidth="1"/>
    <col min="31" max="31" width="16.33203125" style="1" customWidth="1"/>
    <col min="32" max="16384" width="16.33203125" style="1"/>
  </cols>
  <sheetData>
    <row r="1" spans="1:30" ht="30.25" customHeight="1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11" t="s">
        <v>0</v>
      </c>
      <c r="N1" s="2">
        <v>1</v>
      </c>
      <c r="O1" s="2">
        <v>1</v>
      </c>
      <c r="P1" s="2">
        <v>1</v>
      </c>
      <c r="Q1" s="2">
        <v>1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</row>
    <row r="2" spans="1:30" ht="21.25" customHeight="1">
      <c r="A2" s="4">
        <f>MATCH(".",A1:AB1)-COLUMN()+IF(COLUMN()-MATCH(".",A1:AB1)&lt;0,-1,0)</f>
        <v>11</v>
      </c>
      <c r="B2" s="4">
        <f>MATCH(".",A1:AB1)-COLUMN()+IF(COLUMN()-MATCH(".",A1:AB1)&lt;0,-1,0)</f>
        <v>10</v>
      </c>
      <c r="C2" s="4">
        <f>MATCH(".",A1:AB1)-COLUMN()+IF(COLUMN()-MATCH(".",A1:AB1)&lt;0,-1,0)</f>
        <v>9</v>
      </c>
      <c r="D2" s="4">
        <f>MATCH(".",A1:AB1)-COLUMN()+IF(COLUMN()-MATCH(".",A1:AB1)&lt;0,-1,0)</f>
        <v>8</v>
      </c>
      <c r="E2" s="4">
        <f>MATCH(".",A1:AB1)-COLUMN()+IF(COLUMN()-MATCH(".",A1:AB1)&lt;0,-1,0)</f>
        <v>7</v>
      </c>
      <c r="F2" s="4">
        <f>MATCH(".",A1:AB1)-COLUMN()+IF(COLUMN()-MATCH(".",A1:AB1)&lt;0,-1,0)</f>
        <v>6</v>
      </c>
      <c r="G2" s="4">
        <f>MATCH(".",A1:AB1)-COLUMN()+IF(COLUMN()-MATCH(".",A1:AB1)&lt;0,-1,0)</f>
        <v>5</v>
      </c>
      <c r="H2" s="4">
        <f>MATCH(".",A1:AB1)-COLUMN()+IF(COLUMN()-MATCH(".",A1:AB1)&lt;0,-1,0)</f>
        <v>4</v>
      </c>
      <c r="I2" s="4">
        <f>MATCH(".",A1:AB1)-COLUMN()+IF(COLUMN()-MATCH(".",A1:AB1)&lt;0,-1,0)</f>
        <v>3</v>
      </c>
      <c r="J2" s="4">
        <f>MATCH(".",A1:AB1)-COLUMN()+IF(COLUMN()-MATCH(".",A1:AB1)&lt;0,-1,0)</f>
        <v>2</v>
      </c>
      <c r="K2" s="4">
        <f>MATCH(".",A1:AB1)-COLUMN()+IF(COLUMN()-MATCH(".",A1:AB1)&lt;0,-1,0)</f>
        <v>1</v>
      </c>
      <c r="L2" s="4">
        <f>MATCH(".",A1:AB1)-COLUMN()+IF(COLUMN()-MATCH(".",A1:AB1)&lt;0,-1,0)</f>
        <v>0</v>
      </c>
      <c r="M2" s="5" t="s">
        <v>1</v>
      </c>
      <c r="N2" s="4">
        <f>MATCH(".",A1:AB1)-COLUMN()+IF(COLUMN()-MATCH(".",A1:AB1)&lt;0,-1,0)</f>
        <v>-1</v>
      </c>
      <c r="O2" s="4">
        <f>MATCH(".",A1:AB1)-COLUMN()+IF(COLUMN()-MATCH(".",A1:AB1)&lt;0,-1,0)</f>
        <v>-2</v>
      </c>
      <c r="P2" s="4">
        <f>MATCH(".",A1:AB1)-COLUMN()+IF(COLUMN()-MATCH(".",A1:AB1)&lt;0,-1,0)</f>
        <v>-3</v>
      </c>
      <c r="Q2" s="4">
        <f>MATCH(".",A1:AB1)-COLUMN()+IF(COLUMN()-MATCH(".",A1:AB1)&lt;0,-1,0)</f>
        <v>-4</v>
      </c>
      <c r="R2" s="4">
        <f>MATCH(".",A1:AB1)-COLUMN()+IF(COLUMN()-MATCH(".",A1:AB1)&lt;0,-1,0)</f>
        <v>-5</v>
      </c>
      <c r="S2" s="4">
        <f>MATCH(".",A1:AB1)-COLUMN()+IF(COLUMN()-MATCH(".",A1:AB1)&lt;0,-1,0)</f>
        <v>-6</v>
      </c>
      <c r="T2" s="4">
        <f>MATCH(".",A1:AB1)-COLUMN()+IF(COLUMN()-MATCH(".",A1:AB1)&lt;0,-1,0)</f>
        <v>-7</v>
      </c>
      <c r="U2" s="4">
        <f>MATCH(".",A1:AB1)-COLUMN()+IF(COLUMN()-MATCH(".",A1:AB1)&lt;0,-1,0)</f>
        <v>-8</v>
      </c>
      <c r="V2" s="4">
        <f>MATCH(".",A1:AB1)-COLUMN()+IF(COLUMN()-MATCH(".",A1:AB1)&lt;0,-1,0)</f>
        <v>-9</v>
      </c>
      <c r="W2" s="4">
        <f>MATCH(".",A1:AB1)-COLUMN()+IF(COLUMN()-MATCH(".",A1:AB1)&lt;0,-1,0)</f>
        <v>-10</v>
      </c>
      <c r="X2" s="4">
        <f>MATCH(".",A1:AB1)-COLUMN()+IF(COLUMN()-MATCH(".",A1:AB1)&lt;0,-1,0)</f>
        <v>-11</v>
      </c>
      <c r="Y2" s="4">
        <f>MATCH(".",A1:AB1)-COLUMN()+IF(COLUMN()-MATCH(".",A1:AB1)&lt;0,-1,0)</f>
        <v>-12</v>
      </c>
      <c r="Z2" s="4">
        <f>MATCH(".",A1:AB1)-COLUMN()+IF(COLUMN()-MATCH(".",A1:AB1)&lt;0,-1,0)</f>
        <v>-13</v>
      </c>
      <c r="AA2" s="4">
        <f>MATCH(".",A1:AB1)-COLUMN()+IF(COLUMN()-MATCH(".",A1:AB1)&lt;0,-1,0)</f>
        <v>-14</v>
      </c>
      <c r="AB2" s="4">
        <f>MATCH(".",A1:AB1)-COLUMN()+IF(COLUMN()-MATCH(".",A1:AB1)&lt;0,-1,0)</f>
        <v>-15</v>
      </c>
    </row>
    <row r="3" spans="1:30" ht="8.25" hidden="1" customHeight="1">
      <c r="A3" s="6">
        <f t="shared" ref="A3:L3" si="0">2^A2</f>
        <v>2048</v>
      </c>
      <c r="B3" s="6">
        <f t="shared" si="0"/>
        <v>1024</v>
      </c>
      <c r="C3" s="6">
        <f t="shared" si="0"/>
        <v>512</v>
      </c>
      <c r="D3" s="6">
        <f t="shared" si="0"/>
        <v>256</v>
      </c>
      <c r="E3" s="6">
        <f t="shared" si="0"/>
        <v>128</v>
      </c>
      <c r="F3" s="6">
        <f t="shared" si="0"/>
        <v>64</v>
      </c>
      <c r="G3" s="6">
        <f t="shared" si="0"/>
        <v>32</v>
      </c>
      <c r="H3" s="6">
        <f t="shared" si="0"/>
        <v>16</v>
      </c>
      <c r="I3" s="6">
        <f t="shared" si="0"/>
        <v>8</v>
      </c>
      <c r="J3" s="6">
        <f t="shared" si="0"/>
        <v>4</v>
      </c>
      <c r="K3" s="6">
        <f t="shared" si="0"/>
        <v>2</v>
      </c>
      <c r="L3" s="6">
        <f t="shared" si="0"/>
        <v>1</v>
      </c>
      <c r="M3" s="7"/>
      <c r="N3" s="6">
        <f t="shared" ref="N3:AB3" si="1">2^N2</f>
        <v>0.5</v>
      </c>
      <c r="O3" s="6">
        <f t="shared" si="1"/>
        <v>0.25</v>
      </c>
      <c r="P3" s="6">
        <f t="shared" si="1"/>
        <v>0.125</v>
      </c>
      <c r="Q3" s="6">
        <f t="shared" si="1"/>
        <v>6.25E-2</v>
      </c>
      <c r="R3" s="6">
        <f t="shared" si="1"/>
        <v>3.125E-2</v>
      </c>
      <c r="S3" s="6">
        <f t="shared" si="1"/>
        <v>1.5625E-2</v>
      </c>
      <c r="T3" s="6">
        <f t="shared" si="1"/>
        <v>7.8125E-3</v>
      </c>
      <c r="U3" s="6">
        <f t="shared" si="1"/>
        <v>3.90625E-3</v>
      </c>
      <c r="V3" s="6">
        <f t="shared" si="1"/>
        <v>1.953125E-3</v>
      </c>
      <c r="W3" s="6">
        <f t="shared" si="1"/>
        <v>9.765625E-4</v>
      </c>
      <c r="X3" s="6">
        <f t="shared" si="1"/>
        <v>4.8828125E-4</v>
      </c>
      <c r="Y3" s="6">
        <f t="shared" si="1"/>
        <v>2.44140625E-4</v>
      </c>
      <c r="Z3" s="6">
        <f t="shared" si="1"/>
        <v>1.220703125E-4</v>
      </c>
      <c r="AA3" s="6">
        <f t="shared" si="1"/>
        <v>6.103515625E-5</v>
      </c>
      <c r="AB3" s="6">
        <f t="shared" si="1"/>
        <v>3.0517578125E-5</v>
      </c>
    </row>
    <row r="4" spans="1:30" ht="19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6" spans="1:30" ht="54.5" customHeight="1">
      <c r="AC6" s="19" t="s">
        <v>6</v>
      </c>
      <c r="AD6" s="20" t="s">
        <v>7</v>
      </c>
    </row>
    <row r="7" spans="1:30" ht="31.5" customHeight="1">
      <c r="AC7" s="21" t="str">
        <f>DEC2BIN(28-MATCH(".",A1:AB1))</f>
        <v>1111</v>
      </c>
      <c r="AD7" s="22" t="str">
        <f>_xlfn.CONCAT('Floating Point 2'!A1:AG1)</f>
        <v>0000000000000111.1000000000000000</v>
      </c>
    </row>
    <row r="8" spans="1:30" ht="31.25" customHeight="1">
      <c r="AC8" s="23">
        <v>15</v>
      </c>
      <c r="AD8" s="24">
        <f>SUMPRODUCT(A1:AB1,A3:AB3)</f>
        <v>0.9375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8"/>
  <sheetViews>
    <sheetView showGridLines="0" workbookViewId="0">
      <pane xSplit="1" ySplit="1" topLeftCell="C2" activePane="bottomRight" state="frozen"/>
      <selection pane="topRight"/>
      <selection pane="bottomLeft"/>
      <selection pane="bottomRight" activeCell="B2" sqref="B2"/>
    </sheetView>
  </sheetViews>
  <sheetFormatPr baseColWidth="10" defaultColWidth="16.33203125" defaultRowHeight="20" customHeight="1"/>
  <cols>
    <col min="1" max="1" width="18.5" style="1" customWidth="1"/>
    <col min="2" max="2" width="16.33203125" style="1" hidden="1" customWidth="1"/>
    <col min="3" max="3" width="51.83203125" style="1" customWidth="1"/>
    <col min="4" max="4" width="16.33203125" style="1" hidden="1" customWidth="1"/>
    <col min="5" max="6" width="16.33203125" style="1" customWidth="1"/>
    <col min="7" max="16384" width="16.33203125" style="1"/>
  </cols>
  <sheetData>
    <row r="1" spans="1:5" ht="54.5" customHeight="1">
      <c r="A1" s="19" t="s">
        <v>6</v>
      </c>
      <c r="B1" s="25"/>
      <c r="C1" s="20" t="s">
        <v>7</v>
      </c>
      <c r="D1" s="25"/>
    </row>
    <row r="2" spans="1:5" ht="31.5" customHeight="1">
      <c r="A2" s="21" t="str">
        <f ca="1">DEC2BIN($A3)</f>
        <v>10001</v>
      </c>
      <c r="B2" s="26" t="s">
        <v>8</v>
      </c>
      <c r="C2" s="22" t="str">
        <f ca="1">LEFT(C5,27-$A3)&amp;"."&amp;RIGHT(C5,$A3)</f>
        <v>0000000000.11111111111110000</v>
      </c>
      <c r="D2" s="27" t="s">
        <v>8</v>
      </c>
    </row>
    <row r="3" spans="1:5" ht="31.25" customHeight="1">
      <c r="A3" s="23">
        <f ca="1">RANDBETWEEN(0,26)</f>
        <v>17</v>
      </c>
      <c r="B3" s="28"/>
      <c r="C3" s="24">
        <v>15.998046875</v>
      </c>
      <c r="D3" s="29"/>
    </row>
    <row r="4" spans="1:5" ht="54.25" customHeight="1">
      <c r="A4" s="30" t="s">
        <v>9</v>
      </c>
      <c r="B4" s="28"/>
      <c r="C4" s="24">
        <v>27</v>
      </c>
      <c r="D4" s="29"/>
    </row>
    <row r="5" spans="1:5" ht="8.25" hidden="1" customHeight="1">
      <c r="A5" s="30" t="s">
        <v>10</v>
      </c>
      <c r="B5" s="31">
        <v>0</v>
      </c>
      <c r="C5" s="32" t="s">
        <v>11</v>
      </c>
      <c r="D5" s="29"/>
    </row>
    <row r="6" spans="1:5" ht="8.25" hidden="1" customHeight="1">
      <c r="A6" s="30" t="s">
        <v>12</v>
      </c>
      <c r="B6" s="28"/>
      <c r="C6" s="24">
        <f>LEN(C5)</f>
        <v>27</v>
      </c>
      <c r="D6" s="29"/>
    </row>
    <row r="8" spans="1:5" ht="20" customHeight="1">
      <c r="E8" s="6" t="b">
        <v>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"/>
  <sheetViews>
    <sheetView showGridLines="0" tabSelected="1" workbookViewId="0">
      <pane xSplit="3" ySplit="1" topLeftCell="E2" activePane="bottomRight" state="frozen"/>
      <selection pane="topRight"/>
      <selection pane="bottomLeft"/>
      <selection pane="bottomRight" activeCell="E2" sqref="E2:E3"/>
    </sheetView>
  </sheetViews>
  <sheetFormatPr baseColWidth="10" defaultColWidth="16.33203125" defaultRowHeight="20" customHeight="1"/>
  <cols>
    <col min="1" max="1" width="28.5" style="1" customWidth="1"/>
    <col min="2" max="3" width="29.1640625" style="1" customWidth="1"/>
    <col min="4" max="4" width="15.83203125" style="1" customWidth="1"/>
    <col min="5" max="5" width="44.6640625" style="1" customWidth="1"/>
    <col min="6" max="6" width="13.6640625" style="1" customWidth="1"/>
    <col min="7" max="7" width="41" style="1" customWidth="1"/>
    <col min="8" max="9" width="16.33203125" style="1" customWidth="1"/>
    <col min="10" max="16384" width="16.33203125" style="1"/>
  </cols>
  <sheetData>
    <row r="1" spans="1:8" ht="31.5" customHeight="1">
      <c r="A1" s="33" t="s">
        <v>15</v>
      </c>
      <c r="B1" s="33" t="s">
        <v>3</v>
      </c>
      <c r="C1" s="33" t="s">
        <v>16</v>
      </c>
      <c r="D1" s="34"/>
      <c r="E1" s="33" t="s">
        <v>7</v>
      </c>
      <c r="F1" s="34"/>
      <c r="G1" s="33" t="s">
        <v>13</v>
      </c>
    </row>
    <row r="2" spans="1:8" ht="32.5" customHeight="1">
      <c r="A2" s="90">
        <f ca="1">RANDBETWEEN(0,1)</f>
        <v>0</v>
      </c>
      <c r="B2" s="90">
        <f ca="1">BIN2DEC(D4)</f>
        <v>106</v>
      </c>
      <c r="C2" s="93" t="str">
        <f ca="1">IF($A2=0,"+","−")</f>
        <v>+</v>
      </c>
      <c r="D2" s="88" t="str">
        <f ca="1">IF($B2&gt;=140,"0."&amp;DEC2BIN(0,ABS($B2-140)),"")</f>
        <v/>
      </c>
      <c r="E2" s="84">
        <v>15054786</v>
      </c>
      <c r="F2" s="86" t="str">
        <f ca="1">IF($B2&lt;116,DEC2BIN(0,ABS(116-$B2))&amp;".","")</f>
        <v>0000000000.</v>
      </c>
      <c r="G2" s="38">
        <v>0.11216689646244001</v>
      </c>
    </row>
    <row r="3" spans="1:8" ht="32.5" customHeight="1">
      <c r="A3" s="91"/>
      <c r="B3" s="91"/>
      <c r="C3" s="81"/>
      <c r="D3" s="89"/>
      <c r="E3" s="85"/>
      <c r="F3" s="87"/>
      <c r="G3" s="29"/>
    </row>
    <row r="4" spans="1:8" ht="31.25" customHeight="1">
      <c r="A4" s="92" t="s">
        <v>14</v>
      </c>
      <c r="B4" s="91"/>
      <c r="C4" s="39"/>
      <c r="D4" s="24" t="str">
        <f ca="1">DEC2BIN(RANDBETWEEN(91,160),8)</f>
        <v>01101010</v>
      </c>
      <c r="E4" s="82" t="e">
        <f ca="1">DEC2BIN(RANDBETWEEN(0,16777215),24)</f>
        <v>#NUM!</v>
      </c>
      <c r="F4" s="83"/>
      <c r="G4" s="37"/>
    </row>
    <row r="6" spans="1:8" ht="20" customHeight="1">
      <c r="H6" s="6" t="b">
        <v>0</v>
      </c>
    </row>
  </sheetData>
  <mergeCells count="8">
    <mergeCell ref="A2:A3"/>
    <mergeCell ref="A4:B4"/>
    <mergeCell ref="C2:C3"/>
    <mergeCell ref="B2:B3"/>
    <mergeCell ref="E4:F4"/>
    <mergeCell ref="E2:E3"/>
    <mergeCell ref="F2:F3"/>
    <mergeCell ref="D2:D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:B3"/>
    </sheetView>
  </sheetViews>
  <sheetFormatPr baseColWidth="10" defaultColWidth="16.33203125" defaultRowHeight="20" customHeight="1"/>
  <cols>
    <col min="1" max="1" width="29.1640625" style="1" customWidth="1"/>
    <col min="2" max="2" width="59.33203125" style="1" customWidth="1"/>
    <col min="3" max="3" width="44.6640625" style="1" customWidth="1"/>
    <col min="4" max="4" width="33.5" style="1" customWidth="1"/>
    <col min="5" max="5" width="41" style="1" customWidth="1"/>
    <col min="6" max="7" width="16.33203125" style="1" customWidth="1"/>
    <col min="8" max="16384" width="16.33203125" style="1"/>
  </cols>
  <sheetData>
    <row r="1" spans="1:6" ht="31.5" customHeight="1">
      <c r="A1" s="33" t="s">
        <v>3</v>
      </c>
      <c r="B1" s="34"/>
      <c r="C1" s="33" t="s">
        <v>7</v>
      </c>
      <c r="D1" s="34"/>
      <c r="E1" s="33" t="s">
        <v>13</v>
      </c>
    </row>
    <row r="2" spans="1:6" ht="31.5" customHeight="1">
      <c r="A2" s="80">
        <f ca="1">BIN2DEC(B4)</f>
        <v>148</v>
      </c>
      <c r="B2" s="88" t="str">
        <f ca="1">IF($A2&gt;=140,"0."&amp;DEC2BIN(0,ABS($A2-140)),"")</f>
        <v>0.00000000</v>
      </c>
      <c r="C2" s="84">
        <v>4282379</v>
      </c>
      <c r="D2" s="86" t="str">
        <f ca="1">IF($A2&lt;116,DEC2BIN(0,ABS(116-$A2))&amp;".","")</f>
        <v/>
      </c>
      <c r="E2" s="35">
        <v>280649990144</v>
      </c>
    </row>
    <row r="3" spans="1:6" ht="31.25" customHeight="1">
      <c r="A3" s="81"/>
      <c r="B3" s="89"/>
      <c r="C3" s="85"/>
      <c r="D3" s="87"/>
      <c r="E3" s="29"/>
    </row>
    <row r="4" spans="1:6" ht="31.25" customHeight="1">
      <c r="A4" s="30" t="s">
        <v>14</v>
      </c>
      <c r="B4" s="24" t="str">
        <f ca="1">DEC2BIN(RANDBETWEEN(91,160),8)</f>
        <v>10010100</v>
      </c>
      <c r="C4" s="82" t="e">
        <f ca="1">DEC2BIN(RANDBETWEEN(0,16777215),24)</f>
        <v>#NUM!</v>
      </c>
      <c r="D4" s="83"/>
      <c r="E4" s="37"/>
    </row>
    <row r="6" spans="1:6" ht="20" customHeight="1">
      <c r="F6" s="6" t="b">
        <v>0</v>
      </c>
    </row>
  </sheetData>
  <mergeCells count="5">
    <mergeCell ref="A2:A3"/>
    <mergeCell ref="C4:D4"/>
    <mergeCell ref="C2:C3"/>
    <mergeCell ref="D2:D3"/>
    <mergeCell ref="B2:B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"/>
  <sheetViews>
    <sheetView showGridLines="0" workbookViewId="0"/>
  </sheetViews>
  <sheetFormatPr baseColWidth="10" defaultColWidth="16.33203125" defaultRowHeight="20" customHeight="1"/>
  <cols>
    <col min="1" max="4" width="3.5" style="1" customWidth="1"/>
    <col min="5" max="9" width="3" style="1" customWidth="1"/>
    <col min="10" max="14" width="3.1640625" style="1" customWidth="1"/>
    <col min="15" max="17" width="3.5" style="1" customWidth="1"/>
    <col min="18" max="18" width="3.1640625" style="1" customWidth="1"/>
    <col min="19" max="26" width="3.5" style="1" customWidth="1"/>
    <col min="27" max="33" width="4.5" style="1" customWidth="1"/>
    <col min="34" max="34" width="16.33203125" style="1" customWidth="1"/>
    <col min="35" max="16384" width="16.33203125" style="1"/>
  </cols>
  <sheetData>
    <row r="1" spans="1:33" ht="10.75" customHeight="1"/>
    <row r="2" spans="1:33" ht="30.25" customHeight="1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3" t="s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40"/>
    </row>
    <row r="3" spans="1:33" ht="21.25" customHeight="1">
      <c r="A3" s="4">
        <f>MATCH(".",A2:AG2)-COLUMN()+IF(COLUMN()-MATCH(".",A2:AG2)&lt;0,-1,0)</f>
        <v>16</v>
      </c>
      <c r="B3" s="4">
        <f>MATCH(".",A2:AG2)-COLUMN()+IF(COLUMN()-MATCH(".",A2:AG2)&lt;0,-1,0)</f>
        <v>15</v>
      </c>
      <c r="C3" s="4">
        <f>MATCH(".",A2:AG2)-COLUMN()+IF(COLUMN()-MATCH(".",A2:AG2)&lt;0,-1,0)</f>
        <v>14</v>
      </c>
      <c r="D3" s="4">
        <f>MATCH(".",A2:AG2)-COLUMN()+IF(COLUMN()-MATCH(".",A2:AG2)&lt;0,-1,0)</f>
        <v>13</v>
      </c>
      <c r="E3" s="4">
        <f>MATCH(".",A2:AG2)-COLUMN()+IF(COLUMN()-MATCH(".",A2:AG2)&lt;0,-1,0)</f>
        <v>12</v>
      </c>
      <c r="F3" s="4">
        <f>MATCH(".",A2:AG2)-COLUMN()+IF(COLUMN()-MATCH(".",A2:AG2)&lt;0,-1,0)</f>
        <v>11</v>
      </c>
      <c r="G3" s="4">
        <f>MATCH(".",A2:AG2)-COLUMN()+IF(COLUMN()-MATCH(".",A2:AG2)&lt;0,-1,0)</f>
        <v>10</v>
      </c>
      <c r="H3" s="4">
        <f>MATCH(".",A2:AG2)-COLUMN()+IF(COLUMN()-MATCH(".",A2:AG2)&lt;0,-1,0)</f>
        <v>9</v>
      </c>
      <c r="I3" s="4">
        <f>MATCH(".",A2:AG2)-COLUMN()+IF(COLUMN()-MATCH(".",A2:AG2)&lt;0,-1,0)</f>
        <v>8</v>
      </c>
      <c r="J3" s="4">
        <f>MATCH(".",A2:AG2)-COLUMN()+IF(COLUMN()-MATCH(".",A2:AG2)&lt;0,-1,0)</f>
        <v>7</v>
      </c>
      <c r="K3" s="4">
        <f>MATCH(".",A2:AG2)-COLUMN()+IF(COLUMN()-MATCH(".",A2:AG2)&lt;0,-1,0)</f>
        <v>6</v>
      </c>
      <c r="L3" s="4">
        <f>MATCH(".",A2:AG2)-COLUMN()+IF(COLUMN()-MATCH(".",A2:AG2)&lt;0,-1,0)</f>
        <v>5</v>
      </c>
      <c r="M3" s="4">
        <f>MATCH(".",A2:AG2)-COLUMN()+IF(COLUMN()-MATCH(".",A2:AG2)&lt;0,-1,0)</f>
        <v>4</v>
      </c>
      <c r="N3" s="4">
        <f>MATCH(".",A2:AG2)-COLUMN()+IF(COLUMN()-MATCH(".",A2:AG2)&lt;0,-1,0)</f>
        <v>3</v>
      </c>
      <c r="O3" s="4">
        <f>MATCH(".",A2:AG2)-COLUMN()+IF(COLUMN()-MATCH(".",A2:AG2)&lt;0,-1,0)</f>
        <v>2</v>
      </c>
      <c r="P3" s="4">
        <f>MATCH(".",A2:AG2)-COLUMN()+IF(COLUMN()-MATCH(".",A2:AG2)&lt;0,-1,0)</f>
        <v>1</v>
      </c>
      <c r="Q3" s="4">
        <f>MATCH(".",A2:AG2)-COLUMN()+IF(COLUMN()-MATCH(".",A2:AG2)&lt;0,-1,0)</f>
        <v>0</v>
      </c>
      <c r="R3" s="5" t="s">
        <v>1</v>
      </c>
      <c r="S3" s="4">
        <f>MATCH(".",A2:AG2)-COLUMN()+IF(COLUMN()-MATCH(".",A2:AG2)&lt;0,-1,0)</f>
        <v>-1</v>
      </c>
      <c r="T3" s="4">
        <f>MATCH(".",A2:AG2)-COLUMN()+IF(COLUMN()-MATCH(".",A2:AG2)&lt;0,-1,0)</f>
        <v>-2</v>
      </c>
      <c r="U3" s="4">
        <f>MATCH(".",A2:AG2)-COLUMN()+IF(COLUMN()-MATCH(".",A2:AG2)&lt;0,-1,0)</f>
        <v>-3</v>
      </c>
      <c r="V3" s="4">
        <f>MATCH(".",A2:AG2)-COLUMN()+IF(COLUMN()-MATCH(".",A2:AG2)&lt;0,-1,0)</f>
        <v>-4</v>
      </c>
      <c r="W3" s="4">
        <f>MATCH(".",A2:AG2)-COLUMN()+IF(COLUMN()-MATCH(".",A2:AG2)&lt;0,-1,0)</f>
        <v>-5</v>
      </c>
      <c r="X3" s="4">
        <f>MATCH(".",A2:AG2)-COLUMN()+IF(COLUMN()-MATCH(".",A2:AG2)&lt;0,-1,0)</f>
        <v>-6</v>
      </c>
      <c r="Y3" s="4">
        <f>MATCH(".",A2:AG2)-COLUMN()+IF(COLUMN()-MATCH(".",A2:AG2)&lt;0,-1,0)</f>
        <v>-7</v>
      </c>
      <c r="Z3" s="4">
        <f>MATCH(".",A2:AG2)-COLUMN()+IF(COLUMN()-MATCH(".",A2:AG2)&lt;0,-1,0)</f>
        <v>-8</v>
      </c>
      <c r="AA3" s="4">
        <f>MATCH(".",A2:AG2)-COLUMN()+IF(COLUMN()-MATCH(".",A2:AG2)&lt;0,-1,0)</f>
        <v>-9</v>
      </c>
      <c r="AB3" s="4">
        <f>MATCH(".",A2:AG2)-COLUMN()+IF(COLUMN()-MATCH(".",A2:AG2)&lt;0,-1,0)</f>
        <v>-10</v>
      </c>
      <c r="AC3" s="4">
        <f>MATCH(".",A2:AG2)-COLUMN()+IF(COLUMN()-MATCH(".",A2:AG2)&lt;0,-1,0)</f>
        <v>-11</v>
      </c>
      <c r="AD3" s="4">
        <f>MATCH(".",A2:AG2)-COLUMN()+IF(COLUMN()-MATCH(".",A2:AG2)&lt;0,-1,0)</f>
        <v>-12</v>
      </c>
      <c r="AE3" s="4">
        <f>MATCH(".",A2:AG2)-COLUMN()+IF(COLUMN()-MATCH(".",A2:AG2)&lt;0,-1,0)</f>
        <v>-13</v>
      </c>
      <c r="AF3" s="4">
        <f>MATCH(".",A2:AG2)-COLUMN()+IF(COLUMN()-MATCH(".",A2:AG2)&lt;0,-1,0)</f>
        <v>-14</v>
      </c>
      <c r="AG3" s="4">
        <f>MATCH(".",A2:AG2)-COLUMN()+IF(COLUMN()-MATCH(".",A2:AG2)&lt;0,-1,0)</f>
        <v>-15</v>
      </c>
    </row>
    <row r="4" spans="1:33" ht="8.25" hidden="1" customHeight="1">
      <c r="A4" s="6">
        <f t="shared" ref="A4:Q4" si="0">2^A3</f>
        <v>65536</v>
      </c>
      <c r="B4" s="6">
        <f t="shared" si="0"/>
        <v>32768</v>
      </c>
      <c r="C4" s="6">
        <f t="shared" si="0"/>
        <v>16384</v>
      </c>
      <c r="D4" s="6">
        <f t="shared" si="0"/>
        <v>8192</v>
      </c>
      <c r="E4" s="6">
        <f t="shared" si="0"/>
        <v>4096</v>
      </c>
      <c r="F4" s="6">
        <f t="shared" si="0"/>
        <v>2048</v>
      </c>
      <c r="G4" s="6">
        <f t="shared" si="0"/>
        <v>1024</v>
      </c>
      <c r="H4" s="6">
        <f t="shared" si="0"/>
        <v>512</v>
      </c>
      <c r="I4" s="6">
        <f t="shared" si="0"/>
        <v>256</v>
      </c>
      <c r="J4" s="6">
        <f t="shared" si="0"/>
        <v>128</v>
      </c>
      <c r="K4" s="6">
        <f t="shared" si="0"/>
        <v>64</v>
      </c>
      <c r="L4" s="6">
        <f t="shared" si="0"/>
        <v>32</v>
      </c>
      <c r="M4" s="6">
        <f t="shared" si="0"/>
        <v>16</v>
      </c>
      <c r="N4" s="6">
        <f t="shared" si="0"/>
        <v>8</v>
      </c>
      <c r="O4" s="6">
        <f t="shared" si="0"/>
        <v>4</v>
      </c>
      <c r="P4" s="6">
        <f t="shared" si="0"/>
        <v>2</v>
      </c>
      <c r="Q4" s="6">
        <f t="shared" si="0"/>
        <v>1</v>
      </c>
      <c r="R4" s="7"/>
      <c r="S4" s="6">
        <f t="shared" ref="S4:AG4" si="1">2^S3</f>
        <v>0.5</v>
      </c>
      <c r="T4" s="6">
        <f t="shared" si="1"/>
        <v>0.25</v>
      </c>
      <c r="U4" s="6">
        <f t="shared" si="1"/>
        <v>0.125</v>
      </c>
      <c r="V4" s="6">
        <f t="shared" si="1"/>
        <v>6.25E-2</v>
      </c>
      <c r="W4" s="6">
        <f t="shared" si="1"/>
        <v>3.125E-2</v>
      </c>
      <c r="X4" s="6">
        <f t="shared" si="1"/>
        <v>1.5625E-2</v>
      </c>
      <c r="Y4" s="6">
        <f t="shared" si="1"/>
        <v>7.8125E-3</v>
      </c>
      <c r="Z4" s="6">
        <f t="shared" si="1"/>
        <v>3.90625E-3</v>
      </c>
      <c r="AA4" s="6">
        <f t="shared" si="1"/>
        <v>1.953125E-3</v>
      </c>
      <c r="AB4" s="6">
        <f t="shared" si="1"/>
        <v>9.765625E-4</v>
      </c>
      <c r="AC4" s="6">
        <f t="shared" si="1"/>
        <v>4.8828125E-4</v>
      </c>
      <c r="AD4" s="6">
        <f t="shared" si="1"/>
        <v>2.44140625E-4</v>
      </c>
      <c r="AE4" s="6">
        <f t="shared" si="1"/>
        <v>1.220703125E-4</v>
      </c>
      <c r="AF4" s="6">
        <f t="shared" si="1"/>
        <v>6.103515625E-5</v>
      </c>
      <c r="AG4" s="6">
        <f t="shared" si="1"/>
        <v>3.0517578125E-5</v>
      </c>
    </row>
    <row r="5" spans="1:33" ht="30.2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 t="str">
        <f>"=DEC "&amp;SUMPRODUCT(A2:AG2,A4:AG4)</f>
        <v>=DEC 1.5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Fixed Point</vt:lpstr>
      <vt:lpstr>Fixed Point Range</vt:lpstr>
      <vt:lpstr>Fixed Point-1</vt:lpstr>
      <vt:lpstr>Floating Point 2</vt:lpstr>
      <vt:lpstr>Floating Point 3</vt:lpstr>
      <vt:lpstr>Floating Point 4</vt:lpstr>
      <vt:lpstr>Negative Numbers</vt:lpstr>
      <vt:lpstr>8-bit Point Index</vt:lpstr>
      <vt:lpstr>Redundancy I</vt:lpstr>
      <vt:lpstr>Redundancy 2</vt:lpstr>
      <vt:lpstr>Keynote Transition</vt:lpstr>
      <vt:lpstr>Scientific Notation</vt:lpstr>
      <vt:lpstr>Exponent Analysis</vt:lpstr>
      <vt:lpstr>Exponent Analysis w_ Negatives</vt:lpstr>
      <vt:lpstr>Exponent Analysis Subtract 128</vt:lpstr>
      <vt:lpstr>Scientific Notation 2</vt:lpstr>
      <vt:lpstr>Keynote Transition 2</vt:lpstr>
      <vt:lpstr>Scientific Notation extra-bit p</vt:lpstr>
      <vt:lpstr>Keynote Transition 3</vt:lpstr>
      <vt:lpstr>Exponent Analysis Representing </vt:lpstr>
      <vt:lpstr>Exponent Analysis Representing1</vt:lpstr>
      <vt:lpstr>Scientific Notation extra-bit 1</vt:lpstr>
      <vt:lpstr>Keynote Transition 4</vt:lpstr>
      <vt:lpstr>Exponent Analysis Representing2</vt:lpstr>
      <vt:lpstr>Subnormal Definition</vt:lpstr>
      <vt:lpstr>Scientific Notation extra-bit 2</vt:lpstr>
      <vt:lpstr>Keynote Transition 5</vt:lpstr>
      <vt:lpstr>Exponent Analysis Representing3</vt:lpstr>
      <vt:lpstr>Getting Close to 0</vt:lpstr>
      <vt:lpstr>Infinity</vt:lpstr>
      <vt:lpstr>Supernormal Setup</vt:lpstr>
      <vt:lpstr>Supernormal Setup-1</vt:lpstr>
      <vt:lpstr>Infinity-1</vt:lpstr>
      <vt:lpstr>Final IEEE754 Floating Point 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Paige Davidson</cp:lastModifiedBy>
  <dcterms:modified xsi:type="dcterms:W3CDTF">2024-02-14T22:50:13Z</dcterms:modified>
</cp:coreProperties>
</file>