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AT\AAT - Lessons\"/>
    </mc:Choice>
  </mc:AlternateContent>
  <bookViews>
    <workbookView xWindow="630" yWindow="780" windowWidth="27255" windowHeight="11685" tabRatio="950" activeTab="9"/>
  </bookViews>
  <sheets>
    <sheet name="SUM" sheetId="1" r:id="rId1"/>
    <sheet name="SUMIF" sheetId="2" r:id="rId2"/>
    <sheet name="SUMIFS" sheetId="3" r:id="rId3"/>
    <sheet name="Data" sheetId="4" r:id="rId4"/>
    <sheet name="Scotland" sheetId="5" r:id="rId5"/>
    <sheet name="Bar Chart" sheetId="7" r:id="rId6"/>
    <sheet name="Line Chart" sheetId="9" r:id="rId7"/>
    <sheet name="Pie Chart" sheetId="12" r:id="rId8"/>
    <sheet name="Doughnut Chart" sheetId="13" r:id="rId9"/>
    <sheet name="Combined Chart" sheetId="19" r:id="rId10"/>
  </sheets>
  <definedNames>
    <definedName name="_xlnm._FilterDatabase" localSheetId="1" hidden="1">SUMIF!$B$5:$F$13</definedName>
    <definedName name="_xlnm._FilterDatabase" localSheetId="2" hidden="1">SUMIFS!$B$5:$F$17</definedName>
  </definedNames>
  <calcPr calcId="152511"/>
</workbook>
</file>

<file path=xl/calcChain.xml><?xml version="1.0" encoding="utf-8"?>
<calcChain xmlns="http://schemas.openxmlformats.org/spreadsheetml/2006/main">
  <c r="F12" i="1" l="1"/>
  <c r="C16" i="1"/>
  <c r="F19" i="2" l="1"/>
  <c r="F16" i="2"/>
  <c r="E15" i="2"/>
  <c r="J6" i="3"/>
  <c r="F6" i="1"/>
  <c r="J15" i="3"/>
  <c r="I15" i="3"/>
  <c r="J14" i="3"/>
  <c r="I14" i="3"/>
  <c r="J13" i="3"/>
  <c r="I13" i="3"/>
  <c r="J12" i="3"/>
  <c r="I12" i="3"/>
  <c r="J9" i="3"/>
  <c r="I9" i="3"/>
  <c r="J8" i="3"/>
  <c r="I8" i="3"/>
  <c r="J7" i="3"/>
  <c r="I7" i="3"/>
  <c r="I6" i="3"/>
  <c r="I13" i="2"/>
  <c r="I12" i="2"/>
  <c r="I11" i="2"/>
  <c r="I10" i="2"/>
  <c r="I7" i="2"/>
  <c r="I6" i="2"/>
  <c r="F9" i="1"/>
  <c r="F8" i="1"/>
  <c r="F7" i="1"/>
  <c r="F10" i="1" l="1"/>
  <c r="F11" i="1"/>
</calcChain>
</file>

<file path=xl/sharedStrings.xml><?xml version="1.0" encoding="utf-8"?>
<sst xmlns="http://schemas.openxmlformats.org/spreadsheetml/2006/main" count="312" uniqueCount="52">
  <si>
    <t>SUM Function</t>
  </si>
  <si>
    <t>Syntax : =SUM(number1, [number2], [number3], …)</t>
  </si>
  <si>
    <t>Code</t>
  </si>
  <si>
    <t>Item</t>
  </si>
  <si>
    <t>Price</t>
  </si>
  <si>
    <t>Qty</t>
  </si>
  <si>
    <t>Amount</t>
  </si>
  <si>
    <t>Desktop</t>
  </si>
  <si>
    <t>Laptop</t>
  </si>
  <si>
    <t>SUMIFS Function</t>
  </si>
  <si>
    <t>Syntax : =SUMIFS(sum_range, criteria_range1, criteria1, ...)</t>
  </si>
  <si>
    <t>Location</t>
  </si>
  <si>
    <t>YGN</t>
  </si>
  <si>
    <t>MDY</t>
  </si>
  <si>
    <t>Keyboard</t>
  </si>
  <si>
    <t>Mouse</t>
  </si>
  <si>
    <t>Total</t>
  </si>
  <si>
    <t>Function</t>
  </si>
  <si>
    <t>Operator</t>
  </si>
  <si>
    <t>SUMPRODUCT</t>
  </si>
  <si>
    <t>SUMIF Function</t>
  </si>
  <si>
    <t>Syntax : =SUMIF(range, criteria, [sum_range])</t>
  </si>
  <si>
    <t>Sales Amount</t>
  </si>
  <si>
    <t>Sales Qty</t>
  </si>
  <si>
    <t>Date</t>
  </si>
  <si>
    <t>Mandalay</t>
  </si>
  <si>
    <t>Naypyitaw</t>
  </si>
  <si>
    <t>Yangon</t>
  </si>
  <si>
    <t>SD (4GB)</t>
  </si>
  <si>
    <t>USB (4GB)</t>
  </si>
  <si>
    <t>Printer</t>
  </si>
  <si>
    <t>Total Qty</t>
  </si>
  <si>
    <t>Total Amount</t>
  </si>
  <si>
    <t>Hotel Accomodation - Yearly Sales Figures</t>
  </si>
  <si>
    <t>Edinburgh</t>
  </si>
  <si>
    <t>Aberdeen</t>
  </si>
  <si>
    <t>Glasgow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</si>
  <si>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</si>
  <si>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</si>
  <si>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</si>
  <si>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</si>
  <si>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</si>
  <si>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</si>
  <si>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</si>
  <si>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</si>
  <si>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</si>
  <si>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</si>
  <si>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</si>
  <si>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</si>
  <si>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sparklines</t>
  </si>
  <si>
    <t>Selection Pane</t>
  </si>
  <si>
    <t>Exploded Pie in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</si>
</sst>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£-809]* #,##0_-;\-[$£-809]* #,##0_-;_-[$£-809]* &quot;-&quot;??_-;_-@_-"/>
  </numFmts>
  <fonts count="12" x14ac:knownFonts="1">
    <font>
      <sz val="11"/>
      <color rgb="FF000000"/>
      <name val="Calibri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563C1"/>
      <name val="Calibri"/>
      <family val="2"/>
    </font>
    <font>
      <b/>
      <sz val="11"/>
      <color rgb="FF0070C0"/>
      <name val="Calibri"/>
      <family val="2"/>
    </font>
    <font>
      <b/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/>
    <xf numFmtId="0" fontId="0" fillId="4" borderId="7" xfId="0" applyFont="1" applyFill="1" applyBorder="1"/>
    <xf numFmtId="0" fontId="0" fillId="5" borderId="8" xfId="0" applyFont="1" applyFill="1" applyBorder="1" applyAlignment="1">
      <alignment horizontal="center"/>
    </xf>
    <xf numFmtId="0" fontId="0" fillId="5" borderId="8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5" borderId="9" xfId="0" applyFont="1" applyFill="1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8" xfId="0" applyFont="1" applyFill="1" applyBorder="1"/>
    <xf numFmtId="0" fontId="0" fillId="4" borderId="9" xfId="0" applyFont="1" applyFill="1" applyBorder="1"/>
    <xf numFmtId="0" fontId="0" fillId="5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Font="1" applyAlignment="1">
      <alignment vertical="center"/>
    </xf>
    <xf numFmtId="164" fontId="4" fillId="3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/>
    <xf numFmtId="164" fontId="0" fillId="4" borderId="9" xfId="1" applyNumberFormat="1" applyFont="1" applyFill="1" applyBorder="1"/>
    <xf numFmtId="164" fontId="0" fillId="4" borderId="5" xfId="1" applyNumberFormat="1" applyFont="1" applyFill="1" applyBorder="1"/>
    <xf numFmtId="164" fontId="0" fillId="0" borderId="0" xfId="1" applyNumberFormat="1" applyFont="1" applyAlignment="1"/>
    <xf numFmtId="164" fontId="0" fillId="0" borderId="10" xfId="1" applyNumberFormat="1" applyFont="1" applyBorder="1" applyAlignment="1"/>
    <xf numFmtId="164" fontId="0" fillId="5" borderId="9" xfId="1" applyNumberFormat="1" applyFont="1" applyFill="1" applyBorder="1"/>
    <xf numFmtId="0" fontId="0" fillId="0" borderId="0" xfId="0" applyFont="1" applyFill="1" applyAlignment="1"/>
    <xf numFmtId="0" fontId="4" fillId="0" borderId="4" xfId="0" applyFont="1" applyFill="1" applyBorder="1" applyAlignment="1">
      <alignment horizontal="center"/>
    </xf>
    <xf numFmtId="164" fontId="0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0" fontId="0" fillId="0" borderId="0" xfId="0" applyFont="1" applyAlignment="1"/>
    <xf numFmtId="165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0" fillId="6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Hotel Accommodation Yearly Sales Figures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11585389326334208"/>
          <c:y val="0.15014985701431979"/>
          <c:w val="0.68528136482939628"/>
          <c:h val="0.6947815313873990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Scotland!$A$3</c:f>
              <c:strCache>
                <c:ptCount val="1"/>
                <c:pt idx="0">
                  <c:v>Glasgow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Scotland!$B$3:$M$3</c:f>
              <c:numCache>
                <c:formatCode>_-[$£-809]* #,##0_-;\-[$£-809]* #,##0_-;_-[$£-809]* "-"??_-;_-@_-</c:formatCode>
                <c:ptCount val="12"/>
                <c:pt idx="0">
                  <c:v>200000</c:v>
                </c:pt>
                <c:pt idx="1">
                  <c:v>180000</c:v>
                </c:pt>
                <c:pt idx="2">
                  <c:v>160000</c:v>
                </c:pt>
                <c:pt idx="3">
                  <c:v>170000</c:v>
                </c:pt>
                <c:pt idx="4">
                  <c:v>180000</c:v>
                </c:pt>
                <c:pt idx="5">
                  <c:v>190000</c:v>
                </c:pt>
                <c:pt idx="6">
                  <c:v>220000</c:v>
                </c:pt>
                <c:pt idx="7">
                  <c:v>230000</c:v>
                </c:pt>
                <c:pt idx="8">
                  <c:v>225000</c:v>
                </c:pt>
                <c:pt idx="9">
                  <c:v>200000</c:v>
                </c:pt>
                <c:pt idx="10">
                  <c:v>180000</c:v>
                </c:pt>
                <c:pt idx="11">
                  <c:v>230000</c:v>
                </c:pt>
              </c:numCache>
            </c:numRef>
          </c:val>
        </c:ser>
        <c:ser>
          <c:idx val="1"/>
          <c:order val="1"/>
          <c:tx>
            <c:strRef>
              <c:f>Scotland!$A$4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Scotland!$B$4:$M$4</c:f>
              <c:numCache>
                <c:formatCode>_-[$£-809]* #,##0_-;\-[$£-809]* #,##0_-;_-[$£-809]* "-"??_-;_-@_-</c:formatCode>
                <c:ptCount val="12"/>
                <c:pt idx="0">
                  <c:v>230000</c:v>
                </c:pt>
                <c:pt idx="1">
                  <c:v>220000</c:v>
                </c:pt>
                <c:pt idx="2">
                  <c:v>200000</c:v>
                </c:pt>
                <c:pt idx="3">
                  <c:v>190000</c:v>
                </c:pt>
                <c:pt idx="4">
                  <c:v>200000</c:v>
                </c:pt>
                <c:pt idx="5">
                  <c:v>210000</c:v>
                </c:pt>
                <c:pt idx="6">
                  <c:v>240000</c:v>
                </c:pt>
                <c:pt idx="7">
                  <c:v>250000</c:v>
                </c:pt>
                <c:pt idx="8">
                  <c:v>245000</c:v>
                </c:pt>
                <c:pt idx="9">
                  <c:v>225000</c:v>
                </c:pt>
                <c:pt idx="10">
                  <c:v>205000</c:v>
                </c:pt>
                <c:pt idx="11">
                  <c:v>250000</c:v>
                </c:pt>
              </c:numCache>
            </c:numRef>
          </c:val>
        </c:ser>
        <c:ser>
          <c:idx val="2"/>
          <c:order val="2"/>
          <c:tx>
            <c:strRef>
              <c:f>Scotland!$A$5</c:f>
              <c:strCache>
                <c:ptCount val="1"/>
                <c:pt idx="0">
                  <c:v>Aberdeen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Scotland!$B$5:$M$5</c:f>
              <c:numCache>
                <c:formatCode>_-[$£-809]* #,##0_-;\-[$£-809]* #,##0_-;_-[$£-809]* "-"??_-;_-@_-</c:formatCode>
                <c:ptCount val="12"/>
                <c:pt idx="0">
                  <c:v>180000</c:v>
                </c:pt>
                <c:pt idx="1">
                  <c:v>160000</c:v>
                </c:pt>
                <c:pt idx="2">
                  <c:v>140000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200000</c:v>
                </c:pt>
                <c:pt idx="7">
                  <c:v>210000</c:v>
                </c:pt>
                <c:pt idx="8">
                  <c:v>205000</c:v>
                </c:pt>
                <c:pt idx="9">
                  <c:v>180000</c:v>
                </c:pt>
                <c:pt idx="10">
                  <c:v>160000</c:v>
                </c:pt>
                <c:pt idx="11">
                  <c:v>210000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39691248"/>
        <c:axId val="-1339693424"/>
        <c:axId val="0"/>
      </c:bar3DChart>
      <c:catAx>
        <c:axId val="-133969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693424"/>
        <c:crosses val="autoZero"/>
        <c:auto val="1"/>
        <c:lblAlgn val="ctr"/>
        <c:lblOffset val="100"/>
        <c:noMultiLvlLbl val="0"/>
      </c:catAx>
      <c:valAx>
        <c:axId val="-13396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.42440104986876642"/>
              <c:y val="0.92087054200080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6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Hotel accomondation - Yearly Sales Figures for Edinburgh</a:t>
            </a:r>
          </a:p>
        </c:rich>
      </c:tx>
      <c:layout>
        <c:manualLayout>
          <c:xMode val="edge"/>
          <c:yMode val="edge"/>
          <c:x val="0.170649109355920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329617414515"/>
          <c:y val="3.6758563074352546E-2"/>
          <c:w val="0.67754879171788229"/>
          <c:h val="0.8857200744643761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Scotland!$B$4:$M$4</c:f>
              <c:numCache>
                <c:formatCode>_-[$£-809]* #,##0_-;\-[$£-809]* #,##0_-;_-[$£-809]* "-"??_-;_-@_-</c:formatCode>
                <c:ptCount val="12"/>
                <c:pt idx="0">
                  <c:v>230000</c:v>
                </c:pt>
                <c:pt idx="1">
                  <c:v>220000</c:v>
                </c:pt>
                <c:pt idx="2">
                  <c:v>200000</c:v>
                </c:pt>
                <c:pt idx="3">
                  <c:v>190000</c:v>
                </c:pt>
                <c:pt idx="4">
                  <c:v>200000</c:v>
                </c:pt>
                <c:pt idx="5">
                  <c:v>210000</c:v>
                </c:pt>
                <c:pt idx="6">
                  <c:v>240000</c:v>
                </c:pt>
                <c:pt idx="7">
                  <c:v>250000</c:v>
                </c:pt>
                <c:pt idx="8">
                  <c:v>245000</c:v>
                </c:pt>
                <c:pt idx="9">
                  <c:v>225000</c:v>
                </c:pt>
                <c:pt idx="10">
                  <c:v>205000</c:v>
                </c:pt>
                <c:pt idx="11">
                  <c:v>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smooth val="0"/>
        <c:axId val="-1339935920"/>
        <c:axId val="-1339935376"/>
      </c:lineChart>
      <c:catAx>
        <c:axId val="-1339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35376"/>
        <c:crossesAt val="180000"/>
        <c:auto val="1"/>
        <c:lblAlgn val="ctr"/>
        <c:lblOffset val="100"/>
        <c:noMultiLvlLbl val="0"/>
      </c:catAx>
      <c:valAx>
        <c:axId val="-1339935376"/>
        <c:scaling>
          <c:orientation val="minMax"/>
          <c:max val="26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35920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Hotel Accommodation - Yearly Sales Figures for Aberdeen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Scotland!$B$5:$M$5</c:f>
              <c:numCache>
                <c:formatCode>_-[$£-809]* #,##0_-;\-[$£-809]* #,##0_-;_-[$£-809]* "-"??_-;_-@_-</c:formatCode>
                <c:ptCount val="12"/>
                <c:pt idx="0">
                  <c:v>180000</c:v>
                </c:pt>
                <c:pt idx="1">
                  <c:v>160000</c:v>
                </c:pt>
                <c:pt idx="2">
                  <c:v>140000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200000</c:v>
                </c:pt>
                <c:pt idx="7">
                  <c:v>210000</c:v>
                </c:pt>
                <c:pt idx="8">
                  <c:v>205000</c:v>
                </c:pt>
                <c:pt idx="9">
                  <c:v>180000</c:v>
                </c:pt>
                <c:pt idx="10">
                  <c:v>160000</c:v>
                </c:pt>
                <c:pt idx="11">
                  <c:v>210000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0185185185185185"/>
          <c:w val="0.8254179790026247"/>
          <c:h val="0.89814814814814814"/>
        </c:manualLayout>
      </c:layout>
      <c:pie3DChart>
        <c:varyColors val="1"/>
        <c:ser>
          <c:idx val="0"/>
          <c:order val="0"/>
          <c:explosion val="24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Scotland!$B$5:$M$5</c:f>
              <c:numCache>
                <c:formatCode>_-[$£-809]* #,##0_-;\-[$£-809]* #,##0_-;_-[$£-809]* "-"??_-;_-@_-</c:formatCode>
                <c:ptCount val="12"/>
                <c:pt idx="0">
                  <c:v>180000</c:v>
                </c:pt>
                <c:pt idx="1">
                  <c:v>160000</c:v>
                </c:pt>
                <c:pt idx="2">
                  <c:v>140000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200000</c:v>
                </c:pt>
                <c:pt idx="7">
                  <c:v>210000</c:v>
                </c:pt>
                <c:pt idx="8">
                  <c:v>205000</c:v>
                </c:pt>
                <c:pt idx="9">
                  <c:v>180000</c:v>
                </c:pt>
                <c:pt idx="10">
                  <c:v>160000</c:v>
                </c:pt>
                <c:pt idx="11">
                  <c:v>210000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Hotel Accommodation - Yearly Sales Figures for Glasgow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Scotland!$B$3:$M$3</c:f>
              <c:numCache>
                <c:formatCode>_-[$£-809]* #,##0_-;\-[$£-809]* #,##0_-;_-[$£-809]* "-"??_-;_-@_-</c:formatCode>
                <c:ptCount val="12"/>
                <c:pt idx="0">
                  <c:v>200000</c:v>
                </c:pt>
                <c:pt idx="1">
                  <c:v>180000</c:v>
                </c:pt>
                <c:pt idx="2">
                  <c:v>160000</c:v>
                </c:pt>
                <c:pt idx="3">
                  <c:v>170000</c:v>
                </c:pt>
                <c:pt idx="4">
                  <c:v>180000</c:v>
                </c:pt>
                <c:pt idx="5">
                  <c:v>190000</c:v>
                </c:pt>
                <c:pt idx="6">
                  <c:v>220000</c:v>
                </c:pt>
                <c:pt idx="7">
                  <c:v>230000</c:v>
                </c:pt>
                <c:pt idx="8">
                  <c:v>225000</c:v>
                </c:pt>
                <c:pt idx="9">
                  <c:v>200000</c:v>
                </c:pt>
                <c:pt idx="10">
                  <c:v>180000</c:v>
                </c:pt>
                <c:pt idx="11">
                  <c:v>230000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Scotland!$A$4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Scotland!$B$4:$M$4</c:f>
              <c:numCache>
                <c:formatCode>_-[$£-809]* #,##0_-;\-[$£-809]* #,##0_-;_-[$£-809]* "-"??_-;_-@_-</c:formatCode>
                <c:ptCount val="12"/>
                <c:pt idx="0">
                  <c:v>230000</c:v>
                </c:pt>
                <c:pt idx="1">
                  <c:v>220000</c:v>
                </c:pt>
                <c:pt idx="2">
                  <c:v>200000</c:v>
                </c:pt>
                <c:pt idx="3">
                  <c:v>190000</c:v>
                </c:pt>
                <c:pt idx="4">
                  <c:v>200000</c:v>
                </c:pt>
                <c:pt idx="5">
                  <c:v>210000</c:v>
                </c:pt>
                <c:pt idx="6">
                  <c:v>240000</c:v>
                </c:pt>
                <c:pt idx="7">
                  <c:v>250000</c:v>
                </c:pt>
                <c:pt idx="8">
                  <c:v>245000</c:v>
                </c:pt>
                <c:pt idx="9">
                  <c:v>225000</c:v>
                </c:pt>
                <c:pt idx="10">
                  <c:v>205000</c:v>
                </c:pt>
                <c:pt idx="11">
                  <c:v>250000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0634592"/>
        <c:axId val="-1070641664"/>
      </c:barChart>
      <c:lineChart>
        <c:grouping val="standard"/>
        <c:varyColors val="0"/>
        <c:ser>
          <c:idx val="0"/>
          <c:order val="0"/>
          <c:tx>
            <c:strRef>
              <c:f>Scotland!$A$3</c:f>
              <c:strCache>
                <c:ptCount val="1"/>
                <c:pt idx="0">
                  <c:v>Glasgow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Scotland!$B$2:$M$2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Scotland!$B$3:$M$3</c:f>
              <c:numCache>
                <c:formatCode>_-[$£-809]* #,##0_-;\-[$£-809]* #,##0_-;_-[$£-809]* "-"??_-;_-@_-</c:formatCode>
                <c:ptCount val="12"/>
                <c:pt idx="0">
                  <c:v>200000</c:v>
                </c:pt>
                <c:pt idx="1">
                  <c:v>180000</c:v>
                </c:pt>
                <c:pt idx="2">
                  <c:v>160000</c:v>
                </c:pt>
                <c:pt idx="3">
                  <c:v>170000</c:v>
                </c:pt>
                <c:pt idx="4">
                  <c:v>180000</c:v>
                </c:pt>
                <c:pt idx="5">
                  <c:v>190000</c:v>
                </c:pt>
                <c:pt idx="6">
                  <c:v>220000</c:v>
                </c:pt>
                <c:pt idx="7">
                  <c:v>230000</c:v>
                </c:pt>
                <c:pt idx="8">
                  <c:v>225000</c:v>
                </c:pt>
                <c:pt idx="9">
                  <c:v>200000</c:v>
                </c:pt>
                <c:pt idx="10">
                  <c:v>180000</c:v>
                </c:pt>
                <c:pt idx="11">
                  <c:v>230000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0635136"/>
        <c:axId val="-1070630240"/>
      </c:lineChart>
      <c:valAx>
        <c:axId val="-10706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635136"/>
        <c:crosses val="autoZero"/>
        <c:crossBetween val="between"/>
      </c:valAx>
      <c:catAx>
        <c:axId val="-10706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0630240"/>
        <c:crosses val="autoZero"/>
        <c:auto val="1"/>
        <c:lblAlgn val="ctr"/>
        <c:lblOffset val="100"/>
        <c:noMultiLvlLbl val="0"/>
      </c:catAx>
      <c:valAx>
        <c:axId val="-1070641664"/>
        <c:scaling>
          <c:orientation val="minMax"/>
        </c:scaling>
        <c:delete val="0"/>
        <c:axPos val="r"/>
        <c:numFmt formatCode="_-[$£-809]* #,##0_-;\-[$£-809]* #,##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634592"/>
        <c:crosses val="max"/>
        <c:crossBetween val="between"/>
      </c:valAx>
      <c:catAx>
        <c:axId val="-10706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064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28575</xdr:rowOff>
    </xdr:from>
    <xdr:to>
      <xdr:col>9</xdr:col>
      <xdr:colOff>304800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3</xdr:row>
      <xdr:rowOff>0</xdr:rowOff>
    </xdr:from>
    <xdr:to>
      <xdr:col>11</xdr:col>
      <xdr:colOff>276225</xdr:colOff>
      <xdr:row>26</xdr:row>
      <xdr:rowOff>180975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0.41379</cdr:x>
      <cdr:y>0.86221</cdr:y>
    </cdr:from>
    <cdr:to>
      <cdr:x>0.55486</cdr:x>
      <cdr:y>0.9144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4601" y="3933824"/>
          <a:ext cx="857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Line Chart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133351</xdr:rowOff>
    </xdr:from>
    <xdr:to>
      <xdr:col>16</xdr:col>
      <xdr:colOff>495300</xdr:colOff>
      <xdr:row>22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24</xdr:row>
      <xdr:rowOff>123825</xdr:rowOff>
    </xdr:from>
    <xdr:to>
      <xdr:col>16</xdr:col>
      <xdr:colOff>447674</xdr:colOff>
      <xdr:row>45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3</xdr:row>
      <xdr:rowOff>114300</xdr:rowOff>
    </xdr:from>
    <xdr:to>
      <xdr:col>14</xdr:col>
      <xdr:colOff>152400</xdr:colOff>
      <xdr:row>28</xdr:row>
      <xdr:rowOff>114300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5</xdr:row>
      <xdr:rowOff>42862</xdr:rowOff>
    </xdr:from>
    <xdr:to>
      <xdr:col>12</xdr:col>
      <xdr:colOff>33337</xdr:colOff>
      <xdr:row>19</xdr:row>
      <xdr:rowOff>119062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C19" sqref="C19"/>
    </sheetView>
  </sheetViews>
  <sheetFormatPr defaultColWidth="14.42578125" defaultRowHeight="15" customHeight="1" x14ac:dyDescent="0.25"/>
  <cols>
    <col min="1" max="1" width="9.140625" customWidth="1"/>
    <col min="2" max="2" width="10.140625" customWidth="1"/>
    <col min="3" max="3" width="11.85546875" customWidth="1"/>
    <col min="4" max="4" width="14.85546875" customWidth="1"/>
    <col min="5" max="5" width="18.5703125" customWidth="1"/>
    <col min="6" max="6" width="22.7109375" style="27" customWidth="1"/>
    <col min="7" max="7" width="17.140625" customWidth="1"/>
    <col min="8" max="25" width="8.7109375" customWidth="1"/>
  </cols>
  <sheetData>
    <row r="2" spans="1:10" ht="15.75" x14ac:dyDescent="0.25">
      <c r="B2" s="41" t="s">
        <v>0</v>
      </c>
      <c r="C2" s="42"/>
      <c r="D2" s="42"/>
      <c r="E2" s="42"/>
      <c r="F2" s="43"/>
    </row>
    <row r="3" spans="1:10" x14ac:dyDescent="0.25">
      <c r="B3" s="44" t="s">
        <v>1</v>
      </c>
      <c r="C3" s="45"/>
      <c r="D3" s="45"/>
      <c r="E3" s="45"/>
      <c r="F3" s="45"/>
    </row>
    <row r="5" spans="1:10" x14ac:dyDescent="0.25">
      <c r="B5" s="1" t="s">
        <v>2</v>
      </c>
      <c r="C5" s="1" t="s">
        <v>3</v>
      </c>
      <c r="D5" s="2" t="s">
        <v>4</v>
      </c>
      <c r="E5" s="2" t="s">
        <v>5</v>
      </c>
      <c r="F5" s="23" t="s">
        <v>6</v>
      </c>
    </row>
    <row r="6" spans="1:10" x14ac:dyDescent="0.25">
      <c r="B6" s="3">
        <v>1001</v>
      </c>
      <c r="C6" s="4" t="s">
        <v>7</v>
      </c>
      <c r="D6" s="5">
        <v>350</v>
      </c>
      <c r="E6" s="5">
        <v>5</v>
      </c>
      <c r="F6" s="24">
        <f>PRODUCT(D6,E6)</f>
        <v>1750</v>
      </c>
      <c r="H6" s="46"/>
      <c r="I6" s="45"/>
      <c r="J6" s="45"/>
    </row>
    <row r="7" spans="1:10" x14ac:dyDescent="0.25">
      <c r="B7" s="6">
        <v>1002</v>
      </c>
      <c r="C7" s="7" t="s">
        <v>8</v>
      </c>
      <c r="D7" s="10">
        <v>500</v>
      </c>
      <c r="E7" s="10">
        <v>3</v>
      </c>
      <c r="F7" s="24">
        <f t="shared" ref="F7:F9" si="0">PRODUCT(D7,E7)</f>
        <v>1500</v>
      </c>
      <c r="H7" s="46"/>
      <c r="I7" s="45"/>
      <c r="J7" s="45"/>
    </row>
    <row r="8" spans="1:10" x14ac:dyDescent="0.25">
      <c r="B8" s="12">
        <v>1003</v>
      </c>
      <c r="C8" s="13" t="s">
        <v>14</v>
      </c>
      <c r="D8" s="14">
        <v>80</v>
      </c>
      <c r="E8" s="14">
        <v>10</v>
      </c>
      <c r="F8" s="24">
        <f t="shared" si="0"/>
        <v>800</v>
      </c>
    </row>
    <row r="9" spans="1:10" x14ac:dyDescent="0.25">
      <c r="B9" s="6">
        <v>1004</v>
      </c>
      <c r="C9" s="7" t="s">
        <v>15</v>
      </c>
      <c r="D9" s="10">
        <v>60</v>
      </c>
      <c r="E9" s="10">
        <v>15</v>
      </c>
      <c r="F9" s="24">
        <f t="shared" si="0"/>
        <v>900</v>
      </c>
    </row>
    <row r="10" spans="1:10" x14ac:dyDescent="0.25">
      <c r="E10" s="16" t="s">
        <v>16</v>
      </c>
      <c r="F10" s="25">
        <f>SUM(F6:F9)</f>
        <v>4950</v>
      </c>
      <c r="G10" t="s">
        <v>17</v>
      </c>
    </row>
    <row r="11" spans="1:10" x14ac:dyDescent="0.25">
      <c r="F11" s="26">
        <f>F6+F7+F8+F9</f>
        <v>4950</v>
      </c>
      <c r="G11" t="s">
        <v>18</v>
      </c>
    </row>
    <row r="12" spans="1:10" x14ac:dyDescent="0.25">
      <c r="F12" s="27">
        <f>SUMPRODUCT(D6:D9,E6:E9)</f>
        <v>4950</v>
      </c>
      <c r="G12" t="s">
        <v>19</v>
      </c>
    </row>
    <row r="13" spans="1:10" x14ac:dyDescent="0.25">
      <c r="A13" t="s">
        <v>4</v>
      </c>
      <c r="B13">
        <v>100</v>
      </c>
      <c r="C13">
        <v>200</v>
      </c>
    </row>
    <row r="14" spans="1:10" x14ac:dyDescent="0.25">
      <c r="A14" t="s">
        <v>5</v>
      </c>
      <c r="B14">
        <v>10</v>
      </c>
      <c r="C14">
        <v>10</v>
      </c>
    </row>
    <row r="15" spans="1:10" ht="15.75" thickBot="1" x14ac:dyDescent="0.3"/>
    <row r="16" spans="1:10" ht="15" customHeight="1" thickBot="1" x14ac:dyDescent="0.3">
      <c r="A16" t="s">
        <v>19</v>
      </c>
      <c r="C16" s="28">
        <f>SUMPRODUCT(B13:C13,B14:C14)</f>
        <v>3000</v>
      </c>
    </row>
  </sheetData>
  <mergeCells count="4">
    <mergeCell ref="B2:F2"/>
    <mergeCell ref="B3:F3"/>
    <mergeCell ref="H6:J6"/>
    <mergeCell ref="H7:J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zoomScaleNormal="100" workbookViewId="0">
      <selection activeCell="J6" sqref="J6"/>
    </sheetView>
  </sheetViews>
  <sheetFormatPr defaultColWidth="14.42578125" defaultRowHeight="15" customHeight="1" x14ac:dyDescent="0.25"/>
  <cols>
    <col min="1" max="1" width="3.85546875" customWidth="1"/>
    <col min="2" max="2" width="12.85546875" customWidth="1"/>
    <col min="3" max="3" width="19.85546875" customWidth="1"/>
    <col min="4" max="4" width="16.42578125" customWidth="1"/>
    <col min="5" max="5" width="16" style="27" customWidth="1"/>
    <col min="6" max="6" width="21" style="27" customWidth="1"/>
    <col min="7" max="7" width="20.28515625" customWidth="1"/>
    <col min="8" max="8" width="18.28515625" customWidth="1"/>
    <col min="9" max="9" width="21.7109375" customWidth="1"/>
    <col min="10" max="10" width="19.5703125" customWidth="1"/>
    <col min="11" max="25" width="8.7109375" customWidth="1"/>
  </cols>
  <sheetData>
    <row r="2" spans="2:9" ht="15.75" x14ac:dyDescent="0.25">
      <c r="B2" s="41" t="s">
        <v>20</v>
      </c>
      <c r="C2" s="42"/>
      <c r="D2" s="42"/>
      <c r="E2" s="42"/>
      <c r="F2" s="43"/>
    </row>
    <row r="3" spans="2:9" x14ac:dyDescent="0.25">
      <c r="B3" s="44" t="s">
        <v>21</v>
      </c>
      <c r="C3" s="45"/>
      <c r="D3" s="45"/>
      <c r="E3" s="45"/>
      <c r="F3" s="45"/>
    </row>
    <row r="5" spans="2:9" x14ac:dyDescent="0.25">
      <c r="B5" s="1" t="s">
        <v>11</v>
      </c>
      <c r="C5" s="2" t="s">
        <v>2</v>
      </c>
      <c r="D5" s="2" t="s">
        <v>3</v>
      </c>
      <c r="E5" s="23" t="s">
        <v>5</v>
      </c>
      <c r="F5" s="23" t="s">
        <v>6</v>
      </c>
      <c r="H5" s="1" t="s">
        <v>11</v>
      </c>
      <c r="I5" s="1" t="s">
        <v>22</v>
      </c>
    </row>
    <row r="6" spans="2:9" x14ac:dyDescent="0.25">
      <c r="B6" s="4" t="s">
        <v>12</v>
      </c>
      <c r="C6" s="11">
        <v>1001</v>
      </c>
      <c r="D6" s="5" t="s">
        <v>7</v>
      </c>
      <c r="E6" s="24">
        <v>50</v>
      </c>
      <c r="F6" s="24">
        <v>17500</v>
      </c>
      <c r="H6" t="s">
        <v>12</v>
      </c>
      <c r="I6">
        <f t="shared" ref="I6:I7" si="0">SUMIF($B$6:$B$13,H6,$F$6:$F$13)</f>
        <v>44900</v>
      </c>
    </row>
    <row r="7" spans="2:9" x14ac:dyDescent="0.25">
      <c r="B7" s="7" t="s">
        <v>12</v>
      </c>
      <c r="C7" s="15">
        <v>1002</v>
      </c>
      <c r="D7" s="10" t="s">
        <v>8</v>
      </c>
      <c r="E7" s="29">
        <v>30</v>
      </c>
      <c r="F7" s="29">
        <v>15000</v>
      </c>
      <c r="H7" t="s">
        <v>13</v>
      </c>
      <c r="I7">
        <f t="shared" si="0"/>
        <v>27500</v>
      </c>
    </row>
    <row r="8" spans="2:9" x14ac:dyDescent="0.25">
      <c r="B8" s="13" t="s">
        <v>12</v>
      </c>
      <c r="C8" s="17">
        <v>1003</v>
      </c>
      <c r="D8" s="14" t="s">
        <v>14</v>
      </c>
      <c r="E8" s="25">
        <v>80</v>
      </c>
      <c r="F8" s="25">
        <v>6400</v>
      </c>
    </row>
    <row r="9" spans="2:9" x14ac:dyDescent="0.25">
      <c r="B9" s="7" t="s">
        <v>12</v>
      </c>
      <c r="C9" s="15">
        <v>1004</v>
      </c>
      <c r="D9" s="10" t="s">
        <v>15</v>
      </c>
      <c r="E9" s="29">
        <v>100</v>
      </c>
      <c r="F9" s="29">
        <v>6000</v>
      </c>
      <c r="H9" s="1" t="s">
        <v>3</v>
      </c>
      <c r="I9" s="1" t="s">
        <v>22</v>
      </c>
    </row>
    <row r="10" spans="2:9" x14ac:dyDescent="0.25">
      <c r="B10" s="13" t="s">
        <v>13</v>
      </c>
      <c r="C10" s="17">
        <v>1001</v>
      </c>
      <c r="D10" s="14" t="s">
        <v>7</v>
      </c>
      <c r="E10" s="25">
        <v>30</v>
      </c>
      <c r="F10" s="25">
        <v>10500</v>
      </c>
      <c r="H10" t="s">
        <v>7</v>
      </c>
      <c r="I10">
        <f t="shared" ref="I10:I13" si="1">SUMIF($D$6:$D$13,H10,$F$6:$F$13)</f>
        <v>28000</v>
      </c>
    </row>
    <row r="11" spans="2:9" x14ac:dyDescent="0.25">
      <c r="B11" s="7" t="s">
        <v>13</v>
      </c>
      <c r="C11" s="15">
        <v>1002</v>
      </c>
      <c r="D11" s="10" t="s">
        <v>8</v>
      </c>
      <c r="E11" s="29">
        <v>20</v>
      </c>
      <c r="F11" s="29">
        <v>10000</v>
      </c>
      <c r="H11" t="s">
        <v>8</v>
      </c>
      <c r="I11">
        <f t="shared" si="1"/>
        <v>25000</v>
      </c>
    </row>
    <row r="12" spans="2:9" x14ac:dyDescent="0.25">
      <c r="B12" s="13" t="s">
        <v>13</v>
      </c>
      <c r="C12" s="17">
        <v>1003</v>
      </c>
      <c r="D12" s="14" t="s">
        <v>14</v>
      </c>
      <c r="E12" s="25">
        <v>50</v>
      </c>
      <c r="F12" s="25">
        <v>4000</v>
      </c>
      <c r="H12" t="s">
        <v>14</v>
      </c>
      <c r="I12">
        <f t="shared" si="1"/>
        <v>10400</v>
      </c>
    </row>
    <row r="13" spans="2:9" x14ac:dyDescent="0.25">
      <c r="B13" s="7" t="s">
        <v>13</v>
      </c>
      <c r="C13" s="15">
        <v>1004</v>
      </c>
      <c r="D13" s="10" t="s">
        <v>15</v>
      </c>
      <c r="E13" s="29">
        <v>50</v>
      </c>
      <c r="F13" s="29">
        <v>3000</v>
      </c>
      <c r="H13" t="s">
        <v>15</v>
      </c>
      <c r="I13">
        <f t="shared" si="1"/>
        <v>9000</v>
      </c>
    </row>
    <row r="15" spans="2:9" x14ac:dyDescent="0.25">
      <c r="C15" s="18"/>
      <c r="E15" s="27">
        <f>SUMIF(E6:E13,30)</f>
        <v>60</v>
      </c>
      <c r="H15" s="1" t="s">
        <v>11</v>
      </c>
      <c r="I15" s="1" t="s">
        <v>23</v>
      </c>
    </row>
    <row r="16" spans="2:9" x14ac:dyDescent="0.25">
      <c r="D16" s="18"/>
      <c r="F16" s="27">
        <f>SUMIF(F6:F13,"&lt;5000")</f>
        <v>7000</v>
      </c>
      <c r="H16" t="s">
        <v>12</v>
      </c>
    </row>
    <row r="17" spans="1:9" x14ac:dyDescent="0.25">
      <c r="H17" t="s">
        <v>13</v>
      </c>
    </row>
    <row r="19" spans="1:9" x14ac:dyDescent="0.25">
      <c r="A19" s="30"/>
      <c r="B19" s="31"/>
      <c r="C19" s="31"/>
      <c r="F19" s="27">
        <f>SUMIF(F6:F13,"&gt;10000")</f>
        <v>43000</v>
      </c>
      <c r="H19" s="1" t="s">
        <v>3</v>
      </c>
      <c r="I19" s="1" t="s">
        <v>23</v>
      </c>
    </row>
    <row r="20" spans="1:9" x14ac:dyDescent="0.25">
      <c r="A20" s="30"/>
      <c r="B20" s="30"/>
      <c r="C20" s="30"/>
      <c r="H20" t="s">
        <v>7</v>
      </c>
    </row>
    <row r="21" spans="1:9" x14ac:dyDescent="0.25">
      <c r="A21" s="30"/>
      <c r="B21" s="30"/>
      <c r="C21" s="30"/>
      <c r="H21" t="s">
        <v>8</v>
      </c>
    </row>
    <row r="22" spans="1:9" x14ac:dyDescent="0.25">
      <c r="A22" s="30"/>
      <c r="B22" s="30"/>
      <c r="C22" s="30"/>
      <c r="H22" t="s">
        <v>14</v>
      </c>
    </row>
    <row r="23" spans="1:9" x14ac:dyDescent="0.25">
      <c r="A23" s="30"/>
      <c r="B23" s="31"/>
      <c r="C23" s="31"/>
      <c r="H23" t="s">
        <v>15</v>
      </c>
    </row>
    <row r="24" spans="1:9" ht="15" customHeight="1" x14ac:dyDescent="0.25">
      <c r="A24" s="30"/>
      <c r="B24" s="30"/>
      <c r="C24" s="30"/>
    </row>
    <row r="25" spans="1:9" ht="15" customHeight="1" x14ac:dyDescent="0.25">
      <c r="A25" s="30"/>
      <c r="B25" s="30"/>
      <c r="C25" s="30"/>
    </row>
    <row r="26" spans="1:9" ht="15" customHeight="1" x14ac:dyDescent="0.25">
      <c r="A26" s="30"/>
      <c r="B26" s="30"/>
      <c r="C26" s="30"/>
    </row>
    <row r="27" spans="1:9" ht="15" customHeight="1" x14ac:dyDescent="0.25">
      <c r="A27" s="30"/>
      <c r="B27" s="30"/>
      <c r="C27" s="30"/>
    </row>
    <row r="28" spans="1:9" ht="15" customHeight="1" x14ac:dyDescent="0.25">
      <c r="A28" s="30"/>
      <c r="B28" s="30"/>
      <c r="C28" s="30"/>
    </row>
    <row r="29" spans="1:9" ht="15" customHeight="1" x14ac:dyDescent="0.25">
      <c r="A29" s="30"/>
      <c r="B29" s="31"/>
      <c r="C29" s="31"/>
    </row>
    <row r="30" spans="1:9" ht="15" customHeight="1" x14ac:dyDescent="0.25">
      <c r="A30" s="30"/>
      <c r="B30" s="30"/>
      <c r="C30" s="30"/>
    </row>
    <row r="31" spans="1:9" ht="15" customHeight="1" x14ac:dyDescent="0.25">
      <c r="A31" s="30"/>
      <c r="B31" s="30"/>
      <c r="C31" s="30"/>
    </row>
    <row r="32" spans="1:9" ht="15" customHeight="1" x14ac:dyDescent="0.25">
      <c r="A32" s="30"/>
      <c r="B32" s="30"/>
      <c r="C32" s="30"/>
    </row>
    <row r="33" spans="1:3" ht="15" customHeight="1" x14ac:dyDescent="0.25">
      <c r="A33" s="30"/>
      <c r="B33" s="31"/>
      <c r="C33" s="31"/>
    </row>
    <row r="34" spans="1:3" ht="15" customHeight="1" x14ac:dyDescent="0.25">
      <c r="A34" s="30"/>
      <c r="B34" s="30"/>
      <c r="C34" s="30"/>
    </row>
    <row r="35" spans="1:3" ht="15" customHeight="1" x14ac:dyDescent="0.25">
      <c r="A35" s="30"/>
      <c r="B35" s="30"/>
      <c r="C35" s="30"/>
    </row>
    <row r="36" spans="1:3" ht="15" customHeight="1" x14ac:dyDescent="0.25">
      <c r="A36" s="30"/>
      <c r="B36" s="30"/>
      <c r="C36" s="30"/>
    </row>
    <row r="37" spans="1:3" ht="15" customHeight="1" x14ac:dyDescent="0.25">
      <c r="A37" s="30"/>
      <c r="B37" s="30"/>
      <c r="C37" s="30"/>
    </row>
    <row r="38" spans="1:3" ht="15" customHeight="1" x14ac:dyDescent="0.25">
      <c r="A38" s="30"/>
      <c r="B38" s="30"/>
      <c r="C38" s="30"/>
    </row>
  </sheetData>
  <autoFilter ref="B5:F13"/>
  <mergeCells count="2">
    <mergeCell ref="B2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I6" sqref="I6"/>
    </sheetView>
  </sheetViews>
  <sheetFormatPr defaultColWidth="14.42578125" defaultRowHeight="21.75" customHeight="1" x14ac:dyDescent="0.25"/>
  <cols>
    <col min="1" max="1" width="5" customWidth="1"/>
    <col min="2" max="2" width="12.5703125" customWidth="1"/>
    <col min="3" max="3" width="13.5703125" customWidth="1"/>
    <col min="4" max="4" width="16.7109375" customWidth="1"/>
    <col min="5" max="5" width="14" customWidth="1"/>
    <col min="6" max="6" width="17.85546875" customWidth="1"/>
    <col min="7" max="7" width="8.7109375" customWidth="1"/>
    <col min="8" max="8" width="19.7109375" customWidth="1"/>
    <col min="9" max="9" width="15.85546875" customWidth="1"/>
    <col min="10" max="10" width="20.140625" customWidth="1"/>
    <col min="11" max="11" width="17.28515625" customWidth="1"/>
    <col min="12" max="22" width="8.7109375" customWidth="1"/>
  </cols>
  <sheetData>
    <row r="2" spans="2:11" ht="21.75" customHeight="1" x14ac:dyDescent="0.25">
      <c r="B2" s="41" t="s">
        <v>9</v>
      </c>
      <c r="C2" s="42"/>
      <c r="D2" s="42"/>
      <c r="E2" s="42"/>
      <c r="F2" s="43"/>
    </row>
    <row r="3" spans="2:11" ht="21.75" customHeight="1" x14ac:dyDescent="0.25">
      <c r="B3" s="44" t="s">
        <v>10</v>
      </c>
      <c r="C3" s="45"/>
      <c r="D3" s="45"/>
      <c r="E3" s="45"/>
      <c r="F3" s="45"/>
    </row>
    <row r="5" spans="2:11" ht="21.75" customHeight="1" x14ac:dyDescent="0.25">
      <c r="B5" s="8" t="s">
        <v>11</v>
      </c>
      <c r="C5" s="9" t="s">
        <v>2</v>
      </c>
      <c r="D5" s="9" t="s">
        <v>3</v>
      </c>
      <c r="E5" s="9" t="s">
        <v>5</v>
      </c>
      <c r="F5" s="9" t="s">
        <v>6</v>
      </c>
      <c r="H5" s="1" t="s">
        <v>5</v>
      </c>
      <c r="I5" s="1" t="s">
        <v>12</v>
      </c>
      <c r="J5" s="1" t="s">
        <v>13</v>
      </c>
    </row>
    <row r="6" spans="2:11" ht="21.75" customHeight="1" x14ac:dyDescent="0.25">
      <c r="B6" s="4" t="s">
        <v>12</v>
      </c>
      <c r="C6" s="11">
        <v>1001</v>
      </c>
      <c r="D6" s="5" t="s">
        <v>7</v>
      </c>
      <c r="E6" s="24">
        <v>50</v>
      </c>
      <c r="F6" s="24">
        <v>17500</v>
      </c>
      <c r="H6" t="s">
        <v>7</v>
      </c>
      <c r="I6">
        <f t="shared" ref="I6:I9" si="0">SUMIFS($E$6:$E$17,$B$6:$B$17,$I$5,$D$6:$D$17,H6)</f>
        <v>65</v>
      </c>
      <c r="J6">
        <f>SUMIFS($E$6:$E$17,$B$6:$B$17,$J$5,$D$6:$D$17,H6)</f>
        <v>30</v>
      </c>
    </row>
    <row r="7" spans="2:11" ht="21.75" customHeight="1" x14ac:dyDescent="0.25">
      <c r="B7" s="7" t="s">
        <v>12</v>
      </c>
      <c r="C7" s="15">
        <v>1002</v>
      </c>
      <c r="D7" s="10" t="s">
        <v>8</v>
      </c>
      <c r="E7" s="29">
        <v>30</v>
      </c>
      <c r="F7" s="29">
        <v>15000</v>
      </c>
      <c r="H7" t="s">
        <v>8</v>
      </c>
      <c r="I7">
        <f t="shared" si="0"/>
        <v>40</v>
      </c>
      <c r="J7">
        <f t="shared" ref="J7:J9" si="1">SUMIFS($E$6:$E$17,$B$6:$B$17,$J$5,$D$6:$D$17,H7)</f>
        <v>20</v>
      </c>
      <c r="K7" s="34"/>
    </row>
    <row r="8" spans="2:11" ht="21.75" customHeight="1" x14ac:dyDescent="0.25">
      <c r="B8" s="13" t="s">
        <v>12</v>
      </c>
      <c r="C8" s="17">
        <v>1003</v>
      </c>
      <c r="D8" s="14" t="s">
        <v>14</v>
      </c>
      <c r="E8" s="25">
        <v>80</v>
      </c>
      <c r="F8" s="25">
        <v>6400</v>
      </c>
      <c r="H8" t="s">
        <v>14</v>
      </c>
      <c r="I8">
        <f t="shared" si="0"/>
        <v>100</v>
      </c>
      <c r="J8">
        <f t="shared" si="1"/>
        <v>50</v>
      </c>
      <c r="K8" s="34"/>
    </row>
    <row r="9" spans="2:11" ht="21.75" customHeight="1" x14ac:dyDescent="0.25">
      <c r="B9" s="7" t="s">
        <v>12</v>
      </c>
      <c r="C9" s="15">
        <v>1004</v>
      </c>
      <c r="D9" s="10" t="s">
        <v>15</v>
      </c>
      <c r="E9" s="29">
        <v>100</v>
      </c>
      <c r="F9" s="29">
        <v>6000</v>
      </c>
      <c r="H9" t="s">
        <v>15</v>
      </c>
      <c r="I9">
        <f t="shared" si="0"/>
        <v>120</v>
      </c>
      <c r="J9">
        <f t="shared" si="1"/>
        <v>50</v>
      </c>
      <c r="K9" s="34"/>
    </row>
    <row r="10" spans="2:11" ht="21.75" customHeight="1" x14ac:dyDescent="0.25">
      <c r="B10" s="13" t="s">
        <v>13</v>
      </c>
      <c r="C10" s="17">
        <v>1001</v>
      </c>
      <c r="D10" s="14" t="s">
        <v>7</v>
      </c>
      <c r="E10" s="25">
        <v>30</v>
      </c>
      <c r="F10" s="25">
        <v>10500</v>
      </c>
    </row>
    <row r="11" spans="2:11" ht="21.75" customHeight="1" x14ac:dyDescent="0.25">
      <c r="B11" s="7" t="s">
        <v>13</v>
      </c>
      <c r="C11" s="15">
        <v>1002</v>
      </c>
      <c r="D11" s="10" t="s">
        <v>8</v>
      </c>
      <c r="E11" s="29">
        <v>20</v>
      </c>
      <c r="F11" s="29">
        <v>10000</v>
      </c>
      <c r="H11" s="1" t="s">
        <v>6</v>
      </c>
      <c r="I11" s="1" t="s">
        <v>12</v>
      </c>
      <c r="J11" s="1" t="s">
        <v>13</v>
      </c>
    </row>
    <row r="12" spans="2:11" ht="21.75" customHeight="1" x14ac:dyDescent="0.25">
      <c r="B12" s="13" t="s">
        <v>13</v>
      </c>
      <c r="C12" s="17">
        <v>1003</v>
      </c>
      <c r="D12" s="14" t="s">
        <v>14</v>
      </c>
      <c r="E12" s="25">
        <v>50</v>
      </c>
      <c r="F12" s="25">
        <v>4000</v>
      </c>
      <c r="H12" t="s">
        <v>7</v>
      </c>
      <c r="I12" s="27">
        <f t="shared" ref="I12:I15" si="2">SUMIFS($F$6:$F$17,$B$6:$B$17,$I$11,$D$6:$D$17,H12)</f>
        <v>22750</v>
      </c>
      <c r="J12" s="27">
        <f t="shared" ref="J12:J15" si="3">SUMIFS($F$6:$F$17,$B$6:$B$17,$J$11,$D$6:$D$17,H12)</f>
        <v>10500</v>
      </c>
    </row>
    <row r="13" spans="2:11" ht="21.75" customHeight="1" x14ac:dyDescent="0.25">
      <c r="B13" s="7" t="s">
        <v>13</v>
      </c>
      <c r="C13" s="15">
        <v>1004</v>
      </c>
      <c r="D13" s="10" t="s">
        <v>15</v>
      </c>
      <c r="E13" s="29">
        <v>50</v>
      </c>
      <c r="F13" s="29">
        <v>3000</v>
      </c>
      <c r="H13" t="s">
        <v>8</v>
      </c>
      <c r="I13" s="27">
        <f t="shared" si="2"/>
        <v>20000</v>
      </c>
      <c r="J13" s="27">
        <f t="shared" si="3"/>
        <v>10000</v>
      </c>
    </row>
    <row r="14" spans="2:11" ht="21.75" customHeight="1" x14ac:dyDescent="0.25">
      <c r="B14" s="13" t="s">
        <v>12</v>
      </c>
      <c r="C14" s="17">
        <v>1001</v>
      </c>
      <c r="D14" s="14" t="s">
        <v>7</v>
      </c>
      <c r="E14" s="25">
        <v>15</v>
      </c>
      <c r="F14" s="25">
        <v>5250</v>
      </c>
      <c r="H14" t="s">
        <v>14</v>
      </c>
      <c r="I14" s="27">
        <f t="shared" si="2"/>
        <v>8000</v>
      </c>
      <c r="J14" s="27">
        <f t="shared" si="3"/>
        <v>4000</v>
      </c>
    </row>
    <row r="15" spans="2:11" ht="21.75" customHeight="1" x14ac:dyDescent="0.25">
      <c r="B15" s="7" t="s">
        <v>12</v>
      </c>
      <c r="C15" s="15">
        <v>1002</v>
      </c>
      <c r="D15" s="10" t="s">
        <v>8</v>
      </c>
      <c r="E15" s="29">
        <v>10</v>
      </c>
      <c r="F15" s="29">
        <v>5000</v>
      </c>
      <c r="H15" t="s">
        <v>15</v>
      </c>
      <c r="I15" s="27">
        <f t="shared" si="2"/>
        <v>7200</v>
      </c>
      <c r="J15" s="27">
        <f t="shared" si="3"/>
        <v>3000</v>
      </c>
    </row>
    <row r="16" spans="2:11" ht="21.75" customHeight="1" x14ac:dyDescent="0.25">
      <c r="B16" s="13" t="s">
        <v>12</v>
      </c>
      <c r="C16" s="17">
        <v>1003</v>
      </c>
      <c r="D16" s="14" t="s">
        <v>14</v>
      </c>
      <c r="E16" s="25">
        <v>20</v>
      </c>
      <c r="F16" s="25">
        <v>1600</v>
      </c>
    </row>
    <row r="17" spans="2:6" ht="21.75" customHeight="1" x14ac:dyDescent="0.25">
      <c r="B17" s="7" t="s">
        <v>12</v>
      </c>
      <c r="C17" s="15">
        <v>1004</v>
      </c>
      <c r="D17" s="10" t="s">
        <v>15</v>
      </c>
      <c r="E17" s="29">
        <v>20</v>
      </c>
      <c r="F17" s="29">
        <v>1200</v>
      </c>
    </row>
    <row r="18" spans="2:6" ht="21.75" customHeight="1" x14ac:dyDescent="0.25">
      <c r="E18" s="27"/>
      <c r="F18" s="27"/>
    </row>
  </sheetData>
  <autoFilter ref="B5:F17"/>
  <mergeCells count="2">
    <mergeCell ref="B2:F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workbookViewId="0">
      <selection activeCell="F7" sqref="F7"/>
    </sheetView>
  </sheetViews>
  <sheetFormatPr defaultColWidth="14.42578125" defaultRowHeight="25.5" customHeight="1" x14ac:dyDescent="0.25"/>
  <cols>
    <col min="1" max="1" width="4.28515625" style="19" customWidth="1"/>
    <col min="2" max="2" width="13.42578125" style="19" customWidth="1"/>
    <col min="3" max="3" width="15.85546875" style="19" customWidth="1"/>
    <col min="4" max="4" width="16.42578125" style="19" customWidth="1"/>
    <col min="5" max="5" width="12.28515625" style="32" customWidth="1"/>
    <col min="6" max="6" width="21.85546875" style="19" customWidth="1"/>
    <col min="7" max="11" width="17.85546875" style="19" customWidth="1"/>
    <col min="12" max="26" width="8.7109375" style="19" customWidth="1"/>
    <col min="27" max="16384" width="14.42578125" style="19"/>
  </cols>
  <sheetData>
    <row r="1" spans="2:12" ht="25.5" customHeight="1" x14ac:dyDescent="0.25">
      <c r="C1" s="20" t="s">
        <v>31</v>
      </c>
      <c r="D1" s="20" t="s">
        <v>32</v>
      </c>
      <c r="G1" s="20" t="s">
        <v>7</v>
      </c>
      <c r="H1" s="20" t="s">
        <v>8</v>
      </c>
      <c r="I1" s="20" t="s">
        <v>30</v>
      </c>
      <c r="J1" s="20" t="s">
        <v>14</v>
      </c>
      <c r="K1" s="20" t="s">
        <v>15</v>
      </c>
    </row>
    <row r="2" spans="2:12" ht="25.5" customHeight="1" x14ac:dyDescent="0.25">
      <c r="B2" s="19" t="s">
        <v>27</v>
      </c>
      <c r="F2" s="19" t="s">
        <v>27</v>
      </c>
    </row>
    <row r="3" spans="2:12" ht="25.5" customHeight="1" x14ac:dyDescent="0.25">
      <c r="B3" s="19" t="s">
        <v>25</v>
      </c>
      <c r="F3" s="19" t="s">
        <v>25</v>
      </c>
    </row>
    <row r="4" spans="2:12" ht="25.5" customHeight="1" x14ac:dyDescent="0.25">
      <c r="B4" s="19" t="s">
        <v>26</v>
      </c>
      <c r="F4" s="19" t="s">
        <v>26</v>
      </c>
    </row>
    <row r="6" spans="2:12" ht="25.5" customHeight="1" x14ac:dyDescent="0.25">
      <c r="B6" s="21" t="s">
        <v>24</v>
      </c>
      <c r="C6" s="21" t="s">
        <v>11</v>
      </c>
      <c r="D6" s="21" t="s">
        <v>3</v>
      </c>
      <c r="E6" s="33" t="s">
        <v>4</v>
      </c>
      <c r="F6" s="21" t="s">
        <v>5</v>
      </c>
      <c r="G6" s="21" t="s">
        <v>6</v>
      </c>
    </row>
    <row r="7" spans="2:12" ht="25.5" customHeight="1" x14ac:dyDescent="0.25">
      <c r="B7" s="22">
        <v>42309</v>
      </c>
      <c r="C7" s="19" t="s">
        <v>25</v>
      </c>
      <c r="D7" s="19" t="s">
        <v>7</v>
      </c>
      <c r="E7" s="32">
        <v>300000</v>
      </c>
      <c r="F7" s="19">
        <v>8</v>
      </c>
    </row>
    <row r="8" spans="2:12" ht="25.5" customHeight="1" x14ac:dyDescent="0.25">
      <c r="B8" s="22">
        <v>42309</v>
      </c>
      <c r="C8" s="19" t="s">
        <v>26</v>
      </c>
      <c r="D8" s="19" t="s">
        <v>7</v>
      </c>
      <c r="E8" s="32">
        <v>300000</v>
      </c>
      <c r="F8" s="19">
        <v>4</v>
      </c>
    </row>
    <row r="9" spans="2:12" ht="25.5" customHeight="1" x14ac:dyDescent="0.25">
      <c r="B9" s="22">
        <v>42309</v>
      </c>
      <c r="C9" s="19" t="s">
        <v>27</v>
      </c>
      <c r="D9" s="19" t="s">
        <v>7</v>
      </c>
      <c r="E9" s="32">
        <v>300000</v>
      </c>
      <c r="F9" s="19">
        <v>5</v>
      </c>
    </row>
    <row r="10" spans="2:12" ht="25.5" customHeight="1" x14ac:dyDescent="0.25">
      <c r="B10" s="22">
        <v>42309</v>
      </c>
      <c r="C10" s="19" t="s">
        <v>27</v>
      </c>
      <c r="D10" s="19" t="s">
        <v>7</v>
      </c>
      <c r="E10" s="32">
        <v>300000</v>
      </c>
      <c r="F10" s="19">
        <v>10</v>
      </c>
    </row>
    <row r="11" spans="2:12" ht="25.5" customHeight="1" x14ac:dyDescent="0.25">
      <c r="B11" s="22">
        <v>42309</v>
      </c>
      <c r="C11" s="19" t="s">
        <v>25</v>
      </c>
      <c r="D11" s="19" t="s">
        <v>14</v>
      </c>
      <c r="E11" s="32">
        <v>8000</v>
      </c>
      <c r="F11" s="19">
        <v>10</v>
      </c>
    </row>
    <row r="12" spans="2:12" ht="25.5" customHeight="1" x14ac:dyDescent="0.25">
      <c r="B12" s="22">
        <v>42309</v>
      </c>
      <c r="C12" s="19" t="s">
        <v>26</v>
      </c>
      <c r="D12" s="19" t="s">
        <v>14</v>
      </c>
      <c r="E12" s="32">
        <v>8000</v>
      </c>
      <c r="F12" s="19">
        <v>5</v>
      </c>
    </row>
    <row r="13" spans="2:12" ht="25.5" customHeight="1" x14ac:dyDescent="0.25">
      <c r="B13" s="22">
        <v>42309</v>
      </c>
      <c r="C13" s="19" t="s">
        <v>27</v>
      </c>
      <c r="D13" s="19" t="s">
        <v>14</v>
      </c>
      <c r="E13" s="32">
        <v>8000</v>
      </c>
      <c r="F13" s="19">
        <v>20</v>
      </c>
      <c r="I13" s="47"/>
      <c r="J13" s="48"/>
      <c r="K13" s="48"/>
      <c r="L13" s="48"/>
    </row>
    <row r="14" spans="2:12" ht="25.5" customHeight="1" x14ac:dyDescent="0.25">
      <c r="B14" s="22">
        <v>42309</v>
      </c>
      <c r="C14" s="19" t="s">
        <v>25</v>
      </c>
      <c r="D14" s="19" t="s">
        <v>8</v>
      </c>
      <c r="E14" s="32">
        <v>500000</v>
      </c>
      <c r="F14" s="19">
        <v>6</v>
      </c>
      <c r="I14" s="47"/>
      <c r="J14" s="48"/>
      <c r="K14" s="48"/>
      <c r="L14" s="48"/>
    </row>
    <row r="15" spans="2:12" ht="25.5" customHeight="1" x14ac:dyDescent="0.25">
      <c r="B15" s="22">
        <v>42309</v>
      </c>
      <c r="C15" s="19" t="s">
        <v>26</v>
      </c>
      <c r="D15" s="19" t="s">
        <v>8</v>
      </c>
      <c r="E15" s="32">
        <v>500000</v>
      </c>
      <c r="F15" s="19">
        <v>4</v>
      </c>
    </row>
    <row r="16" spans="2:12" ht="25.5" customHeight="1" x14ac:dyDescent="0.25">
      <c r="B16" s="22">
        <v>42309</v>
      </c>
      <c r="C16" s="19" t="s">
        <v>27</v>
      </c>
      <c r="D16" s="19" t="s">
        <v>8</v>
      </c>
      <c r="E16" s="32">
        <v>500000</v>
      </c>
      <c r="F16" s="19">
        <v>10</v>
      </c>
    </row>
    <row r="17" spans="2:6" ht="25.5" customHeight="1" x14ac:dyDescent="0.25">
      <c r="B17" s="22">
        <v>42309</v>
      </c>
      <c r="C17" s="19" t="s">
        <v>25</v>
      </c>
      <c r="D17" s="19" t="s">
        <v>15</v>
      </c>
      <c r="E17" s="32">
        <v>7000</v>
      </c>
      <c r="F17" s="19">
        <v>10</v>
      </c>
    </row>
    <row r="18" spans="2:6" ht="25.5" customHeight="1" x14ac:dyDescent="0.25">
      <c r="B18" s="22">
        <v>42309</v>
      </c>
      <c r="C18" s="19" t="s">
        <v>26</v>
      </c>
      <c r="D18" s="19" t="s">
        <v>15</v>
      </c>
      <c r="E18" s="32">
        <v>7000</v>
      </c>
      <c r="F18" s="19">
        <v>5</v>
      </c>
    </row>
    <row r="19" spans="2:6" ht="25.5" customHeight="1" x14ac:dyDescent="0.25">
      <c r="B19" s="22">
        <v>42309</v>
      </c>
      <c r="C19" s="19" t="s">
        <v>27</v>
      </c>
      <c r="D19" s="19" t="s">
        <v>15</v>
      </c>
      <c r="E19" s="32">
        <v>7000</v>
      </c>
      <c r="F19" s="19">
        <v>20</v>
      </c>
    </row>
    <row r="20" spans="2:6" ht="25.5" customHeight="1" x14ac:dyDescent="0.25">
      <c r="B20" s="22">
        <v>42309</v>
      </c>
      <c r="C20" s="19" t="s">
        <v>25</v>
      </c>
      <c r="D20" s="19" t="s">
        <v>28</v>
      </c>
      <c r="E20" s="32">
        <v>5000</v>
      </c>
      <c r="F20" s="19">
        <v>10</v>
      </c>
    </row>
    <row r="21" spans="2:6" ht="25.5" customHeight="1" x14ac:dyDescent="0.25">
      <c r="B21" s="22">
        <v>42309</v>
      </c>
      <c r="C21" s="19" t="s">
        <v>26</v>
      </c>
      <c r="D21" s="19" t="s">
        <v>28</v>
      </c>
      <c r="E21" s="32">
        <v>5000</v>
      </c>
      <c r="F21" s="19">
        <v>5</v>
      </c>
    </row>
    <row r="22" spans="2:6" ht="25.5" customHeight="1" x14ac:dyDescent="0.25">
      <c r="B22" s="22">
        <v>42309</v>
      </c>
      <c r="C22" s="19" t="s">
        <v>27</v>
      </c>
      <c r="D22" s="19" t="s">
        <v>28</v>
      </c>
      <c r="E22" s="32">
        <v>5000</v>
      </c>
      <c r="F22" s="19">
        <v>10</v>
      </c>
    </row>
    <row r="23" spans="2:6" ht="25.5" customHeight="1" x14ac:dyDescent="0.25">
      <c r="B23" s="22">
        <v>42309</v>
      </c>
      <c r="C23" s="19" t="s">
        <v>25</v>
      </c>
      <c r="D23" s="19" t="s">
        <v>29</v>
      </c>
      <c r="E23" s="32">
        <v>6000</v>
      </c>
      <c r="F23" s="19">
        <v>10</v>
      </c>
    </row>
    <row r="24" spans="2:6" ht="25.5" customHeight="1" x14ac:dyDescent="0.25">
      <c r="B24" s="22">
        <v>42309</v>
      </c>
      <c r="C24" s="19" t="s">
        <v>26</v>
      </c>
      <c r="D24" s="19" t="s">
        <v>29</v>
      </c>
      <c r="E24" s="32">
        <v>6000</v>
      </c>
      <c r="F24" s="19">
        <v>5</v>
      </c>
    </row>
    <row r="25" spans="2:6" ht="25.5" customHeight="1" x14ac:dyDescent="0.25">
      <c r="B25" s="22">
        <v>42309</v>
      </c>
      <c r="C25" s="19" t="s">
        <v>27</v>
      </c>
      <c r="D25" s="19" t="s">
        <v>29</v>
      </c>
      <c r="E25" s="32">
        <v>6000</v>
      </c>
      <c r="F25" s="19">
        <v>10</v>
      </c>
    </row>
    <row r="26" spans="2:6" ht="25.5" customHeight="1" x14ac:dyDescent="0.25">
      <c r="B26" s="22">
        <v>42340</v>
      </c>
      <c r="C26" s="19" t="s">
        <v>25</v>
      </c>
      <c r="D26" s="19" t="s">
        <v>7</v>
      </c>
      <c r="E26" s="32">
        <v>300000</v>
      </c>
      <c r="F26" s="19">
        <v>5</v>
      </c>
    </row>
    <row r="27" spans="2:6" ht="25.5" customHeight="1" x14ac:dyDescent="0.25">
      <c r="B27" s="22">
        <v>42340</v>
      </c>
      <c r="C27" s="19" t="s">
        <v>26</v>
      </c>
      <c r="D27" s="19" t="s">
        <v>7</v>
      </c>
      <c r="E27" s="32">
        <v>300000</v>
      </c>
      <c r="F27" s="19">
        <v>3</v>
      </c>
    </row>
    <row r="28" spans="2:6" ht="25.5" customHeight="1" x14ac:dyDescent="0.25">
      <c r="B28" s="22">
        <v>42340</v>
      </c>
      <c r="C28" s="19" t="s">
        <v>25</v>
      </c>
      <c r="D28" s="19" t="s">
        <v>8</v>
      </c>
      <c r="E28" s="32">
        <v>500000</v>
      </c>
      <c r="F28" s="19">
        <v>5</v>
      </c>
    </row>
    <row r="29" spans="2:6" ht="25.5" customHeight="1" x14ac:dyDescent="0.25">
      <c r="B29" s="22">
        <v>42340</v>
      </c>
      <c r="C29" s="19" t="s">
        <v>27</v>
      </c>
      <c r="D29" s="19" t="s">
        <v>8</v>
      </c>
      <c r="E29" s="32">
        <v>500000</v>
      </c>
      <c r="F29" s="19">
        <v>5</v>
      </c>
    </row>
    <row r="30" spans="2:6" ht="25.5" customHeight="1" x14ac:dyDescent="0.25">
      <c r="B30" s="22">
        <v>42340</v>
      </c>
      <c r="C30" s="19" t="s">
        <v>25</v>
      </c>
      <c r="D30" s="19" t="s">
        <v>30</v>
      </c>
      <c r="E30" s="32">
        <v>200000</v>
      </c>
      <c r="F30" s="19">
        <v>2</v>
      </c>
    </row>
    <row r="31" spans="2:6" ht="25.5" customHeight="1" x14ac:dyDescent="0.25">
      <c r="B31" s="22">
        <v>42340</v>
      </c>
      <c r="C31" s="19" t="s">
        <v>26</v>
      </c>
      <c r="D31" s="19" t="s">
        <v>30</v>
      </c>
      <c r="E31" s="32">
        <v>200000</v>
      </c>
      <c r="F31" s="19">
        <v>1</v>
      </c>
    </row>
    <row r="32" spans="2:6" ht="25.5" customHeight="1" x14ac:dyDescent="0.25">
      <c r="B32" s="22">
        <v>42340</v>
      </c>
      <c r="C32" s="19" t="s">
        <v>27</v>
      </c>
      <c r="D32" s="19" t="s">
        <v>30</v>
      </c>
      <c r="E32" s="32">
        <v>200000</v>
      </c>
      <c r="F32" s="19">
        <v>3</v>
      </c>
    </row>
    <row r="33" spans="2:6" ht="25.5" customHeight="1" x14ac:dyDescent="0.25">
      <c r="B33" s="22">
        <v>42340</v>
      </c>
      <c r="C33" s="19" t="s">
        <v>26</v>
      </c>
      <c r="D33" s="19" t="s">
        <v>28</v>
      </c>
      <c r="E33" s="32">
        <v>5000</v>
      </c>
      <c r="F33" s="19">
        <v>7</v>
      </c>
    </row>
    <row r="34" spans="2:6" ht="25.5" customHeight="1" x14ac:dyDescent="0.25">
      <c r="B34" s="22">
        <v>42340</v>
      </c>
      <c r="C34" s="19" t="s">
        <v>25</v>
      </c>
      <c r="D34" s="19" t="s">
        <v>29</v>
      </c>
      <c r="E34" s="32">
        <v>6000</v>
      </c>
      <c r="F34" s="19">
        <v>5</v>
      </c>
    </row>
    <row r="35" spans="2:6" ht="25.5" customHeight="1" x14ac:dyDescent="0.25">
      <c r="B35" s="22">
        <v>42340</v>
      </c>
      <c r="C35" s="19" t="s">
        <v>26</v>
      </c>
      <c r="D35" s="19" t="s">
        <v>29</v>
      </c>
      <c r="E35" s="32">
        <v>6000</v>
      </c>
      <c r="F35" s="19">
        <v>7</v>
      </c>
    </row>
    <row r="36" spans="2:6" ht="25.5" customHeight="1" x14ac:dyDescent="0.25">
      <c r="B36" s="22">
        <v>42374</v>
      </c>
      <c r="C36" s="19" t="s">
        <v>25</v>
      </c>
      <c r="D36" s="19" t="s">
        <v>7</v>
      </c>
      <c r="E36" s="32">
        <v>300000</v>
      </c>
      <c r="F36" s="19">
        <v>5</v>
      </c>
    </row>
    <row r="37" spans="2:6" ht="25.5" customHeight="1" x14ac:dyDescent="0.25">
      <c r="B37" s="22">
        <v>42374</v>
      </c>
      <c r="C37" s="19" t="s">
        <v>26</v>
      </c>
      <c r="D37" s="19" t="s">
        <v>7</v>
      </c>
      <c r="E37" s="32">
        <v>300000</v>
      </c>
      <c r="F37" s="19">
        <v>5</v>
      </c>
    </row>
    <row r="38" spans="2:6" ht="25.5" customHeight="1" x14ac:dyDescent="0.25">
      <c r="B38" s="22">
        <v>42374</v>
      </c>
      <c r="C38" s="19" t="s">
        <v>27</v>
      </c>
      <c r="D38" s="19" t="s">
        <v>7</v>
      </c>
      <c r="E38" s="32">
        <v>300000</v>
      </c>
      <c r="F38" s="19">
        <v>5</v>
      </c>
    </row>
    <row r="39" spans="2:6" ht="25.5" customHeight="1" x14ac:dyDescent="0.25">
      <c r="B39" s="22">
        <v>42374</v>
      </c>
      <c r="C39" s="19" t="s">
        <v>25</v>
      </c>
      <c r="D39" s="19" t="s">
        <v>14</v>
      </c>
      <c r="E39" s="32">
        <v>8000</v>
      </c>
      <c r="F39" s="19">
        <v>10</v>
      </c>
    </row>
    <row r="40" spans="2:6" ht="25.5" customHeight="1" x14ac:dyDescent="0.25">
      <c r="B40" s="22">
        <v>42374</v>
      </c>
      <c r="C40" s="19" t="s">
        <v>26</v>
      </c>
      <c r="D40" s="19" t="s">
        <v>14</v>
      </c>
      <c r="E40" s="32">
        <v>8000</v>
      </c>
      <c r="F40" s="19">
        <v>10</v>
      </c>
    </row>
    <row r="41" spans="2:6" ht="25.5" customHeight="1" x14ac:dyDescent="0.25">
      <c r="B41" s="22">
        <v>42374</v>
      </c>
      <c r="C41" s="19" t="s">
        <v>27</v>
      </c>
      <c r="D41" s="19" t="s">
        <v>14</v>
      </c>
      <c r="E41" s="32">
        <v>8000</v>
      </c>
      <c r="F41" s="19">
        <v>15</v>
      </c>
    </row>
    <row r="42" spans="2:6" ht="25.5" customHeight="1" x14ac:dyDescent="0.25">
      <c r="B42" s="22">
        <v>42374</v>
      </c>
      <c r="C42" s="19" t="s">
        <v>25</v>
      </c>
      <c r="D42" s="19" t="s">
        <v>8</v>
      </c>
      <c r="E42" s="32">
        <v>500000</v>
      </c>
      <c r="F42" s="19">
        <v>5</v>
      </c>
    </row>
    <row r="43" spans="2:6" ht="25.5" customHeight="1" x14ac:dyDescent="0.25">
      <c r="B43" s="22">
        <v>42374</v>
      </c>
      <c r="C43" s="19" t="s">
        <v>27</v>
      </c>
      <c r="D43" s="19" t="s">
        <v>8</v>
      </c>
      <c r="E43" s="32">
        <v>500000</v>
      </c>
      <c r="F43" s="19">
        <v>5</v>
      </c>
    </row>
    <row r="44" spans="2:6" ht="25.5" customHeight="1" x14ac:dyDescent="0.25">
      <c r="B44" s="22">
        <v>42374</v>
      </c>
      <c r="C44" s="19" t="s">
        <v>25</v>
      </c>
      <c r="D44" s="19" t="s">
        <v>15</v>
      </c>
      <c r="E44" s="32">
        <v>7000</v>
      </c>
      <c r="F44" s="19">
        <v>10</v>
      </c>
    </row>
    <row r="45" spans="2:6" ht="25.5" customHeight="1" x14ac:dyDescent="0.25">
      <c r="B45" s="22">
        <v>42374</v>
      </c>
      <c r="C45" s="19" t="s">
        <v>26</v>
      </c>
      <c r="D45" s="19" t="s">
        <v>15</v>
      </c>
      <c r="E45" s="32">
        <v>7000</v>
      </c>
      <c r="F45" s="19">
        <v>10</v>
      </c>
    </row>
    <row r="46" spans="2:6" ht="25.5" customHeight="1" x14ac:dyDescent="0.25">
      <c r="B46" s="22">
        <v>42374</v>
      </c>
      <c r="C46" s="19" t="s">
        <v>27</v>
      </c>
      <c r="D46" s="19" t="s">
        <v>15</v>
      </c>
      <c r="E46" s="32">
        <v>7000</v>
      </c>
      <c r="F46" s="19">
        <v>15</v>
      </c>
    </row>
    <row r="47" spans="2:6" ht="25.5" customHeight="1" x14ac:dyDescent="0.25">
      <c r="B47" s="22">
        <v>42374</v>
      </c>
      <c r="C47" s="19" t="s">
        <v>26</v>
      </c>
      <c r="D47" s="19" t="s">
        <v>28</v>
      </c>
      <c r="E47" s="32">
        <v>5000</v>
      </c>
      <c r="F47" s="19">
        <v>8</v>
      </c>
    </row>
    <row r="48" spans="2:6" ht="25.5" customHeight="1" x14ac:dyDescent="0.25">
      <c r="B48" s="22">
        <v>42374</v>
      </c>
      <c r="C48" s="19" t="s">
        <v>26</v>
      </c>
      <c r="D48" s="19" t="s">
        <v>29</v>
      </c>
      <c r="E48" s="32">
        <v>6000</v>
      </c>
      <c r="F48" s="19">
        <v>8</v>
      </c>
    </row>
    <row r="49" spans="2:6" ht="25.5" customHeight="1" x14ac:dyDescent="0.25">
      <c r="B49" s="22">
        <v>42401</v>
      </c>
      <c r="C49" s="19" t="s">
        <v>25</v>
      </c>
      <c r="D49" s="19" t="s">
        <v>7</v>
      </c>
      <c r="E49" s="32">
        <v>300000</v>
      </c>
      <c r="F49" s="19">
        <v>5</v>
      </c>
    </row>
    <row r="50" spans="2:6" ht="25.5" customHeight="1" x14ac:dyDescent="0.25">
      <c r="B50" s="22">
        <v>42401</v>
      </c>
      <c r="C50" s="19" t="s">
        <v>26</v>
      </c>
      <c r="D50" s="19" t="s">
        <v>7</v>
      </c>
      <c r="E50" s="32">
        <v>300000</v>
      </c>
      <c r="F50" s="19">
        <v>4</v>
      </c>
    </row>
    <row r="51" spans="2:6" ht="25.5" customHeight="1" x14ac:dyDescent="0.25">
      <c r="B51" s="22">
        <v>42401</v>
      </c>
      <c r="C51" s="19" t="s">
        <v>27</v>
      </c>
      <c r="D51" s="19" t="s">
        <v>7</v>
      </c>
      <c r="E51" s="32">
        <v>300000</v>
      </c>
      <c r="F51" s="19">
        <v>12</v>
      </c>
    </row>
    <row r="52" spans="2:6" ht="25.5" customHeight="1" x14ac:dyDescent="0.25">
      <c r="B52" s="22">
        <v>42401</v>
      </c>
      <c r="C52" s="19" t="s">
        <v>27</v>
      </c>
      <c r="D52" s="19" t="s">
        <v>7</v>
      </c>
      <c r="E52" s="32">
        <v>300000</v>
      </c>
      <c r="F52" s="19">
        <v>10</v>
      </c>
    </row>
    <row r="53" spans="2:6" ht="25.5" customHeight="1" x14ac:dyDescent="0.25">
      <c r="B53" s="22">
        <v>42401</v>
      </c>
      <c r="C53" s="19" t="s">
        <v>25</v>
      </c>
      <c r="D53" s="19" t="s">
        <v>14</v>
      </c>
      <c r="E53" s="32">
        <v>8000</v>
      </c>
      <c r="F53" s="19">
        <v>8</v>
      </c>
    </row>
    <row r="54" spans="2:6" ht="25.5" customHeight="1" x14ac:dyDescent="0.25">
      <c r="B54" s="22">
        <v>42401</v>
      </c>
      <c r="C54" s="19" t="s">
        <v>26</v>
      </c>
      <c r="D54" s="19" t="s">
        <v>14</v>
      </c>
      <c r="E54" s="32">
        <v>8000</v>
      </c>
      <c r="F54" s="19">
        <v>5</v>
      </c>
    </row>
    <row r="55" spans="2:6" ht="25.5" customHeight="1" x14ac:dyDescent="0.25">
      <c r="B55" s="22">
        <v>42401</v>
      </c>
      <c r="C55" s="19" t="s">
        <v>27</v>
      </c>
      <c r="D55" s="19" t="s">
        <v>14</v>
      </c>
      <c r="E55" s="32">
        <v>8000</v>
      </c>
      <c r="F55" s="19">
        <v>25</v>
      </c>
    </row>
    <row r="56" spans="2:6" ht="25.5" customHeight="1" x14ac:dyDescent="0.25">
      <c r="B56" s="22">
        <v>42401</v>
      </c>
      <c r="C56" s="19" t="s">
        <v>25</v>
      </c>
      <c r="D56" s="19" t="s">
        <v>8</v>
      </c>
      <c r="E56" s="32">
        <v>500000</v>
      </c>
      <c r="F56" s="19">
        <v>5</v>
      </c>
    </row>
    <row r="57" spans="2:6" ht="25.5" customHeight="1" x14ac:dyDescent="0.25">
      <c r="B57" s="22">
        <v>42401</v>
      </c>
      <c r="C57" s="19" t="s">
        <v>26</v>
      </c>
      <c r="D57" s="19" t="s">
        <v>8</v>
      </c>
      <c r="E57" s="32">
        <v>500000</v>
      </c>
      <c r="F57" s="19">
        <v>4</v>
      </c>
    </row>
    <row r="58" spans="2:6" ht="25.5" customHeight="1" x14ac:dyDescent="0.25">
      <c r="B58" s="22">
        <v>42401</v>
      </c>
      <c r="C58" s="19" t="s">
        <v>27</v>
      </c>
      <c r="D58" s="19" t="s">
        <v>8</v>
      </c>
      <c r="E58" s="32">
        <v>500000</v>
      </c>
      <c r="F58" s="19">
        <v>12</v>
      </c>
    </row>
    <row r="59" spans="2:6" ht="25.5" customHeight="1" x14ac:dyDescent="0.25">
      <c r="B59" s="22">
        <v>42401</v>
      </c>
      <c r="C59" s="19" t="s">
        <v>25</v>
      </c>
      <c r="D59" s="19" t="s">
        <v>15</v>
      </c>
      <c r="E59" s="32">
        <v>7000</v>
      </c>
      <c r="F59" s="19">
        <v>8</v>
      </c>
    </row>
    <row r="60" spans="2:6" ht="25.5" customHeight="1" x14ac:dyDescent="0.25">
      <c r="B60" s="22">
        <v>42401</v>
      </c>
      <c r="C60" s="19" t="s">
        <v>26</v>
      </c>
      <c r="D60" s="19" t="s">
        <v>15</v>
      </c>
      <c r="E60" s="32">
        <v>7000</v>
      </c>
      <c r="F60" s="19">
        <v>5</v>
      </c>
    </row>
    <row r="61" spans="2:6" ht="25.5" customHeight="1" x14ac:dyDescent="0.25">
      <c r="B61" s="22">
        <v>42401</v>
      </c>
      <c r="C61" s="19" t="s">
        <v>27</v>
      </c>
      <c r="D61" s="19" t="s">
        <v>15</v>
      </c>
      <c r="E61" s="32">
        <v>7000</v>
      </c>
      <c r="F61" s="19">
        <v>25</v>
      </c>
    </row>
    <row r="62" spans="2:6" ht="25.5" customHeight="1" x14ac:dyDescent="0.25">
      <c r="B62" s="22">
        <v>42401</v>
      </c>
      <c r="C62" s="19" t="s">
        <v>25</v>
      </c>
      <c r="D62" s="19" t="s">
        <v>28</v>
      </c>
      <c r="E62" s="32">
        <v>5000</v>
      </c>
      <c r="F62" s="19">
        <v>10</v>
      </c>
    </row>
    <row r="63" spans="2:6" ht="25.5" customHeight="1" x14ac:dyDescent="0.25">
      <c r="B63" s="22">
        <v>42401</v>
      </c>
      <c r="C63" s="19" t="s">
        <v>26</v>
      </c>
      <c r="D63" s="19" t="s">
        <v>28</v>
      </c>
      <c r="E63" s="32">
        <v>5000</v>
      </c>
      <c r="F63" s="19">
        <v>5</v>
      </c>
    </row>
    <row r="64" spans="2:6" ht="25.5" customHeight="1" x14ac:dyDescent="0.25">
      <c r="B64" s="22">
        <v>42401</v>
      </c>
      <c r="C64" s="19" t="s">
        <v>27</v>
      </c>
      <c r="D64" s="19" t="s">
        <v>28</v>
      </c>
      <c r="E64" s="32">
        <v>5000</v>
      </c>
      <c r="F64" s="19">
        <v>8</v>
      </c>
    </row>
    <row r="65" spans="2:6" ht="25.5" customHeight="1" x14ac:dyDescent="0.25">
      <c r="B65" s="22">
        <v>42401</v>
      </c>
      <c r="C65" s="19" t="s">
        <v>25</v>
      </c>
      <c r="D65" s="19" t="s">
        <v>29</v>
      </c>
      <c r="E65" s="32">
        <v>6000</v>
      </c>
      <c r="F65" s="19">
        <v>10</v>
      </c>
    </row>
    <row r="66" spans="2:6" ht="25.5" customHeight="1" x14ac:dyDescent="0.25">
      <c r="B66" s="22">
        <v>42401</v>
      </c>
      <c r="C66" s="19" t="s">
        <v>26</v>
      </c>
      <c r="D66" s="19" t="s">
        <v>29</v>
      </c>
      <c r="E66" s="32">
        <v>6000</v>
      </c>
      <c r="F66" s="19">
        <v>5</v>
      </c>
    </row>
    <row r="67" spans="2:6" ht="25.5" customHeight="1" x14ac:dyDescent="0.25">
      <c r="B67" s="22">
        <v>42401</v>
      </c>
      <c r="C67" s="19" t="s">
        <v>27</v>
      </c>
      <c r="D67" s="19" t="s">
        <v>29</v>
      </c>
      <c r="E67" s="32">
        <v>6000</v>
      </c>
      <c r="F67" s="19">
        <v>8</v>
      </c>
    </row>
    <row r="68" spans="2:6" ht="25.5" customHeight="1" x14ac:dyDescent="0.25">
      <c r="B68" s="22">
        <v>42431</v>
      </c>
      <c r="C68" s="19" t="s">
        <v>25</v>
      </c>
      <c r="D68" s="19" t="s">
        <v>7</v>
      </c>
      <c r="E68" s="32">
        <v>300000</v>
      </c>
      <c r="F68" s="19">
        <v>5</v>
      </c>
    </row>
    <row r="69" spans="2:6" ht="25.5" customHeight="1" x14ac:dyDescent="0.25">
      <c r="B69" s="22">
        <v>42431</v>
      </c>
      <c r="C69" s="19" t="s">
        <v>25</v>
      </c>
      <c r="D69" s="19" t="s">
        <v>7</v>
      </c>
      <c r="E69" s="32">
        <v>300000</v>
      </c>
      <c r="F69" s="19">
        <v>10</v>
      </c>
    </row>
    <row r="70" spans="2:6" ht="25.5" customHeight="1" x14ac:dyDescent="0.25">
      <c r="B70" s="22">
        <v>42431</v>
      </c>
      <c r="C70" s="19" t="s">
        <v>26</v>
      </c>
      <c r="D70" s="19" t="s">
        <v>7</v>
      </c>
      <c r="E70" s="32">
        <v>300000</v>
      </c>
      <c r="F70" s="19">
        <v>3</v>
      </c>
    </row>
    <row r="71" spans="2:6" ht="25.5" customHeight="1" x14ac:dyDescent="0.25">
      <c r="B71" s="22">
        <v>42431</v>
      </c>
      <c r="C71" s="19" t="s">
        <v>26</v>
      </c>
      <c r="D71" s="19" t="s">
        <v>7</v>
      </c>
      <c r="E71" s="32">
        <v>300000</v>
      </c>
      <c r="F71" s="19">
        <v>5</v>
      </c>
    </row>
    <row r="72" spans="2:6" ht="25.5" customHeight="1" x14ac:dyDescent="0.25">
      <c r="B72" s="22">
        <v>42431</v>
      </c>
      <c r="C72" s="19" t="s">
        <v>27</v>
      </c>
      <c r="D72" s="19" t="s">
        <v>7</v>
      </c>
      <c r="E72" s="32">
        <v>300000</v>
      </c>
      <c r="F72" s="19">
        <v>5</v>
      </c>
    </row>
    <row r="73" spans="2:6" ht="25.5" customHeight="1" x14ac:dyDescent="0.25">
      <c r="B73" s="22">
        <v>42431</v>
      </c>
      <c r="C73" s="19" t="s">
        <v>25</v>
      </c>
      <c r="D73" s="19" t="s">
        <v>14</v>
      </c>
      <c r="E73" s="32">
        <v>8000</v>
      </c>
      <c r="F73" s="19">
        <v>20</v>
      </c>
    </row>
    <row r="74" spans="2:6" ht="25.5" customHeight="1" x14ac:dyDescent="0.25">
      <c r="B74" s="22">
        <v>42431</v>
      </c>
      <c r="C74" s="19" t="s">
        <v>26</v>
      </c>
      <c r="D74" s="19" t="s">
        <v>14</v>
      </c>
      <c r="E74" s="32">
        <v>8000</v>
      </c>
      <c r="F74" s="19">
        <v>15</v>
      </c>
    </row>
    <row r="75" spans="2:6" ht="25.5" customHeight="1" x14ac:dyDescent="0.25">
      <c r="B75" s="22">
        <v>42431</v>
      </c>
      <c r="C75" s="19" t="s">
        <v>27</v>
      </c>
      <c r="D75" s="19" t="s">
        <v>14</v>
      </c>
      <c r="E75" s="32">
        <v>8000</v>
      </c>
      <c r="F75" s="19">
        <v>20</v>
      </c>
    </row>
    <row r="76" spans="2:6" ht="25.5" customHeight="1" x14ac:dyDescent="0.25">
      <c r="B76" s="22">
        <v>42431</v>
      </c>
      <c r="C76" s="19" t="s">
        <v>25</v>
      </c>
      <c r="D76" s="19" t="s">
        <v>8</v>
      </c>
      <c r="E76" s="32">
        <v>500000</v>
      </c>
      <c r="F76" s="19">
        <v>5</v>
      </c>
    </row>
    <row r="77" spans="2:6" ht="25.5" customHeight="1" x14ac:dyDescent="0.25">
      <c r="B77" s="22">
        <v>42431</v>
      </c>
      <c r="C77" s="19" t="s">
        <v>25</v>
      </c>
      <c r="D77" s="19" t="s">
        <v>8</v>
      </c>
      <c r="E77" s="32">
        <v>500000</v>
      </c>
      <c r="F77" s="19">
        <v>10</v>
      </c>
    </row>
    <row r="78" spans="2:6" ht="25.5" customHeight="1" x14ac:dyDescent="0.25">
      <c r="B78" s="22">
        <v>42431</v>
      </c>
      <c r="C78" s="19" t="s">
        <v>27</v>
      </c>
      <c r="D78" s="19" t="s">
        <v>8</v>
      </c>
      <c r="E78" s="32">
        <v>500000</v>
      </c>
      <c r="F78" s="19">
        <v>5</v>
      </c>
    </row>
    <row r="79" spans="2:6" ht="25.5" customHeight="1" x14ac:dyDescent="0.25">
      <c r="B79" s="22">
        <v>42431</v>
      </c>
      <c r="C79" s="19" t="s">
        <v>27</v>
      </c>
      <c r="D79" s="19" t="s">
        <v>8</v>
      </c>
      <c r="E79" s="32">
        <v>500000</v>
      </c>
      <c r="F79" s="19">
        <v>10</v>
      </c>
    </row>
    <row r="80" spans="2:6" ht="25.5" customHeight="1" x14ac:dyDescent="0.25">
      <c r="B80" s="22">
        <v>42431</v>
      </c>
      <c r="C80" s="19" t="s">
        <v>25</v>
      </c>
      <c r="D80" s="19" t="s">
        <v>15</v>
      </c>
      <c r="E80" s="32">
        <v>7000</v>
      </c>
      <c r="F80" s="19">
        <v>20</v>
      </c>
    </row>
    <row r="81" spans="2:6" ht="25.5" customHeight="1" x14ac:dyDescent="0.25">
      <c r="B81" s="22">
        <v>42431</v>
      </c>
      <c r="C81" s="19" t="s">
        <v>26</v>
      </c>
      <c r="D81" s="19" t="s">
        <v>15</v>
      </c>
      <c r="E81" s="32">
        <v>7000</v>
      </c>
      <c r="F81" s="19">
        <v>15</v>
      </c>
    </row>
    <row r="82" spans="2:6" ht="25.5" customHeight="1" x14ac:dyDescent="0.25">
      <c r="B82" s="22">
        <v>42431</v>
      </c>
      <c r="C82" s="19" t="s">
        <v>27</v>
      </c>
      <c r="D82" s="19" t="s">
        <v>15</v>
      </c>
      <c r="E82" s="32">
        <v>7000</v>
      </c>
      <c r="F82" s="19">
        <v>20</v>
      </c>
    </row>
    <row r="83" spans="2:6" ht="25.5" customHeight="1" x14ac:dyDescent="0.25">
      <c r="B83" s="22">
        <v>42431</v>
      </c>
      <c r="C83" s="19" t="s">
        <v>25</v>
      </c>
      <c r="D83" s="19" t="s">
        <v>30</v>
      </c>
      <c r="E83" s="32">
        <v>200000</v>
      </c>
      <c r="F83" s="19">
        <v>3</v>
      </c>
    </row>
    <row r="84" spans="2:6" ht="25.5" customHeight="1" x14ac:dyDescent="0.25">
      <c r="B84" s="22">
        <v>42431</v>
      </c>
      <c r="C84" s="19" t="s">
        <v>26</v>
      </c>
      <c r="D84" s="19" t="s">
        <v>30</v>
      </c>
      <c r="E84" s="32">
        <v>200000</v>
      </c>
      <c r="F84" s="19">
        <v>1</v>
      </c>
    </row>
    <row r="85" spans="2:6" ht="25.5" customHeight="1" x14ac:dyDescent="0.25">
      <c r="B85" s="22">
        <v>42431</v>
      </c>
      <c r="C85" s="19" t="s">
        <v>27</v>
      </c>
      <c r="D85" s="19" t="s">
        <v>30</v>
      </c>
      <c r="E85" s="32">
        <v>200000</v>
      </c>
      <c r="F85" s="19">
        <v>5</v>
      </c>
    </row>
    <row r="86" spans="2:6" ht="25.5" customHeight="1" x14ac:dyDescent="0.25">
      <c r="B86" s="22">
        <v>42431</v>
      </c>
      <c r="C86" s="19" t="s">
        <v>26</v>
      </c>
      <c r="D86" s="19" t="s">
        <v>28</v>
      </c>
      <c r="E86" s="32">
        <v>5000</v>
      </c>
      <c r="F86" s="19">
        <v>10</v>
      </c>
    </row>
    <row r="87" spans="2:6" ht="25.5" customHeight="1" x14ac:dyDescent="0.25">
      <c r="B87" s="22">
        <v>42431</v>
      </c>
      <c r="C87" s="19" t="s">
        <v>26</v>
      </c>
      <c r="D87" s="19" t="s">
        <v>28</v>
      </c>
      <c r="E87" s="32">
        <v>5000</v>
      </c>
      <c r="F87" s="19">
        <v>8</v>
      </c>
    </row>
    <row r="88" spans="2:6" ht="25.5" customHeight="1" x14ac:dyDescent="0.25">
      <c r="B88" s="22">
        <v>42431</v>
      </c>
      <c r="C88" s="19" t="s">
        <v>25</v>
      </c>
      <c r="D88" s="19" t="s">
        <v>29</v>
      </c>
      <c r="E88" s="32">
        <v>6000</v>
      </c>
      <c r="F88" s="19">
        <v>5</v>
      </c>
    </row>
    <row r="89" spans="2:6" ht="25.5" customHeight="1" x14ac:dyDescent="0.25">
      <c r="B89" s="22">
        <v>42431</v>
      </c>
      <c r="C89" s="19" t="s">
        <v>26</v>
      </c>
      <c r="D89" s="19" t="s">
        <v>29</v>
      </c>
      <c r="E89" s="32">
        <v>6000</v>
      </c>
      <c r="F89" s="19">
        <v>10</v>
      </c>
    </row>
    <row r="90" spans="2:6" ht="25.5" customHeight="1" x14ac:dyDescent="0.25">
      <c r="B90" s="22">
        <v>42431</v>
      </c>
      <c r="C90" s="19" t="s">
        <v>26</v>
      </c>
      <c r="D90" s="19" t="s">
        <v>29</v>
      </c>
      <c r="E90" s="32">
        <v>6000</v>
      </c>
      <c r="F90" s="19">
        <v>8</v>
      </c>
    </row>
  </sheetData>
  <mergeCells count="2">
    <mergeCell ref="I13:L13"/>
    <mergeCell ref="I1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22" sqref="M22"/>
    </sheetView>
  </sheetViews>
  <sheetFormatPr defaultRowHeight="22.5" x14ac:dyDescent="0.25"/>
  <cols>
    <col min="1" max="1" width="12.42578125" style="36" customWidth="1"/>
    <col min="2" max="13" width="12.42578125" style="35" customWidth="1"/>
    <col min="14" max="14" width="17" style="36" customWidth="1"/>
    <col min="15" max="15" width="27" style="36" customWidth="1"/>
    <col min="16" max="16384" width="9.140625" style="36"/>
  </cols>
  <sheetData>
    <row r="1" spans="1:14" s="38" customFormat="1" ht="31.5" customHeight="1" x14ac:dyDescent="0.25">
      <c r="A1" s="49" t="s">
        <v>33</v>
      </c>
      <c r="B1" s="49"/>
      <c r="C1" s="49"/>
      <c r="D1" s="49"/>
      <c r="E1" s="49"/>
      <c r="F1" s="49"/>
      <c r="G1" s="37"/>
      <c r="H1" s="37"/>
      <c r="I1" s="37"/>
      <c r="J1" s="37"/>
      <c r="K1" s="37"/>
      <c r="L1" s="37"/>
      <c r="M1" s="37"/>
      <c r="N1" s="38" t="s">
        <v>49</v>
      </c>
    </row>
    <row r="2" spans="1:14" x14ac:dyDescent="0.25">
      <c r="B2" s="35" t="s">
        <v>37</v>
      </c>
      <c r="C2" s="35" t="s">
        <v>38</v>
      </c>
      <c r="D2" s="35" t="s">
        <v>39</v>
      </c>
      <c r="E2" s="35" t="s">
        <v>40</v>
      </c>
      <c r="F2" s="35" t="s">
        <v>41</v>
      </c>
      <c r="G2" s="35" t="s">
        <v>42</v>
      </c>
      <c r="H2" s="35" t="s">
        <v>43</v>
      </c>
      <c r="I2" s="35" t="s">
        <v>44</v>
      </c>
      <c r="J2" s="35" t="s">
        <v>45</v>
      </c>
      <c r="K2" s="35" t="s">
        <v>46</v>
      </c>
      <c r="L2" s="35" t="s">
        <v>47</v>
      </c>
      <c r="M2" s="35" t="s">
        <v>48</v>
      </c>
    </row>
    <row r="3" spans="1:14" x14ac:dyDescent="0.25">
      <c r="A3" s="36" t="s">
        <v>36</v>
      </c>
      <c r="B3" s="35">
        <v>200000</v>
      </c>
      <c r="C3" s="35">
        <v>180000</v>
      </c>
      <c r="D3" s="35">
        <v>160000</v>
      </c>
      <c r="E3" s="35">
        <v>170000</v>
      </c>
      <c r="F3" s="35">
        <v>180000</v>
      </c>
      <c r="G3" s="35">
        <v>190000</v>
      </c>
      <c r="H3" s="35">
        <v>220000</v>
      </c>
      <c r="I3" s="35">
        <v>230000</v>
      </c>
      <c r="J3" s="35">
        <v>225000</v>
      </c>
      <c r="K3" s="35">
        <v>200000</v>
      </c>
      <c r="L3" s="35">
        <v>180000</v>
      </c>
      <c r="M3" s="35">
        <v>230000</v>
      </c>
      <c r="N3" s="39"/>
    </row>
    <row r="4" spans="1:14" x14ac:dyDescent="0.25">
      <c r="A4" s="36" t="s">
        <v>34</v>
      </c>
      <c r="B4" s="35">
        <v>230000</v>
      </c>
      <c r="C4" s="35">
        <v>220000</v>
      </c>
      <c r="D4" s="35">
        <v>200000</v>
      </c>
      <c r="E4" s="35">
        <v>190000</v>
      </c>
      <c r="F4" s="35">
        <v>200000</v>
      </c>
      <c r="G4" s="35">
        <v>210000</v>
      </c>
      <c r="H4" s="35">
        <v>240000</v>
      </c>
      <c r="I4" s="35">
        <v>250000</v>
      </c>
      <c r="J4" s="35">
        <v>245000</v>
      </c>
      <c r="K4" s="35">
        <v>225000</v>
      </c>
      <c r="L4" s="35">
        <v>205000</v>
      </c>
      <c r="M4" s="35">
        <v>250000</v>
      </c>
    </row>
    <row r="5" spans="1:14" x14ac:dyDescent="0.25">
      <c r="A5" s="36" t="s">
        <v>35</v>
      </c>
      <c r="B5" s="35">
        <v>180000</v>
      </c>
      <c r="C5" s="35">
        <v>160000</v>
      </c>
      <c r="D5" s="35">
        <v>140000</v>
      </c>
      <c r="E5" s="35">
        <v>150000</v>
      </c>
      <c r="F5" s="35">
        <v>160000</v>
      </c>
      <c r="G5" s="35">
        <v>170000</v>
      </c>
      <c r="H5" s="35">
        <v>200000</v>
      </c>
      <c r="I5" s="35">
        <v>210000</v>
      </c>
      <c r="J5" s="35">
        <v>205000</v>
      </c>
      <c r="K5" s="35">
        <v>180000</v>
      </c>
      <c r="L5" s="35">
        <v>160000</v>
      </c>
      <c r="M5" s="35">
        <v>210000</v>
      </c>
    </row>
  </sheetData>
  <mergeCells count="1">
    <mergeCell ref="A1:F1"/>
  </mergeCells>
  <pageMargins left="0.7" right="0.7" top="0.75" bottom="0.75" header="0.3" footer="0.3"/>
  <pageSetup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Scotland!B5:M5</xm:f>
              <xm:sqref>N5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Scotland!B4:M4</xm:f>
              <xm:sqref>N4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Scotland!B3:M3</xm:f>
              <xm:sqref>N3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Scotland!B3:M3</xm:f>
              <xm:sqref>O3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S27"/>
  <sheetViews>
    <sheetView workbookViewId="0">
      <selection activeCell="S22" sqref="S22"/>
    </sheetView>
  </sheetViews>
  <sheetFormatPr defaultRowHeight="15" x14ac:dyDescent="0.25"/>
  <cols>
    <col min="19" max="19" width="19.42578125" customWidth="1"/>
  </cols>
  <sheetData>
    <row r="12" spans="19:19" x14ac:dyDescent="0.25">
      <c r="S12" s="40" t="s">
        <v>50</v>
      </c>
    </row>
    <row r="27" spans="19:19" x14ac:dyDescent="0.25">
      <c r="S27" s="40" t="s">
        <v>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3" sqref="K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SUMIF</vt:lpstr>
      <vt:lpstr>SUMIFS</vt:lpstr>
      <vt:lpstr>Data</vt:lpstr>
      <vt:lpstr>Scotland</vt:lpstr>
      <vt:lpstr>Bar Chart</vt:lpstr>
      <vt:lpstr>Line Chart</vt:lpstr>
      <vt:lpstr>Pie Chart</vt:lpstr>
      <vt:lpstr>Doughnut Chart</vt:lpstr>
      <vt:lpstr>Combined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2018-03-24T08:49:20Z</cp:lastPrinted>
  <dcterms:modified xsi:type="dcterms:W3CDTF">2018-04-20T14:17:13Z</dcterms:modified>
</cp:coreProperties>
</file>