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AT\AAT - Lessons\"/>
    </mc:Choice>
  </mc:AlternateContent>
  <bookViews>
    <workbookView xWindow="0" yWindow="0" windowWidth="20490" windowHeight="7755"/>
  </bookViews>
  <sheets>
    <sheet name="SS-Task 3 " sheetId="3" r:id="rId1"/>
    <sheet name="Pivot Table Report" sheetId="4" r:id="rId2"/>
    <sheet name="Hotels Table" sheetId="6" r:id="rId3"/>
  </sheets>
  <definedNames>
    <definedName name="_xlnm._FilterDatabase" localSheetId="0" hidden="1">'SS-Task 3 '!$H$3:$H$13</definedName>
  </definedName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6" i="3"/>
  <c r="C27" i="3"/>
  <c r="C28" i="3"/>
  <c r="C29" i="3"/>
  <c r="C30" i="3"/>
  <c r="C31" i="3"/>
  <c r="C32" i="3"/>
  <c r="C33" i="3"/>
  <c r="C24" i="3"/>
  <c r="H21" i="3"/>
  <c r="A17" i="3"/>
  <c r="A16" i="3"/>
  <c r="F12" i="3"/>
  <c r="G12" i="3" s="1"/>
  <c r="H12" i="3" s="1"/>
  <c r="F9" i="3"/>
  <c r="F6" i="3"/>
  <c r="G6" i="3" s="1"/>
  <c r="H6" i="3" s="1"/>
  <c r="F4" i="3"/>
  <c r="K4" i="3" s="1"/>
  <c r="F8" i="3"/>
  <c r="G8" i="3" s="1"/>
  <c r="H8" i="3" s="1"/>
  <c r="F5" i="3"/>
  <c r="F11" i="3"/>
  <c r="K11" i="3" s="1"/>
  <c r="F7" i="3"/>
  <c r="F13" i="3"/>
  <c r="G13" i="3" s="1"/>
  <c r="H13" i="3" s="1"/>
  <c r="F10" i="3"/>
  <c r="G11" i="3" l="1"/>
  <c r="H11" i="3" s="1"/>
  <c r="K13" i="3"/>
  <c r="K8" i="3"/>
  <c r="K6" i="3"/>
  <c r="K12" i="3"/>
  <c r="J8" i="3"/>
  <c r="J6" i="3"/>
  <c r="J13" i="3"/>
  <c r="J11" i="3"/>
  <c r="J12" i="3"/>
  <c r="G10" i="3"/>
  <c r="H10" i="3" s="1"/>
  <c r="K10" i="3"/>
  <c r="G7" i="3"/>
  <c r="H7" i="3" s="1"/>
  <c r="K7" i="3"/>
  <c r="G5" i="3"/>
  <c r="H5" i="3" s="1"/>
  <c r="K5" i="3"/>
  <c r="G4" i="3"/>
  <c r="H4" i="3" s="1"/>
  <c r="G9" i="3"/>
  <c r="H9" i="3" s="1"/>
  <c r="K9" i="3"/>
  <c r="J4" i="3" l="1"/>
  <c r="J7" i="3"/>
  <c r="J9" i="3"/>
  <c r="J5" i="3"/>
  <c r="H20" i="3"/>
  <c r="H19" i="3"/>
  <c r="H16" i="3"/>
  <c r="I4" i="3" s="1"/>
  <c r="H18" i="3"/>
  <c r="J10" i="3"/>
  <c r="H17" i="3"/>
  <c r="I10" i="3" l="1"/>
  <c r="I11" i="3"/>
  <c r="I8" i="3"/>
  <c r="I6" i="3"/>
  <c r="I13" i="3"/>
  <c r="I12" i="3"/>
  <c r="I9" i="3"/>
  <c r="I5" i="3"/>
  <c r="I7" i="3"/>
</calcChain>
</file>

<file path=xl/sharedStrings.xml><?xml version="1.0" encoding="utf-8"?>
<sst xmlns="http://schemas.openxmlformats.org/spreadsheetml/2006/main" count="95" uniqueCount="61">
  <si>
    <t>Office Stationery Prices</t>
  </si>
  <si>
    <t>Date Ordered</t>
  </si>
  <si>
    <t>Product Code</t>
  </si>
  <si>
    <t>Product Name</t>
  </si>
  <si>
    <t>Unit Cost</t>
  </si>
  <si>
    <t>Number of Units</t>
  </si>
  <si>
    <t>Net Price</t>
  </si>
  <si>
    <t>VAT</t>
  </si>
  <si>
    <t>Total Prices</t>
  </si>
  <si>
    <t>ST07</t>
  </si>
  <si>
    <t>DVD RW 4.7 GB (Pack of 10)</t>
  </si>
  <si>
    <t>ST10</t>
  </si>
  <si>
    <t>Ringbinders (Pack of 10)</t>
  </si>
  <si>
    <t>ST04</t>
  </si>
  <si>
    <t>Black Laser Catridge</t>
  </si>
  <si>
    <t>ST08</t>
  </si>
  <si>
    <t>Post It Notes (Pack of 24)</t>
  </si>
  <si>
    <t>ST02</t>
  </si>
  <si>
    <t>Assorted Highlighters (Pack of 6)</t>
  </si>
  <si>
    <t>ST05</t>
  </si>
  <si>
    <t>Box of Staples (1000 per box)</t>
  </si>
  <si>
    <t>ST01</t>
  </si>
  <si>
    <t>A4 Printer Paper</t>
  </si>
  <si>
    <t>ST03</t>
  </si>
  <si>
    <t>Black Ballpoint Pens (Pack of 50)</t>
  </si>
  <si>
    <t>ST06</t>
  </si>
  <si>
    <t>C5 Manila Envelopes (Pack of 50)</t>
  </si>
  <si>
    <t>ST09</t>
  </si>
  <si>
    <t>Red Ballpoint Pens (Pack of 50)</t>
  </si>
  <si>
    <t>Overall Total</t>
  </si>
  <si>
    <t>Count</t>
  </si>
  <si>
    <t>Max</t>
  </si>
  <si>
    <t>Mini</t>
  </si>
  <si>
    <t>Average</t>
  </si>
  <si>
    <t>% Overall total</t>
  </si>
  <si>
    <t>Over Budget</t>
  </si>
  <si>
    <t>10% Discount on next order</t>
  </si>
  <si>
    <t>Lookup</t>
  </si>
  <si>
    <t>Grand Total</t>
  </si>
  <si>
    <t>Sum of Total Prices</t>
  </si>
  <si>
    <t>Sum of Number of Units</t>
  </si>
  <si>
    <t>Hotel Name</t>
  </si>
  <si>
    <t>Location</t>
  </si>
  <si>
    <t>Rating</t>
  </si>
  <si>
    <t>Price per Night</t>
  </si>
  <si>
    <t>Excellance Hotel</t>
  </si>
  <si>
    <t>London</t>
  </si>
  <si>
    <t>*****</t>
  </si>
  <si>
    <t>The Duchess</t>
  </si>
  <si>
    <t>****</t>
  </si>
  <si>
    <t>The Royal Hotel</t>
  </si>
  <si>
    <t>Fountain Hotel</t>
  </si>
  <si>
    <t>***</t>
  </si>
  <si>
    <t>Knights Hotel</t>
  </si>
  <si>
    <t>Westminster</t>
  </si>
  <si>
    <t>Queens Hotel</t>
  </si>
  <si>
    <t>Tower Bridge Hotel</t>
  </si>
  <si>
    <t>Parliament Hotel</t>
  </si>
  <si>
    <t>Net Price&gt;=300</t>
  </si>
  <si>
    <t>Total Price&gt;150</t>
  </si>
  <si>
    <t>Date Ordered&gt;(Date)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</si>
</sst>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22" fontId="0" fillId="0" borderId="0" xfId="0" applyNumberFormat="1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1" applyNumberFormat="1" applyFont="1"/>
    <xf numFmtId="10" fontId="0" fillId="2" borderId="0" xfId="1" applyNumberFormat="1" applyFont="1" applyFill="1"/>
    <xf numFmtId="0" fontId="1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65" formatCode="_-[$£-809]* #,##0.00_-;\-[$£-809]* #,##0.00_-;_-[$£-8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141.695738657407" createdVersion="4" refreshedVersion="4" minRefreshableVersion="3" recordCount="10">
  <cacheSource type="worksheet">
    <worksheetSource ref="A3:H13" sheet="SS-Task 3 "/>
  </cacheSource>
  <cacheFields count="8">
    <cacheField name="Date Ordered" numFmtId="14">
      <sharedItems containsSemiMixedTypes="0" containsNonDate="0" containsDate="1" containsString="0" minDate="2010-11-01T00:00:00" maxDate="2010-11-23T00:00:00"/>
    </cacheField>
    <cacheField name="Product Code" numFmtId="0">
      <sharedItems/>
    </cacheField>
    <cacheField name="Product Name" numFmtId="0">
      <sharedItems count="10">
        <s v="A4 Printer Paper"/>
        <s v="Assorted Highlighters (Pack of 6)"/>
        <s v="Black Ballpoint Pens (Pack of 50)"/>
        <s v="Black Laser Catridge"/>
        <s v="Box of Staples (1000 per box)"/>
        <s v="C5 Manila Envelopes (Pack of 50)"/>
        <s v="DVD RW 4.7 GB (Pack of 10)"/>
        <s v="Post It Notes (Pack of 24)"/>
        <s v="Red Ballpoint Pens (Pack of 50)"/>
        <s v="Ringbinders (Pack of 10)"/>
      </sharedItems>
    </cacheField>
    <cacheField name="Unit Cost" numFmtId="164">
      <sharedItems containsSemiMixedTypes="0" containsString="0" containsNumber="1" minValue="1.1000000000000001" maxValue="65.790000000000006"/>
    </cacheField>
    <cacheField name="Number of Units" numFmtId="0">
      <sharedItems containsSemiMixedTypes="0" containsString="0" containsNumber="1" containsInteger="1" minValue="1" maxValue="10"/>
    </cacheField>
    <cacheField name="Net Price" numFmtId="164">
      <sharedItems containsSemiMixedTypes="0" containsString="0" containsNumber="1" minValue="4.4000000000000004" maxValue="394.74"/>
    </cacheField>
    <cacheField name="VAT" numFmtId="164">
      <sharedItems containsSemiMixedTypes="0" containsString="0" containsNumber="1" minValue="0.88000000000000012" maxValue="78.948000000000008"/>
    </cacheField>
    <cacheField name="Total Prices" numFmtId="164">
      <sharedItems containsSemiMixedTypes="0" containsString="0" containsNumber="1" minValue="5.28" maxValue="473.68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d v="2010-11-01T00:00:00"/>
    <s v="ST01"/>
    <x v="0"/>
    <n v="3.99"/>
    <n v="4"/>
    <n v="15.96"/>
    <n v="3.1920000000000002"/>
    <n v="19.152000000000001"/>
  </r>
  <r>
    <d v="2010-11-08T00:00:00"/>
    <s v="ST02"/>
    <x v="1"/>
    <n v="3.59"/>
    <n v="3"/>
    <n v="10.77"/>
    <n v="2.1539999999999999"/>
    <n v="12.923999999999999"/>
  </r>
  <r>
    <d v="2010-11-01T00:00:00"/>
    <s v="ST03"/>
    <x v="2"/>
    <n v="14.99"/>
    <n v="10"/>
    <n v="149.9"/>
    <n v="29.980000000000004"/>
    <n v="179.88"/>
  </r>
  <r>
    <d v="2010-11-15T00:00:00"/>
    <s v="ST04"/>
    <x v="3"/>
    <n v="65.790000000000006"/>
    <n v="6"/>
    <n v="394.74"/>
    <n v="78.948000000000008"/>
    <n v="473.68799999999999"/>
  </r>
  <r>
    <d v="2010-11-08T00:00:00"/>
    <s v="ST05"/>
    <x v="4"/>
    <n v="1.1000000000000001"/>
    <n v="4"/>
    <n v="4.4000000000000004"/>
    <n v="0.88000000000000012"/>
    <n v="5.28"/>
  </r>
  <r>
    <d v="2010-11-01T00:00:00"/>
    <s v="ST06"/>
    <x v="5"/>
    <n v="5.49"/>
    <n v="10"/>
    <n v="54.900000000000006"/>
    <n v="10.980000000000002"/>
    <n v="65.88000000000001"/>
  </r>
  <r>
    <d v="2010-11-22T00:00:00"/>
    <s v="ST07"/>
    <x v="6"/>
    <n v="9.5500000000000007"/>
    <n v="5"/>
    <n v="47.75"/>
    <n v="9.5500000000000007"/>
    <n v="57.3"/>
  </r>
  <r>
    <d v="2010-11-15T00:00:00"/>
    <s v="ST08"/>
    <x v="7"/>
    <n v="14.33"/>
    <n v="5"/>
    <n v="71.650000000000006"/>
    <n v="14.330000000000002"/>
    <n v="85.98"/>
  </r>
  <r>
    <d v="2010-11-01T00:00:00"/>
    <s v="ST09"/>
    <x v="8"/>
    <n v="14.99"/>
    <n v="1"/>
    <n v="14.99"/>
    <n v="2.9980000000000002"/>
    <n v="17.988"/>
  </r>
  <r>
    <d v="2010-11-22T00:00:00"/>
    <s v="ST10"/>
    <x v="9"/>
    <n v="20.75"/>
    <n v="10"/>
    <n v="207.5"/>
    <n v="41.5"/>
    <n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>
  <location ref="A3:C14" firstHeaderRow="0" firstDataRow="1" firstDataCol="1"/>
  <pivotFields count="8">
    <pivotField numFmtId="14" showAll="0"/>
    <pivotField showAll="0"/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numFmtId="164" showAll="0"/>
    <pivotField dataField="1" showAll="0"/>
    <pivotField numFmtId="164" showAll="0"/>
    <pivotField numFmtId="164" showAll="0"/>
    <pivotField dataField="1" numFmtId="164" showAll="0"/>
  </pivotFields>
  <rowFields count="1">
    <field x="2"/>
  </rowFields>
  <rowItems count="11">
    <i>
      <x v="3"/>
    </i>
    <i>
      <x v="9"/>
    </i>
    <i>
      <x v="2"/>
    </i>
    <i>
      <x v="7"/>
    </i>
    <i>
      <x v="5"/>
    </i>
    <i>
      <x v="6"/>
    </i>
    <i>
      <x/>
    </i>
    <i>
      <x v="8"/>
    </i>
    <i>
      <x v="1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Units" fld="4" baseField="0" baseItem="0"/>
    <dataField name="Sum of Total Prices" fld="7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10" totalsRowShown="0">
  <autoFilter ref="A1:D10"/>
  <tableColumns count="4">
    <tableColumn id="1" name="Hotel Name"/>
    <tableColumn id="2" name="Location"/>
    <tableColumn id="3" name="Rating"/>
    <tableColumn id="4" name="Price per Nigh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0" zoomScaleNormal="11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4" sqref="A14"/>
    </sheetView>
  </sheetViews>
  <sheetFormatPr defaultRowHeight="15" x14ac:dyDescent="0.25"/>
  <cols>
    <col min="1" max="1" width="14.140625" style="1" customWidth="1"/>
    <col min="2" max="2" width="12.85546875" bestFit="1" customWidth="1"/>
    <col min="3" max="3" width="30.42578125" bestFit="1" customWidth="1"/>
    <col min="4" max="4" width="12.42578125" customWidth="1"/>
    <col min="5" max="5" width="15.7109375" bestFit="1" customWidth="1"/>
    <col min="6" max="6" width="16.42578125" customWidth="1"/>
    <col min="7" max="7" width="12" customWidth="1"/>
    <col min="8" max="8" width="11.140625" bestFit="1" customWidth="1"/>
    <col min="9" max="9" width="18.7109375" customWidth="1"/>
    <col min="10" max="10" width="14.42578125" customWidth="1"/>
    <col min="11" max="11" width="27" customWidth="1"/>
    <col min="12" max="12" width="20.28515625" customWidth="1"/>
  </cols>
  <sheetData>
    <row r="1" spans="1:11" ht="23.25" x14ac:dyDescent="0.35">
      <c r="A1" s="9" t="s">
        <v>0</v>
      </c>
      <c r="B1" s="9"/>
      <c r="C1" s="9"/>
      <c r="D1" s="9"/>
      <c r="E1" s="9"/>
      <c r="F1" s="9"/>
      <c r="G1" s="9"/>
      <c r="H1" s="9"/>
      <c r="J1" t="s">
        <v>59</v>
      </c>
      <c r="K1" t="s">
        <v>58</v>
      </c>
    </row>
    <row r="2" spans="1:11" x14ac:dyDescent="0.25">
      <c r="G2" s="2">
        <v>0.2</v>
      </c>
      <c r="K2" t="s">
        <v>60</v>
      </c>
    </row>
    <row r="3" spans="1:11" s="6" customFormat="1" x14ac:dyDescent="0.25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34</v>
      </c>
      <c r="J3" t="s">
        <v>35</v>
      </c>
      <c r="K3" s="6" t="s">
        <v>36</v>
      </c>
    </row>
    <row r="4" spans="1:11" x14ac:dyDescent="0.25">
      <c r="A4" s="1">
        <v>40483</v>
      </c>
      <c r="B4" t="s">
        <v>21</v>
      </c>
      <c r="C4" t="s">
        <v>22</v>
      </c>
      <c r="D4" s="3">
        <v>3.99</v>
      </c>
      <c r="E4">
        <v>4</v>
      </c>
      <c r="F4" s="3">
        <f t="shared" ref="F4:F13" si="0">D4*E4</f>
        <v>15.96</v>
      </c>
      <c r="G4" s="3">
        <f t="shared" ref="G4:G13" si="1">F4*$G$2</f>
        <v>3.1920000000000002</v>
      </c>
      <c r="H4" s="3">
        <f t="shared" ref="H4:H13" si="2">F4+G4</f>
        <v>19.152000000000001</v>
      </c>
      <c r="I4" s="7">
        <f t="shared" ref="I4:I13" si="3">H4/$H$16</f>
        <v>1.641029859340298E-2</v>
      </c>
      <c r="J4" t="str">
        <f>IF(H4&gt;150,"yes","no")</f>
        <v>no</v>
      </c>
      <c r="K4" t="b">
        <f>AND(F4&gt;=300,A4&gt;(22-11-10))</f>
        <v>0</v>
      </c>
    </row>
    <row r="5" spans="1:11" x14ac:dyDescent="0.25">
      <c r="A5" s="1">
        <v>40490</v>
      </c>
      <c r="B5" t="s">
        <v>17</v>
      </c>
      <c r="C5" t="s">
        <v>18</v>
      </c>
      <c r="D5" s="3">
        <v>3.59</v>
      </c>
      <c r="E5">
        <v>3</v>
      </c>
      <c r="F5" s="3">
        <f t="shared" si="0"/>
        <v>10.77</v>
      </c>
      <c r="G5" s="3">
        <f t="shared" si="1"/>
        <v>2.1539999999999999</v>
      </c>
      <c r="H5" s="3">
        <f t="shared" si="2"/>
        <v>12.923999999999999</v>
      </c>
      <c r="I5" s="7">
        <f t="shared" si="3"/>
        <v>1.1073866907954266E-2</v>
      </c>
      <c r="J5" t="str">
        <f t="shared" ref="J5:J9" si="4">IF(H5&gt;150,"yes","no")</f>
        <v>no</v>
      </c>
      <c r="K5" t="b">
        <f t="shared" ref="K5:K13" si="5">AND(F5&gt;=300,A5&gt;(22-11-10))</f>
        <v>0</v>
      </c>
    </row>
    <row r="6" spans="1:11" x14ac:dyDescent="0.25">
      <c r="A6" s="1">
        <v>40483</v>
      </c>
      <c r="B6" t="s">
        <v>23</v>
      </c>
      <c r="C6" t="s">
        <v>24</v>
      </c>
      <c r="D6" s="3">
        <v>14.99</v>
      </c>
      <c r="E6">
        <v>10</v>
      </c>
      <c r="F6" s="3">
        <f t="shared" si="0"/>
        <v>149.9</v>
      </c>
      <c r="G6" s="3">
        <f t="shared" si="1"/>
        <v>29.980000000000004</v>
      </c>
      <c r="H6" s="3">
        <f t="shared" si="2"/>
        <v>179.88</v>
      </c>
      <c r="I6" s="7">
        <f t="shared" si="3"/>
        <v>0.15412930821748788</v>
      </c>
      <c r="J6" t="str">
        <f t="shared" si="4"/>
        <v>yes</v>
      </c>
      <c r="K6" t="b">
        <f t="shared" si="5"/>
        <v>0</v>
      </c>
    </row>
    <row r="7" spans="1:11" x14ac:dyDescent="0.25">
      <c r="A7" s="1">
        <v>40497</v>
      </c>
      <c r="B7" t="s">
        <v>13</v>
      </c>
      <c r="C7" t="s">
        <v>14</v>
      </c>
      <c r="D7" s="3">
        <v>65.790000000000006</v>
      </c>
      <c r="E7">
        <v>6</v>
      </c>
      <c r="F7" s="3">
        <f t="shared" si="0"/>
        <v>394.74</v>
      </c>
      <c r="G7" s="3">
        <f t="shared" si="1"/>
        <v>78.948000000000008</v>
      </c>
      <c r="H7" s="3">
        <f t="shared" si="2"/>
        <v>473.68799999999999</v>
      </c>
      <c r="I7" s="7">
        <f t="shared" si="3"/>
        <v>0.40587727235337667</v>
      </c>
      <c r="J7" t="str">
        <f t="shared" si="4"/>
        <v>yes</v>
      </c>
      <c r="K7" t="b">
        <f t="shared" si="5"/>
        <v>1</v>
      </c>
    </row>
    <row r="8" spans="1:11" x14ac:dyDescent="0.25">
      <c r="A8" s="1">
        <v>40490</v>
      </c>
      <c r="B8" t="s">
        <v>19</v>
      </c>
      <c r="C8" t="s">
        <v>20</v>
      </c>
      <c r="D8" s="3">
        <v>1.1000000000000001</v>
      </c>
      <c r="E8">
        <v>4</v>
      </c>
      <c r="F8" s="3">
        <f t="shared" si="0"/>
        <v>4.4000000000000004</v>
      </c>
      <c r="G8" s="3">
        <f t="shared" si="1"/>
        <v>0.88000000000000012</v>
      </c>
      <c r="H8" s="3">
        <f t="shared" si="2"/>
        <v>5.28</v>
      </c>
      <c r="I8" s="8">
        <f t="shared" si="3"/>
        <v>4.5241424693592174E-3</v>
      </c>
      <c r="J8" t="str">
        <f t="shared" si="4"/>
        <v>no</v>
      </c>
      <c r="K8" t="b">
        <f t="shared" si="5"/>
        <v>0</v>
      </c>
    </row>
    <row r="9" spans="1:11" x14ac:dyDescent="0.25">
      <c r="A9" s="1">
        <v>40483</v>
      </c>
      <c r="B9" t="s">
        <v>25</v>
      </c>
      <c r="C9" t="s">
        <v>26</v>
      </c>
      <c r="D9" s="3">
        <v>5.49</v>
      </c>
      <c r="E9">
        <v>10</v>
      </c>
      <c r="F9" s="3">
        <f t="shared" si="0"/>
        <v>54.900000000000006</v>
      </c>
      <c r="G9" s="3">
        <f t="shared" si="1"/>
        <v>10.980000000000002</v>
      </c>
      <c r="H9" s="3">
        <f t="shared" si="2"/>
        <v>65.88000000000001</v>
      </c>
      <c r="I9" s="7">
        <f t="shared" si="3"/>
        <v>5.6448959447232064E-2</v>
      </c>
      <c r="J9" t="str">
        <f t="shared" si="4"/>
        <v>no</v>
      </c>
      <c r="K9" t="b">
        <f t="shared" si="5"/>
        <v>0</v>
      </c>
    </row>
    <row r="10" spans="1:11" x14ac:dyDescent="0.25">
      <c r="A10" s="1">
        <v>40504</v>
      </c>
      <c r="B10" t="s">
        <v>9</v>
      </c>
      <c r="C10" t="s">
        <v>10</v>
      </c>
      <c r="D10" s="3">
        <v>9.5500000000000007</v>
      </c>
      <c r="E10">
        <v>5</v>
      </c>
      <c r="F10" s="3">
        <f t="shared" si="0"/>
        <v>47.75</v>
      </c>
      <c r="G10" s="3">
        <f t="shared" si="1"/>
        <v>9.5500000000000007</v>
      </c>
      <c r="H10" s="3">
        <f t="shared" si="2"/>
        <v>57.3</v>
      </c>
      <c r="I10" s="7">
        <f t="shared" si="3"/>
        <v>4.909722793452332E-2</v>
      </c>
      <c r="J10" t="str">
        <f>IF(H10&gt;150,"Yes","No")</f>
        <v>No</v>
      </c>
      <c r="K10" t="b">
        <f t="shared" si="5"/>
        <v>0</v>
      </c>
    </row>
    <row r="11" spans="1:11" x14ac:dyDescent="0.25">
      <c r="A11" s="1">
        <v>40497</v>
      </c>
      <c r="B11" t="s">
        <v>15</v>
      </c>
      <c r="C11" t="s">
        <v>16</v>
      </c>
      <c r="D11" s="3">
        <v>14.33</v>
      </c>
      <c r="E11">
        <v>5</v>
      </c>
      <c r="F11" s="3">
        <f t="shared" si="0"/>
        <v>71.650000000000006</v>
      </c>
      <c r="G11" s="3">
        <f t="shared" si="1"/>
        <v>14.330000000000002</v>
      </c>
      <c r="H11" s="3">
        <f t="shared" si="2"/>
        <v>85.98</v>
      </c>
      <c r="I11" s="7">
        <f t="shared" si="3"/>
        <v>7.3671547256724534E-2</v>
      </c>
      <c r="J11" t="str">
        <f>IF(H11&gt;150,"yes","no")</f>
        <v>no</v>
      </c>
      <c r="K11" t="b">
        <f t="shared" si="5"/>
        <v>0</v>
      </c>
    </row>
    <row r="12" spans="1:11" x14ac:dyDescent="0.25">
      <c r="A12" s="1">
        <v>40483</v>
      </c>
      <c r="B12" t="s">
        <v>27</v>
      </c>
      <c r="C12" t="s">
        <v>28</v>
      </c>
      <c r="D12" s="3">
        <v>14.99</v>
      </c>
      <c r="E12">
        <v>1</v>
      </c>
      <c r="F12" s="3">
        <f t="shared" si="0"/>
        <v>14.99</v>
      </c>
      <c r="G12" s="3">
        <f t="shared" si="1"/>
        <v>2.9980000000000002</v>
      </c>
      <c r="H12" s="3">
        <f t="shared" si="2"/>
        <v>17.988</v>
      </c>
      <c r="I12" s="7">
        <f t="shared" si="3"/>
        <v>1.5412930821748787E-2</v>
      </c>
      <c r="J12" t="str">
        <f>IF(H12&gt;150,"yes","no")</f>
        <v>no</v>
      </c>
      <c r="K12" t="b">
        <f t="shared" si="5"/>
        <v>0</v>
      </c>
    </row>
    <row r="13" spans="1:11" x14ac:dyDescent="0.25">
      <c r="A13" s="1">
        <v>40504</v>
      </c>
      <c r="B13" t="s">
        <v>11</v>
      </c>
      <c r="C13" t="s">
        <v>12</v>
      </c>
      <c r="D13" s="3">
        <v>20.75</v>
      </c>
      <c r="E13">
        <v>10</v>
      </c>
      <c r="F13" s="3">
        <f t="shared" si="0"/>
        <v>207.5</v>
      </c>
      <c r="G13" s="3">
        <f t="shared" si="1"/>
        <v>41.5</v>
      </c>
      <c r="H13" s="3">
        <f t="shared" si="2"/>
        <v>249</v>
      </c>
      <c r="I13" s="7">
        <f t="shared" si="3"/>
        <v>0.21335444599819037</v>
      </c>
      <c r="J13" t="str">
        <f>IF(H13&gt;150,"yes","no")</f>
        <v>yes</v>
      </c>
      <c r="K13" t="b">
        <f t="shared" si="5"/>
        <v>0</v>
      </c>
    </row>
    <row r="16" spans="1:11" x14ac:dyDescent="0.25">
      <c r="A16" s="1">
        <f ca="1">TODAY()</f>
        <v>43171</v>
      </c>
      <c r="G16" t="s">
        <v>29</v>
      </c>
      <c r="H16" s="3">
        <f>SUM(H4:H13)</f>
        <v>1167.0719999999999</v>
      </c>
    </row>
    <row r="17" spans="1:8" x14ac:dyDescent="0.25">
      <c r="A17" s="4">
        <f ca="1">NOW()</f>
        <v>43171.928104282408</v>
      </c>
      <c r="G17" t="s">
        <v>30</v>
      </c>
      <c r="H17">
        <f>COUNT(H4:H13)</f>
        <v>10</v>
      </c>
    </row>
    <row r="18" spans="1:8" x14ac:dyDescent="0.25">
      <c r="G18" t="s">
        <v>31</v>
      </c>
      <c r="H18" s="3">
        <f>MAX(H4:H13)</f>
        <v>473.68799999999999</v>
      </c>
    </row>
    <row r="19" spans="1:8" x14ac:dyDescent="0.25">
      <c r="G19" t="s">
        <v>32</v>
      </c>
      <c r="H19" s="3">
        <f>MIN(H4:H13)</f>
        <v>5.28</v>
      </c>
    </row>
    <row r="20" spans="1:8" x14ac:dyDescent="0.25">
      <c r="G20" t="s">
        <v>33</v>
      </c>
      <c r="H20" s="3">
        <f>AVERAGE(H4:H13)</f>
        <v>116.70719999999999</v>
      </c>
    </row>
    <row r="21" spans="1:8" x14ac:dyDescent="0.25">
      <c r="G21" t="s">
        <v>37</v>
      </c>
      <c r="H21">
        <f>LOOKUP("ST07",B4:B13,D4:D13)</f>
        <v>9.5500000000000007</v>
      </c>
    </row>
    <row r="24" spans="1:8" x14ac:dyDescent="0.25">
      <c r="B24" t="s">
        <v>21</v>
      </c>
      <c r="C24" t="str">
        <f t="shared" ref="C24:C33" si="6">VLOOKUP(B24,B:C,2,FALSE)</f>
        <v>A4 Printer Paper</v>
      </c>
    </row>
    <row r="25" spans="1:8" x14ac:dyDescent="0.25">
      <c r="B25" t="s">
        <v>17</v>
      </c>
      <c r="C25" t="str">
        <f t="shared" si="6"/>
        <v>Assorted Highlighters (Pack of 6)</v>
      </c>
    </row>
    <row r="26" spans="1:8" x14ac:dyDescent="0.25">
      <c r="B26" t="s">
        <v>23</v>
      </c>
      <c r="C26" t="str">
        <f t="shared" si="6"/>
        <v>Black Ballpoint Pens (Pack of 50)</v>
      </c>
    </row>
    <row r="27" spans="1:8" x14ac:dyDescent="0.25">
      <c r="B27" t="s">
        <v>13</v>
      </c>
      <c r="C27" t="str">
        <f t="shared" si="6"/>
        <v>Black Laser Catridge</v>
      </c>
    </row>
    <row r="28" spans="1:8" x14ac:dyDescent="0.25">
      <c r="B28" t="s">
        <v>19</v>
      </c>
      <c r="C28" t="str">
        <f t="shared" si="6"/>
        <v>Box of Staples (1000 per box)</v>
      </c>
    </row>
    <row r="29" spans="1:8" x14ac:dyDescent="0.25">
      <c r="B29" t="s">
        <v>25</v>
      </c>
      <c r="C29" t="str">
        <f t="shared" si="6"/>
        <v>C5 Manila Envelopes (Pack of 50)</v>
      </c>
    </row>
    <row r="30" spans="1:8" x14ac:dyDescent="0.25">
      <c r="B30" t="s">
        <v>9</v>
      </c>
      <c r="C30" t="str">
        <f t="shared" si="6"/>
        <v>DVD RW 4.7 GB (Pack of 10)</v>
      </c>
    </row>
    <row r="31" spans="1:8" x14ac:dyDescent="0.25">
      <c r="B31" t="s">
        <v>15</v>
      </c>
      <c r="C31" t="str">
        <f t="shared" si="6"/>
        <v>Post It Notes (Pack of 24)</v>
      </c>
    </row>
    <row r="32" spans="1:8" x14ac:dyDescent="0.25">
      <c r="B32" t="s">
        <v>27</v>
      </c>
      <c r="C32" t="str">
        <f t="shared" si="6"/>
        <v>Red Ballpoint Pens (Pack of 50)</v>
      </c>
    </row>
    <row r="33" spans="2:3" x14ac:dyDescent="0.25">
      <c r="B33" t="s">
        <v>11</v>
      </c>
      <c r="C33" t="str">
        <f t="shared" si="6"/>
        <v>Ringbinders (Pack of 10)</v>
      </c>
    </row>
  </sheetData>
  <autoFilter ref="H3:H13"/>
  <sortState ref="A4:K13">
    <sortCondition ref="B4:B13"/>
  </sortState>
  <dataConsolidate/>
  <dataValidations count="1">
    <dataValidation type="whole" allowBlank="1" showInputMessage="1" showErrorMessage="1" errorTitle="Error" error="You can only enter numbers between 1-10!" promptTitle="Number of units" prompt="Please note, you can only enter numbers between 1-10." sqref="E4:E13">
      <formula1>1</formula1>
      <formula2>10</formula2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pane xSplit="28320" topLeftCell="Y1"/>
      <selection activeCell="G13" sqref="G13"/>
      <selection pane="topRight" activeCell="Y1" sqref="Y1"/>
    </sheetView>
  </sheetViews>
  <sheetFormatPr defaultRowHeight="15" x14ac:dyDescent="0.25"/>
  <cols>
    <col min="1" max="1" width="30.42578125" bestFit="1" customWidth="1"/>
    <col min="2" max="2" width="22.7109375" customWidth="1"/>
    <col min="3" max="3" width="18" customWidth="1"/>
    <col min="4" max="5" width="7" customWidth="1"/>
    <col min="6" max="6" width="8" customWidth="1"/>
    <col min="7" max="7" width="7" customWidth="1"/>
    <col min="8" max="8" width="11.28515625" bestFit="1" customWidth="1"/>
  </cols>
  <sheetData>
    <row r="3" spans="1:3" x14ac:dyDescent="0.25">
      <c r="B3" t="s">
        <v>40</v>
      </c>
      <c r="C3" t="s">
        <v>39</v>
      </c>
    </row>
    <row r="4" spans="1:3" x14ac:dyDescent="0.25">
      <c r="A4" s="10" t="s">
        <v>14</v>
      </c>
      <c r="B4" s="11">
        <v>6</v>
      </c>
      <c r="C4" s="11">
        <v>473.68799999999999</v>
      </c>
    </row>
    <row r="5" spans="1:3" x14ac:dyDescent="0.25">
      <c r="A5" s="10" t="s">
        <v>12</v>
      </c>
      <c r="B5" s="11">
        <v>10</v>
      </c>
      <c r="C5" s="11">
        <v>249</v>
      </c>
    </row>
    <row r="6" spans="1:3" x14ac:dyDescent="0.25">
      <c r="A6" s="10" t="s">
        <v>24</v>
      </c>
      <c r="B6" s="11">
        <v>10</v>
      </c>
      <c r="C6" s="11">
        <v>179.88</v>
      </c>
    </row>
    <row r="7" spans="1:3" x14ac:dyDescent="0.25">
      <c r="A7" s="10" t="s">
        <v>16</v>
      </c>
      <c r="B7" s="11">
        <v>5</v>
      </c>
      <c r="C7" s="11">
        <v>85.98</v>
      </c>
    </row>
    <row r="8" spans="1:3" x14ac:dyDescent="0.25">
      <c r="A8" s="10" t="s">
        <v>26</v>
      </c>
      <c r="B8" s="11">
        <v>10</v>
      </c>
      <c r="C8" s="11">
        <v>65.88000000000001</v>
      </c>
    </row>
    <row r="9" spans="1:3" x14ac:dyDescent="0.25">
      <c r="A9" s="10" t="s">
        <v>10</v>
      </c>
      <c r="B9" s="11">
        <v>5</v>
      </c>
      <c r="C9" s="11">
        <v>57.3</v>
      </c>
    </row>
    <row r="10" spans="1:3" x14ac:dyDescent="0.25">
      <c r="A10" s="10" t="s">
        <v>22</v>
      </c>
      <c r="B10" s="11">
        <v>4</v>
      </c>
      <c r="C10" s="11">
        <v>19.152000000000001</v>
      </c>
    </row>
    <row r="11" spans="1:3" x14ac:dyDescent="0.25">
      <c r="A11" s="10" t="s">
        <v>28</v>
      </c>
      <c r="B11" s="11">
        <v>1</v>
      </c>
      <c r="C11" s="11">
        <v>17.988</v>
      </c>
    </row>
    <row r="12" spans="1:3" x14ac:dyDescent="0.25">
      <c r="A12" s="10" t="s">
        <v>18</v>
      </c>
      <c r="B12" s="11">
        <v>3</v>
      </c>
      <c r="C12" s="11">
        <v>12.923999999999999</v>
      </c>
    </row>
    <row r="13" spans="1:3" x14ac:dyDescent="0.25">
      <c r="A13" s="10" t="s">
        <v>20</v>
      </c>
      <c r="B13" s="11">
        <v>4</v>
      </c>
      <c r="C13" s="11">
        <v>5.28</v>
      </c>
    </row>
    <row r="14" spans="1:3" x14ac:dyDescent="0.25">
      <c r="A14" s="10" t="s">
        <v>38</v>
      </c>
      <c r="B14" s="11">
        <v>58</v>
      </c>
      <c r="C14" s="11">
        <v>1167.0719999999999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2" sqref="H12:H13"/>
    </sheetView>
  </sheetViews>
  <sheetFormatPr defaultRowHeight="15" x14ac:dyDescent="0.25"/>
  <cols>
    <col min="1" max="1" width="19.85546875" customWidth="1"/>
    <col min="2" max="2" width="10.85546875" customWidth="1"/>
    <col min="3" max="3" width="12" customWidth="1"/>
    <col min="4" max="4" width="17.140625" style="12" customWidth="1"/>
  </cols>
  <sheetData>
    <row r="1" spans="1:4" x14ac:dyDescent="0.25">
      <c r="A1" t="s">
        <v>41</v>
      </c>
      <c r="B1" t="s">
        <v>42</v>
      </c>
      <c r="C1" t="s">
        <v>43</v>
      </c>
      <c r="D1" s="12" t="s">
        <v>44</v>
      </c>
    </row>
    <row r="2" spans="1:4" x14ac:dyDescent="0.25">
      <c r="A2" t="s">
        <v>45</v>
      </c>
      <c r="B2" t="s">
        <v>46</v>
      </c>
      <c r="C2" t="s">
        <v>47</v>
      </c>
      <c r="D2" s="12">
        <v>250</v>
      </c>
    </row>
    <row r="3" spans="1:4" x14ac:dyDescent="0.25">
      <c r="A3" t="s">
        <v>48</v>
      </c>
      <c r="B3" t="s">
        <v>46</v>
      </c>
      <c r="C3" t="s">
        <v>49</v>
      </c>
      <c r="D3" s="12">
        <v>175</v>
      </c>
    </row>
    <row r="4" spans="1:4" x14ac:dyDescent="0.25">
      <c r="A4" t="s">
        <v>50</v>
      </c>
      <c r="B4" t="s">
        <v>46</v>
      </c>
      <c r="C4" t="s">
        <v>49</v>
      </c>
      <c r="D4" s="12">
        <v>200</v>
      </c>
    </row>
    <row r="5" spans="1:4" x14ac:dyDescent="0.25">
      <c r="A5" t="s">
        <v>51</v>
      </c>
      <c r="B5" t="s">
        <v>46</v>
      </c>
      <c r="C5" t="s">
        <v>52</v>
      </c>
      <c r="D5" s="12">
        <v>125</v>
      </c>
    </row>
    <row r="6" spans="1:4" x14ac:dyDescent="0.25">
      <c r="A6" t="s">
        <v>53</v>
      </c>
      <c r="B6" t="s">
        <v>46</v>
      </c>
      <c r="C6" t="s">
        <v>52</v>
      </c>
      <c r="D6" s="12">
        <v>150</v>
      </c>
    </row>
    <row r="7" spans="1:4" x14ac:dyDescent="0.25">
      <c r="A7" t="s">
        <v>54</v>
      </c>
      <c r="B7" t="s">
        <v>46</v>
      </c>
      <c r="C7" t="s">
        <v>49</v>
      </c>
      <c r="D7" s="12">
        <v>210</v>
      </c>
    </row>
    <row r="8" spans="1:4" x14ac:dyDescent="0.25">
      <c r="A8" t="s">
        <v>55</v>
      </c>
      <c r="B8" t="s">
        <v>46</v>
      </c>
      <c r="C8" t="s">
        <v>52</v>
      </c>
      <c r="D8" s="12">
        <v>165</v>
      </c>
    </row>
    <row r="9" spans="1:4" x14ac:dyDescent="0.25">
      <c r="A9" t="s">
        <v>56</v>
      </c>
      <c r="B9" t="s">
        <v>46</v>
      </c>
      <c r="C9" t="s">
        <v>49</v>
      </c>
      <c r="D9" s="12">
        <v>195</v>
      </c>
    </row>
    <row r="10" spans="1:4" x14ac:dyDescent="0.25">
      <c r="A10" t="s">
        <v>57</v>
      </c>
      <c r="B10" t="s">
        <v>46</v>
      </c>
      <c r="C10" t="s">
        <v>47</v>
      </c>
      <c r="D10" s="12">
        <v>300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SS-Task 3 </vt:lpstr>
      <vt:lpstr>Pivot Table Report</vt:lpstr>
      <vt:lpstr>Hotels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2018-02-10T11:07:51Z</cp:lastPrinted>
  <dcterms:created xsi:type="dcterms:W3CDTF">2018-02-08T16:02:06Z</dcterms:created>
  <dcterms:modified xsi:type="dcterms:W3CDTF">2018-03-12T15:47:33Z</dcterms:modified>
</cp:coreProperties>
</file>